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<sst xmlns="http://schemas.openxmlformats.org/spreadsheetml/2006/main" count="13446" uniqueCount="1707">
  <si>
    <t>File opened</t>
  </si>
  <si>
    <t>2022-06-25 09:46:32</t>
  </si>
  <si>
    <t>Console s/n</t>
  </si>
  <si>
    <t>68C-901352</t>
  </si>
  <si>
    <t>Console ver</t>
  </si>
  <si>
    <t>Bluestem v.2.0.04</t>
  </si>
  <si>
    <t>Scripts ver</t>
  </si>
  <si>
    <t>2021.08  2.0.04, Aug 2021</t>
  </si>
  <si>
    <t>Head s/n</t>
  </si>
  <si>
    <t>68H-581348</t>
  </si>
  <si>
    <t>Head ver</t>
  </si>
  <si>
    <t>1.4.7</t>
  </si>
  <si>
    <t>Head cal</t>
  </si>
  <si>
    <t>{"co2aspan2a": "0.176687", "h2obspan2b": "0.0670951", "flowmeterzero": "1.01", "co2aspan1": "0.989639", "h2obspanconc1": "12.25", "h2oaspanconc1": "12.25", "h2oaspan1": "1.00244", "co2aspan2": "0", "flowazero": "0.21937", "co2aspan2b": "0.174856", "ssb_ref": "33188.9", "ssa_ref": "36692.3", "co2bspan1": "0.989818", "co2bspanconc1": "993.2", "h2oaspan2a": "0.0673025", "h2oaspan2b": "0.0674668", "co2bspan2a": "0.176379", "co2bzero": "0.969335", "h2obspan2a": "0.0673262", "h2oaspanconc2": "0", "co2aspanconc2": "0", "h2oaspan2": "0", "co2bspan2b": "0.174583", "co2azero": "0.890987", "chamberpressurezero": "2.56805", "h2obspan2": "0", "tbzero": "0.0380535", "flowbzero": "0.22494", "co2bspan2": "0", "co2aspanconc1": "993.2", "co2bspanconc2": "0", "h2oazero": "1.05601", "h2obzero": "1.07462", "h2obspan1": "0.996568", "h2obspanconc2": "0", "tazero": "0.142506", "oxygen": "21"}</t>
  </si>
  <si>
    <t>CO2 rangematch</t>
  </si>
  <si>
    <t>Sat Jun 25 09:45</t>
  </si>
  <si>
    <t>H2O rangematch</t>
  </si>
  <si>
    <t>Fri Jun 24 09:21</t>
  </si>
  <si>
    <t>Chamber type</t>
  </si>
  <si>
    <t>6800-01A</t>
  </si>
  <si>
    <t>Chamber s/n</t>
  </si>
  <si>
    <t>MPF-651288</t>
  </si>
  <si>
    <t>Chamber rev</t>
  </si>
  <si>
    <t>0</t>
  </si>
  <si>
    <t>Chamber cal</t>
  </si>
  <si>
    <t>Fluorometer</t>
  </si>
  <si>
    <t>Flr. Version</t>
  </si>
  <si>
    <t>09:46:32</t>
  </si>
  <si>
    <t>Stability Definition:	ΔH2O (Meas2): Slp&lt;0.1 Per=20	ΔCO2 (Meas2): Slp&lt;0.1 Per=20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</si>
  <si>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</si>
  <si>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</si>
  <si>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</si>
  <si>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</si>
  <si>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</si>
  <si>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</si>
  <si>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</si>
  <si>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</si>
  <si>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</si>
  <si>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</si>
  <si>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</si>
  <si>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</si>
  <si>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</si>
  <si>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</si>
  <si>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</si>
  <si>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</si>
  <si>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</si>
  <si>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</si>
  <si>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</si>
  <si>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</si>
  <si>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</si>
  <si>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</si>
  <si>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</si>
  <si>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</si>
  <si>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</si>
  <si>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</si>
  <si>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</si>
  <si>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</si>
  <si>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</si>
  <si>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</si>
  <si>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</si>
  <si>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</si>
  <si>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</si>
  <si>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</si>
  <si>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</si>
  <si>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</si>
  <si>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</si>
  <si>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</si>
  <si>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</si>
  <si>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</si>
  <si>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</si>
  <si>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</si>
  <si>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</si>
  <si>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</si>
  <si>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</si>
  <si>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</si>
  <si>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</si>
  <si>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</si>
  <si>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</si>
  <si>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</si>
  <si>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</si>
  <si>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-4.12746 73.0313 328.943 562.229 800.415 1000.98 1186.57 1345.75</t>
  </si>
  <si>
    <t>Fs_true</t>
  </si>
  <si>
    <t>0.365635 106.377 401.537 603.104 803.611 1001.96 1201.59 1401.91</t>
  </si>
  <si>
    <t>leak_wt</t>
  </si>
  <si>
    <t>SysObs</t>
  </si>
  <si>
    <t>UserDefCon</t>
  </si>
  <si>
    <t>GasEx</t>
  </si>
  <si>
    <t>Dynamic</t>
  </si>
  <si>
    <t>Leak</t>
  </si>
  <si>
    <t>LeafQ</t>
  </si>
  <si>
    <t>Const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</si>
  <si>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</si>
  <si>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</si>
  <si>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</si>
  <si>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</si>
  <si>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</si>
  <si>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</si>
  <si>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</si>
  <si>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</si>
  <si>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</si>
  <si>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</si>
  <si>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</si>
  <si>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</si>
  <si>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</si>
  <si>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</si>
  <si>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</si>
  <si>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</si>
  <si>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</si>
  <si>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id</t>
  </si>
  <si>
    <t>machine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</si>
  <si>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</si>
  <si>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</si>
  <si>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</si>
  <si>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</si>
  <si>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</si>
  <si>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</si>
  <si>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</si>
  <si>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</si>
  <si>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</si>
  <si>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</si>
  <si>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</si>
  <si>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</si>
  <si>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</si>
  <si>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</si>
  <si>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</si>
  <si>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</si>
  <si>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</si>
  <si>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</si>
  <si>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</si>
  <si>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</si>
  <si>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</si>
  <si>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</si>
  <si>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</si>
  <si>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</si>
  <si>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</si>
  <si>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</si>
  <si>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</si>
  <si>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</si>
  <si>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</si>
  <si>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</si>
  <si>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</si>
  <si>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</si>
  <si>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</si>
  <si>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</si>
  <si>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</si>
  <si>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</si>
  <si>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</si>
  <si>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</si>
  <si>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</si>
  <si>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</si>
  <si>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</si>
  <si>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</si>
  <si>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</si>
  <si>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</si>
  <si>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</si>
  <si>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</si>
  <si>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</si>
  <si>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</si>
  <si>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</si>
  <si>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</si>
  <si>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</si>
  <si>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</si>
  <si>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</si>
  <si>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</si>
  <si>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</si>
  <si>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</si>
  <si>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</si>
  <si>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</si>
  <si>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</si>
  <si>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</si>
  <si>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</si>
  <si>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</si>
  <si>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</si>
  <si>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</si>
  <si>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</si>
  <si>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</si>
  <si>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</si>
  <si>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</si>
  <si>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</si>
  <si>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</si>
  <si>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</si>
  <si>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</si>
  <si>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</si>
  <si>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</si>
  <si>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</si>
  <si>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</si>
  <si>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</si>
  <si>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</si>
  <si>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</si>
  <si>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</si>
  <si>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</si>
  <si>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</si>
  <si>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</si>
  <si>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</si>
  <si>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</si>
  <si>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</si>
  <si>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</si>
  <si>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</si>
  <si>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</si>
  <si>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</si>
  <si>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</si>
  <si>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</si>
  <si>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</si>
  <si>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</si>
  <si>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</si>
  <si>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</si>
  <si>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</si>
  <si>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</si>
  <si>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</si>
  <si>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</si>
  <si>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</si>
  <si>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</si>
  <si>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</si>
  <si>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</si>
  <si>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</si>
  <si>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</si>
  <si>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</si>
  <si>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</si>
  <si>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</si>
  <si>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</si>
  <si>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</si>
  <si>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</si>
  <si>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</si>
  <si>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</si>
  <si>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</si>
  <si>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</si>
  <si>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</si>
  <si>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</si>
  <si>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</si>
  <si>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</si>
  <si>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</si>
  <si>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</si>
  <si>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</si>
  <si>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</si>
  <si>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</si>
  <si>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</si>
  <si>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</si>
  <si>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</si>
  <si>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</si>
  <si>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</si>
  <si>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</si>
  <si>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</si>
  <si>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</si>
  <si>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</si>
  <si>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</si>
  <si>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</si>
  <si>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</si>
  <si>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</si>
  <si>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</si>
  <si>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</si>
  <si>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</si>
  <si>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</si>
  <si>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</si>
  <si>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</si>
  <si>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</si>
  <si>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</si>
  <si>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</si>
  <si>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</si>
  <si>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</si>
  <si>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AccH2O_hum</t>
  </si>
  <si>
    <t>CO2_hrs</t>
  </si>
  <si>
    <t>AccCO2_soda</t>
  </si>
  <si>
    <t>AccH2O_des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</si>
  <si>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</si>
  <si>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</si>
  <si>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</si>
  <si>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</si>
  <si>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</si>
  <si>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</si>
  <si>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</si>
  <si>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</si>
  <si>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</si>
  <si>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</si>
  <si>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</si>
  <si>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</si>
  <si>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</si>
  <si>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</si>
  <si>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</si>
  <si>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</si>
  <si>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</si>
  <si>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</si>
  <si>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</si>
  <si>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</si>
  <si>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</si>
  <si>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</si>
  <si>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</si>
  <si>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</si>
  <si>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</si>
  <si>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</si>
  <si>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</si>
  <si>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</si>
  <si>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</si>
  <si>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</si>
  <si>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</si>
  <si>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</si>
  <si>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</si>
  <si>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</si>
  <si>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</si>
  <si>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</si>
  <si>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</si>
  <si>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</si>
  <si>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</si>
  <si>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</si>
  <si>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</si>
  <si>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</si>
  <si>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</si>
  <si>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</si>
  <si>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</si>
  <si>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</si>
  <si>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</si>
  <si>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</si>
  <si>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</si>
  <si>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</si>
  <si>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</si>
  <si>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</si>
  <si>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</si>
  <si>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</si>
  <si>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</si>
  <si>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</si>
  <si>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</si>
  <si>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</si>
  <si>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</si>
  <si>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</si>
  <si>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</si>
  <si>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</si>
  <si>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</si>
  <si>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</si>
  <si>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</si>
  <si>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</si>
  <si>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</si>
  <si>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</si>
  <si>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</si>
  <si>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</si>
  <si>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</si>
  <si>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</si>
  <si>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</si>
  <si>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</si>
  <si>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</si>
  <si>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J/µmol</t>
  </si>
  <si>
    <t>cm²</t>
  </si>
  <si>
    <t>rpm</t>
  </si>
  <si>
    <t>secs</t>
  </si>
  <si>
    <t>µmol/mol</t>
  </si>
  <si>
    <t>mmol/mol</t>
  </si>
  <si>
    <t>µmol mol⁻¹ min⁻¹</t>
  </si>
  <si>
    <t>mmol mol⁻¹ min⁻¹</t>
  </si>
  <si>
    <t>V</t>
  </si>
  <si>
    <t>mV</t>
  </si>
  <si>
    <t>mg</t>
  </si>
  <si>
    <t>hrs</t>
  </si>
  <si>
    <t>min</t>
  </si>
  <si>
    <t>20220625 10:09:56</t>
  </si>
  <si>
    <t>10:09:56</t>
  </si>
  <si>
    <t>trident51</t>
  </si>
  <si>
    <t>gibson</t>
  </si>
  <si>
    <t>0: Broadleaf</t>
  </si>
  <si>
    <t>--:--:--</t>
  </si>
  <si>
    <t>0/2</t>
  </si>
  <si>
    <t>11111111</t>
  </si>
  <si>
    <t>oooooooo</t>
  </si>
  <si>
    <t>off</t>
  </si>
  <si>
    <t>20220625 10:10:01</t>
  </si>
  <si>
    <t>10:10:01</t>
  </si>
  <si>
    <t>20220625 10:10:06</t>
  </si>
  <si>
    <t>10:10:06</t>
  </si>
  <si>
    <t>20220625 10:10:11</t>
  </si>
  <si>
    <t>10:10:11</t>
  </si>
  <si>
    <t>20220625 10:10:16</t>
  </si>
  <si>
    <t>10:10:16</t>
  </si>
  <si>
    <t>20220625 10:10:21</t>
  </si>
  <si>
    <t>10:10:21</t>
  </si>
  <si>
    <t>20220625 10:10:26</t>
  </si>
  <si>
    <t>10:10:26</t>
  </si>
  <si>
    <t>20220625 10:10:31</t>
  </si>
  <si>
    <t>10:10:31</t>
  </si>
  <si>
    <t>1/2</t>
  </si>
  <si>
    <t>20220625 10:10:36</t>
  </si>
  <si>
    <t>10:10:36</t>
  </si>
  <si>
    <t>20220625 10:10:41</t>
  </si>
  <si>
    <t>10:10:41</t>
  </si>
  <si>
    <t>20220625 10:10:46</t>
  </si>
  <si>
    <t>10:10:46</t>
  </si>
  <si>
    <t>20220625 10:10:51</t>
  </si>
  <si>
    <t>10:10:51</t>
  </si>
  <si>
    <t>20220625 10:10:56</t>
  </si>
  <si>
    <t>10:10:56</t>
  </si>
  <si>
    <t>20220625 10:11:01</t>
  </si>
  <si>
    <t>10:11:01</t>
  </si>
  <si>
    <t>20220625 10:11:06</t>
  </si>
  <si>
    <t>10:11:06</t>
  </si>
  <si>
    <t>20220625 10:11:11</t>
  </si>
  <si>
    <t>10:11:11</t>
  </si>
  <si>
    <t>20220625 10:11:16</t>
  </si>
  <si>
    <t>10:11:16</t>
  </si>
  <si>
    <t>20220625 10:11:21</t>
  </si>
  <si>
    <t>10:11:21</t>
  </si>
  <si>
    <t>20220625 10:11:26</t>
  </si>
  <si>
    <t>10:11:26</t>
  </si>
  <si>
    <t>20220625 10:11:31</t>
  </si>
  <si>
    <t>10:11:31</t>
  </si>
  <si>
    <t>20220625 10:11:36</t>
  </si>
  <si>
    <t>10:11:36</t>
  </si>
  <si>
    <t>20220625 10:11:41</t>
  </si>
  <si>
    <t>10:11:41</t>
  </si>
  <si>
    <t>20220625 10:12:48</t>
  </si>
  <si>
    <t>10:12:48</t>
  </si>
  <si>
    <t>20220625 10:12:53</t>
  </si>
  <si>
    <t>10:12:53</t>
  </si>
  <si>
    <t>20220625 10:12:58</t>
  </si>
  <si>
    <t>10:12:58</t>
  </si>
  <si>
    <t>20220625 10:13:03</t>
  </si>
  <si>
    <t>10:13:03</t>
  </si>
  <si>
    <t>20220625 10:13:08</t>
  </si>
  <si>
    <t>10:13:08</t>
  </si>
  <si>
    <t>20220625 10:13:13</t>
  </si>
  <si>
    <t>10:13:13</t>
  </si>
  <si>
    <t>20220625 10:13:18</t>
  </si>
  <si>
    <t>10:13:18</t>
  </si>
  <si>
    <t>20220625 10:13:23</t>
  </si>
  <si>
    <t>10:13:23</t>
  </si>
  <si>
    <t>20220625 10:13:28</t>
  </si>
  <si>
    <t>10:13:28</t>
  </si>
  <si>
    <t>20220625 10:13:33</t>
  </si>
  <si>
    <t>10:13:33</t>
  </si>
  <si>
    <t>20220625 10:13:38</t>
  </si>
  <si>
    <t>10:13:38</t>
  </si>
  <si>
    <t>20220625 10:13:43</t>
  </si>
  <si>
    <t>10:13:43</t>
  </si>
  <si>
    <t>20220625 10:13:48</t>
  </si>
  <si>
    <t>10:13:48</t>
  </si>
  <si>
    <t>20220625 10:13:53</t>
  </si>
  <si>
    <t>10:13:53</t>
  </si>
  <si>
    <t>20220625 10:13:58</t>
  </si>
  <si>
    <t>10:13:58</t>
  </si>
  <si>
    <t>20220625 10:14:03</t>
  </si>
  <si>
    <t>10:14:03</t>
  </si>
  <si>
    <t>20220625 10:14:08</t>
  </si>
  <si>
    <t>10:14:08</t>
  </si>
  <si>
    <t>20220625 10:14:13</t>
  </si>
  <si>
    <t>10:14:13</t>
  </si>
  <si>
    <t>20220625 10:14:18</t>
  </si>
  <si>
    <t>10:14:18</t>
  </si>
  <si>
    <t>20220625 10:14:23</t>
  </si>
  <si>
    <t>10:14:23</t>
  </si>
  <si>
    <t>20220625 10:14:28</t>
  </si>
  <si>
    <t>10:14:28</t>
  </si>
  <si>
    <t>20220625 10:14:33</t>
  </si>
  <si>
    <t>10:14:33</t>
  </si>
  <si>
    <t>20220625 10:14:38</t>
  </si>
  <si>
    <t>10:14:38</t>
  </si>
  <si>
    <t>20220625 10:14:43</t>
  </si>
  <si>
    <t>10:14:43</t>
  </si>
  <si>
    <t>20220625 10:14:48</t>
  </si>
  <si>
    <t>10:14:48</t>
  </si>
  <si>
    <t>20220625 10:14:53</t>
  </si>
  <si>
    <t>10:14:53</t>
  </si>
  <si>
    <t>20220625 10:14:58</t>
  </si>
  <si>
    <t>10:14:58</t>
  </si>
  <si>
    <t>20220625 10:15:03</t>
  </si>
  <si>
    <t>10:15:03</t>
  </si>
  <si>
    <t>20220625 10:15:08</t>
  </si>
  <si>
    <t>10:15:08</t>
  </si>
  <si>
    <t>20220625 10:15:13</t>
  </si>
  <si>
    <t>10:15:13</t>
  </si>
  <si>
    <t>20220625 10:15:18</t>
  </si>
  <si>
    <t>10:15:18</t>
  </si>
  <si>
    <t>20220625 10:15:23</t>
  </si>
  <si>
    <t>10:15:23</t>
  </si>
  <si>
    <t>20220625 10:15:28</t>
  </si>
  <si>
    <t>10:15:28</t>
  </si>
  <si>
    <t>20220625 10:15:33</t>
  </si>
  <si>
    <t>10:15:33</t>
  </si>
  <si>
    <t>20220625 10:15:38</t>
  </si>
  <si>
    <t>10:15:38</t>
  </si>
  <si>
    <t>20220625 10:15:43</t>
  </si>
  <si>
    <t>10:15:43</t>
  </si>
  <si>
    <t>20220625 10:15:48</t>
  </si>
  <si>
    <t>10:15:48</t>
  </si>
  <si>
    <t>20220625 10:15:53</t>
  </si>
  <si>
    <t>10:15:53</t>
  </si>
  <si>
    <t>20220625 10:15:58</t>
  </si>
  <si>
    <t>10:15:58</t>
  </si>
  <si>
    <t>20220625 10:16:03</t>
  </si>
  <si>
    <t>10:16:03</t>
  </si>
  <si>
    <t>20220625 10:16:08</t>
  </si>
  <si>
    <t>10:16:08</t>
  </si>
  <si>
    <t>20220625 10:16:13</t>
  </si>
  <si>
    <t>10:16:13</t>
  </si>
  <si>
    <t>20220625 10:16:18</t>
  </si>
  <si>
    <t>10:16:18</t>
  </si>
  <si>
    <t>20220625 10:16:23</t>
  </si>
  <si>
    <t>10:16:23</t>
  </si>
  <si>
    <t>20220625 10:16:28</t>
  </si>
  <si>
    <t>10:16:28</t>
  </si>
  <si>
    <t>20220625 10:16:33</t>
  </si>
  <si>
    <t>10:16:33</t>
  </si>
  <si>
    <t>20220625 10:16:38</t>
  </si>
  <si>
    <t>10:16:38</t>
  </si>
  <si>
    <t>20220625 10:16:43</t>
  </si>
  <si>
    <t>10:16:43</t>
  </si>
  <si>
    <t>20220625 10:16:48</t>
  </si>
  <si>
    <t>10:16:48</t>
  </si>
  <si>
    <t>20220625 10:16:53</t>
  </si>
  <si>
    <t>10:16:53</t>
  </si>
  <si>
    <t>20220625 10:16:58</t>
  </si>
  <si>
    <t>10:16:58</t>
  </si>
  <si>
    <t>20220625 10:17:03</t>
  </si>
  <si>
    <t>10:17:03</t>
  </si>
  <si>
    <t>20220625 10:17:08</t>
  </si>
  <si>
    <t>10:17:08</t>
  </si>
  <si>
    <t>20220625 10:17:13</t>
  </si>
  <si>
    <t>10:17:13</t>
  </si>
  <si>
    <t>20220625 10:17:18</t>
  </si>
  <si>
    <t>10:17:18</t>
  </si>
  <si>
    <t>20220625 10:17:23</t>
  </si>
  <si>
    <t>10:17:23</t>
  </si>
  <si>
    <t>20220625 10:17:28</t>
  </si>
  <si>
    <t>10:17:28</t>
  </si>
  <si>
    <t>20220625 10:17:33</t>
  </si>
  <si>
    <t>10:17:33</t>
  </si>
  <si>
    <t>20220625 10:17:38</t>
  </si>
  <si>
    <t>10:17:38</t>
  </si>
  <si>
    <t>20220625 10:17:43</t>
  </si>
  <si>
    <t>10:17:43</t>
  </si>
  <si>
    <t>20220625 10:17:48</t>
  </si>
  <si>
    <t>10:17:48</t>
  </si>
  <si>
    <t>20220625 10:17:53</t>
  </si>
  <si>
    <t>10:17:53</t>
  </si>
  <si>
    <t>20220625 10:17:58</t>
  </si>
  <si>
    <t>10:17:58</t>
  </si>
  <si>
    <t>20220625 10:18:03</t>
  </si>
  <si>
    <t>10:18:03</t>
  </si>
  <si>
    <t>20220625 10:18:08</t>
  </si>
  <si>
    <t>10:18:08</t>
  </si>
  <si>
    <t>20220625 10:18:13</t>
  </si>
  <si>
    <t>10:18:13</t>
  </si>
  <si>
    <t>20220625 10:18:18</t>
  </si>
  <si>
    <t>10:18:18</t>
  </si>
  <si>
    <t>20220625 10:18:23</t>
  </si>
  <si>
    <t>10:18:23</t>
  </si>
  <si>
    <t>20220625 10:18:28</t>
  </si>
  <si>
    <t>10:18:28</t>
  </si>
  <si>
    <t>20220625 10:18:33</t>
  </si>
  <si>
    <t>10:18:33</t>
  </si>
  <si>
    <t>20220625 10:18:38</t>
  </si>
  <si>
    <t>10:18:38</t>
  </si>
  <si>
    <t>20220625 10:18:43</t>
  </si>
  <si>
    <t>10:18:43</t>
  </si>
  <si>
    <t>20220625 10:18:48</t>
  </si>
  <si>
    <t>10:18:48</t>
  </si>
  <si>
    <t>20220625 10:18:53</t>
  </si>
  <si>
    <t>10:18:53</t>
  </si>
  <si>
    <t>20220625 10:18:58</t>
  </si>
  <si>
    <t>10:18:58</t>
  </si>
  <si>
    <t>20220625 10:19:03</t>
  </si>
  <si>
    <t>10:19:03</t>
  </si>
  <si>
    <t>20220625 10:19:08</t>
  </si>
  <si>
    <t>10:19:08</t>
  </si>
  <si>
    <t>20220625 10:19:13</t>
  </si>
  <si>
    <t>10:19:13</t>
  </si>
  <si>
    <t>20220625 10:19:18</t>
  </si>
  <si>
    <t>10:19:18</t>
  </si>
  <si>
    <t>20220625 10:19:23</t>
  </si>
  <si>
    <t>10:19:23</t>
  </si>
  <si>
    <t>20220625 10:19:28</t>
  </si>
  <si>
    <t>10:19:28</t>
  </si>
  <si>
    <t>20220625 10:19:33</t>
  </si>
  <si>
    <t>10:19:33</t>
  </si>
  <si>
    <t>20220625 10:19:38</t>
  </si>
  <si>
    <t>10:19:38</t>
  </si>
  <si>
    <t>20220625 10:19:43</t>
  </si>
  <si>
    <t>10:19:43</t>
  </si>
  <si>
    <t>20220625 10:19:48</t>
  </si>
  <si>
    <t>10:19:48</t>
  </si>
  <si>
    <t>20220625 10:19:53</t>
  </si>
  <si>
    <t>10:19:53</t>
  </si>
  <si>
    <t>20220625 10:19:58</t>
  </si>
  <si>
    <t>10:19:58</t>
  </si>
  <si>
    <t>20220625 10:20:03</t>
  </si>
  <si>
    <t>10:20:03</t>
  </si>
  <si>
    <t>20220625 10:20:08</t>
  </si>
  <si>
    <t>10:20:08</t>
  </si>
  <si>
    <t>20220625 10:20:13</t>
  </si>
  <si>
    <t>10:20:13</t>
  </si>
  <si>
    <t>20220625 10:20:18</t>
  </si>
  <si>
    <t>10:20:18</t>
  </si>
  <si>
    <t>20220625 10:20:23</t>
  </si>
  <si>
    <t>10:20:23</t>
  </si>
  <si>
    <t>20220625 10:20:28</t>
  </si>
  <si>
    <t>10:20:28</t>
  </si>
  <si>
    <t>20220625 10:20:33</t>
  </si>
  <si>
    <t>10:20:33</t>
  </si>
  <si>
    <t>20220625 10:20:38</t>
  </si>
  <si>
    <t>10:20:38</t>
  </si>
  <si>
    <t>20220625 11:01:57</t>
  </si>
  <si>
    <t>11:01:57</t>
  </si>
  <si>
    <t>penn21</t>
  </si>
  <si>
    <t>20220625 11:02:02</t>
  </si>
  <si>
    <t>11:02:02</t>
  </si>
  <si>
    <t>20220625 11:02:07</t>
  </si>
  <si>
    <t>11:02:07</t>
  </si>
  <si>
    <t>20220625 11:02:12</t>
  </si>
  <si>
    <t>11:02:12</t>
  </si>
  <si>
    <t>20220625 11:02:17</t>
  </si>
  <si>
    <t>11:02:17</t>
  </si>
  <si>
    <t>20220625 11:02:22</t>
  </si>
  <si>
    <t>11:02:22</t>
  </si>
  <si>
    <t>20220625 11:02:27</t>
  </si>
  <si>
    <t>11:02:27</t>
  </si>
  <si>
    <t>20220625 11:02:32</t>
  </si>
  <si>
    <t>11:02:32</t>
  </si>
  <si>
    <t>20220625 11:02:37</t>
  </si>
  <si>
    <t>11:02:37</t>
  </si>
  <si>
    <t>20220625 11:02:42</t>
  </si>
  <si>
    <t>11:02:42</t>
  </si>
  <si>
    <t>20220625 11:02:47</t>
  </si>
  <si>
    <t>11:02:47</t>
  </si>
  <si>
    <t>20220625 11:02:52</t>
  </si>
  <si>
    <t>11:02:52</t>
  </si>
  <si>
    <t>20220625 11:02:57</t>
  </si>
  <si>
    <t>11:02:57</t>
  </si>
  <si>
    <t>20220625 11:03:02</t>
  </si>
  <si>
    <t>11:03:02</t>
  </si>
  <si>
    <t>20220625 11:03:07</t>
  </si>
  <si>
    <t>11:03:07</t>
  </si>
  <si>
    <t>20220625 11:03:12</t>
  </si>
  <si>
    <t>11:03:12</t>
  </si>
  <si>
    <t>20220625 11:03:17</t>
  </si>
  <si>
    <t>11:03:17</t>
  </si>
  <si>
    <t>20220625 11:03:22</t>
  </si>
  <si>
    <t>11:03:22</t>
  </si>
  <si>
    <t>20220625 11:03:27</t>
  </si>
  <si>
    <t>11:03:27</t>
  </si>
  <si>
    <t>20220625 11:03:32</t>
  </si>
  <si>
    <t>11:03:32</t>
  </si>
  <si>
    <t>20220625 11:03:37</t>
  </si>
  <si>
    <t>11:03:37</t>
  </si>
  <si>
    <t>20220625 11:03:42</t>
  </si>
  <si>
    <t>11:03:42</t>
  </si>
  <si>
    <t>20220625 11:04:49</t>
  </si>
  <si>
    <t>11:04:49</t>
  </si>
  <si>
    <t>20220625 11:04:54</t>
  </si>
  <si>
    <t>11:04:54</t>
  </si>
  <si>
    <t>20220625 11:04:59</t>
  </si>
  <si>
    <t>11:04:59</t>
  </si>
  <si>
    <t>20220625 11:05:04</t>
  </si>
  <si>
    <t>11:05:04</t>
  </si>
  <si>
    <t>20220625 11:05:09</t>
  </si>
  <si>
    <t>11:05:09</t>
  </si>
  <si>
    <t>20220625 11:05:14</t>
  </si>
  <si>
    <t>11:05:14</t>
  </si>
  <si>
    <t>20220625 11:05:19</t>
  </si>
  <si>
    <t>11:05:19</t>
  </si>
  <si>
    <t>20220625 11:05:24</t>
  </si>
  <si>
    <t>11:05:24</t>
  </si>
  <si>
    <t>20220625 11:05:29</t>
  </si>
  <si>
    <t>11:05:29</t>
  </si>
  <si>
    <t>20220625 11:05:34</t>
  </si>
  <si>
    <t>11:05:34</t>
  </si>
  <si>
    <t>20220625 11:05:39</t>
  </si>
  <si>
    <t>11:05:39</t>
  </si>
  <si>
    <t>20220625 11:05:44</t>
  </si>
  <si>
    <t>11:05:44</t>
  </si>
  <si>
    <t>20220625 11:05:49</t>
  </si>
  <si>
    <t>11:05:49</t>
  </si>
  <si>
    <t>20220625 11:05:54</t>
  </si>
  <si>
    <t>11:05:54</t>
  </si>
  <si>
    <t>20220625 11:05:59</t>
  </si>
  <si>
    <t>11:05:59</t>
  </si>
  <si>
    <t>20220625 11:06:04</t>
  </si>
  <si>
    <t>11:06:04</t>
  </si>
  <si>
    <t>20220625 11:06:09</t>
  </si>
  <si>
    <t>11:06:09</t>
  </si>
  <si>
    <t>20220625 11:06:14</t>
  </si>
  <si>
    <t>11:06:14</t>
  </si>
  <si>
    <t>20220625 11:06:19</t>
  </si>
  <si>
    <t>11:06:19</t>
  </si>
  <si>
    <t>20220625 11:06:24</t>
  </si>
  <si>
    <t>11:06:24</t>
  </si>
  <si>
    <t>20220625 11:06:29</t>
  </si>
  <si>
    <t>11:06:29</t>
  </si>
  <si>
    <t>20220625 11:06:34</t>
  </si>
  <si>
    <t>11:06:34</t>
  </si>
  <si>
    <t>20220625 11:06:39</t>
  </si>
  <si>
    <t>11:06:39</t>
  </si>
  <si>
    <t>20220625 11:06:44</t>
  </si>
  <si>
    <t>11:06:44</t>
  </si>
  <si>
    <t>20220625 11:06:49</t>
  </si>
  <si>
    <t>11:06:49</t>
  </si>
  <si>
    <t>20220625 11:06:54</t>
  </si>
  <si>
    <t>11:06:54</t>
  </si>
  <si>
    <t>20220625 11:06:59</t>
  </si>
  <si>
    <t>11:06:59</t>
  </si>
  <si>
    <t>20220625 11:07:04</t>
  </si>
  <si>
    <t>11:07:04</t>
  </si>
  <si>
    <t>20220625 11:07:09</t>
  </si>
  <si>
    <t>11:07:09</t>
  </si>
  <si>
    <t>20220625 11:07:14</t>
  </si>
  <si>
    <t>11:07:14</t>
  </si>
  <si>
    <t>20220625 11:07:19</t>
  </si>
  <si>
    <t>11:07:19</t>
  </si>
  <si>
    <t>20220625 11:07:24</t>
  </si>
  <si>
    <t>11:07:24</t>
  </si>
  <si>
    <t>20220625 11:07:29</t>
  </si>
  <si>
    <t>11:07:29</t>
  </si>
  <si>
    <t>20220625 11:07:34</t>
  </si>
  <si>
    <t>11:07:34</t>
  </si>
  <si>
    <t>20220625 11:07:39</t>
  </si>
  <si>
    <t>11:07:39</t>
  </si>
  <si>
    <t>20220625 11:07:44</t>
  </si>
  <si>
    <t>11:07:44</t>
  </si>
  <si>
    <t>20220625 11:07:49</t>
  </si>
  <si>
    <t>11:07:49</t>
  </si>
  <si>
    <t>20220625 11:07:54</t>
  </si>
  <si>
    <t>11:07:54</t>
  </si>
  <si>
    <t>20220625 11:07:59</t>
  </si>
  <si>
    <t>11:07:59</t>
  </si>
  <si>
    <t>20220625 11:08:04</t>
  </si>
  <si>
    <t>11:08:04</t>
  </si>
  <si>
    <t>20220625 11:08:09</t>
  </si>
  <si>
    <t>11:08:09</t>
  </si>
  <si>
    <t>20220625 11:08:14</t>
  </si>
  <si>
    <t>11:08:14</t>
  </si>
  <si>
    <t>20220625 11:08:19</t>
  </si>
  <si>
    <t>11:08:19</t>
  </si>
  <si>
    <t>20220625 11:08:24</t>
  </si>
  <si>
    <t>11:08:24</t>
  </si>
  <si>
    <t>20220625 11:08:29</t>
  </si>
  <si>
    <t>11:08:29</t>
  </si>
  <si>
    <t>20220625 11:08:34</t>
  </si>
  <si>
    <t>11:08:34</t>
  </si>
  <si>
    <t>20220625 11:08:39</t>
  </si>
  <si>
    <t>11:08:39</t>
  </si>
  <si>
    <t>20220625 11:08:44</t>
  </si>
  <si>
    <t>11:08:44</t>
  </si>
  <si>
    <t>20220625 11:08:49</t>
  </si>
  <si>
    <t>11:08:49</t>
  </si>
  <si>
    <t>20220625 11:08:54</t>
  </si>
  <si>
    <t>11:08:54</t>
  </si>
  <si>
    <t>20220625 11:08:59</t>
  </si>
  <si>
    <t>11:08:59</t>
  </si>
  <si>
    <t>20220625 11:09:04</t>
  </si>
  <si>
    <t>11:09:04</t>
  </si>
  <si>
    <t>2/2</t>
  </si>
  <si>
    <t>20220625 11:09:09</t>
  </si>
  <si>
    <t>11:09:09</t>
  </si>
  <si>
    <t>20220625 11:09:14</t>
  </si>
  <si>
    <t>11:09:14</t>
  </si>
  <si>
    <t>20220625 11:09:19</t>
  </si>
  <si>
    <t>11:09:19</t>
  </si>
  <si>
    <t>20220625 11:09:24</t>
  </si>
  <si>
    <t>11:09:24</t>
  </si>
  <si>
    <t>20220625 11:09:29</t>
  </si>
  <si>
    <t>11:09:29</t>
  </si>
  <si>
    <t>20220625 11:09:34</t>
  </si>
  <si>
    <t>11:09:34</t>
  </si>
  <si>
    <t>20220625 11:09:39</t>
  </si>
  <si>
    <t>11:09:39</t>
  </si>
  <si>
    <t>20220625 11:09:44</t>
  </si>
  <si>
    <t>11:09:44</t>
  </si>
  <si>
    <t>20220625 11:09:49</t>
  </si>
  <si>
    <t>11:09:49</t>
  </si>
  <si>
    <t>20220625 11:09:54</t>
  </si>
  <si>
    <t>11:09:54</t>
  </si>
  <si>
    <t>20220625 11:09:59</t>
  </si>
  <si>
    <t>11:09:59</t>
  </si>
  <si>
    <t>20220625 11:10:04</t>
  </si>
  <si>
    <t>11:10:04</t>
  </si>
  <si>
    <t>20220625 11:10:09</t>
  </si>
  <si>
    <t>11:10:09</t>
  </si>
  <si>
    <t>20220625 11:10:14</t>
  </si>
  <si>
    <t>11:10:14</t>
  </si>
  <si>
    <t>20220625 11:10:19</t>
  </si>
  <si>
    <t>11:10:19</t>
  </si>
  <si>
    <t>20220625 11:10:24</t>
  </si>
  <si>
    <t>11:10:24</t>
  </si>
  <si>
    <t>20220625 11:10:29</t>
  </si>
  <si>
    <t>11:10:29</t>
  </si>
  <si>
    <t>20220625 11:10:34</t>
  </si>
  <si>
    <t>11:10:34</t>
  </si>
  <si>
    <t>20220625 11:10:39</t>
  </si>
  <si>
    <t>11:10:39</t>
  </si>
  <si>
    <t>20220625 11:10:44</t>
  </si>
  <si>
    <t>11:10:44</t>
  </si>
  <si>
    <t>20220625 11:10:49</t>
  </si>
  <si>
    <t>11:10:49</t>
  </si>
  <si>
    <t>20220625 11:10:54</t>
  </si>
  <si>
    <t>11:10:54</t>
  </si>
  <si>
    <t>20220625 11:10:59</t>
  </si>
  <si>
    <t>11:10:59</t>
  </si>
  <si>
    <t>20220625 11:11:04</t>
  </si>
  <si>
    <t>11:11:04</t>
  </si>
  <si>
    <t>20220625 11:11:09</t>
  </si>
  <si>
    <t>11:11:09</t>
  </si>
  <si>
    <t>20220625 11:11:14</t>
  </si>
  <si>
    <t>11:11:14</t>
  </si>
  <si>
    <t>20220625 11:11:19</t>
  </si>
  <si>
    <t>11:11:19</t>
  </si>
  <si>
    <t>20220625 11:11:24</t>
  </si>
  <si>
    <t>11:11:24</t>
  </si>
  <si>
    <t>20220625 11:11:29</t>
  </si>
  <si>
    <t>11:11:29</t>
  </si>
  <si>
    <t>20220625 11:11:34</t>
  </si>
  <si>
    <t>11:11:34</t>
  </si>
  <si>
    <t>20220625 11:11:39</t>
  </si>
  <si>
    <t>11:11:39</t>
  </si>
  <si>
    <t>20220625 11:11:44</t>
  </si>
  <si>
    <t>11:11:44</t>
  </si>
  <si>
    <t>20220625 11:11:49</t>
  </si>
  <si>
    <t>11:11:49</t>
  </si>
  <si>
    <t>20220625 11:11:54</t>
  </si>
  <si>
    <t>11:11:54</t>
  </si>
  <si>
    <t>20220625 11:11:59</t>
  </si>
  <si>
    <t>11:11:59</t>
  </si>
  <si>
    <t>20220625 11:12:04</t>
  </si>
  <si>
    <t>11:12:04</t>
  </si>
  <si>
    <t>20220625 11:12:09</t>
  </si>
  <si>
    <t>11:12:09</t>
  </si>
  <si>
    <t>20220625 11:12:14</t>
  </si>
  <si>
    <t>11:12:14</t>
  </si>
  <si>
    <t>20220625 11:12:19</t>
  </si>
  <si>
    <t>11:12:19</t>
  </si>
  <si>
    <t>20220625 11:12:24</t>
  </si>
  <si>
    <t>11:12:24</t>
  </si>
  <si>
    <t>20220625 11:12:29</t>
  </si>
  <si>
    <t>11:12:29</t>
  </si>
  <si>
    <t>20220625 11:12:34</t>
  </si>
  <si>
    <t>11:12:34</t>
  </si>
  <si>
    <t>20220625 11:12:39</t>
  </si>
  <si>
    <t>11:12:39</t>
  </si>
  <si>
    <t>20220625 11:45:48</t>
  </si>
  <si>
    <t>11:45:48</t>
  </si>
  <si>
    <t>penn41</t>
  </si>
  <si>
    <t>20220625 11:45:53</t>
  </si>
  <si>
    <t>11:45:53</t>
  </si>
  <si>
    <t>20220625 11:45:58</t>
  </si>
  <si>
    <t>11:45:58</t>
  </si>
  <si>
    <t>20220625 11:46:03</t>
  </si>
  <si>
    <t>11:46:03</t>
  </si>
  <si>
    <t>20220625 11:46:08</t>
  </si>
  <si>
    <t>11:46:08</t>
  </si>
  <si>
    <t>20220625 11:46:13</t>
  </si>
  <si>
    <t>11:46:13</t>
  </si>
  <si>
    <t>20220625 11:46:18</t>
  </si>
  <si>
    <t>11:46:18</t>
  </si>
  <si>
    <t>20220625 11:46:23</t>
  </si>
  <si>
    <t>11:46:23</t>
  </si>
  <si>
    <t>20220625 11:46:28</t>
  </si>
  <si>
    <t>11:46:28</t>
  </si>
  <si>
    <t>20220625 11:46:33</t>
  </si>
  <si>
    <t>11:46:33</t>
  </si>
  <si>
    <t>20220625 11:46:38</t>
  </si>
  <si>
    <t>11:46:38</t>
  </si>
  <si>
    <t>20220625 11:46:43</t>
  </si>
  <si>
    <t>11:46:43</t>
  </si>
  <si>
    <t>20220625 11:46:48</t>
  </si>
  <si>
    <t>11:46:48</t>
  </si>
  <si>
    <t>20220625 11:46:53</t>
  </si>
  <si>
    <t>11:46:53</t>
  </si>
  <si>
    <t>20220625 11:46:58</t>
  </si>
  <si>
    <t>11:46:58</t>
  </si>
  <si>
    <t>20220625 11:47:03</t>
  </si>
  <si>
    <t>11:47:03</t>
  </si>
  <si>
    <t>20220625 11:47:08</t>
  </si>
  <si>
    <t>11:47:08</t>
  </si>
  <si>
    <t>20220625 11:47:13</t>
  </si>
  <si>
    <t>11:47:13</t>
  </si>
  <si>
    <t>20220625 11:47:18</t>
  </si>
  <si>
    <t>11:47:18</t>
  </si>
  <si>
    <t>20220625 11:47:23</t>
  </si>
  <si>
    <t>11:47:23</t>
  </si>
  <si>
    <t>20220625 11:47:28</t>
  </si>
  <si>
    <t>11:47:28</t>
  </si>
  <si>
    <t>20220625 11:47:33</t>
  </si>
  <si>
    <t>11:47:33</t>
  </si>
  <si>
    <t>20220625 11:47:38</t>
  </si>
  <si>
    <t>11:47:38</t>
  </si>
  <si>
    <t>20220625 11:48:45</t>
  </si>
  <si>
    <t>11:48:45</t>
  </si>
  <si>
    <t>20220625 11:48:50</t>
  </si>
  <si>
    <t>11:48:50</t>
  </si>
  <si>
    <t>20220625 11:48:55</t>
  </si>
  <si>
    <t>11:48:55</t>
  </si>
  <si>
    <t>20220625 11:49:00</t>
  </si>
  <si>
    <t>11:49:00</t>
  </si>
  <si>
    <t>20220625 11:49:05</t>
  </si>
  <si>
    <t>11:49:05</t>
  </si>
  <si>
    <t>20220625 11:49:10</t>
  </si>
  <si>
    <t>11:49:10</t>
  </si>
  <si>
    <t>20220625 11:49:15</t>
  </si>
  <si>
    <t>11:49:15</t>
  </si>
  <si>
    <t>20220625 11:49:20</t>
  </si>
  <si>
    <t>11:49:20</t>
  </si>
  <si>
    <t>20220625 11:49:25</t>
  </si>
  <si>
    <t>11:49:25</t>
  </si>
  <si>
    <t>20220625 11:49:30</t>
  </si>
  <si>
    <t>11:49:30</t>
  </si>
  <si>
    <t>20220625 11:49:35</t>
  </si>
  <si>
    <t>11:49:35</t>
  </si>
  <si>
    <t>20220625 11:49:40</t>
  </si>
  <si>
    <t>11:49:40</t>
  </si>
  <si>
    <t>20220625 11:49:45</t>
  </si>
  <si>
    <t>11:49:45</t>
  </si>
  <si>
    <t>20220625 11:49:50</t>
  </si>
  <si>
    <t>11:49:50</t>
  </si>
  <si>
    <t>20220625 11:49:55</t>
  </si>
  <si>
    <t>11:49:55</t>
  </si>
  <si>
    <t>20220625 11:50:00</t>
  </si>
  <si>
    <t>11:50:00</t>
  </si>
  <si>
    <t>20220625 11:50:05</t>
  </si>
  <si>
    <t>11:50:05</t>
  </si>
  <si>
    <t>20220625 11:50:10</t>
  </si>
  <si>
    <t>11:50:10</t>
  </si>
  <si>
    <t>20220625 11:50:15</t>
  </si>
  <si>
    <t>11:50:15</t>
  </si>
  <si>
    <t>20220625 11:50:20</t>
  </si>
  <si>
    <t>11:50:20</t>
  </si>
  <si>
    <t>20220625 11:50:25</t>
  </si>
  <si>
    <t>11:50:25</t>
  </si>
  <si>
    <t>20220625 11:50:30</t>
  </si>
  <si>
    <t>11:50:30</t>
  </si>
  <si>
    <t>20220625 11:50:35</t>
  </si>
  <si>
    <t>11:50:35</t>
  </si>
  <si>
    <t>20220625 11:50:40</t>
  </si>
  <si>
    <t>11:50:40</t>
  </si>
  <si>
    <t>20220625 11:50:45</t>
  </si>
  <si>
    <t>11:50:45</t>
  </si>
  <si>
    <t>20220625 11:50:50</t>
  </si>
  <si>
    <t>11:50:50</t>
  </si>
  <si>
    <t>20220625 11:50:55</t>
  </si>
  <si>
    <t>11:50:55</t>
  </si>
  <si>
    <t>20220625 11:51:00</t>
  </si>
  <si>
    <t>11:51:00</t>
  </si>
  <si>
    <t>20220625 11:51:05</t>
  </si>
  <si>
    <t>11:51:05</t>
  </si>
  <si>
    <t>20220625 11:51:10</t>
  </si>
  <si>
    <t>11:51:10</t>
  </si>
  <si>
    <t>20220625 11:51:15</t>
  </si>
  <si>
    <t>11:51:15</t>
  </si>
  <si>
    <t>20220625 11:51:20</t>
  </si>
  <si>
    <t>11:51:20</t>
  </si>
  <si>
    <t>20220625 11:51:25</t>
  </si>
  <si>
    <t>11:51:25</t>
  </si>
  <si>
    <t>20220625 11:51:30</t>
  </si>
  <si>
    <t>11:51:30</t>
  </si>
  <si>
    <t>20220625 11:51:35</t>
  </si>
  <si>
    <t>11:51:35</t>
  </si>
  <si>
    <t>20220625 11:51:40</t>
  </si>
  <si>
    <t>11:51:40</t>
  </si>
  <si>
    <t>20220625 11:51:45</t>
  </si>
  <si>
    <t>11:51:45</t>
  </si>
  <si>
    <t>20220625 11:51:50</t>
  </si>
  <si>
    <t>11:51:50</t>
  </si>
  <si>
    <t>20220625 11:51:55</t>
  </si>
  <si>
    <t>11:51:55</t>
  </si>
  <si>
    <t>20220625 11:52:00</t>
  </si>
  <si>
    <t>11:52:00</t>
  </si>
  <si>
    <t>20220625 11:52:05</t>
  </si>
  <si>
    <t>11:52:05</t>
  </si>
  <si>
    <t>20220625 11:52:10</t>
  </si>
  <si>
    <t>11:52:10</t>
  </si>
  <si>
    <t>20220625 11:52:15</t>
  </si>
  <si>
    <t>11:52:15</t>
  </si>
  <si>
    <t>20220625 11:52:20</t>
  </si>
  <si>
    <t>11:52:20</t>
  </si>
  <si>
    <t>20220625 11:52:25</t>
  </si>
  <si>
    <t>11:52:25</t>
  </si>
  <si>
    <t>20220625 11:52:30</t>
  </si>
  <si>
    <t>11:52:30</t>
  </si>
  <si>
    <t>20220625 11:52:35</t>
  </si>
  <si>
    <t>11:52:35</t>
  </si>
  <si>
    <t>20220625 11:52:40</t>
  </si>
  <si>
    <t>11:52:40</t>
  </si>
  <si>
    <t>20220625 11:52:45</t>
  </si>
  <si>
    <t>11:52:45</t>
  </si>
  <si>
    <t>20220625 11:52:50</t>
  </si>
  <si>
    <t>11:52:50</t>
  </si>
  <si>
    <t>20220625 11:52:55</t>
  </si>
  <si>
    <t>11:52:55</t>
  </si>
  <si>
    <t>20220625 11:53:00</t>
  </si>
  <si>
    <t>11:53:00</t>
  </si>
  <si>
    <t>20220625 11:53:05</t>
  </si>
  <si>
    <t>11:53:05</t>
  </si>
  <si>
    <t>20220625 11:53:10</t>
  </si>
  <si>
    <t>11:53:10</t>
  </si>
  <si>
    <t>20220625 11:53:15</t>
  </si>
  <si>
    <t>11:53:15</t>
  </si>
  <si>
    <t>20220625 11:53:20</t>
  </si>
  <si>
    <t>11:53:20</t>
  </si>
  <si>
    <t>20220625 11:53:25</t>
  </si>
  <si>
    <t>11:53:25</t>
  </si>
  <si>
    <t>20220625 11:53:30</t>
  </si>
  <si>
    <t>11:53:30</t>
  </si>
  <si>
    <t>20220625 11:53:35</t>
  </si>
  <si>
    <t>11:53:35</t>
  </si>
  <si>
    <t>20220625 11:53:40</t>
  </si>
  <si>
    <t>11:53:40</t>
  </si>
  <si>
    <t>20220625 11:53:45</t>
  </si>
  <si>
    <t>11:53:45</t>
  </si>
  <si>
    <t>20220625 11:53:50</t>
  </si>
  <si>
    <t>11:53:50</t>
  </si>
  <si>
    <t>20220625 11:53:55</t>
  </si>
  <si>
    <t>11:53:55</t>
  </si>
  <si>
    <t>20220625 11:54:00</t>
  </si>
  <si>
    <t>11:54:00</t>
  </si>
  <si>
    <t>20220625 11:54:05</t>
  </si>
  <si>
    <t>11:54:05</t>
  </si>
  <si>
    <t>20220625 11:54:10</t>
  </si>
  <si>
    <t>11:54:10</t>
  </si>
  <si>
    <t>20220625 11:54:15</t>
  </si>
  <si>
    <t>11:54:15</t>
  </si>
  <si>
    <t>20220625 11:54:20</t>
  </si>
  <si>
    <t>11:54:20</t>
  </si>
  <si>
    <t>20220625 11:54:25</t>
  </si>
  <si>
    <t>11:54:25</t>
  </si>
  <si>
    <t>20220625 11:54:30</t>
  </si>
  <si>
    <t>11:54:30</t>
  </si>
  <si>
    <t>20220625 11:54:35</t>
  </si>
  <si>
    <t>11:54:35</t>
  </si>
  <si>
    <t>20220625 11:54:40</t>
  </si>
  <si>
    <t>11:54:40</t>
  </si>
  <si>
    <t>20220625 11:54:45</t>
  </si>
  <si>
    <t>11:54:45</t>
  </si>
  <si>
    <t>20220625 11:54:50</t>
  </si>
  <si>
    <t>11:54:50</t>
  </si>
  <si>
    <t>20220625 11:54:55</t>
  </si>
  <si>
    <t>11:54:55</t>
  </si>
  <si>
    <t>20220625 11:55:00</t>
  </si>
  <si>
    <t>11:55:00</t>
  </si>
  <si>
    <t>20220625 11:55:05</t>
  </si>
  <si>
    <t>11:55:05</t>
  </si>
  <si>
    <t>20220625 11:55:10</t>
  </si>
  <si>
    <t>11:55:10</t>
  </si>
  <si>
    <t>20220625 11:55:15</t>
  </si>
  <si>
    <t>11:55:15</t>
  </si>
  <si>
    <t>20220625 11:55:20</t>
  </si>
  <si>
    <t>11:55:20</t>
  </si>
  <si>
    <t>20220625 11:55:25</t>
  </si>
  <si>
    <t>11:55:25</t>
  </si>
  <si>
    <t>20220625 11:55:30</t>
  </si>
  <si>
    <t>11:55:30</t>
  </si>
  <si>
    <t>20220625 11:55:35</t>
  </si>
  <si>
    <t>11:55:35</t>
  </si>
  <si>
    <t>20220625 11:55:40</t>
  </si>
  <si>
    <t>11:55:40</t>
  </si>
  <si>
    <t>20220625 11:55:45</t>
  </si>
  <si>
    <t>11:55:45</t>
  </si>
  <si>
    <t>20220625 11:55:50</t>
  </si>
  <si>
    <t>11:55:50</t>
  </si>
  <si>
    <t>20220625 11:55:55</t>
  </si>
  <si>
    <t>11:55:55</t>
  </si>
  <si>
    <t>20220625 11:56:00</t>
  </si>
  <si>
    <t>11:56:00</t>
  </si>
  <si>
    <t>20220625 11:56:05</t>
  </si>
  <si>
    <t>11:56:05</t>
  </si>
  <si>
    <t>20220625 11:56:10</t>
  </si>
  <si>
    <t>11:56:10</t>
  </si>
  <si>
    <t>20220625 11:56:15</t>
  </si>
  <si>
    <t>11:56:15</t>
  </si>
  <si>
    <t>20220625 11:56:20</t>
  </si>
  <si>
    <t>11:56:20</t>
  </si>
  <si>
    <t>20220625 11:56:25</t>
  </si>
  <si>
    <t>11:56:25</t>
  </si>
  <si>
    <t>20220625 11:56:30</t>
  </si>
  <si>
    <t>11:56:30</t>
  </si>
  <si>
    <t>20220625 11:56:35</t>
  </si>
  <si>
    <t>11:56:35</t>
  </si>
  <si>
    <t>20220625 12:27:55</t>
  </si>
  <si>
    <t>12:27:55</t>
  </si>
  <si>
    <t>arby41</t>
  </si>
  <si>
    <t>20220625 12:28:00</t>
  </si>
  <si>
    <t>12:28:00</t>
  </si>
  <si>
    <t>20220625 12:28:05</t>
  </si>
  <si>
    <t>12:28:05</t>
  </si>
  <si>
    <t>20220625 12:28:10</t>
  </si>
  <si>
    <t>12:28:10</t>
  </si>
  <si>
    <t>20220625 12:28:15</t>
  </si>
  <si>
    <t>12:28:15</t>
  </si>
  <si>
    <t>20220625 12:28:20</t>
  </si>
  <si>
    <t>12:28:20</t>
  </si>
  <si>
    <t>20220625 12:28:25</t>
  </si>
  <si>
    <t>12:28:25</t>
  </si>
  <si>
    <t>20220625 12:28:30</t>
  </si>
  <si>
    <t>12:28:30</t>
  </si>
  <si>
    <t>20220625 12:28:35</t>
  </si>
  <si>
    <t>12:28:35</t>
  </si>
  <si>
    <t>20220625 12:28:40</t>
  </si>
  <si>
    <t>12:28:40</t>
  </si>
  <si>
    <t>20220625 12:28:45</t>
  </si>
  <si>
    <t>12:28:45</t>
  </si>
  <si>
    <t>20220625 12:28:50</t>
  </si>
  <si>
    <t>12:28:50</t>
  </si>
  <si>
    <t>20220625 12:28:55</t>
  </si>
  <si>
    <t>12:28:55</t>
  </si>
  <si>
    <t>20220625 12:29:00</t>
  </si>
  <si>
    <t>12:29:00</t>
  </si>
  <si>
    <t>20220625 12:29:05</t>
  </si>
  <si>
    <t>12:29:05</t>
  </si>
  <si>
    <t>20220625 12:29:10</t>
  </si>
  <si>
    <t>12:29:10</t>
  </si>
  <si>
    <t>20220625 12:29:15</t>
  </si>
  <si>
    <t>12:29:15</t>
  </si>
  <si>
    <t>20220625 12:29:19</t>
  </si>
  <si>
    <t>12:29:19</t>
  </si>
  <si>
    <t>20220625 12:29:25</t>
  </si>
  <si>
    <t>12:29:25</t>
  </si>
  <si>
    <t>20220625 12:29:30</t>
  </si>
  <si>
    <t>12:29:30</t>
  </si>
  <si>
    <t>20220625 12:29:35</t>
  </si>
  <si>
    <t>12:29:35</t>
  </si>
  <si>
    <t>20220625 12:29:40</t>
  </si>
  <si>
    <t>12:29:40</t>
  </si>
  <si>
    <t>20220625 12:29:45</t>
  </si>
  <si>
    <t>12:29:45</t>
  </si>
  <si>
    <t>20220625 12:30:52</t>
  </si>
  <si>
    <t>12:30:52</t>
  </si>
  <si>
    <t>20220625 12:30:57</t>
  </si>
  <si>
    <t>12:30:57</t>
  </si>
  <si>
    <t>20220625 12:31:02</t>
  </si>
  <si>
    <t>12:31:02</t>
  </si>
  <si>
    <t>20220625 12:31:07</t>
  </si>
  <si>
    <t>12:31:07</t>
  </si>
  <si>
    <t>20220625 12:31:12</t>
  </si>
  <si>
    <t>12:31:12</t>
  </si>
  <si>
    <t>20220625 12:31:17</t>
  </si>
  <si>
    <t>12:31:17</t>
  </si>
  <si>
    <t>20220625 12:31:22</t>
  </si>
  <si>
    <t>12:31:22</t>
  </si>
  <si>
    <t>20220625 12:31:27</t>
  </si>
  <si>
    <t>12:31:27</t>
  </si>
  <si>
    <t>20220625 12:31:32</t>
  </si>
  <si>
    <t>12:31:32</t>
  </si>
  <si>
    <t>20220625 12:31:37</t>
  </si>
  <si>
    <t>12:31:37</t>
  </si>
  <si>
    <t>20220625 12:31:42</t>
  </si>
  <si>
    <t>12:31:42</t>
  </si>
  <si>
    <t>20220625 12:31:47</t>
  </si>
  <si>
    <t>12:31:47</t>
  </si>
  <si>
    <t>20220625 12:31:52</t>
  </si>
  <si>
    <t>12:31:52</t>
  </si>
  <si>
    <t>20220625 12:31:57</t>
  </si>
  <si>
    <t>12:31:57</t>
  </si>
  <si>
    <t>20220625 12:32:02</t>
  </si>
  <si>
    <t>12:32:02</t>
  </si>
  <si>
    <t>20220625 12:32:07</t>
  </si>
  <si>
    <t>12:32:07</t>
  </si>
  <si>
    <t>20220625 12:32:12</t>
  </si>
  <si>
    <t>12:32:12</t>
  </si>
  <si>
    <t>20220625 12:32:16</t>
  </si>
  <si>
    <t>12:32:16</t>
  </si>
  <si>
    <t>20220625 12:32:22</t>
  </si>
  <si>
    <t>12:32:22</t>
  </si>
  <si>
    <t>20220625 12:32:27</t>
  </si>
  <si>
    <t>12:32:27</t>
  </si>
  <si>
    <t>20220625 12:32:32</t>
  </si>
  <si>
    <t>12:32:32</t>
  </si>
  <si>
    <t>20220625 12:32:37</t>
  </si>
  <si>
    <t>12:32:37</t>
  </si>
  <si>
    <t>20220625 12:32:42</t>
  </si>
  <si>
    <t>12:32:42</t>
  </si>
  <si>
    <t>20220625 12:32:47</t>
  </si>
  <si>
    <t>12:32:47</t>
  </si>
  <si>
    <t>20220625 12:32:52</t>
  </si>
  <si>
    <t>12:32:52</t>
  </si>
  <si>
    <t>20220625 12:32:57</t>
  </si>
  <si>
    <t>12:32:57</t>
  </si>
  <si>
    <t>20220625 12:33:02</t>
  </si>
  <si>
    <t>12:33:02</t>
  </si>
  <si>
    <t>20220625 12:33:07</t>
  </si>
  <si>
    <t>12:33:07</t>
  </si>
  <si>
    <t>20220625 12:33:12</t>
  </si>
  <si>
    <t>12:33:12</t>
  </si>
  <si>
    <t>20220625 12:33:17</t>
  </si>
  <si>
    <t>12:33:17</t>
  </si>
  <si>
    <t>20220625 12:33:22</t>
  </si>
  <si>
    <t>12:33:22</t>
  </si>
  <si>
    <t>20220625 12:33:27</t>
  </si>
  <si>
    <t>12:33:27</t>
  </si>
  <si>
    <t>20220625 12:33:32</t>
  </si>
  <si>
    <t>12:33:32</t>
  </si>
  <si>
    <t>20220625 12:33:37</t>
  </si>
  <si>
    <t>12:33:37</t>
  </si>
  <si>
    <t>20220625 12:33:42</t>
  </si>
  <si>
    <t>12:33:42</t>
  </si>
  <si>
    <t>20220625 12:33:47</t>
  </si>
  <si>
    <t>12:33:47</t>
  </si>
  <si>
    <t>20220625 12:33:52</t>
  </si>
  <si>
    <t>12:33:52</t>
  </si>
  <si>
    <t>20220625 12:33:57</t>
  </si>
  <si>
    <t>12:33:57</t>
  </si>
  <si>
    <t>20220625 12:34:01</t>
  </si>
  <si>
    <t>12:34:01</t>
  </si>
  <si>
    <t>20220625 12:34:07</t>
  </si>
  <si>
    <t>12:34:07</t>
  </si>
  <si>
    <t>20220625 12:34:12</t>
  </si>
  <si>
    <t>12:34:12</t>
  </si>
  <si>
    <t>20220625 12:34:17</t>
  </si>
  <si>
    <t>12:34:17</t>
  </si>
  <si>
    <t>20220625 12:34:22</t>
  </si>
  <si>
    <t>12:34:22</t>
  </si>
  <si>
    <t>20220625 12:34:27</t>
  </si>
  <si>
    <t>12:34:27</t>
  </si>
  <si>
    <t>20220625 12:34:32</t>
  </si>
  <si>
    <t>12:34:32</t>
  </si>
  <si>
    <t>20220625 12:34:37</t>
  </si>
  <si>
    <t>12:34:37</t>
  </si>
  <si>
    <t>20220625 12:34:42</t>
  </si>
  <si>
    <t>12:34:42</t>
  </si>
  <si>
    <t>20220625 12:34:47</t>
  </si>
  <si>
    <t>12:34:47</t>
  </si>
  <si>
    <t>20220625 12:34:52</t>
  </si>
  <si>
    <t>12:34:52</t>
  </si>
  <si>
    <t>20220625 12:34:57</t>
  </si>
  <si>
    <t>12:34:57</t>
  </si>
  <si>
    <t>20220625 12:35:02</t>
  </si>
  <si>
    <t>12:35:02</t>
  </si>
  <si>
    <t>20220625 12:35:07</t>
  </si>
  <si>
    <t>12:35:07</t>
  </si>
  <si>
    <t>20220625 12:35:12</t>
  </si>
  <si>
    <t>12:35:12</t>
  </si>
  <si>
    <t>20220625 12:35:17</t>
  </si>
  <si>
    <t>12:35:17</t>
  </si>
  <si>
    <t>20220625 12:35:22</t>
  </si>
  <si>
    <t>12:35:22</t>
  </si>
  <si>
    <t>20220625 12:35:27</t>
  </si>
  <si>
    <t>12:35:27</t>
  </si>
  <si>
    <t>20220625 12:35:32</t>
  </si>
  <si>
    <t>12:35:32</t>
  </si>
  <si>
    <t>20220625 12:35:37</t>
  </si>
  <si>
    <t>12:35:37</t>
  </si>
  <si>
    <t>20220625 12:35:42</t>
  </si>
  <si>
    <t>12:35:42</t>
  </si>
  <si>
    <t>20220625 12:35:46</t>
  </si>
  <si>
    <t>12:35:46</t>
  </si>
  <si>
    <t>20220625 12:35:52</t>
  </si>
  <si>
    <t>12:35:52</t>
  </si>
  <si>
    <t>20220625 12:35:56</t>
  </si>
  <si>
    <t>12:35:56</t>
  </si>
  <si>
    <t>20220625 12:36:02</t>
  </si>
  <si>
    <t>12:36:02</t>
  </si>
  <si>
    <t>20220625 12:36:06</t>
  </si>
  <si>
    <t>12:36:06</t>
  </si>
  <si>
    <t>20220625 12:36:12</t>
  </si>
  <si>
    <t>12:36:12</t>
  </si>
  <si>
    <t>20220625 12:36:17</t>
  </si>
  <si>
    <t>12:36:17</t>
  </si>
  <si>
    <t>20220625 12:36:22</t>
  </si>
  <si>
    <t>12:36:22</t>
  </si>
  <si>
    <t>20220625 12:36:27</t>
  </si>
  <si>
    <t>12:36:27</t>
  </si>
  <si>
    <t>20220625 12:36:32</t>
  </si>
  <si>
    <t>12:36:32</t>
  </si>
  <si>
    <t>20220625 12:36:37</t>
  </si>
  <si>
    <t>12:36:37</t>
  </si>
  <si>
    <t>20220625 12:36:42</t>
  </si>
  <si>
    <t>12:36:42</t>
  </si>
  <si>
    <t>20220625 12:36:47</t>
  </si>
  <si>
    <t>12:36:47</t>
  </si>
  <si>
    <t>20220625 12:36:52</t>
  </si>
  <si>
    <t>12:36:52</t>
  </si>
  <si>
    <t>20220625 12:36:57</t>
  </si>
  <si>
    <t>12:36:57</t>
  </si>
  <si>
    <t>20220625 12:37:02</t>
  </si>
  <si>
    <t>12:37:02</t>
  </si>
  <si>
    <t>20220625 12:37:07</t>
  </si>
  <si>
    <t>12:37:07</t>
  </si>
  <si>
    <t>20220625 12:37:12</t>
  </si>
  <si>
    <t>12:37:12</t>
  </si>
  <si>
    <t>20220625 12:37:17</t>
  </si>
  <si>
    <t>12:37:17</t>
  </si>
  <si>
    <t>20220625 12:37:22</t>
  </si>
  <si>
    <t>12:37:22</t>
  </si>
  <si>
    <t>20220625 12:37:27</t>
  </si>
  <si>
    <t>12:37:27</t>
  </si>
  <si>
    <t>20220625 12:37:32</t>
  </si>
  <si>
    <t>12:37:32</t>
  </si>
  <si>
    <t>20220625 12:37:37</t>
  </si>
  <si>
    <t>12:37:37</t>
  </si>
  <si>
    <t>20220625 12:37:41</t>
  </si>
  <si>
    <t>12:37:41</t>
  </si>
  <si>
    <t>20220625 12:41:43</t>
  </si>
  <si>
    <t>12:41:43</t>
  </si>
  <si>
    <t>20220625 12:41:45</t>
  </si>
  <si>
    <t>12:41:45</t>
  </si>
  <si>
    <t>20220625 13:02:08</t>
  </si>
  <si>
    <t>13:02:08</t>
  </si>
  <si>
    <t>oxytropis11</t>
  </si>
  <si>
    <t>20220625 13:02:13</t>
  </si>
  <si>
    <t>13:02:13</t>
  </si>
  <si>
    <t>20220625 13:02:18</t>
  </si>
  <si>
    <t>13:02:18</t>
  </si>
  <si>
    <t>20220625 13:02:23</t>
  </si>
  <si>
    <t>13:02:23</t>
  </si>
  <si>
    <t>20220625 13:02:28</t>
  </si>
  <si>
    <t>13:02:28</t>
  </si>
  <si>
    <t>20220625 13:02:33</t>
  </si>
  <si>
    <t>13:02:33</t>
  </si>
  <si>
    <t>20220625 13:02:38</t>
  </si>
  <si>
    <t>13:02:38</t>
  </si>
  <si>
    <t>20220625 13:02:43</t>
  </si>
  <si>
    <t>13:02:43</t>
  </si>
  <si>
    <t>20220625 13:02:48</t>
  </si>
  <si>
    <t>13:02:48</t>
  </si>
  <si>
    <t>20220625 13:02:53</t>
  </si>
  <si>
    <t>13:02:53</t>
  </si>
  <si>
    <t>20220625 13:02:58</t>
  </si>
  <si>
    <t>13:02:58</t>
  </si>
  <si>
    <t>20220625 13:03:03</t>
  </si>
  <si>
    <t>13:03:03</t>
  </si>
  <si>
    <t>20220625 13:03:08</t>
  </si>
  <si>
    <t>13:03:08</t>
  </si>
  <si>
    <t>20220625 13:03:13</t>
  </si>
  <si>
    <t>13:03:13</t>
  </si>
  <si>
    <t>20220625 13:03:18</t>
  </si>
  <si>
    <t>13:03:18</t>
  </si>
  <si>
    <t>20220625 13:03:23</t>
  </si>
  <si>
    <t>13:03:23</t>
  </si>
  <si>
    <t>20220625 13:03:28</t>
  </si>
  <si>
    <t>13:03:28</t>
  </si>
  <si>
    <t>20220625 13:03:33</t>
  </si>
  <si>
    <t>13:03:33</t>
  </si>
  <si>
    <t>20220625 13:03:38</t>
  </si>
  <si>
    <t>13:03:38</t>
  </si>
  <si>
    <t>20220625 13:03:43</t>
  </si>
  <si>
    <t>13:03:43</t>
  </si>
  <si>
    <t>20220625 13:03:48</t>
  </si>
  <si>
    <t>13:03:48</t>
  </si>
  <si>
    <t>20220625 13:03:53</t>
  </si>
  <si>
    <t>13:03:53</t>
  </si>
  <si>
    <t>20220625 13:05:00</t>
  </si>
  <si>
    <t>13:05:00</t>
  </si>
  <si>
    <t>20220625 13:05:05</t>
  </si>
  <si>
    <t>13:05:05</t>
  </si>
  <si>
    <t>20220625 13:05:10</t>
  </si>
  <si>
    <t>13:05:10</t>
  </si>
  <si>
    <t>20220625 13:05:15</t>
  </si>
  <si>
    <t>13:05:15</t>
  </si>
  <si>
    <t>20220625 13:05:20</t>
  </si>
  <si>
    <t>13:05:20</t>
  </si>
  <si>
    <t>20220625 13:05:25</t>
  </si>
  <si>
    <t>13:05:25</t>
  </si>
  <si>
    <t>20220625 13:05:30</t>
  </si>
  <si>
    <t>13:05:30</t>
  </si>
  <si>
    <t>20220625 13:05:35</t>
  </si>
  <si>
    <t>13:05:35</t>
  </si>
  <si>
    <t>20220625 13:05:40</t>
  </si>
  <si>
    <t>13:05:40</t>
  </si>
  <si>
    <t>20220625 13:05:45</t>
  </si>
  <si>
    <t>13:05:45</t>
  </si>
  <si>
    <t>20220625 13:05:50</t>
  </si>
  <si>
    <t>13:05:50</t>
  </si>
  <si>
    <t>20220625 13:05:55</t>
  </si>
  <si>
    <t>13:05:55</t>
  </si>
  <si>
    <t>20220625 13:06:00</t>
  </si>
  <si>
    <t>13:06:00</t>
  </si>
  <si>
    <t>20220625 13:06:05</t>
  </si>
  <si>
    <t>13:06:05</t>
  </si>
  <si>
    <t>20220625 13:06:10</t>
  </si>
  <si>
    <t>13:06:10</t>
  </si>
  <si>
    <t>20220625 13:06:15</t>
  </si>
  <si>
    <t>13:06:15</t>
  </si>
  <si>
    <t>20220625 13:06:20</t>
  </si>
  <si>
    <t>13:06:20</t>
  </si>
  <si>
    <t>20220625 13:06:25</t>
  </si>
  <si>
    <t>13:06:25</t>
  </si>
  <si>
    <t>20220625 13:06:30</t>
  </si>
  <si>
    <t>13:06:30</t>
  </si>
  <si>
    <t>20220625 13:06:35</t>
  </si>
  <si>
    <t>13:06:35</t>
  </si>
  <si>
    <t>20220625 13:06:40</t>
  </si>
  <si>
    <t>13:06:40</t>
  </si>
  <si>
    <t>20220625 13:06:45</t>
  </si>
  <si>
    <t>13:06:45</t>
  </si>
  <si>
    <t>20220625 13:06:50</t>
  </si>
  <si>
    <t>13:06:50</t>
  </si>
  <si>
    <t>20220625 13:06:55</t>
  </si>
  <si>
    <t>13:06:55</t>
  </si>
  <si>
    <t>20220625 13:07:00</t>
  </si>
  <si>
    <t>13:07:00</t>
  </si>
  <si>
    <t>20220625 13:07:05</t>
  </si>
  <si>
    <t>13:07:05</t>
  </si>
  <si>
    <t>20220625 13:07:10</t>
  </si>
  <si>
    <t>13:07:10</t>
  </si>
  <si>
    <t>20220625 13:07:15</t>
  </si>
  <si>
    <t>13:07:15</t>
  </si>
  <si>
    <t>20220625 13:07:20</t>
  </si>
  <si>
    <t>13:07:20</t>
  </si>
  <si>
    <t>20220625 13:07:25</t>
  </si>
  <si>
    <t>13:07:25</t>
  </si>
  <si>
    <t>20220625 13:07:30</t>
  </si>
  <si>
    <t>13:07:30</t>
  </si>
  <si>
    <t>20220625 13:07:35</t>
  </si>
  <si>
    <t>13:07:35</t>
  </si>
  <si>
    <t>20220625 13:07:40</t>
  </si>
  <si>
    <t>13:07:40</t>
  </si>
  <si>
    <t>20220625 13:07:45</t>
  </si>
  <si>
    <t>13:07:45</t>
  </si>
  <si>
    <t>20220625 13:07:50</t>
  </si>
  <si>
    <t>13:07:50</t>
  </si>
  <si>
    <t>20220625 13:07:55</t>
  </si>
  <si>
    <t>13:07:55</t>
  </si>
  <si>
    <t>20220625 13:08:00</t>
  </si>
  <si>
    <t>13:08:00</t>
  </si>
  <si>
    <t>20220625 13:08:05</t>
  </si>
  <si>
    <t>13:08:05</t>
  </si>
  <si>
    <t>20220625 13:08:10</t>
  </si>
  <si>
    <t>13:08:10</t>
  </si>
  <si>
    <t>20220625 13:08:15</t>
  </si>
  <si>
    <t>13:08:15</t>
  </si>
  <si>
    <t>20220625 13:08:20</t>
  </si>
  <si>
    <t>13:08:20</t>
  </si>
  <si>
    <t>20220625 13:08:25</t>
  </si>
  <si>
    <t>13:08:25</t>
  </si>
  <si>
    <t>20220625 13:08:30</t>
  </si>
  <si>
    <t>13:08:30</t>
  </si>
  <si>
    <t>20220625 13:08:35</t>
  </si>
  <si>
    <t>13:08:35</t>
  </si>
  <si>
    <t>20220625 13:08:40</t>
  </si>
  <si>
    <t>13:08:40</t>
  </si>
  <si>
    <t>20220625 13:08:45</t>
  </si>
  <si>
    <t>13:08:45</t>
  </si>
  <si>
    <t>20220625 13:08:50</t>
  </si>
  <si>
    <t>13:08:50</t>
  </si>
  <si>
    <t>20220625 13:08:55</t>
  </si>
  <si>
    <t>13:08:55</t>
  </si>
  <si>
    <t>20220625 13:09:00</t>
  </si>
  <si>
    <t>13:09:00</t>
  </si>
  <si>
    <t>20220625 13:09:05</t>
  </si>
  <si>
    <t>13:09:05</t>
  </si>
  <si>
    <t>20220625 13:09:10</t>
  </si>
  <si>
    <t>13:09:10</t>
  </si>
  <si>
    <t>20220625 13:09:15</t>
  </si>
  <si>
    <t>13:09:15</t>
  </si>
  <si>
    <t>20220625 13:09:20</t>
  </si>
  <si>
    <t>13:09:20</t>
  </si>
  <si>
    <t>20220625 13:09:25</t>
  </si>
  <si>
    <t>13:09:25</t>
  </si>
  <si>
    <t>20220625 13:09:30</t>
  </si>
  <si>
    <t>13:09:30</t>
  </si>
  <si>
    <t>20220625 13:09:35</t>
  </si>
  <si>
    <t>13:09:35</t>
  </si>
  <si>
    <t>20220625 13:09:40</t>
  </si>
  <si>
    <t>13:09:40</t>
  </si>
  <si>
    <t>20220625 13:09:45</t>
  </si>
  <si>
    <t>13:09:45</t>
  </si>
  <si>
    <t>20220625 13:09:50</t>
  </si>
  <si>
    <t>13:09:50</t>
  </si>
  <si>
    <t>20220625 13:09:55</t>
  </si>
  <si>
    <t>13:09:55</t>
  </si>
  <si>
    <t>20220625 13:10:00</t>
  </si>
  <si>
    <t>13:10:00</t>
  </si>
  <si>
    <t>20220625 13:10:05</t>
  </si>
  <si>
    <t>13:10:05</t>
  </si>
  <si>
    <t>20220625 13:10:10</t>
  </si>
  <si>
    <t>13:10:10</t>
  </si>
  <si>
    <t>20220625 13:10:15</t>
  </si>
  <si>
    <t>13:10:15</t>
  </si>
  <si>
    <t>20220625 13:10:20</t>
  </si>
  <si>
    <t>13:10:20</t>
  </si>
  <si>
    <t>20220625 13:10:25</t>
  </si>
  <si>
    <t>13:10:25</t>
  </si>
  <si>
    <t>20220625 13:10:30</t>
  </si>
  <si>
    <t>13:10:30</t>
  </si>
  <si>
    <t>20220625 13:10:35</t>
  </si>
  <si>
    <t>13:10:35</t>
  </si>
  <si>
    <t>20220625 13:10:40</t>
  </si>
  <si>
    <t>13:10:40</t>
  </si>
  <si>
    <t>20220625 13:10:45</t>
  </si>
  <si>
    <t>13:10:45</t>
  </si>
  <si>
    <t>20220625 13:10:50</t>
  </si>
  <si>
    <t>13:10:50</t>
  </si>
  <si>
    <t>20220625 13:10:55</t>
  </si>
  <si>
    <t>13:10:55</t>
  </si>
  <si>
    <t>20220625 13:11:00</t>
  </si>
  <si>
    <t>13:11:00</t>
  </si>
  <si>
    <t>20220625 13:11:05</t>
  </si>
  <si>
    <t>13:11:05</t>
  </si>
  <si>
    <t>20220625 13:11:10</t>
  </si>
  <si>
    <t>13:11:10</t>
  </si>
  <si>
    <t>20220625 13:11:15</t>
  </si>
  <si>
    <t>13:11:15</t>
  </si>
  <si>
    <t>20220625 13:11:20</t>
  </si>
  <si>
    <t>13:11:20</t>
  </si>
  <si>
    <t>20220625 13:11:25</t>
  </si>
  <si>
    <t>13:11:25</t>
  </si>
  <si>
    <t>20220625 13:11:30</t>
  </si>
  <si>
    <t>13:11:30</t>
  </si>
  <si>
    <t>20220625 13:11:35</t>
  </si>
  <si>
    <t>13:11:35</t>
  </si>
  <si>
    <t>20220625 13:11:40</t>
  </si>
  <si>
    <t>13:11:40</t>
  </si>
  <si>
    <t>20220625 13:11:45</t>
  </si>
  <si>
    <t>13:11:45</t>
  </si>
  <si>
    <t>20220625 13:11:50</t>
  </si>
  <si>
    <t>13:11:50</t>
  </si>
  <si>
    <t>20220625 13:49:55</t>
  </si>
  <si>
    <t>13:49:55</t>
  </si>
  <si>
    <t>oxytropis12</t>
  </si>
  <si>
    <t>13:23:23</t>
  </si>
  <si>
    <t>20220625 13:50:00</t>
  </si>
  <si>
    <t>13:50:00</t>
  </si>
  <si>
    <t>20220625 13:50:05</t>
  </si>
  <si>
    <t>13:50:05</t>
  </si>
  <si>
    <t>20220625 13:50:10</t>
  </si>
  <si>
    <t>13:50:10</t>
  </si>
  <si>
    <t>20220625 13:50:15</t>
  </si>
  <si>
    <t>13:50:15</t>
  </si>
  <si>
    <t>20220625 13:50:20</t>
  </si>
  <si>
    <t>13:50:20</t>
  </si>
  <si>
    <t>20220625 13:50:25</t>
  </si>
  <si>
    <t>13:50:25</t>
  </si>
  <si>
    <t>20220625 13:50:30</t>
  </si>
  <si>
    <t>13:50:30</t>
  </si>
  <si>
    <t>20220625 13:50:35</t>
  </si>
  <si>
    <t>13:50:35</t>
  </si>
  <si>
    <t>20220625 13:50:40</t>
  </si>
  <si>
    <t>13:50:40</t>
  </si>
  <si>
    <t>20220625 13:50:45</t>
  </si>
  <si>
    <t>13:50:45</t>
  </si>
  <si>
    <t>20220625 13:50:50</t>
  </si>
  <si>
    <t>13:50:50</t>
  </si>
  <si>
    <t>20220625 13:50:55</t>
  </si>
  <si>
    <t>13:50:55</t>
  </si>
  <si>
    <t>20220625 13:51:00</t>
  </si>
  <si>
    <t>13:51:00</t>
  </si>
  <si>
    <t>20220625 13:51:05</t>
  </si>
  <si>
    <t>13:51:05</t>
  </si>
  <si>
    <t>20220625 13:51:10</t>
  </si>
  <si>
    <t>13:51:10</t>
  </si>
  <si>
    <t>20220625 13:51:15</t>
  </si>
  <si>
    <t>13:51:15</t>
  </si>
  <si>
    <t>20220625 13:51:20</t>
  </si>
  <si>
    <t>13:51:20</t>
  </si>
  <si>
    <t>20220625 13:51:25</t>
  </si>
  <si>
    <t>13:51:25</t>
  </si>
  <si>
    <t>20220625 13:51:30</t>
  </si>
  <si>
    <t>13:51:30</t>
  </si>
  <si>
    <t>20220625 13:51:35</t>
  </si>
  <si>
    <t>13:51:35</t>
  </si>
  <si>
    <t>20220625 13:51:40</t>
  </si>
  <si>
    <t>13:51:40</t>
  </si>
  <si>
    <t>20220625 13:52:47</t>
  </si>
  <si>
    <t>13:52:47</t>
  </si>
  <si>
    <t>20220625 13:52:52</t>
  </si>
  <si>
    <t>13:52:52</t>
  </si>
  <si>
    <t>20220625 13:52:57</t>
  </si>
  <si>
    <t>13:52:57</t>
  </si>
  <si>
    <t>20220625 13:53:02</t>
  </si>
  <si>
    <t>13:53:02</t>
  </si>
  <si>
    <t>20220625 13:53:07</t>
  </si>
  <si>
    <t>13:53:07</t>
  </si>
  <si>
    <t>20220625 13:53:12</t>
  </si>
  <si>
    <t>13:53:12</t>
  </si>
  <si>
    <t>20220625 13:53:17</t>
  </si>
  <si>
    <t>13:53:17</t>
  </si>
  <si>
    <t>20220625 13:53:22</t>
  </si>
  <si>
    <t>13:53:22</t>
  </si>
  <si>
    <t>20220625 13:53:27</t>
  </si>
  <si>
    <t>13:53:27</t>
  </si>
  <si>
    <t>20220625 13:53:32</t>
  </si>
  <si>
    <t>13:53:32</t>
  </si>
  <si>
    <t>20220625 13:53:37</t>
  </si>
  <si>
    <t>13:53:37</t>
  </si>
  <si>
    <t>20220625 13:53:42</t>
  </si>
  <si>
    <t>13:53:42</t>
  </si>
  <si>
    <t>20220625 13:53:47</t>
  </si>
  <si>
    <t>13:53:47</t>
  </si>
  <si>
    <t>20220625 13:53:52</t>
  </si>
  <si>
    <t>13:53:52</t>
  </si>
  <si>
    <t>20220625 13:53:57</t>
  </si>
  <si>
    <t>13:53:57</t>
  </si>
  <si>
    <t>20220625 13:54:02</t>
  </si>
  <si>
    <t>13:54:02</t>
  </si>
  <si>
    <t>20220625 13:54:07</t>
  </si>
  <si>
    <t>13:54:07</t>
  </si>
  <si>
    <t>20220625 13:54:12</t>
  </si>
  <si>
    <t>13:54:12</t>
  </si>
  <si>
    <t>20220625 13:54:17</t>
  </si>
  <si>
    <t>13:54:17</t>
  </si>
  <si>
    <t>20220625 13:54:22</t>
  </si>
  <si>
    <t>13:54:22</t>
  </si>
  <si>
    <t>20220625 13:54:27</t>
  </si>
  <si>
    <t>13:54:27</t>
  </si>
  <si>
    <t>20220625 13:54:32</t>
  </si>
  <si>
    <t>13:54:32</t>
  </si>
  <si>
    <t>20220625 13:54:37</t>
  </si>
  <si>
    <t>13:54:37</t>
  </si>
  <si>
    <t>20220625 13:54:42</t>
  </si>
  <si>
    <t>13:54:42</t>
  </si>
  <si>
    <t>20220625 13:54:47</t>
  </si>
  <si>
    <t>13:54:47</t>
  </si>
  <si>
    <t>20220625 13:54:52</t>
  </si>
  <si>
    <t>13:54:52</t>
  </si>
  <si>
    <t>20220625 13:54:57</t>
  </si>
  <si>
    <t>13:54:57</t>
  </si>
  <si>
    <t>20220625 13:55:02</t>
  </si>
  <si>
    <t>13:55:02</t>
  </si>
  <si>
    <t>20220625 13:55:07</t>
  </si>
  <si>
    <t>13:55:07</t>
  </si>
  <si>
    <t>20220625 13:55:12</t>
  </si>
  <si>
    <t>13:55:12</t>
  </si>
  <si>
    <t>20220625 13:55:17</t>
  </si>
  <si>
    <t>13:55:17</t>
  </si>
  <si>
    <t>20220625 13:55:22</t>
  </si>
  <si>
    <t>13:55:22</t>
  </si>
  <si>
    <t>20220625 13:55:27</t>
  </si>
  <si>
    <t>13:55:27</t>
  </si>
  <si>
    <t>20220625 13:55:32</t>
  </si>
  <si>
    <t>13:55:32</t>
  </si>
  <si>
    <t>20220625 13:55:37</t>
  </si>
  <si>
    <t>13:55:37</t>
  </si>
  <si>
    <t>20220625 13:55:42</t>
  </si>
  <si>
    <t>13:55:42</t>
  </si>
  <si>
    <t>20220625 13:55:47</t>
  </si>
  <si>
    <t>13:55:47</t>
  </si>
  <si>
    <t>20220625 13:55:52</t>
  </si>
  <si>
    <t>13:55:52</t>
  </si>
  <si>
    <t>20220625 13:55:57</t>
  </si>
  <si>
    <t>13:55:57</t>
  </si>
  <si>
    <t>20220625 13:56:02</t>
  </si>
  <si>
    <t>13:56:02</t>
  </si>
  <si>
    <t>20220625 13:56:07</t>
  </si>
  <si>
    <t>13:56:07</t>
  </si>
  <si>
    <t>20220625 13:56:12</t>
  </si>
  <si>
    <t>13:56:12</t>
  </si>
  <si>
    <t>20220625 13:56:17</t>
  </si>
  <si>
    <t>13:56:17</t>
  </si>
  <si>
    <t>20220625 13:56:22</t>
  </si>
  <si>
    <t>13:56:22</t>
  </si>
  <si>
    <t>20220625 13:56:27</t>
  </si>
  <si>
    <t>13:56:27</t>
  </si>
  <si>
    <t>20220625 13:56:32</t>
  </si>
  <si>
    <t>13:56:32</t>
  </si>
  <si>
    <t>20220625 13:56:37</t>
  </si>
  <si>
    <t>13:56:37</t>
  </si>
  <si>
    <t>20220625 13:56:42</t>
  </si>
  <si>
    <t>13:56:42</t>
  </si>
  <si>
    <t>20220625 13:56:47</t>
  </si>
  <si>
    <t>13:56:47</t>
  </si>
  <si>
    <t>20220625 13:56:52</t>
  </si>
  <si>
    <t>13:56:52</t>
  </si>
  <si>
    <t>20220625 13:56:57</t>
  </si>
  <si>
    <t>13:56:57</t>
  </si>
  <si>
    <t>20220625 13:57:02</t>
  </si>
  <si>
    <t>13:57:02</t>
  </si>
  <si>
    <t>20220625 13:57:07</t>
  </si>
  <si>
    <t>13:57:07</t>
  </si>
  <si>
    <t>20220625 13:57:11</t>
  </si>
  <si>
    <t>13:57:11</t>
  </si>
  <si>
    <t>20220625 13:57:17</t>
  </si>
  <si>
    <t>13:57:17</t>
  </si>
  <si>
    <t>20220625 13:57:22</t>
  </si>
  <si>
    <t>13:57:22</t>
  </si>
  <si>
    <t>20220625 13:57:27</t>
  </si>
  <si>
    <t>13:57:27</t>
  </si>
  <si>
    <t>20220625 13:57:32</t>
  </si>
  <si>
    <t>13:57:32</t>
  </si>
  <si>
    <t>20220625 13:57:37</t>
  </si>
  <si>
    <t>13:57:37</t>
  </si>
  <si>
    <t>20220625 13:57:42</t>
  </si>
  <si>
    <t>13:57:42</t>
  </si>
  <si>
    <t>20220625 13:57:47</t>
  </si>
  <si>
    <t>13:57:47</t>
  </si>
  <si>
    <t>20220625 13:57:52</t>
  </si>
  <si>
    <t>13:57:52</t>
  </si>
  <si>
    <t>20220625 13:57:57</t>
  </si>
  <si>
    <t>13:57:57</t>
  </si>
  <si>
    <t>20220625 13:58:02</t>
  </si>
  <si>
    <t>13:58:02</t>
  </si>
  <si>
    <t>20220625 13:58:07</t>
  </si>
  <si>
    <t>13:58:07</t>
  </si>
  <si>
    <t>20220625 13:58:12</t>
  </si>
  <si>
    <t>13:58:12</t>
  </si>
  <si>
    <t>20220625 13:58:17</t>
  </si>
  <si>
    <t>13:58:17</t>
  </si>
  <si>
    <t>20220625 13:58:22</t>
  </si>
  <si>
    <t>13:58:22</t>
  </si>
  <si>
    <t>20220625 13:58:27</t>
  </si>
  <si>
    <t>13:58:27</t>
  </si>
  <si>
    <t>20220625 13:58:32</t>
  </si>
  <si>
    <t>13:58:32</t>
  </si>
  <si>
    <t>20220625 13:58:37</t>
  </si>
  <si>
    <t>13:58:37</t>
  </si>
  <si>
    <t>20220625 13:58:42</t>
  </si>
  <si>
    <t>13:58:42</t>
  </si>
  <si>
    <t>20220625 13:58:47</t>
  </si>
  <si>
    <t>13:58:47</t>
  </si>
  <si>
    <t>20220625 13:58:52</t>
  </si>
  <si>
    <t>13:58:52</t>
  </si>
  <si>
    <t>20220625 13:58:57</t>
  </si>
  <si>
    <t>13:58:57</t>
  </si>
  <si>
    <t>20220625 13:59:02</t>
  </si>
  <si>
    <t>13:59:02</t>
  </si>
  <si>
    <t>20220625 13:59:06</t>
  </si>
  <si>
    <t>13:59:06</t>
  </si>
  <si>
    <t>20220625 13:59:12</t>
  </si>
  <si>
    <t>13:59:12</t>
  </si>
  <si>
    <t>20220625 13:59:16</t>
  </si>
  <si>
    <t>13:59:16</t>
  </si>
  <si>
    <t>20220625 13:59:22</t>
  </si>
  <si>
    <t>13:59:22</t>
  </si>
  <si>
    <t>20220625 13:59:27</t>
  </si>
  <si>
    <t>13:59:27</t>
  </si>
  <si>
    <t>20220625 13:59:32</t>
  </si>
  <si>
    <t>13:59:32</t>
  </si>
  <si>
    <t>20220625 13:59:37</t>
  </si>
  <si>
    <t>13:59:37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</si>
</sst>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HR686"/>
  <sheetViews>
    <sheetView tabSelected="1" workbookViewId="0"/>
  </sheetViews>
  <sheetFormatPr defaultRowHeight="15"/>
  <sheetData>
    <row r="2" spans="1:226">
      <c r="A2" t="s">
        <v>29</v>
      </c>
      <c r="B2" t="s">
        <v>30</v>
      </c>
      <c r="C2" t="s">
        <v>31</v>
      </c>
    </row>
    <row r="3" spans="1:226">
      <c r="B3">
        <v>4</v>
      </c>
      <c r="C3">
        <v>21</v>
      </c>
    </row>
    <row r="4" spans="1:226">
      <c r="A4" t="s">
        <v>32</v>
      </c>
      <c r="B4" t="s">
        <v>33</v>
      </c>
      <c r="C4" t="s">
        <v>34</v>
      </c>
      <c r="D4" t="s">
        <v>36</v>
      </c>
      <c r="E4" t="s">
        <v>37</v>
      </c>
      <c r="F4" t="s">
        <v>38</v>
      </c>
      <c r="G4" t="s">
        <v>39</v>
      </c>
      <c r="H4" t="s">
        <v>40</v>
      </c>
      <c r="I4" t="s">
        <v>41</v>
      </c>
      <c r="J4" t="s">
        <v>42</v>
      </c>
      <c r="K4" t="s">
        <v>43</v>
      </c>
    </row>
    <row r="5" spans="1:226">
      <c r="B5" t="s">
        <v>19</v>
      </c>
      <c r="C5" t="s">
        <v>35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226">
      <c r="A6" t="s">
        <v>44</v>
      </c>
      <c r="B6" t="s">
        <v>45</v>
      </c>
      <c r="C6" t="s">
        <v>46</v>
      </c>
      <c r="D6" t="s">
        <v>47</v>
      </c>
      <c r="E6" t="s">
        <v>48</v>
      </c>
    </row>
    <row r="7" spans="1:226">
      <c r="B7">
        <v>0</v>
      </c>
      <c r="C7">
        <v>1</v>
      </c>
      <c r="D7">
        <v>0</v>
      </c>
      <c r="E7">
        <v>0</v>
      </c>
    </row>
    <row r="8" spans="1:226">
      <c r="A8" t="s">
        <v>49</v>
      </c>
      <c r="B8" t="s">
        <v>50</v>
      </c>
      <c r="C8" t="s">
        <v>52</v>
      </c>
      <c r="D8" t="s">
        <v>54</v>
      </c>
      <c r="E8" t="s">
        <v>55</v>
      </c>
      <c r="F8" t="s">
        <v>56</v>
      </c>
      <c r="G8" t="s">
        <v>57</v>
      </c>
      <c r="H8" t="s">
        <v>58</v>
      </c>
      <c r="I8" t="s">
        <v>59</v>
      </c>
      <c r="J8" t="s">
        <v>60</v>
      </c>
      <c r="K8" t="s">
        <v>61</v>
      </c>
      <c r="L8" t="s">
        <v>62</v>
      </c>
      <c r="M8" t="s">
        <v>63</v>
      </c>
      <c r="N8" t="s">
        <v>64</v>
      </c>
      <c r="O8" t="s">
        <v>65</v>
      </c>
      <c r="P8" t="s">
        <v>66</v>
      </c>
      <c r="Q8" t="s">
        <v>67</v>
      </c>
    </row>
    <row r="9" spans="1:226">
      <c r="B9" t="s">
        <v>51</v>
      </c>
      <c r="C9" t="s">
        <v>53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0.1911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26">
      <c r="A10" t="s">
        <v>68</v>
      </c>
      <c r="B10" t="s">
        <v>69</v>
      </c>
      <c r="C10" t="s">
        <v>70</v>
      </c>
      <c r="D10" t="s">
        <v>71</v>
      </c>
      <c r="E10" t="s">
        <v>72</v>
      </c>
      <c r="F10" t="s">
        <v>73</v>
      </c>
    </row>
    <row r="11" spans="1:226">
      <c r="B11">
        <v>0</v>
      </c>
      <c r="C11">
        <v>0</v>
      </c>
      <c r="D11">
        <v>0</v>
      </c>
      <c r="E11">
        <v>0</v>
      </c>
      <c r="F11">
        <v>1</v>
      </c>
    </row>
    <row r="12" spans="1:226">
      <c r="A12" t="s">
        <v>74</v>
      </c>
      <c r="B12" t="s">
        <v>75</v>
      </c>
      <c r="C12" t="s">
        <v>76</v>
      </c>
      <c r="D12" t="s">
        <v>77</v>
      </c>
      <c r="E12" t="s">
        <v>78</v>
      </c>
      <c r="F12" t="s">
        <v>79</v>
      </c>
      <c r="G12" t="s">
        <v>81</v>
      </c>
      <c r="H12" t="s">
        <v>83</v>
      </c>
    </row>
    <row r="13" spans="1:226">
      <c r="B13">
        <v>-6276</v>
      </c>
      <c r="C13">
        <v>6.6</v>
      </c>
      <c r="D13">
        <v>1.709e-05</v>
      </c>
      <c r="E13">
        <v>3.11</v>
      </c>
      <c r="F13" t="s">
        <v>80</v>
      </c>
      <c r="G13" t="s">
        <v>82</v>
      </c>
      <c r="H13">
        <v>0</v>
      </c>
    </row>
    <row r="14" spans="1:226">
      <c r="A14" t="s">
        <v>84</v>
      </c>
      <c r="B14" t="s">
        <v>84</v>
      </c>
      <c r="C14" t="s">
        <v>84</v>
      </c>
      <c r="D14" t="s">
        <v>84</v>
      </c>
      <c r="E14" t="s">
        <v>84</v>
      </c>
      <c r="F14" t="s">
        <v>84</v>
      </c>
      <c r="G14" t="s">
        <v>85</v>
      </c>
      <c r="H14" t="s">
        <v>85</v>
      </c>
      <c r="I14" t="s">
        <v>86</v>
      </c>
      <c r="J14" t="s">
        <v>86</v>
      </c>
      <c r="K14" t="s">
        <v>86</v>
      </c>
      <c r="L14" t="s">
        <v>86</v>
      </c>
      <c r="M14" t="s">
        <v>86</v>
      </c>
      <c r="N14" t="s">
        <v>86</v>
      </c>
      <c r="O14" t="s">
        <v>86</v>
      </c>
      <c r="P14" t="s">
        <v>86</v>
      </c>
      <c r="Q14" t="s">
        <v>86</v>
      </c>
      <c r="R14" t="s">
        <v>86</v>
      </c>
      <c r="S14" t="s">
        <v>86</v>
      </c>
      <c r="T14" t="s">
        <v>86</v>
      </c>
      <c r="U14" t="s">
        <v>86</v>
      </c>
      <c r="V14" t="s">
        <v>86</v>
      </c>
      <c r="W14" t="s">
        <v>86</v>
      </c>
      <c r="X14" t="s">
        <v>86</v>
      </c>
      <c r="Y14" t="s">
        <v>86</v>
      </c>
      <c r="Z14" t="s">
        <v>86</v>
      </c>
      <c r="AA14" t="s">
        <v>86</v>
      </c>
      <c r="AB14" t="s">
        <v>86</v>
      </c>
      <c r="AC14" t="s">
        <v>86</v>
      </c>
      <c r="AD14" t="s">
        <v>86</v>
      </c>
      <c r="AE14" t="s">
        <v>86</v>
      </c>
      <c r="AF14" t="s">
        <v>86</v>
      </c>
      <c r="AG14" t="s">
        <v>86</v>
      </c>
      <c r="AH14" t="s">
        <v>86</v>
      </c>
      <c r="AI14" t="s">
        <v>87</v>
      </c>
      <c r="AJ14" t="s">
        <v>87</v>
      </c>
      <c r="AK14" t="s">
        <v>87</v>
      </c>
      <c r="AL14" t="s">
        <v>87</v>
      </c>
      <c r="AM14" t="s">
        <v>87</v>
      </c>
      <c r="AN14" t="s">
        <v>87</v>
      </c>
      <c r="AO14" t="s">
        <v>87</v>
      </c>
      <c r="AP14" t="s">
        <v>87</v>
      </c>
      <c r="AQ14" t="s">
        <v>87</v>
      </c>
      <c r="AR14" t="s">
        <v>87</v>
      </c>
      <c r="AS14" t="s">
        <v>88</v>
      </c>
      <c r="AT14" t="s">
        <v>88</v>
      </c>
      <c r="AU14" t="s">
        <v>88</v>
      </c>
      <c r="AV14" t="s">
        <v>88</v>
      </c>
      <c r="AW14" t="s">
        <v>88</v>
      </c>
      <c r="AX14" t="s">
        <v>89</v>
      </c>
      <c r="AY14" t="s">
        <v>89</v>
      </c>
      <c r="AZ14" t="s">
        <v>89</v>
      </c>
      <c r="BA14" t="s">
        <v>89</v>
      </c>
      <c r="BB14" t="s">
        <v>90</v>
      </c>
      <c r="BC14" t="s">
        <v>90</v>
      </c>
      <c r="BD14" t="s">
        <v>90</v>
      </c>
      <c r="BE14" t="s">
        <v>90</v>
      </c>
      <c r="BF14" t="s">
        <v>90</v>
      </c>
      <c r="BG14" t="s">
        <v>91</v>
      </c>
      <c r="BH14" t="s">
        <v>91</v>
      </c>
      <c r="BI14" t="s">
        <v>91</v>
      </c>
      <c r="BJ14" t="s">
        <v>91</v>
      </c>
      <c r="BK14" t="s">
        <v>91</v>
      </c>
      <c r="BL14" t="s">
        <v>91</v>
      </c>
      <c r="BM14" t="s">
        <v>91</v>
      </c>
      <c r="BN14" t="s">
        <v>91</v>
      </c>
      <c r="BO14" t="s">
        <v>91</v>
      </c>
      <c r="BP14" t="s">
        <v>91</v>
      </c>
      <c r="BQ14" t="s">
        <v>91</v>
      </c>
      <c r="BR14" t="s">
        <v>91</v>
      </c>
      <c r="BS14" t="s">
        <v>91</v>
      </c>
      <c r="BT14" t="s">
        <v>91</v>
      </c>
      <c r="BU14" t="s">
        <v>91</v>
      </c>
      <c r="BV14" t="s">
        <v>91</v>
      </c>
      <c r="BW14" t="s">
        <v>91</v>
      </c>
      <c r="BX14" t="s">
        <v>91</v>
      </c>
      <c r="BY14" t="s">
        <v>92</v>
      </c>
      <c r="BZ14" t="s">
        <v>92</v>
      </c>
      <c r="CA14" t="s">
        <v>92</v>
      </c>
      <c r="CB14" t="s">
        <v>92</v>
      </c>
      <c r="CC14" t="s">
        <v>92</v>
      </c>
      <c r="CD14" t="s">
        <v>92</v>
      </c>
      <c r="CE14" t="s">
        <v>92</v>
      </c>
      <c r="CF14" t="s">
        <v>92</v>
      </c>
      <c r="CG14" t="s">
        <v>92</v>
      </c>
      <c r="CH14" t="s">
        <v>92</v>
      </c>
      <c r="CI14" t="s">
        <v>93</v>
      </c>
      <c r="CJ14" t="s">
        <v>93</v>
      </c>
      <c r="CK14" t="s">
        <v>93</v>
      </c>
      <c r="CL14" t="s">
        <v>93</v>
      </c>
      <c r="CM14" t="s">
        <v>93</v>
      </c>
      <c r="CN14" t="s">
        <v>93</v>
      </c>
      <c r="CO14" t="s">
        <v>93</v>
      </c>
      <c r="CP14" t="s">
        <v>93</v>
      </c>
      <c r="CQ14" t="s">
        <v>93</v>
      </c>
      <c r="CR14" t="s">
        <v>93</v>
      </c>
      <c r="CS14" t="s">
        <v>93</v>
      </c>
      <c r="CT14" t="s">
        <v>93</v>
      </c>
      <c r="CU14" t="s">
        <v>93</v>
      </c>
      <c r="CV14" t="s">
        <v>93</v>
      </c>
      <c r="CW14" t="s">
        <v>93</v>
      </c>
      <c r="CX14" t="s">
        <v>93</v>
      </c>
      <c r="CY14" t="s">
        <v>93</v>
      </c>
      <c r="CZ14" t="s">
        <v>93</v>
      </c>
      <c r="DA14" t="s">
        <v>94</v>
      </c>
      <c r="DB14" t="s">
        <v>94</v>
      </c>
      <c r="DC14" t="s">
        <v>94</v>
      </c>
      <c r="DD14" t="s">
        <v>94</v>
      </c>
      <c r="DE14" t="s">
        <v>94</v>
      </c>
      <c r="DF14" t="s">
        <v>94</v>
      </c>
      <c r="DG14" t="s">
        <v>94</v>
      </c>
      <c r="DH14" t="s">
        <v>94</v>
      </c>
      <c r="DI14" t="s">
        <v>94</v>
      </c>
      <c r="DJ14" t="s">
        <v>94</v>
      </c>
      <c r="DK14" t="s">
        <v>94</v>
      </c>
      <c r="DL14" t="s">
        <v>94</v>
      </c>
      <c r="DM14" t="s">
        <v>94</v>
      </c>
      <c r="DN14" t="s">
        <v>95</v>
      </c>
      <c r="DO14" t="s">
        <v>95</v>
      </c>
      <c r="DP14" t="s">
        <v>95</v>
      </c>
      <c r="DQ14" t="s">
        <v>95</v>
      </c>
      <c r="DR14" t="s">
        <v>95</v>
      </c>
      <c r="DS14" t="s">
        <v>95</v>
      </c>
      <c r="DT14" t="s">
        <v>95</v>
      </c>
      <c r="DU14" t="s">
        <v>95</v>
      </c>
      <c r="DV14" t="s">
        <v>95</v>
      </c>
      <c r="DW14" t="s">
        <v>95</v>
      </c>
      <c r="DX14" t="s">
        <v>95</v>
      </c>
      <c r="DY14" t="s">
        <v>96</v>
      </c>
      <c r="DZ14" t="s">
        <v>96</v>
      </c>
      <c r="EA14" t="s">
        <v>96</v>
      </c>
      <c r="EB14" t="s">
        <v>96</v>
      </c>
      <c r="EC14" t="s">
        <v>96</v>
      </c>
      <c r="ED14" t="s">
        <v>96</v>
      </c>
      <c r="EE14" t="s">
        <v>96</v>
      </c>
      <c r="EF14" t="s">
        <v>96</v>
      </c>
      <c r="EG14" t="s">
        <v>96</v>
      </c>
      <c r="EH14" t="s">
        <v>96</v>
      </c>
      <c r="EI14" t="s">
        <v>96</v>
      </c>
      <c r="EJ14" t="s">
        <v>96</v>
      </c>
      <c r="EK14" t="s">
        <v>96</v>
      </c>
      <c r="EL14" t="s">
        <v>96</v>
      </c>
      <c r="EM14" t="s">
        <v>96</v>
      </c>
      <c r="EN14" t="s">
        <v>96</v>
      </c>
      <c r="EO14" t="s">
        <v>96</v>
      </c>
      <c r="EP14" t="s">
        <v>96</v>
      </c>
      <c r="EQ14" t="s">
        <v>97</v>
      </c>
      <c r="ER14" t="s">
        <v>97</v>
      </c>
      <c r="ES14" t="s">
        <v>97</v>
      </c>
      <c r="ET14" t="s">
        <v>97</v>
      </c>
      <c r="EU14" t="s">
        <v>97</v>
      </c>
      <c r="EV14" t="s">
        <v>97</v>
      </c>
      <c r="EW14" t="s">
        <v>97</v>
      </c>
      <c r="EX14" t="s">
        <v>97</v>
      </c>
      <c r="EY14" t="s">
        <v>97</v>
      </c>
      <c r="EZ14" t="s">
        <v>97</v>
      </c>
      <c r="FA14" t="s">
        <v>97</v>
      </c>
      <c r="FB14" t="s">
        <v>97</v>
      </c>
      <c r="FC14" t="s">
        <v>97</v>
      </c>
      <c r="FD14" t="s">
        <v>97</v>
      </c>
      <c r="FE14" t="s">
        <v>97</v>
      </c>
      <c r="FF14" t="s">
        <v>97</v>
      </c>
      <c r="FG14" t="s">
        <v>97</v>
      </c>
      <c r="FH14" t="s">
        <v>97</v>
      </c>
      <c r="FI14" t="s">
        <v>97</v>
      </c>
      <c r="FJ14" t="s">
        <v>98</v>
      </c>
      <c r="FK14" t="s">
        <v>98</v>
      </c>
      <c r="FL14" t="s">
        <v>98</v>
      </c>
      <c r="FM14" t="s">
        <v>98</v>
      </c>
      <c r="FN14" t="s">
        <v>98</v>
      </c>
      <c r="FO14" t="s">
        <v>98</v>
      </c>
      <c r="FP14" t="s">
        <v>98</v>
      </c>
      <c r="FQ14" t="s">
        <v>98</v>
      </c>
      <c r="FR14" t="s">
        <v>98</v>
      </c>
      <c r="FS14" t="s">
        <v>98</v>
      </c>
      <c r="FT14" t="s">
        <v>98</v>
      </c>
      <c r="FU14" t="s">
        <v>98</v>
      </c>
      <c r="FV14" t="s">
        <v>98</v>
      </c>
      <c r="FW14" t="s">
        <v>98</v>
      </c>
      <c r="FX14" t="s">
        <v>98</v>
      </c>
      <c r="FY14" t="s">
        <v>98</v>
      </c>
      <c r="FZ14" t="s">
        <v>98</v>
      </c>
      <c r="GA14" t="s">
        <v>98</v>
      </c>
      <c r="GB14" t="s">
        <v>98</v>
      </c>
      <c r="GC14" t="s">
        <v>99</v>
      </c>
      <c r="GD14" t="s">
        <v>99</v>
      </c>
      <c r="GE14" t="s">
        <v>99</v>
      </c>
      <c r="GF14" t="s">
        <v>99</v>
      </c>
      <c r="GG14" t="s">
        <v>99</v>
      </c>
      <c r="GH14" t="s">
        <v>99</v>
      </c>
      <c r="GI14" t="s">
        <v>99</v>
      </c>
      <c r="GJ14" t="s">
        <v>99</v>
      </c>
      <c r="GK14" t="s">
        <v>99</v>
      </c>
      <c r="GL14" t="s">
        <v>99</v>
      </c>
      <c r="GM14" t="s">
        <v>99</v>
      </c>
      <c r="GN14" t="s">
        <v>99</v>
      </c>
      <c r="GO14" t="s">
        <v>99</v>
      </c>
      <c r="GP14" t="s">
        <v>99</v>
      </c>
      <c r="GQ14" t="s">
        <v>99</v>
      </c>
      <c r="GR14" t="s">
        <v>99</v>
      </c>
      <c r="GS14" t="s">
        <v>99</v>
      </c>
      <c r="GT14" t="s">
        <v>99</v>
      </c>
      <c r="GU14" t="s">
        <v>100</v>
      </c>
      <c r="GV14" t="s">
        <v>100</v>
      </c>
      <c r="GW14" t="s">
        <v>100</v>
      </c>
      <c r="GX14" t="s">
        <v>100</v>
      </c>
      <c r="GY14" t="s">
        <v>100</v>
      </c>
      <c r="GZ14" t="s">
        <v>100</v>
      </c>
      <c r="HA14" t="s">
        <v>100</v>
      </c>
      <c r="HB14" t="s">
        <v>100</v>
      </c>
      <c r="HC14" t="s">
        <v>101</v>
      </c>
      <c r="HD14" t="s">
        <v>101</v>
      </c>
      <c r="HE14" t="s">
        <v>101</v>
      </c>
      <c r="HF14" t="s">
        <v>101</v>
      </c>
      <c r="HG14" t="s">
        <v>101</v>
      </c>
      <c r="HH14" t="s">
        <v>101</v>
      </c>
      <c r="HI14" t="s">
        <v>101</v>
      </c>
      <c r="HJ14" t="s">
        <v>101</v>
      </c>
      <c r="HK14" t="s">
        <v>101</v>
      </c>
      <c r="HL14" t="s">
        <v>101</v>
      </c>
      <c r="HM14" t="s">
        <v>101</v>
      </c>
      <c r="HN14" t="s">
        <v>101</v>
      </c>
      <c r="HO14" t="s">
        <v>101</v>
      </c>
      <c r="HP14" t="s">
        <v>101</v>
      </c>
      <c r="HQ14" t="s">
        <v>101</v>
      </c>
      <c r="HR14" t="s">
        <v>101</v>
      </c>
    </row>
    <row r="15" spans="1:226">
      <c r="A15" t="s">
        <v>102</v>
      </c>
      <c r="B15" t="s">
        <v>103</v>
      </c>
      <c r="C15" t="s">
        <v>104</v>
      </c>
      <c r="D15" t="s">
        <v>105</v>
      </c>
      <c r="E15" t="s">
        <v>106</v>
      </c>
      <c r="F15" t="s">
        <v>107</v>
      </c>
      <c r="G15" t="s">
        <v>108</v>
      </c>
      <c r="H15" t="s">
        <v>109</v>
      </c>
      <c r="I15" t="s">
        <v>110</v>
      </c>
      <c r="J15" t="s">
        <v>111</v>
      </c>
      <c r="K15" t="s">
        <v>112</v>
      </c>
      <c r="L15" t="s">
        <v>113</v>
      </c>
      <c r="M15" t="s">
        <v>114</v>
      </c>
      <c r="N15" t="s">
        <v>115</v>
      </c>
      <c r="O15" t="s">
        <v>116</v>
      </c>
      <c r="P15" t="s">
        <v>117</v>
      </c>
      <c r="Q15" t="s">
        <v>118</v>
      </c>
      <c r="R15" t="s">
        <v>119</v>
      </c>
      <c r="S15" t="s">
        <v>120</v>
      </c>
      <c r="T15" t="s">
        <v>121</v>
      </c>
      <c r="U15" t="s">
        <v>122</v>
      </c>
      <c r="V15" t="s">
        <v>123</v>
      </c>
      <c r="W15" t="s">
        <v>124</v>
      </c>
      <c r="X15" t="s">
        <v>125</v>
      </c>
      <c r="Y15" t="s">
        <v>126</v>
      </c>
      <c r="Z15" t="s">
        <v>127</v>
      </c>
      <c r="AA15" t="s">
        <v>128</v>
      </c>
      <c r="AB15" t="s">
        <v>129</v>
      </c>
      <c r="AC15" t="s">
        <v>130</v>
      </c>
      <c r="AD15" t="s">
        <v>131</v>
      </c>
      <c r="AE15" t="s">
        <v>132</v>
      </c>
      <c r="AF15" t="s">
        <v>133</v>
      </c>
      <c r="AG15" t="s">
        <v>134</v>
      </c>
      <c r="AH15" t="s">
        <v>135</v>
      </c>
      <c r="AI15" t="s">
        <v>136</v>
      </c>
      <c r="AJ15" t="s">
        <v>137</v>
      </c>
      <c r="AK15" t="s">
        <v>138</v>
      </c>
      <c r="AL15" t="s">
        <v>139</v>
      </c>
      <c r="AM15" t="s">
        <v>140</v>
      </c>
      <c r="AN15" t="s">
        <v>141</v>
      </c>
      <c r="AO15" t="s">
        <v>142</v>
      </c>
      <c r="AP15" t="s">
        <v>143</v>
      </c>
      <c r="AQ15" t="s">
        <v>144</v>
      </c>
      <c r="AR15" t="s">
        <v>145</v>
      </c>
      <c r="AS15" t="s">
        <v>88</v>
      </c>
      <c r="AT15" t="s">
        <v>146</v>
      </c>
      <c r="AU15" t="s">
        <v>147</v>
      </c>
      <c r="AV15" t="s">
        <v>148</v>
      </c>
      <c r="AW15" t="s">
        <v>149</v>
      </c>
      <c r="AX15" t="s">
        <v>150</v>
      </c>
      <c r="AY15" t="s">
        <v>151</v>
      </c>
      <c r="AZ15" t="s">
        <v>152</v>
      </c>
      <c r="BA15" t="s">
        <v>153</v>
      </c>
      <c r="BB15" t="s">
        <v>154</v>
      </c>
      <c r="BC15" t="s">
        <v>155</v>
      </c>
      <c r="BD15" t="s">
        <v>156</v>
      </c>
      <c r="BE15" t="s">
        <v>157</v>
      </c>
      <c r="BF15" t="s">
        <v>158</v>
      </c>
      <c r="BG15" t="s">
        <v>110</v>
      </c>
      <c r="BH15" t="s">
        <v>159</v>
      </c>
      <c r="BI15" t="s">
        <v>160</v>
      </c>
      <c r="BJ15" t="s">
        <v>161</v>
      </c>
      <c r="BK15" t="s">
        <v>162</v>
      </c>
      <c r="BL15" t="s">
        <v>163</v>
      </c>
      <c r="BM15" t="s">
        <v>164</v>
      </c>
      <c r="BN15" t="s">
        <v>165</v>
      </c>
      <c r="BO15" t="s">
        <v>166</v>
      </c>
      <c r="BP15" t="s">
        <v>167</v>
      </c>
      <c r="BQ15" t="s">
        <v>168</v>
      </c>
      <c r="BR15" t="s">
        <v>169</v>
      </c>
      <c r="BS15" t="s">
        <v>170</v>
      </c>
      <c r="BT15" t="s">
        <v>171</v>
      </c>
      <c r="BU15" t="s">
        <v>172</v>
      </c>
      <c r="BV15" t="s">
        <v>173</v>
      </c>
      <c r="BW15" t="s">
        <v>174</v>
      </c>
      <c r="BX15" t="s">
        <v>175</v>
      </c>
      <c r="BY15" t="s">
        <v>176</v>
      </c>
      <c r="BZ15" t="s">
        <v>177</v>
      </c>
      <c r="CA15" t="s">
        <v>178</v>
      </c>
      <c r="CB15" t="s">
        <v>179</v>
      </c>
      <c r="CC15" t="s">
        <v>180</v>
      </c>
      <c r="CD15" t="s">
        <v>181</v>
      </c>
      <c r="CE15" t="s">
        <v>182</v>
      </c>
      <c r="CF15" t="s">
        <v>183</v>
      </c>
      <c r="CG15" t="s">
        <v>184</v>
      </c>
      <c r="CH15" t="s">
        <v>185</v>
      </c>
      <c r="CI15" t="s">
        <v>186</v>
      </c>
      <c r="CJ15" t="s">
        <v>187</v>
      </c>
      <c r="CK15" t="s">
        <v>188</v>
      </c>
      <c r="CL15" t="s">
        <v>189</v>
      </c>
      <c r="CM15" t="s">
        <v>190</v>
      </c>
      <c r="CN15" t="s">
        <v>191</v>
      </c>
      <c r="CO15" t="s">
        <v>192</v>
      </c>
      <c r="CP15" t="s">
        <v>193</v>
      </c>
      <c r="CQ15" t="s">
        <v>194</v>
      </c>
      <c r="CR15" t="s">
        <v>195</v>
      </c>
      <c r="CS15" t="s">
        <v>196</v>
      </c>
      <c r="CT15" t="s">
        <v>197</v>
      </c>
      <c r="CU15" t="s">
        <v>198</v>
      </c>
      <c r="CV15" t="s">
        <v>199</v>
      </c>
      <c r="CW15" t="s">
        <v>200</v>
      </c>
      <c r="CX15" t="s">
        <v>201</v>
      </c>
      <c r="CY15" t="s">
        <v>202</v>
      </c>
      <c r="CZ15" t="s">
        <v>203</v>
      </c>
      <c r="DA15" t="s">
        <v>103</v>
      </c>
      <c r="DB15" t="s">
        <v>106</v>
      </c>
      <c r="DC15" t="s">
        <v>204</v>
      </c>
      <c r="DD15" t="s">
        <v>205</v>
      </c>
      <c r="DE15" t="s">
        <v>206</v>
      </c>
      <c r="DF15" t="s">
        <v>207</v>
      </c>
      <c r="DG15" t="s">
        <v>208</v>
      </c>
      <c r="DH15" t="s">
        <v>209</v>
      </c>
      <c r="DI15" t="s">
        <v>210</v>
      </c>
      <c r="DJ15" t="s">
        <v>211</v>
      </c>
      <c r="DK15" t="s">
        <v>212</v>
      </c>
      <c r="DL15" t="s">
        <v>213</v>
      </c>
      <c r="DM15" t="s">
        <v>214</v>
      </c>
      <c r="DN15" t="s">
        <v>215</v>
      </c>
      <c r="DO15" t="s">
        <v>216</v>
      </c>
      <c r="DP15" t="s">
        <v>217</v>
      </c>
      <c r="DQ15" t="s">
        <v>218</v>
      </c>
      <c r="DR15" t="s">
        <v>219</v>
      </c>
      <c r="DS15" t="s">
        <v>220</v>
      </c>
      <c r="DT15" t="s">
        <v>221</v>
      </c>
      <c r="DU15" t="s">
        <v>222</v>
      </c>
      <c r="DV15" t="s">
        <v>223</v>
      </c>
      <c r="DW15" t="s">
        <v>224</v>
      </c>
      <c r="DX15" t="s">
        <v>225</v>
      </c>
      <c r="DY15" t="s">
        <v>226</v>
      </c>
      <c r="DZ15" t="s">
        <v>227</v>
      </c>
      <c r="EA15" t="s">
        <v>228</v>
      </c>
      <c r="EB15" t="s">
        <v>229</v>
      </c>
      <c r="EC15" t="s">
        <v>230</v>
      </c>
      <c r="ED15" t="s">
        <v>231</v>
      </c>
      <c r="EE15" t="s">
        <v>232</v>
      </c>
      <c r="EF15" t="s">
        <v>233</v>
      </c>
      <c r="EG15" t="s">
        <v>234</v>
      </c>
      <c r="EH15" t="s">
        <v>235</v>
      </c>
      <c r="EI15" t="s">
        <v>236</v>
      </c>
      <c r="EJ15" t="s">
        <v>237</v>
      </c>
      <c r="EK15" t="s">
        <v>238</v>
      </c>
      <c r="EL15" t="s">
        <v>239</v>
      </c>
      <c r="EM15" t="s">
        <v>240</v>
      </c>
      <c r="EN15" t="s">
        <v>241</v>
      </c>
      <c r="EO15" t="s">
        <v>242</v>
      </c>
      <c r="EP15" t="s">
        <v>243</v>
      </c>
      <c r="EQ15" t="s">
        <v>244</v>
      </c>
      <c r="ER15" t="s">
        <v>245</v>
      </c>
      <c r="ES15" t="s">
        <v>246</v>
      </c>
      <c r="ET15" t="s">
        <v>247</v>
      </c>
      <c r="EU15" t="s">
        <v>248</v>
      </c>
      <c r="EV15" t="s">
        <v>249</v>
      </c>
      <c r="EW15" t="s">
        <v>250</v>
      </c>
      <c r="EX15" t="s">
        <v>251</v>
      </c>
      <c r="EY15" t="s">
        <v>252</v>
      </c>
      <c r="EZ15" t="s">
        <v>253</v>
      </c>
      <c r="FA15" t="s">
        <v>254</v>
      </c>
      <c r="FB15" t="s">
        <v>255</v>
      </c>
      <c r="FC15" t="s">
        <v>256</v>
      </c>
      <c r="FD15" t="s">
        <v>257</v>
      </c>
      <c r="FE15" t="s">
        <v>258</v>
      </c>
      <c r="FF15" t="s">
        <v>259</v>
      </c>
      <c r="FG15" t="s">
        <v>260</v>
      </c>
      <c r="FH15" t="s">
        <v>261</v>
      </c>
      <c r="FI15" t="s">
        <v>262</v>
      </c>
      <c r="FJ15" t="s">
        <v>263</v>
      </c>
      <c r="FK15" t="s">
        <v>264</v>
      </c>
      <c r="FL15" t="s">
        <v>265</v>
      </c>
      <c r="FM15" t="s">
        <v>266</v>
      </c>
      <c r="FN15" t="s">
        <v>267</v>
      </c>
      <c r="FO15" t="s">
        <v>268</v>
      </c>
      <c r="FP15" t="s">
        <v>269</v>
      </c>
      <c r="FQ15" t="s">
        <v>270</v>
      </c>
      <c r="FR15" t="s">
        <v>271</v>
      </c>
      <c r="FS15" t="s">
        <v>272</v>
      </c>
      <c r="FT15" t="s">
        <v>273</v>
      </c>
      <c r="FU15" t="s">
        <v>274</v>
      </c>
      <c r="FV15" t="s">
        <v>275</v>
      </c>
      <c r="FW15" t="s">
        <v>276</v>
      </c>
      <c r="FX15" t="s">
        <v>277</v>
      </c>
      <c r="FY15" t="s">
        <v>278</v>
      </c>
      <c r="FZ15" t="s">
        <v>279</v>
      </c>
      <c r="GA15" t="s">
        <v>280</v>
      </c>
      <c r="GB15" t="s">
        <v>281</v>
      </c>
      <c r="GC15" t="s">
        <v>282</v>
      </c>
      <c r="GD15" t="s">
        <v>283</v>
      </c>
      <c r="GE15" t="s">
        <v>284</v>
      </c>
      <c r="GF15" t="s">
        <v>285</v>
      </c>
      <c r="GG15" t="s">
        <v>286</v>
      </c>
      <c r="GH15" t="s">
        <v>287</v>
      </c>
      <c r="GI15" t="s">
        <v>288</v>
      </c>
      <c r="GJ15" t="s">
        <v>289</v>
      </c>
      <c r="GK15" t="s">
        <v>290</v>
      </c>
      <c r="GL15" t="s">
        <v>291</v>
      </c>
      <c r="GM15" t="s">
        <v>292</v>
      </c>
      <c r="GN15" t="s">
        <v>293</v>
      </c>
      <c r="GO15" t="s">
        <v>294</v>
      </c>
      <c r="GP15" t="s">
        <v>295</v>
      </c>
      <c r="GQ15" t="s">
        <v>296</v>
      </c>
      <c r="GR15" t="s">
        <v>297</v>
      </c>
      <c r="GS15" t="s">
        <v>298</v>
      </c>
      <c r="GT15" t="s">
        <v>299</v>
      </c>
      <c r="GU15" t="s">
        <v>300</v>
      </c>
      <c r="GV15" t="s">
        <v>301</v>
      </c>
      <c r="GW15" t="s">
        <v>302</v>
      </c>
      <c r="GX15" t="s">
        <v>303</v>
      </c>
      <c r="GY15" t="s">
        <v>304</v>
      </c>
      <c r="GZ15" t="s">
        <v>305</v>
      </c>
      <c r="HA15" t="s">
        <v>306</v>
      </c>
      <c r="HB15" t="s">
        <v>307</v>
      </c>
      <c r="HC15" t="s">
        <v>308</v>
      </c>
      <c r="HD15" t="s">
        <v>309</v>
      </c>
      <c r="HE15" t="s">
        <v>310</v>
      </c>
      <c r="HF15" t="s">
        <v>311</v>
      </c>
      <c r="HG15" t="s">
        <v>312</v>
      </c>
      <c r="HH15" t="s">
        <v>313</v>
      </c>
      <c r="HI15" t="s">
        <v>314</v>
      </c>
      <c r="HJ15" t="s">
        <v>315</v>
      </c>
      <c r="HK15" t="s">
        <v>316</v>
      </c>
      <c r="HL15" t="s">
        <v>317</v>
      </c>
      <c r="HM15" t="s">
        <v>318</v>
      </c>
      <c r="HN15" t="s">
        <v>319</v>
      </c>
      <c r="HO15" t="s">
        <v>320</v>
      </c>
      <c r="HP15" t="s">
        <v>321</v>
      </c>
      <c r="HQ15" t="s">
        <v>322</v>
      </c>
      <c r="HR15" t="s">
        <v>323</v>
      </c>
    </row>
    <row r="16" spans="1:226">
      <c r="B16" t="s">
        <v>324</v>
      </c>
      <c r="C16" t="s">
        <v>324</v>
      </c>
      <c r="F16" t="s">
        <v>324</v>
      </c>
      <c r="I16" t="s">
        <v>324</v>
      </c>
      <c r="J16" t="s">
        <v>325</v>
      </c>
      <c r="K16" t="s">
        <v>326</v>
      </c>
      <c r="L16" t="s">
        <v>327</v>
      </c>
      <c r="M16" t="s">
        <v>328</v>
      </c>
      <c r="N16" t="s">
        <v>328</v>
      </c>
      <c r="O16" t="s">
        <v>166</v>
      </c>
      <c r="P16" t="s">
        <v>166</v>
      </c>
      <c r="Q16" t="s">
        <v>325</v>
      </c>
      <c r="R16" t="s">
        <v>325</v>
      </c>
      <c r="S16" t="s">
        <v>325</v>
      </c>
      <c r="T16" t="s">
        <v>325</v>
      </c>
      <c r="U16" t="s">
        <v>329</v>
      </c>
      <c r="V16" t="s">
        <v>330</v>
      </c>
      <c r="W16" t="s">
        <v>330</v>
      </c>
      <c r="X16" t="s">
        <v>331</v>
      </c>
      <c r="Y16" t="s">
        <v>332</v>
      </c>
      <c r="Z16" t="s">
        <v>331</v>
      </c>
      <c r="AA16" t="s">
        <v>331</v>
      </c>
      <c r="AB16" t="s">
        <v>331</v>
      </c>
      <c r="AC16" t="s">
        <v>329</v>
      </c>
      <c r="AD16" t="s">
        <v>329</v>
      </c>
      <c r="AE16" t="s">
        <v>329</v>
      </c>
      <c r="AF16" t="s">
        <v>329</v>
      </c>
      <c r="AG16" t="s">
        <v>327</v>
      </c>
      <c r="AH16" t="s">
        <v>326</v>
      </c>
      <c r="AI16" t="s">
        <v>327</v>
      </c>
      <c r="AJ16" t="s">
        <v>328</v>
      </c>
      <c r="AK16" t="s">
        <v>328</v>
      </c>
      <c r="AL16" t="s">
        <v>333</v>
      </c>
      <c r="AM16" t="s">
        <v>334</v>
      </c>
      <c r="AN16" t="s">
        <v>326</v>
      </c>
      <c r="AO16" t="s">
        <v>335</v>
      </c>
      <c r="AP16" t="s">
        <v>335</v>
      </c>
      <c r="AQ16" t="s">
        <v>336</v>
      </c>
      <c r="AR16" t="s">
        <v>334</v>
      </c>
      <c r="AS16" t="s">
        <v>337</v>
      </c>
      <c r="AT16" t="s">
        <v>332</v>
      </c>
      <c r="AV16" t="s">
        <v>332</v>
      </c>
      <c r="AW16" t="s">
        <v>337</v>
      </c>
      <c r="AX16" t="s">
        <v>327</v>
      </c>
      <c r="AY16" t="s">
        <v>327</v>
      </c>
      <c r="BA16" t="s">
        <v>338</v>
      </c>
      <c r="BB16" t="s">
        <v>339</v>
      </c>
      <c r="BE16" t="s">
        <v>325</v>
      </c>
      <c r="BG16" t="s">
        <v>324</v>
      </c>
      <c r="BH16" t="s">
        <v>328</v>
      </c>
      <c r="BI16" t="s">
        <v>328</v>
      </c>
      <c r="BJ16" t="s">
        <v>335</v>
      </c>
      <c r="BK16" t="s">
        <v>335</v>
      </c>
      <c r="BL16" t="s">
        <v>328</v>
      </c>
      <c r="BM16" t="s">
        <v>335</v>
      </c>
      <c r="BN16" t="s">
        <v>337</v>
      </c>
      <c r="BO16" t="s">
        <v>331</v>
      </c>
      <c r="BP16" t="s">
        <v>331</v>
      </c>
      <c r="BQ16" t="s">
        <v>330</v>
      </c>
      <c r="BR16" t="s">
        <v>330</v>
      </c>
      <c r="BS16" t="s">
        <v>330</v>
      </c>
      <c r="BT16" t="s">
        <v>330</v>
      </c>
      <c r="BU16" t="s">
        <v>330</v>
      </c>
      <c r="BV16" t="s">
        <v>340</v>
      </c>
      <c r="BW16" t="s">
        <v>327</v>
      </c>
      <c r="BX16" t="s">
        <v>327</v>
      </c>
      <c r="BY16" t="s">
        <v>328</v>
      </c>
      <c r="BZ16" t="s">
        <v>328</v>
      </c>
      <c r="CA16" t="s">
        <v>328</v>
      </c>
      <c r="CB16" t="s">
        <v>335</v>
      </c>
      <c r="CC16" t="s">
        <v>328</v>
      </c>
      <c r="CD16" t="s">
        <v>335</v>
      </c>
      <c r="CE16" t="s">
        <v>331</v>
      </c>
      <c r="CF16" t="s">
        <v>331</v>
      </c>
      <c r="CG16" t="s">
        <v>330</v>
      </c>
      <c r="CH16" t="s">
        <v>330</v>
      </c>
      <c r="CI16" t="s">
        <v>327</v>
      </c>
      <c r="CN16" t="s">
        <v>327</v>
      </c>
      <c r="CQ16" t="s">
        <v>330</v>
      </c>
      <c r="CR16" t="s">
        <v>330</v>
      </c>
      <c r="CS16" t="s">
        <v>330</v>
      </c>
      <c r="CT16" t="s">
        <v>330</v>
      </c>
      <c r="CU16" t="s">
        <v>330</v>
      </c>
      <c r="CV16" t="s">
        <v>327</v>
      </c>
      <c r="CW16" t="s">
        <v>327</v>
      </c>
      <c r="CX16" t="s">
        <v>327</v>
      </c>
      <c r="CY16" t="s">
        <v>324</v>
      </c>
      <c r="DA16" t="s">
        <v>341</v>
      </c>
      <c r="DC16" t="s">
        <v>324</v>
      </c>
      <c r="DD16" t="s">
        <v>324</v>
      </c>
      <c r="DF16" t="s">
        <v>342</v>
      </c>
      <c r="DG16" t="s">
        <v>343</v>
      </c>
      <c r="DH16" t="s">
        <v>342</v>
      </c>
      <c r="DI16" t="s">
        <v>343</v>
      </c>
      <c r="DJ16" t="s">
        <v>342</v>
      </c>
      <c r="DK16" t="s">
        <v>343</v>
      </c>
      <c r="DL16" t="s">
        <v>332</v>
      </c>
      <c r="DM16" t="s">
        <v>332</v>
      </c>
      <c r="DN16" t="s">
        <v>328</v>
      </c>
      <c r="DO16" t="s">
        <v>344</v>
      </c>
      <c r="DP16" t="s">
        <v>328</v>
      </c>
      <c r="DR16" t="s">
        <v>335</v>
      </c>
      <c r="DS16" t="s">
        <v>345</v>
      </c>
      <c r="DT16" t="s">
        <v>335</v>
      </c>
      <c r="DY16" t="s">
        <v>346</v>
      </c>
      <c r="DZ16" t="s">
        <v>346</v>
      </c>
      <c r="EM16" t="s">
        <v>346</v>
      </c>
      <c r="EN16" t="s">
        <v>346</v>
      </c>
      <c r="EO16" t="s">
        <v>347</v>
      </c>
      <c r="EP16" t="s">
        <v>347</v>
      </c>
      <c r="EQ16" t="s">
        <v>330</v>
      </c>
      <c r="ER16" t="s">
        <v>330</v>
      </c>
      <c r="ES16" t="s">
        <v>332</v>
      </c>
      <c r="ET16" t="s">
        <v>330</v>
      </c>
      <c r="EU16" t="s">
        <v>335</v>
      </c>
      <c r="EV16" t="s">
        <v>332</v>
      </c>
      <c r="EW16" t="s">
        <v>332</v>
      </c>
      <c r="EY16" t="s">
        <v>346</v>
      </c>
      <c r="EZ16" t="s">
        <v>346</v>
      </c>
      <c r="FA16" t="s">
        <v>346</v>
      </c>
      <c r="FB16" t="s">
        <v>346</v>
      </c>
      <c r="FC16" t="s">
        <v>346</v>
      </c>
      <c r="FD16" t="s">
        <v>346</v>
      </c>
      <c r="FE16" t="s">
        <v>346</v>
      </c>
      <c r="FF16" t="s">
        <v>348</v>
      </c>
      <c r="FG16" t="s">
        <v>349</v>
      </c>
      <c r="FH16" t="s">
        <v>348</v>
      </c>
      <c r="FI16" t="s">
        <v>348</v>
      </c>
      <c r="FJ16" t="s">
        <v>346</v>
      </c>
      <c r="FK16" t="s">
        <v>346</v>
      </c>
      <c r="FL16" t="s">
        <v>346</v>
      </c>
      <c r="FM16" t="s">
        <v>346</v>
      </c>
      <c r="FN16" t="s">
        <v>346</v>
      </c>
      <c r="FO16" t="s">
        <v>346</v>
      </c>
      <c r="FP16" t="s">
        <v>346</v>
      </c>
      <c r="FQ16" t="s">
        <v>346</v>
      </c>
      <c r="FR16" t="s">
        <v>346</v>
      </c>
      <c r="FS16" t="s">
        <v>346</v>
      </c>
      <c r="FT16" t="s">
        <v>346</v>
      </c>
      <c r="FU16" t="s">
        <v>346</v>
      </c>
      <c r="GB16" t="s">
        <v>346</v>
      </c>
      <c r="GC16" t="s">
        <v>332</v>
      </c>
      <c r="GD16" t="s">
        <v>332</v>
      </c>
      <c r="GE16" t="s">
        <v>342</v>
      </c>
      <c r="GF16" t="s">
        <v>343</v>
      </c>
      <c r="GG16" t="s">
        <v>343</v>
      </c>
      <c r="GK16" t="s">
        <v>343</v>
      </c>
      <c r="GO16" t="s">
        <v>328</v>
      </c>
      <c r="GP16" t="s">
        <v>328</v>
      </c>
      <c r="GQ16" t="s">
        <v>335</v>
      </c>
      <c r="GR16" t="s">
        <v>335</v>
      </c>
      <c r="GS16" t="s">
        <v>350</v>
      </c>
      <c r="GT16" t="s">
        <v>350</v>
      </c>
      <c r="GU16" t="s">
        <v>346</v>
      </c>
      <c r="GV16" t="s">
        <v>346</v>
      </c>
      <c r="GW16" t="s">
        <v>346</v>
      </c>
      <c r="GX16" t="s">
        <v>346</v>
      </c>
      <c r="GY16" t="s">
        <v>346</v>
      </c>
      <c r="GZ16" t="s">
        <v>346</v>
      </c>
      <c r="HA16" t="s">
        <v>330</v>
      </c>
      <c r="HB16" t="s">
        <v>346</v>
      </c>
      <c r="HD16" t="s">
        <v>337</v>
      </c>
      <c r="HE16" t="s">
        <v>337</v>
      </c>
      <c r="HF16" t="s">
        <v>330</v>
      </c>
      <c r="HG16" t="s">
        <v>330</v>
      </c>
      <c r="HH16" t="s">
        <v>330</v>
      </c>
      <c r="HI16" t="s">
        <v>330</v>
      </c>
      <c r="HJ16" t="s">
        <v>330</v>
      </c>
      <c r="HK16" t="s">
        <v>332</v>
      </c>
      <c r="HL16" t="s">
        <v>332</v>
      </c>
      <c r="HM16" t="s">
        <v>332</v>
      </c>
      <c r="HN16" t="s">
        <v>330</v>
      </c>
      <c r="HO16" t="s">
        <v>328</v>
      </c>
      <c r="HP16" t="s">
        <v>335</v>
      </c>
      <c r="HQ16" t="s">
        <v>332</v>
      </c>
      <c r="HR16" t="s">
        <v>332</v>
      </c>
    </row>
    <row r="17" spans="1:226">
      <c r="A17">
        <v>1</v>
      </c>
      <c r="B17">
        <v>1656169796.5</v>
      </c>
      <c r="C17">
        <v>0</v>
      </c>
      <c r="D17" t="s">
        <v>351</v>
      </c>
      <c r="E17" t="s">
        <v>352</v>
      </c>
      <c r="F17">
        <v>5</v>
      </c>
      <c r="G17" t="s">
        <v>353</v>
      </c>
      <c r="H17" t="s">
        <v>354</v>
      </c>
      <c r="I17">
        <v>1656169788.5</v>
      </c>
      <c r="J17">
        <f>(K17)/1000</f>
        <v>0</v>
      </c>
      <c r="K17">
        <f>IF(BF17, AN17, AH17)</f>
        <v>0</v>
      </c>
      <c r="L17">
        <f>IF(BF17, AI17, AG17)</f>
        <v>0</v>
      </c>
      <c r="M17">
        <f>BH17 - IF(AU17&gt;1, L17*BB17*100.0/(AW17*BV17), 0)</f>
        <v>0</v>
      </c>
      <c r="N17">
        <f>((T17-J17/2)*M17-L17)/(T17+J17/2)</f>
        <v>0</v>
      </c>
      <c r="O17">
        <f>N17*(BO17+BP17)/1000.0</f>
        <v>0</v>
      </c>
      <c r="P17">
        <f>(BH17 - IF(AU17&gt;1, L17*BB17*100.0/(AW17*BV17), 0))*(BO17+BP17)/1000.0</f>
        <v>0</v>
      </c>
      <c r="Q17">
        <f>2.0/((1/S17-1/R17)+SIGN(S17)*SQRT((1/S17-1/R17)*(1/S17-1/R17) + 4*BC17/((BC17+1)*(BC17+1))*(2*1/S17*1/R17-1/R17*1/R17)))</f>
        <v>0</v>
      </c>
      <c r="R17">
        <f>IF(LEFT(BD17,1)&lt;&gt;"0",IF(LEFT(BD17,1)="1",3.0,BE17),$D$5+$E$5*(BV17*BO17/($K$5*1000))+$F$5*(BV17*BO17/($K$5*1000))*MAX(MIN(BB17,$J$5),$I$5)*MAX(MIN(BB17,$J$5),$I$5)+$G$5*MAX(MIN(BB17,$J$5),$I$5)*(BV17*BO17/($K$5*1000))+$H$5*(BV17*BO17/($K$5*1000))*(BV17*BO17/($K$5*1000)))</f>
        <v>0</v>
      </c>
      <c r="S17">
        <f>J17*(1000-(1000*0.61365*exp(17.502*W17/(240.97+W17))/(BO17+BP17)+BJ17)/2)/(1000*0.61365*exp(17.502*W17/(240.97+W17))/(BO17+BP17)-BJ17)</f>
        <v>0</v>
      </c>
      <c r="T17">
        <f>1/((BC17+1)/(Q17/1.6)+1/(R17/1.37)) + BC17/((BC17+1)/(Q17/1.6) + BC17/(R17/1.37))</f>
        <v>0</v>
      </c>
      <c r="U17">
        <f>(AX17*BA17)</f>
        <v>0</v>
      </c>
      <c r="V17">
        <f>(BQ17+(U17+2*0.95*5.67E-8*(((BQ17+$B$7)+273)^4-(BQ17+273)^4)-44100*J17)/(1.84*29.3*R17+8*0.95*5.67E-8*(BQ17+273)^3))</f>
        <v>0</v>
      </c>
      <c r="W17">
        <f>($C$7*BR17+$D$7*BS17+$E$7*V17)</f>
        <v>0</v>
      </c>
      <c r="X17">
        <f>0.61365*exp(17.502*W17/(240.97+W17))</f>
        <v>0</v>
      </c>
      <c r="Y17">
        <f>(Z17/AA17*100)</f>
        <v>0</v>
      </c>
      <c r="Z17">
        <f>BJ17*(BO17+BP17)/1000</f>
        <v>0</v>
      </c>
      <c r="AA17">
        <f>0.61365*exp(17.502*BQ17/(240.97+BQ17))</f>
        <v>0</v>
      </c>
      <c r="AB17">
        <f>(X17-BJ17*(BO17+BP17)/1000)</f>
        <v>0</v>
      </c>
      <c r="AC17">
        <f>(-J17*44100)</f>
        <v>0</v>
      </c>
      <c r="AD17">
        <f>2*29.3*R17*0.92*(BQ17-W17)</f>
        <v>0</v>
      </c>
      <c r="AE17">
        <f>2*0.95*5.67E-8*(((BQ17+$B$7)+273)^4-(W17+273)^4)</f>
        <v>0</v>
      </c>
      <c r="AF17">
        <f>U17+AE17+AC17+AD17</f>
        <v>0</v>
      </c>
      <c r="AG17">
        <f>BN17*AU17*(BI17-BH17*(1000-AU17*BK17)/(1000-AU17*BJ17))/(100*BB17)</f>
        <v>0</v>
      </c>
      <c r="AH17">
        <f>1000*BN17*AU17*(BJ17-BK17)/(100*BB17*(1000-AU17*BJ17))</f>
        <v>0</v>
      </c>
      <c r="AI17">
        <f>(AJ17 - AK17 - BO17*1E3/(8.314*(BQ17+273.15)) * AM17/BN17 * AL17) * BN17/(100*BB17) * (1000 - BK17)/1000</f>
        <v>0</v>
      </c>
      <c r="AJ17">
        <v>425.430005171248</v>
      </c>
      <c r="AK17">
        <v>417.774048484848</v>
      </c>
      <c r="AL17">
        <v>-0.000852075148908081</v>
      </c>
      <c r="AM17">
        <v>66.87844345255</v>
      </c>
      <c r="AN17">
        <f>(AP17 - AO17 + BO17*1E3/(8.314*(BQ17+273.15)) * AR17/BN17 * AQ17) * BN17/(100*BB17) * 1000/(1000 - AP17)</f>
        <v>0</v>
      </c>
      <c r="AO17">
        <v>19.1561603308666</v>
      </c>
      <c r="AP17">
        <v>20.210303030303</v>
      </c>
      <c r="AQ17">
        <v>0.00248255580636924</v>
      </c>
      <c r="AR17">
        <v>77.4193285982375</v>
      </c>
      <c r="AS17">
        <v>31</v>
      </c>
      <c r="AT17">
        <v>6</v>
      </c>
      <c r="AU17">
        <f>IF(AS17*$H$13&gt;=AW17,1.0,(AW17/(AW17-AS17*$H$13)))</f>
        <v>0</v>
      </c>
      <c r="AV17">
        <f>(AU17-1)*100</f>
        <v>0</v>
      </c>
      <c r="AW17">
        <f>MAX(0,($B$13+$C$13*BV17)/(1+$D$13*BV17)*BO17/(BQ17+273)*$E$13)</f>
        <v>0</v>
      </c>
      <c r="AX17">
        <f>$B$11*BW17+$C$11*BX17+$F$11*CI17*(1-CL17)</f>
        <v>0</v>
      </c>
      <c r="AY17">
        <f>AX17*AZ17</f>
        <v>0</v>
      </c>
      <c r="AZ17">
        <f>($B$11*$D$9+$C$11*$D$9+$F$11*((CV17+CN17)/MAX(CV17+CN17+CW17, 0.1)*$I$9+CW17/MAX(CV17+CN17+CW17, 0.1)*$J$9))/($B$11+$C$11+$F$11)</f>
        <v>0</v>
      </c>
      <c r="BA17">
        <f>($B$11*$K$9+$C$11*$K$9+$F$11*((CV17+CN17)/MAX(CV17+CN17+CW17, 0.1)*$P$9+CW17/MAX(CV17+CN17+CW17, 0.1)*$Q$9))/($B$11+$C$11+$F$11)</f>
        <v>0</v>
      </c>
      <c r="BB17">
        <v>2.18</v>
      </c>
      <c r="BC17">
        <v>0.5</v>
      </c>
      <c r="BD17" t="s">
        <v>355</v>
      </c>
      <c r="BE17">
        <v>2</v>
      </c>
      <c r="BF17" t="b">
        <v>1</v>
      </c>
      <c r="BG17">
        <v>1656169788.5</v>
      </c>
      <c r="BH17">
        <v>409.180774193548</v>
      </c>
      <c r="BI17">
        <v>417.458161290323</v>
      </c>
      <c r="BJ17">
        <v>20.1785709677419</v>
      </c>
      <c r="BK17">
        <v>19.1639129032258</v>
      </c>
      <c r="BL17">
        <v>407.814</v>
      </c>
      <c r="BM17">
        <v>20.1270225806452</v>
      </c>
      <c r="BN17">
        <v>499.960387096774</v>
      </c>
      <c r="BO17">
        <v>76.3346903225807</v>
      </c>
      <c r="BP17">
        <v>0.0999988322580645</v>
      </c>
      <c r="BQ17">
        <v>24.4241967741935</v>
      </c>
      <c r="BR17">
        <v>24.4489612903226</v>
      </c>
      <c r="BS17">
        <v>999.9</v>
      </c>
      <c r="BT17">
        <v>0</v>
      </c>
      <c r="BU17">
        <v>0</v>
      </c>
      <c r="BV17">
        <v>9987.88225806452</v>
      </c>
      <c r="BW17">
        <v>0</v>
      </c>
      <c r="BX17">
        <v>1324.86774193548</v>
      </c>
      <c r="BY17">
        <v>-8.27730258064516</v>
      </c>
      <c r="BZ17">
        <v>417.607451612903</v>
      </c>
      <c r="CA17">
        <v>425.614548387097</v>
      </c>
      <c r="CB17">
        <v>1.01466616129032</v>
      </c>
      <c r="CC17">
        <v>417.458161290323</v>
      </c>
      <c r="CD17">
        <v>19.1639129032258</v>
      </c>
      <c r="CE17">
        <v>1.54032451612903</v>
      </c>
      <c r="CF17">
        <v>1.46287064516129</v>
      </c>
      <c r="CG17">
        <v>13.3744193548387</v>
      </c>
      <c r="CH17">
        <v>12.5855225806452</v>
      </c>
      <c r="CI17">
        <v>1999.99806451613</v>
      </c>
      <c r="CJ17">
        <v>0.980002225806452</v>
      </c>
      <c r="CK17">
        <v>0.0199978161290323</v>
      </c>
      <c r="CL17">
        <v>0</v>
      </c>
      <c r="CM17">
        <v>2.51213548387097</v>
      </c>
      <c r="CN17">
        <v>0</v>
      </c>
      <c r="CO17">
        <v>3724.38064516129</v>
      </c>
      <c r="CP17">
        <v>16705.4032258065</v>
      </c>
      <c r="CQ17">
        <v>40.625</v>
      </c>
      <c r="CR17">
        <v>42.1991935483871</v>
      </c>
      <c r="CS17">
        <v>41.649</v>
      </c>
      <c r="CT17">
        <v>40.3648387096774</v>
      </c>
      <c r="CU17">
        <v>40.125</v>
      </c>
      <c r="CV17">
        <v>1960.00129032258</v>
      </c>
      <c r="CW17">
        <v>39.9970967741936</v>
      </c>
      <c r="CX17">
        <v>0</v>
      </c>
      <c r="CY17">
        <v>1656169795.2</v>
      </c>
      <c r="CZ17">
        <v>0</v>
      </c>
      <c r="DA17">
        <v>0</v>
      </c>
      <c r="DB17" t="s">
        <v>356</v>
      </c>
      <c r="DC17">
        <v>1656081796.1</v>
      </c>
      <c r="DD17">
        <v>1656081786.6</v>
      </c>
      <c r="DE17">
        <v>0</v>
      </c>
      <c r="DF17">
        <v>0.447</v>
      </c>
      <c r="DG17">
        <v>0.012</v>
      </c>
      <c r="DH17">
        <v>1.816</v>
      </c>
      <c r="DI17">
        <v>-0.091</v>
      </c>
      <c r="DJ17">
        <v>420</v>
      </c>
      <c r="DK17">
        <v>13</v>
      </c>
      <c r="DL17">
        <v>0.64</v>
      </c>
      <c r="DM17">
        <v>0.22</v>
      </c>
      <c r="DN17">
        <v>-8.87246375</v>
      </c>
      <c r="DO17">
        <v>10.7404501688555</v>
      </c>
      <c r="DP17">
        <v>1.23919909855456</v>
      </c>
      <c r="DQ17">
        <v>0</v>
      </c>
      <c r="DR17">
        <v>1.0010929</v>
      </c>
      <c r="DS17">
        <v>0.386641778611632</v>
      </c>
      <c r="DT17">
        <v>0.0378128962377917</v>
      </c>
      <c r="DU17">
        <v>0</v>
      </c>
      <c r="DV17">
        <v>0</v>
      </c>
      <c r="DW17">
        <v>2</v>
      </c>
      <c r="DX17" t="s">
        <v>357</v>
      </c>
      <c r="DY17">
        <v>2.90373</v>
      </c>
      <c r="DZ17">
        <v>2.71649</v>
      </c>
      <c r="EA17">
        <v>0.0767771</v>
      </c>
      <c r="EB17">
        <v>0.0780633</v>
      </c>
      <c r="EC17">
        <v>0.0785562</v>
      </c>
      <c r="ED17">
        <v>0.0751947</v>
      </c>
      <c r="EE17">
        <v>26611.3</v>
      </c>
      <c r="EF17">
        <v>22822.4</v>
      </c>
      <c r="EG17">
        <v>25785</v>
      </c>
      <c r="EH17">
        <v>24089.8</v>
      </c>
      <c r="EI17">
        <v>40480.5</v>
      </c>
      <c r="EJ17">
        <v>36837.8</v>
      </c>
      <c r="EK17">
        <v>46519.9</v>
      </c>
      <c r="EL17">
        <v>42919.2</v>
      </c>
      <c r="EM17">
        <v>1.8211</v>
      </c>
      <c r="EN17">
        <v>2.3087</v>
      </c>
      <c r="EO17">
        <v>0.164971</v>
      </c>
      <c r="EP17">
        <v>0</v>
      </c>
      <c r="EQ17">
        <v>21.8412</v>
      </c>
      <c r="ER17">
        <v>999.9</v>
      </c>
      <c r="ES17">
        <v>55.292</v>
      </c>
      <c r="ET17">
        <v>24.904</v>
      </c>
      <c r="EU17">
        <v>22.9022</v>
      </c>
      <c r="EV17">
        <v>52.4601</v>
      </c>
      <c r="EW17">
        <v>35.3085</v>
      </c>
      <c r="EX17">
        <v>2</v>
      </c>
      <c r="EY17">
        <v>-0.37345</v>
      </c>
      <c r="EZ17">
        <v>-0.454608</v>
      </c>
      <c r="FA17">
        <v>20.2463</v>
      </c>
      <c r="FB17">
        <v>5.23661</v>
      </c>
      <c r="FC17">
        <v>11.986</v>
      </c>
      <c r="FD17">
        <v>4.95755</v>
      </c>
      <c r="FE17">
        <v>3.30398</v>
      </c>
      <c r="FF17">
        <v>9999</v>
      </c>
      <c r="FG17">
        <v>310.9</v>
      </c>
      <c r="FH17">
        <v>3683.5</v>
      </c>
      <c r="FI17">
        <v>9999</v>
      </c>
      <c r="FJ17">
        <v>1.86828</v>
      </c>
      <c r="FK17">
        <v>1.86401</v>
      </c>
      <c r="FL17">
        <v>1.87164</v>
      </c>
      <c r="FM17">
        <v>1.86237</v>
      </c>
      <c r="FN17">
        <v>1.86188</v>
      </c>
      <c r="FO17">
        <v>1.86829</v>
      </c>
      <c r="FP17">
        <v>1.85837</v>
      </c>
      <c r="FQ17">
        <v>1.86493</v>
      </c>
      <c r="FR17">
        <v>5</v>
      </c>
      <c r="FS17">
        <v>0</v>
      </c>
      <c r="FT17">
        <v>0</v>
      </c>
      <c r="FU17">
        <v>0</v>
      </c>
      <c r="FV17" t="s">
        <v>358</v>
      </c>
      <c r="FW17" t="s">
        <v>359</v>
      </c>
      <c r="FX17" t="s">
        <v>360</v>
      </c>
      <c r="FY17" t="s">
        <v>360</v>
      </c>
      <c r="FZ17" t="s">
        <v>360</v>
      </c>
      <c r="GA17" t="s">
        <v>360</v>
      </c>
      <c r="GB17">
        <v>0</v>
      </c>
      <c r="GC17">
        <v>100</v>
      </c>
      <c r="GD17">
        <v>100</v>
      </c>
      <c r="GE17">
        <v>1.367</v>
      </c>
      <c r="GF17">
        <v>0.0516</v>
      </c>
      <c r="GG17">
        <v>0.394990895927804</v>
      </c>
      <c r="GH17">
        <v>0.00311535208462502</v>
      </c>
      <c r="GI17">
        <v>-2.16445174003142e-06</v>
      </c>
      <c r="GJ17">
        <v>9.0383515404126e-10</v>
      </c>
      <c r="GK17">
        <v>0.0515542376217994</v>
      </c>
      <c r="GL17">
        <v>0</v>
      </c>
      <c r="GM17">
        <v>0</v>
      </c>
      <c r="GN17">
        <v>0</v>
      </c>
      <c r="GO17">
        <v>18</v>
      </c>
      <c r="GP17">
        <v>2154</v>
      </c>
      <c r="GQ17">
        <v>2</v>
      </c>
      <c r="GR17">
        <v>17</v>
      </c>
      <c r="GS17">
        <v>1466.7</v>
      </c>
      <c r="GT17">
        <v>1466.8</v>
      </c>
      <c r="GU17">
        <v>1.30493</v>
      </c>
      <c r="GV17">
        <v>2.34009</v>
      </c>
      <c r="GW17">
        <v>1.99829</v>
      </c>
      <c r="GX17">
        <v>2.70264</v>
      </c>
      <c r="GY17">
        <v>2.09351</v>
      </c>
      <c r="GZ17">
        <v>2.36206</v>
      </c>
      <c r="HA17">
        <v>33.558</v>
      </c>
      <c r="HB17">
        <v>15.9445</v>
      </c>
      <c r="HC17">
        <v>18</v>
      </c>
      <c r="HD17">
        <v>407.175</v>
      </c>
      <c r="HE17">
        <v>736.64</v>
      </c>
      <c r="HF17">
        <v>23.001</v>
      </c>
      <c r="HG17">
        <v>22.5636</v>
      </c>
      <c r="HH17">
        <v>30.0004</v>
      </c>
      <c r="HI17">
        <v>22.2757</v>
      </c>
      <c r="HJ17">
        <v>22.2733</v>
      </c>
      <c r="HK17">
        <v>26.0719</v>
      </c>
      <c r="HL17">
        <v>27.2951</v>
      </c>
      <c r="HM17">
        <v>85.3949</v>
      </c>
      <c r="HN17">
        <v>23</v>
      </c>
      <c r="HO17">
        <v>410.575</v>
      </c>
      <c r="HP17">
        <v>19.1285</v>
      </c>
      <c r="HQ17">
        <v>98.5287</v>
      </c>
      <c r="HR17">
        <v>100.951</v>
      </c>
    </row>
    <row r="18" spans="1:226">
      <c r="A18">
        <v>2</v>
      </c>
      <c r="B18">
        <v>1656169801.5</v>
      </c>
      <c r="C18">
        <v>5</v>
      </c>
      <c r="D18" t="s">
        <v>361</v>
      </c>
      <c r="E18" t="s">
        <v>362</v>
      </c>
      <c r="F18">
        <v>5</v>
      </c>
      <c r="G18" t="s">
        <v>353</v>
      </c>
      <c r="H18" t="s">
        <v>354</v>
      </c>
      <c r="I18">
        <v>1656169793.65517</v>
      </c>
      <c r="J18">
        <f>(K18)/1000</f>
        <v>0</v>
      </c>
      <c r="K18">
        <f>IF(BF18, AN18, AH18)</f>
        <v>0</v>
      </c>
      <c r="L18">
        <f>IF(BF18, AI18, AG18)</f>
        <v>0</v>
      </c>
      <c r="M18">
        <f>BH18 - IF(AU18&gt;1, L18*BB18*100.0/(AW18*BV18), 0)</f>
        <v>0</v>
      </c>
      <c r="N18">
        <f>((T18-J18/2)*M18-L18)/(T18+J18/2)</f>
        <v>0</v>
      </c>
      <c r="O18">
        <f>N18*(BO18+BP18)/1000.0</f>
        <v>0</v>
      </c>
      <c r="P18">
        <f>(BH18 - IF(AU18&gt;1, L18*BB18*100.0/(AW18*BV18), 0))*(BO18+BP18)/1000.0</f>
        <v>0</v>
      </c>
      <c r="Q18">
        <f>2.0/((1/S18-1/R18)+SIGN(S18)*SQRT((1/S18-1/R18)*(1/S18-1/R18) + 4*BC18/((BC18+1)*(BC18+1))*(2*1/S18*1/R18-1/R18*1/R18)))</f>
        <v>0</v>
      </c>
      <c r="R18">
        <f>IF(LEFT(BD18,1)&lt;&gt;"0",IF(LEFT(BD18,1)="1",3.0,BE18),$D$5+$E$5*(BV18*BO18/($K$5*1000))+$F$5*(BV18*BO18/($K$5*1000))*MAX(MIN(BB18,$J$5),$I$5)*MAX(MIN(BB18,$J$5),$I$5)+$G$5*MAX(MIN(BB18,$J$5),$I$5)*(BV18*BO18/($K$5*1000))+$H$5*(BV18*BO18/($K$5*1000))*(BV18*BO18/($K$5*1000)))</f>
        <v>0</v>
      </c>
      <c r="S18">
        <f>J18*(1000-(1000*0.61365*exp(17.502*W18/(240.97+W18))/(BO18+BP18)+BJ18)/2)/(1000*0.61365*exp(17.502*W18/(240.97+W18))/(BO18+BP18)-BJ18)</f>
        <v>0</v>
      </c>
      <c r="T18">
        <f>1/((BC18+1)/(Q18/1.6)+1/(R18/1.37)) + BC18/((BC18+1)/(Q18/1.6) + BC18/(R18/1.37))</f>
        <v>0</v>
      </c>
      <c r="U18">
        <f>(AX18*BA18)</f>
        <v>0</v>
      </c>
      <c r="V18">
        <f>(BQ18+(U18+2*0.95*5.67E-8*(((BQ18+$B$7)+273)^4-(BQ18+273)^4)-44100*J18)/(1.84*29.3*R18+8*0.95*5.67E-8*(BQ18+273)^3))</f>
        <v>0</v>
      </c>
      <c r="W18">
        <f>($C$7*BR18+$D$7*BS18+$E$7*V18)</f>
        <v>0</v>
      </c>
      <c r="X18">
        <f>0.61365*exp(17.502*W18/(240.97+W18))</f>
        <v>0</v>
      </c>
      <c r="Y18">
        <f>(Z18/AA18*100)</f>
        <v>0</v>
      </c>
      <c r="Z18">
        <f>BJ18*(BO18+BP18)/1000</f>
        <v>0</v>
      </c>
      <c r="AA18">
        <f>0.61365*exp(17.502*BQ18/(240.97+BQ18))</f>
        <v>0</v>
      </c>
      <c r="AB18">
        <f>(X18-BJ18*(BO18+BP18)/1000)</f>
        <v>0</v>
      </c>
      <c r="AC18">
        <f>(-J18*44100)</f>
        <v>0</v>
      </c>
      <c r="AD18">
        <f>2*29.3*R18*0.92*(BQ18-W18)</f>
        <v>0</v>
      </c>
      <c r="AE18">
        <f>2*0.95*5.67E-8*(((BQ18+$B$7)+273)^4-(W18+273)^4)</f>
        <v>0</v>
      </c>
      <c r="AF18">
        <f>U18+AE18+AC18+AD18</f>
        <v>0</v>
      </c>
      <c r="AG18">
        <f>BN18*AU18*(BI18-BH18*(1000-AU18*BK18)/(1000-AU18*BJ18))/(100*BB18)</f>
        <v>0</v>
      </c>
      <c r="AH18">
        <f>1000*BN18*AU18*(BJ18-BK18)/(100*BB18*(1000-AU18*BJ18))</f>
        <v>0</v>
      </c>
      <c r="AI18">
        <f>(AJ18 - AK18 - BO18*1E3/(8.314*(BQ18+273.15)) * AM18/BN18 * AL18) * BN18/(100*BB18) * (1000 - BK18)/1000</f>
        <v>0</v>
      </c>
      <c r="AJ18">
        <v>425.340066581285</v>
      </c>
      <c r="AK18">
        <v>417.667775757576</v>
      </c>
      <c r="AL18">
        <v>-0.0325783609751118</v>
      </c>
      <c r="AM18">
        <v>66.87844345255</v>
      </c>
      <c r="AN18">
        <f>(AP18 - AO18 + BO18*1E3/(8.314*(BQ18+273.15)) * AR18/BN18 * AQ18) * BN18/(100*BB18) * 1000/(1000 - AP18)</f>
        <v>0</v>
      </c>
      <c r="AO18">
        <v>19.1502316675243</v>
      </c>
      <c r="AP18">
        <v>20.2226357575758</v>
      </c>
      <c r="AQ18">
        <v>0.000905368548673662</v>
      </c>
      <c r="AR18">
        <v>77.4193285982375</v>
      </c>
      <c r="AS18">
        <v>31</v>
      </c>
      <c r="AT18">
        <v>6</v>
      </c>
      <c r="AU18">
        <f>IF(AS18*$H$13&gt;=AW18,1.0,(AW18/(AW18-AS18*$H$13)))</f>
        <v>0</v>
      </c>
      <c r="AV18">
        <f>(AU18-1)*100</f>
        <v>0</v>
      </c>
      <c r="AW18">
        <f>MAX(0,($B$13+$C$13*BV18)/(1+$D$13*BV18)*BO18/(BQ18+273)*$E$13)</f>
        <v>0</v>
      </c>
      <c r="AX18">
        <f>$B$11*BW18+$C$11*BX18+$F$11*CI18*(1-CL18)</f>
        <v>0</v>
      </c>
      <c r="AY18">
        <f>AX18*AZ18</f>
        <v>0</v>
      </c>
      <c r="AZ18">
        <f>($B$11*$D$9+$C$11*$D$9+$F$11*((CV18+CN18)/MAX(CV18+CN18+CW18, 0.1)*$I$9+CW18/MAX(CV18+CN18+CW18, 0.1)*$J$9))/($B$11+$C$11+$F$11)</f>
        <v>0</v>
      </c>
      <c r="BA18">
        <f>($B$11*$K$9+$C$11*$K$9+$F$11*((CV18+CN18)/MAX(CV18+CN18+CW18, 0.1)*$P$9+CW18/MAX(CV18+CN18+CW18, 0.1)*$Q$9))/($B$11+$C$11+$F$11)</f>
        <v>0</v>
      </c>
      <c r="BB18">
        <v>2.18</v>
      </c>
      <c r="BC18">
        <v>0.5</v>
      </c>
      <c r="BD18" t="s">
        <v>355</v>
      </c>
      <c r="BE18">
        <v>2</v>
      </c>
      <c r="BF18" t="b">
        <v>1</v>
      </c>
      <c r="BG18">
        <v>1656169793.65517</v>
      </c>
      <c r="BH18">
        <v>409.287551724138</v>
      </c>
      <c r="BI18">
        <v>417.124689655172</v>
      </c>
      <c r="BJ18">
        <v>20.2012413793103</v>
      </c>
      <c r="BK18">
        <v>19.1558586206897</v>
      </c>
      <c r="BL18">
        <v>407.920517241379</v>
      </c>
      <c r="BM18">
        <v>20.1497</v>
      </c>
      <c r="BN18">
        <v>499.955482758621</v>
      </c>
      <c r="BO18">
        <v>76.3348724137931</v>
      </c>
      <c r="BP18">
        <v>0.0999011724137931</v>
      </c>
      <c r="BQ18">
        <v>24.4342620689655</v>
      </c>
      <c r="BR18">
        <v>24.5047862068965</v>
      </c>
      <c r="BS18">
        <v>999.9</v>
      </c>
      <c r="BT18">
        <v>0</v>
      </c>
      <c r="BU18">
        <v>0</v>
      </c>
      <c r="BV18">
        <v>10006.0275862069</v>
      </c>
      <c r="BW18">
        <v>0</v>
      </c>
      <c r="BX18">
        <v>1334.17344827586</v>
      </c>
      <c r="BY18">
        <v>-7.83704172413793</v>
      </c>
      <c r="BZ18">
        <v>417.726068965517</v>
      </c>
      <c r="CA18">
        <v>425.271034482759</v>
      </c>
      <c r="CB18">
        <v>1.04539310344828</v>
      </c>
      <c r="CC18">
        <v>417.124689655172</v>
      </c>
      <c r="CD18">
        <v>19.1558586206897</v>
      </c>
      <c r="CE18">
        <v>1.54205965517241</v>
      </c>
      <c r="CF18">
        <v>1.46225931034483</v>
      </c>
      <c r="CG18">
        <v>13.3916931034483</v>
      </c>
      <c r="CH18">
        <v>12.5791482758621</v>
      </c>
      <c r="CI18">
        <v>1999.98482758621</v>
      </c>
      <c r="CJ18">
        <v>0.980003275862069</v>
      </c>
      <c r="CK18">
        <v>0.0199967413793103</v>
      </c>
      <c r="CL18">
        <v>0</v>
      </c>
      <c r="CM18">
        <v>2.57250344827586</v>
      </c>
      <c r="CN18">
        <v>0</v>
      </c>
      <c r="CO18">
        <v>3710.68206896552</v>
      </c>
      <c r="CP18">
        <v>16705.3103448276</v>
      </c>
      <c r="CQ18">
        <v>40.625</v>
      </c>
      <c r="CR18">
        <v>42.2195862068966</v>
      </c>
      <c r="CS18">
        <v>41.6463793103448</v>
      </c>
      <c r="CT18">
        <v>40.3663103448276</v>
      </c>
      <c r="CU18">
        <v>40.125</v>
      </c>
      <c r="CV18">
        <v>1959.99</v>
      </c>
      <c r="CW18">
        <v>39.9948275862069</v>
      </c>
      <c r="CX18">
        <v>0</v>
      </c>
      <c r="CY18">
        <v>1656169800</v>
      </c>
      <c r="CZ18">
        <v>0</v>
      </c>
      <c r="DA18">
        <v>0</v>
      </c>
      <c r="DB18" t="s">
        <v>356</v>
      </c>
      <c r="DC18">
        <v>1656081796.1</v>
      </c>
      <c r="DD18">
        <v>1656081786.6</v>
      </c>
      <c r="DE18">
        <v>0</v>
      </c>
      <c r="DF18">
        <v>0.447</v>
      </c>
      <c r="DG18">
        <v>0.012</v>
      </c>
      <c r="DH18">
        <v>1.816</v>
      </c>
      <c r="DI18">
        <v>-0.091</v>
      </c>
      <c r="DJ18">
        <v>420</v>
      </c>
      <c r="DK18">
        <v>13</v>
      </c>
      <c r="DL18">
        <v>0.64</v>
      </c>
      <c r="DM18">
        <v>0.22</v>
      </c>
      <c r="DN18">
        <v>-8.14634048780488</v>
      </c>
      <c r="DO18">
        <v>4.72883017421603</v>
      </c>
      <c r="DP18">
        <v>0.538061163881775</v>
      </c>
      <c r="DQ18">
        <v>0</v>
      </c>
      <c r="DR18">
        <v>1.02458521951219</v>
      </c>
      <c r="DS18">
        <v>0.370182606271774</v>
      </c>
      <c r="DT18">
        <v>0.037177024425671</v>
      </c>
      <c r="DU18">
        <v>0</v>
      </c>
      <c r="DV18">
        <v>0</v>
      </c>
      <c r="DW18">
        <v>2</v>
      </c>
      <c r="DX18" t="s">
        <v>357</v>
      </c>
      <c r="DY18">
        <v>2.90368</v>
      </c>
      <c r="DZ18">
        <v>2.71677</v>
      </c>
      <c r="EA18">
        <v>0.0767498</v>
      </c>
      <c r="EB18">
        <v>0.0776382</v>
      </c>
      <c r="EC18">
        <v>0.0785884</v>
      </c>
      <c r="ED18">
        <v>0.0751871</v>
      </c>
      <c r="EE18">
        <v>26612.1</v>
      </c>
      <c r="EF18">
        <v>22832.8</v>
      </c>
      <c r="EG18">
        <v>25785</v>
      </c>
      <c r="EH18">
        <v>24089.6</v>
      </c>
      <c r="EI18">
        <v>40478.8</v>
      </c>
      <c r="EJ18">
        <v>36838.2</v>
      </c>
      <c r="EK18">
        <v>46519.5</v>
      </c>
      <c r="EL18">
        <v>42919.3</v>
      </c>
      <c r="EM18">
        <v>1.82062</v>
      </c>
      <c r="EN18">
        <v>2.30858</v>
      </c>
      <c r="EO18">
        <v>0.167672</v>
      </c>
      <c r="EP18">
        <v>0</v>
      </c>
      <c r="EQ18">
        <v>21.846</v>
      </c>
      <c r="ER18">
        <v>999.9</v>
      </c>
      <c r="ES18">
        <v>55.219</v>
      </c>
      <c r="ET18">
        <v>24.914</v>
      </c>
      <c r="EU18">
        <v>22.8829</v>
      </c>
      <c r="EV18">
        <v>52.4101</v>
      </c>
      <c r="EW18">
        <v>35.3125</v>
      </c>
      <c r="EX18">
        <v>2</v>
      </c>
      <c r="EY18">
        <v>-0.373168</v>
      </c>
      <c r="EZ18">
        <v>-0.452345</v>
      </c>
      <c r="FA18">
        <v>20.2463</v>
      </c>
      <c r="FB18">
        <v>5.23691</v>
      </c>
      <c r="FC18">
        <v>11.986</v>
      </c>
      <c r="FD18">
        <v>4.95745</v>
      </c>
      <c r="FE18">
        <v>3.30393</v>
      </c>
      <c r="FF18">
        <v>9999</v>
      </c>
      <c r="FG18">
        <v>310.9</v>
      </c>
      <c r="FH18">
        <v>3683.8</v>
      </c>
      <c r="FI18">
        <v>9999</v>
      </c>
      <c r="FJ18">
        <v>1.86827</v>
      </c>
      <c r="FK18">
        <v>1.86401</v>
      </c>
      <c r="FL18">
        <v>1.87163</v>
      </c>
      <c r="FM18">
        <v>1.86236</v>
      </c>
      <c r="FN18">
        <v>1.86188</v>
      </c>
      <c r="FO18">
        <v>1.86829</v>
      </c>
      <c r="FP18">
        <v>1.85837</v>
      </c>
      <c r="FQ18">
        <v>1.86493</v>
      </c>
      <c r="FR18">
        <v>5</v>
      </c>
      <c r="FS18">
        <v>0</v>
      </c>
      <c r="FT18">
        <v>0</v>
      </c>
      <c r="FU18">
        <v>0</v>
      </c>
      <c r="FV18" t="s">
        <v>358</v>
      </c>
      <c r="FW18" t="s">
        <v>359</v>
      </c>
      <c r="FX18" t="s">
        <v>360</v>
      </c>
      <c r="FY18" t="s">
        <v>360</v>
      </c>
      <c r="FZ18" t="s">
        <v>360</v>
      </c>
      <c r="GA18" t="s">
        <v>360</v>
      </c>
      <c r="GB18">
        <v>0</v>
      </c>
      <c r="GC18">
        <v>100</v>
      </c>
      <c r="GD18">
        <v>100</v>
      </c>
      <c r="GE18">
        <v>1.367</v>
      </c>
      <c r="GF18">
        <v>0.0515</v>
      </c>
      <c r="GG18">
        <v>0.394990895927804</v>
      </c>
      <c r="GH18">
        <v>0.00311535208462502</v>
      </c>
      <c r="GI18">
        <v>-2.16445174003142e-06</v>
      </c>
      <c r="GJ18">
        <v>9.0383515404126e-10</v>
      </c>
      <c r="GK18">
        <v>0.0515542376217994</v>
      </c>
      <c r="GL18">
        <v>0</v>
      </c>
      <c r="GM18">
        <v>0</v>
      </c>
      <c r="GN18">
        <v>0</v>
      </c>
      <c r="GO18">
        <v>18</v>
      </c>
      <c r="GP18">
        <v>2154</v>
      </c>
      <c r="GQ18">
        <v>2</v>
      </c>
      <c r="GR18">
        <v>17</v>
      </c>
      <c r="GS18">
        <v>1466.8</v>
      </c>
      <c r="GT18">
        <v>1466.9</v>
      </c>
      <c r="GU18">
        <v>1.27808</v>
      </c>
      <c r="GV18">
        <v>2.33032</v>
      </c>
      <c r="GW18">
        <v>1.99829</v>
      </c>
      <c r="GX18">
        <v>2.70264</v>
      </c>
      <c r="GY18">
        <v>2.09351</v>
      </c>
      <c r="GZ18">
        <v>2.44263</v>
      </c>
      <c r="HA18">
        <v>33.5804</v>
      </c>
      <c r="HB18">
        <v>15.9533</v>
      </c>
      <c r="HC18">
        <v>18</v>
      </c>
      <c r="HD18">
        <v>406.964</v>
      </c>
      <c r="HE18">
        <v>736.606</v>
      </c>
      <c r="HF18">
        <v>23.0005</v>
      </c>
      <c r="HG18">
        <v>22.5694</v>
      </c>
      <c r="HH18">
        <v>30.0004</v>
      </c>
      <c r="HI18">
        <v>22.2808</v>
      </c>
      <c r="HJ18">
        <v>22.2785</v>
      </c>
      <c r="HK18">
        <v>25.5919</v>
      </c>
      <c r="HL18">
        <v>27.2951</v>
      </c>
      <c r="HM18">
        <v>85.3949</v>
      </c>
      <c r="HN18">
        <v>23</v>
      </c>
      <c r="HO18">
        <v>397.035</v>
      </c>
      <c r="HP18">
        <v>19.0947</v>
      </c>
      <c r="HQ18">
        <v>98.5282</v>
      </c>
      <c r="HR18">
        <v>100.951</v>
      </c>
    </row>
    <row r="19" spans="1:226">
      <c r="A19">
        <v>3</v>
      </c>
      <c r="B19">
        <v>1656169806.5</v>
      </c>
      <c r="C19">
        <v>10</v>
      </c>
      <c r="D19" t="s">
        <v>363</v>
      </c>
      <c r="E19" t="s">
        <v>364</v>
      </c>
      <c r="F19">
        <v>5</v>
      </c>
      <c r="G19" t="s">
        <v>353</v>
      </c>
      <c r="H19" t="s">
        <v>354</v>
      </c>
      <c r="I19">
        <v>1656169798.73214</v>
      </c>
      <c r="J19">
        <f>(K19)/1000</f>
        <v>0</v>
      </c>
      <c r="K19">
        <f>IF(BF19, AN19, AH19)</f>
        <v>0</v>
      </c>
      <c r="L19">
        <f>IF(BF19, AI19, AG19)</f>
        <v>0</v>
      </c>
      <c r="M19">
        <f>BH19 - IF(AU19&gt;1, L19*BB19*100.0/(AW19*BV19), 0)</f>
        <v>0</v>
      </c>
      <c r="N19">
        <f>((T19-J19/2)*M19-L19)/(T19+J19/2)</f>
        <v>0</v>
      </c>
      <c r="O19">
        <f>N19*(BO19+BP19)/1000.0</f>
        <v>0</v>
      </c>
      <c r="P19">
        <f>(BH19 - IF(AU19&gt;1, L19*BB19*100.0/(AW19*BV19), 0))*(BO19+BP19)/1000.0</f>
        <v>0</v>
      </c>
      <c r="Q19">
        <f>2.0/((1/S19-1/R19)+SIGN(S19)*SQRT((1/S19-1/R19)*(1/S19-1/R19) + 4*BC19/((BC19+1)*(BC19+1))*(2*1/S19*1/R19-1/R19*1/R19)))</f>
        <v>0</v>
      </c>
      <c r="R19">
        <f>IF(LEFT(BD19,1)&lt;&gt;"0",IF(LEFT(BD19,1)="1",3.0,BE19),$D$5+$E$5*(BV19*BO19/($K$5*1000))+$F$5*(BV19*BO19/($K$5*1000))*MAX(MIN(BB19,$J$5),$I$5)*MAX(MIN(BB19,$J$5),$I$5)+$G$5*MAX(MIN(BB19,$J$5),$I$5)*(BV19*BO19/($K$5*1000))+$H$5*(BV19*BO19/($K$5*1000))*(BV19*BO19/($K$5*1000)))</f>
        <v>0</v>
      </c>
      <c r="S19">
        <f>J19*(1000-(1000*0.61365*exp(17.502*W19/(240.97+W19))/(BO19+BP19)+BJ19)/2)/(1000*0.61365*exp(17.502*W19/(240.97+W19))/(BO19+BP19)-BJ19)</f>
        <v>0</v>
      </c>
      <c r="T19">
        <f>1/((BC19+1)/(Q19/1.6)+1/(R19/1.37)) + BC19/((BC19+1)/(Q19/1.6) + BC19/(R19/1.37))</f>
        <v>0</v>
      </c>
      <c r="U19">
        <f>(AX19*BA19)</f>
        <v>0</v>
      </c>
      <c r="V19">
        <f>(BQ19+(U19+2*0.95*5.67E-8*(((BQ19+$B$7)+273)^4-(BQ19+273)^4)-44100*J19)/(1.84*29.3*R19+8*0.95*5.67E-8*(BQ19+273)^3))</f>
        <v>0</v>
      </c>
      <c r="W19">
        <f>($C$7*BR19+$D$7*BS19+$E$7*V19)</f>
        <v>0</v>
      </c>
      <c r="X19">
        <f>0.61365*exp(17.502*W19/(240.97+W19))</f>
        <v>0</v>
      </c>
      <c r="Y19">
        <f>(Z19/AA19*100)</f>
        <v>0</v>
      </c>
      <c r="Z19">
        <f>BJ19*(BO19+BP19)/1000</f>
        <v>0</v>
      </c>
      <c r="AA19">
        <f>0.61365*exp(17.502*BQ19/(240.97+BQ19))</f>
        <v>0</v>
      </c>
      <c r="AB19">
        <f>(X19-BJ19*(BO19+BP19)/1000)</f>
        <v>0</v>
      </c>
      <c r="AC19">
        <f>(-J19*44100)</f>
        <v>0</v>
      </c>
      <c r="AD19">
        <f>2*29.3*R19*0.92*(BQ19-W19)</f>
        <v>0</v>
      </c>
      <c r="AE19">
        <f>2*0.95*5.67E-8*(((BQ19+$B$7)+273)^4-(W19+273)^4)</f>
        <v>0</v>
      </c>
      <c r="AF19">
        <f>U19+AE19+AC19+AD19</f>
        <v>0</v>
      </c>
      <c r="AG19">
        <f>BN19*AU19*(BI19-BH19*(1000-AU19*BK19)/(1000-AU19*BJ19))/(100*BB19)</f>
        <v>0</v>
      </c>
      <c r="AH19">
        <f>1000*BN19*AU19*(BJ19-BK19)/(100*BB19*(1000-AU19*BJ19))</f>
        <v>0</v>
      </c>
      <c r="AI19">
        <f>(AJ19 - AK19 - BO19*1E3/(8.314*(BQ19+273.15)) * AM19/BN19 * AL19) * BN19/(100*BB19) * (1000 - BK19)/1000</f>
        <v>0</v>
      </c>
      <c r="AJ19">
        <v>419.031480546361</v>
      </c>
      <c r="AK19">
        <v>414.410921212121</v>
      </c>
      <c r="AL19">
        <v>-0.831550353190436</v>
      </c>
      <c r="AM19">
        <v>66.87844345255</v>
      </c>
      <c r="AN19">
        <f>(AP19 - AO19 + BO19*1E3/(8.314*(BQ19+273.15)) * AR19/BN19 * AQ19) * BN19/(100*BB19) * 1000/(1000 - AP19)</f>
        <v>0</v>
      </c>
      <c r="AO19">
        <v>19.148699022286</v>
      </c>
      <c r="AP19">
        <v>20.2386436363636</v>
      </c>
      <c r="AQ19">
        <v>0.000575615275221018</v>
      </c>
      <c r="AR19">
        <v>77.4193285982375</v>
      </c>
      <c r="AS19">
        <v>31</v>
      </c>
      <c r="AT19">
        <v>6</v>
      </c>
      <c r="AU19">
        <f>IF(AS19*$H$13&gt;=AW19,1.0,(AW19/(AW19-AS19*$H$13)))</f>
        <v>0</v>
      </c>
      <c r="AV19">
        <f>(AU19-1)*100</f>
        <v>0</v>
      </c>
      <c r="AW19">
        <f>MAX(0,($B$13+$C$13*BV19)/(1+$D$13*BV19)*BO19/(BQ19+273)*$E$13)</f>
        <v>0</v>
      </c>
      <c r="AX19">
        <f>$B$11*BW19+$C$11*BX19+$F$11*CI19*(1-CL19)</f>
        <v>0</v>
      </c>
      <c r="AY19">
        <f>AX19*AZ19</f>
        <v>0</v>
      </c>
      <c r="AZ19">
        <f>($B$11*$D$9+$C$11*$D$9+$F$11*((CV19+CN19)/MAX(CV19+CN19+CW19, 0.1)*$I$9+CW19/MAX(CV19+CN19+CW19, 0.1)*$J$9))/($B$11+$C$11+$F$11)</f>
        <v>0</v>
      </c>
      <c r="BA19">
        <f>($B$11*$K$9+$C$11*$K$9+$F$11*((CV19+CN19)/MAX(CV19+CN19+CW19, 0.1)*$P$9+CW19/MAX(CV19+CN19+CW19, 0.1)*$Q$9))/($B$11+$C$11+$F$11)</f>
        <v>0</v>
      </c>
      <c r="BB19">
        <v>2.18</v>
      </c>
      <c r="BC19">
        <v>0.5</v>
      </c>
      <c r="BD19" t="s">
        <v>355</v>
      </c>
      <c r="BE19">
        <v>2</v>
      </c>
      <c r="BF19" t="b">
        <v>1</v>
      </c>
      <c r="BG19">
        <v>1656169798.73214</v>
      </c>
      <c r="BH19">
        <v>408.83425</v>
      </c>
      <c r="BI19">
        <v>414.478678571429</v>
      </c>
      <c r="BJ19">
        <v>20.2175464285714</v>
      </c>
      <c r="BK19">
        <v>19.1509714285714</v>
      </c>
      <c r="BL19">
        <v>407.468107142857</v>
      </c>
      <c r="BM19">
        <v>20.1659928571429</v>
      </c>
      <c r="BN19">
        <v>499.989392857143</v>
      </c>
      <c r="BO19">
        <v>76.3349535714286</v>
      </c>
      <c r="BP19">
        <v>0.0999862678571429</v>
      </c>
      <c r="BQ19">
        <v>24.4470892857143</v>
      </c>
      <c r="BR19">
        <v>24.5747964285714</v>
      </c>
      <c r="BS19">
        <v>999.9</v>
      </c>
      <c r="BT19">
        <v>0</v>
      </c>
      <c r="BU19">
        <v>0</v>
      </c>
      <c r="BV19">
        <v>10005.6142857143</v>
      </c>
      <c r="BW19">
        <v>0</v>
      </c>
      <c r="BX19">
        <v>1346.86285714286</v>
      </c>
      <c r="BY19">
        <v>-5.64434035714286</v>
      </c>
      <c r="BZ19">
        <v>417.270464285714</v>
      </c>
      <c r="CA19">
        <v>422.57125</v>
      </c>
      <c r="CB19">
        <v>1.06657178571429</v>
      </c>
      <c r="CC19">
        <v>414.478678571429</v>
      </c>
      <c r="CD19">
        <v>19.1509714285714</v>
      </c>
      <c r="CE19">
        <v>1.54330571428571</v>
      </c>
      <c r="CF19">
        <v>1.46188785714286</v>
      </c>
      <c r="CG19">
        <v>13.404075</v>
      </c>
      <c r="CH19">
        <v>12.5752714285714</v>
      </c>
      <c r="CI19">
        <v>2000.00285714286</v>
      </c>
      <c r="CJ19">
        <v>0.980005071428572</v>
      </c>
      <c r="CK19">
        <v>0.0199948964285714</v>
      </c>
      <c r="CL19">
        <v>0</v>
      </c>
      <c r="CM19">
        <v>2.52567857142857</v>
      </c>
      <c r="CN19">
        <v>0</v>
      </c>
      <c r="CO19">
        <v>3695.78535714286</v>
      </c>
      <c r="CP19">
        <v>16705.4642857143</v>
      </c>
      <c r="CQ19">
        <v>40.625</v>
      </c>
      <c r="CR19">
        <v>42.214</v>
      </c>
      <c r="CS19">
        <v>41.6338571428571</v>
      </c>
      <c r="CT19">
        <v>40.366</v>
      </c>
      <c r="CU19">
        <v>40.125</v>
      </c>
      <c r="CV19">
        <v>1960.01142857143</v>
      </c>
      <c r="CW19">
        <v>39.9914285714286</v>
      </c>
      <c r="CX19">
        <v>0</v>
      </c>
      <c r="CY19">
        <v>1656169805.4</v>
      </c>
      <c r="CZ19">
        <v>0</v>
      </c>
      <c r="DA19">
        <v>0</v>
      </c>
      <c r="DB19" t="s">
        <v>356</v>
      </c>
      <c r="DC19">
        <v>1656081796.1</v>
      </c>
      <c r="DD19">
        <v>1656081786.6</v>
      </c>
      <c r="DE19">
        <v>0</v>
      </c>
      <c r="DF19">
        <v>0.447</v>
      </c>
      <c r="DG19">
        <v>0.012</v>
      </c>
      <c r="DH19">
        <v>1.816</v>
      </c>
      <c r="DI19">
        <v>-0.091</v>
      </c>
      <c r="DJ19">
        <v>420</v>
      </c>
      <c r="DK19">
        <v>13</v>
      </c>
      <c r="DL19">
        <v>0.64</v>
      </c>
      <c r="DM19">
        <v>0.22</v>
      </c>
      <c r="DN19">
        <v>-6.32760425</v>
      </c>
      <c r="DO19">
        <v>24.2248686754221</v>
      </c>
      <c r="DP19">
        <v>2.90216933161017</v>
      </c>
      <c r="DQ19">
        <v>0</v>
      </c>
      <c r="DR19">
        <v>1.0550595</v>
      </c>
      <c r="DS19">
        <v>0.246905290806753</v>
      </c>
      <c r="DT19">
        <v>0.0241636512089957</v>
      </c>
      <c r="DU19">
        <v>0</v>
      </c>
      <c r="DV19">
        <v>0</v>
      </c>
      <c r="DW19">
        <v>2</v>
      </c>
      <c r="DX19" t="s">
        <v>357</v>
      </c>
      <c r="DY19">
        <v>2.90325</v>
      </c>
      <c r="DZ19">
        <v>2.71625</v>
      </c>
      <c r="EA19">
        <v>0.0762077</v>
      </c>
      <c r="EB19">
        <v>0.07598</v>
      </c>
      <c r="EC19">
        <v>0.0786336</v>
      </c>
      <c r="ED19">
        <v>0.0751859</v>
      </c>
      <c r="EE19">
        <v>26627.3</v>
      </c>
      <c r="EF19">
        <v>22873.6</v>
      </c>
      <c r="EG19">
        <v>25784.6</v>
      </c>
      <c r="EH19">
        <v>24089.4</v>
      </c>
      <c r="EI19">
        <v>40476.8</v>
      </c>
      <c r="EJ19">
        <v>36837.9</v>
      </c>
      <c r="EK19">
        <v>46519.6</v>
      </c>
      <c r="EL19">
        <v>42919</v>
      </c>
      <c r="EM19">
        <v>1.82047</v>
      </c>
      <c r="EN19">
        <v>2.30853</v>
      </c>
      <c r="EO19">
        <v>0.168249</v>
      </c>
      <c r="EP19">
        <v>0</v>
      </c>
      <c r="EQ19">
        <v>21.8578</v>
      </c>
      <c r="ER19">
        <v>999.9</v>
      </c>
      <c r="ES19">
        <v>55.17</v>
      </c>
      <c r="ET19">
        <v>24.944</v>
      </c>
      <c r="EU19">
        <v>22.9042</v>
      </c>
      <c r="EV19">
        <v>52.0301</v>
      </c>
      <c r="EW19">
        <v>35.3846</v>
      </c>
      <c r="EX19">
        <v>2</v>
      </c>
      <c r="EY19">
        <v>-0.372711</v>
      </c>
      <c r="EZ19">
        <v>-0.448791</v>
      </c>
      <c r="FA19">
        <v>20.2462</v>
      </c>
      <c r="FB19">
        <v>5.23616</v>
      </c>
      <c r="FC19">
        <v>11.986</v>
      </c>
      <c r="FD19">
        <v>4.9573</v>
      </c>
      <c r="FE19">
        <v>3.3039</v>
      </c>
      <c r="FF19">
        <v>9999</v>
      </c>
      <c r="FG19">
        <v>310.9</v>
      </c>
      <c r="FH19">
        <v>3683.8</v>
      </c>
      <c r="FI19">
        <v>9999</v>
      </c>
      <c r="FJ19">
        <v>1.86828</v>
      </c>
      <c r="FK19">
        <v>1.86401</v>
      </c>
      <c r="FL19">
        <v>1.87164</v>
      </c>
      <c r="FM19">
        <v>1.86244</v>
      </c>
      <c r="FN19">
        <v>1.86188</v>
      </c>
      <c r="FO19">
        <v>1.86829</v>
      </c>
      <c r="FP19">
        <v>1.85841</v>
      </c>
      <c r="FQ19">
        <v>1.86493</v>
      </c>
      <c r="FR19">
        <v>5</v>
      </c>
      <c r="FS19">
        <v>0</v>
      </c>
      <c r="FT19">
        <v>0</v>
      </c>
      <c r="FU19">
        <v>0</v>
      </c>
      <c r="FV19" t="s">
        <v>358</v>
      </c>
      <c r="FW19" t="s">
        <v>359</v>
      </c>
      <c r="FX19" t="s">
        <v>360</v>
      </c>
      <c r="FY19" t="s">
        <v>360</v>
      </c>
      <c r="FZ19" t="s">
        <v>360</v>
      </c>
      <c r="GA19" t="s">
        <v>360</v>
      </c>
      <c r="GB19">
        <v>0</v>
      </c>
      <c r="GC19">
        <v>100</v>
      </c>
      <c r="GD19">
        <v>100</v>
      </c>
      <c r="GE19">
        <v>1.36</v>
      </c>
      <c r="GF19">
        <v>0.0516</v>
      </c>
      <c r="GG19">
        <v>0.394990895927804</v>
      </c>
      <c r="GH19">
        <v>0.00311535208462502</v>
      </c>
      <c r="GI19">
        <v>-2.16445174003142e-06</v>
      </c>
      <c r="GJ19">
        <v>9.0383515404126e-10</v>
      </c>
      <c r="GK19">
        <v>0.0515542376217994</v>
      </c>
      <c r="GL19">
        <v>0</v>
      </c>
      <c r="GM19">
        <v>0</v>
      </c>
      <c r="GN19">
        <v>0</v>
      </c>
      <c r="GO19">
        <v>18</v>
      </c>
      <c r="GP19">
        <v>2154</v>
      </c>
      <c r="GQ19">
        <v>2</v>
      </c>
      <c r="GR19">
        <v>17</v>
      </c>
      <c r="GS19">
        <v>1466.8</v>
      </c>
      <c r="GT19">
        <v>1467</v>
      </c>
      <c r="GU19">
        <v>1.24512</v>
      </c>
      <c r="GV19">
        <v>2.33276</v>
      </c>
      <c r="GW19">
        <v>1.99829</v>
      </c>
      <c r="GX19">
        <v>2.70142</v>
      </c>
      <c r="GY19">
        <v>2.09351</v>
      </c>
      <c r="GZ19">
        <v>2.35596</v>
      </c>
      <c r="HA19">
        <v>33.5804</v>
      </c>
      <c r="HB19">
        <v>15.9445</v>
      </c>
      <c r="HC19">
        <v>18</v>
      </c>
      <c r="HD19">
        <v>406.927</v>
      </c>
      <c r="HE19">
        <v>736.637</v>
      </c>
      <c r="HF19">
        <v>23.0007</v>
      </c>
      <c r="HG19">
        <v>22.5741</v>
      </c>
      <c r="HH19">
        <v>30.0005</v>
      </c>
      <c r="HI19">
        <v>22.2863</v>
      </c>
      <c r="HJ19">
        <v>22.2836</v>
      </c>
      <c r="HK19">
        <v>24.8488</v>
      </c>
      <c r="HL19">
        <v>27.2951</v>
      </c>
      <c r="HM19">
        <v>85.3949</v>
      </c>
      <c r="HN19">
        <v>23</v>
      </c>
      <c r="HO19">
        <v>376.865</v>
      </c>
      <c r="HP19">
        <v>19.0469</v>
      </c>
      <c r="HQ19">
        <v>98.5278</v>
      </c>
      <c r="HR19">
        <v>100.95</v>
      </c>
    </row>
    <row r="20" spans="1:226">
      <c r="A20">
        <v>4</v>
      </c>
      <c r="B20">
        <v>1656169811.5</v>
      </c>
      <c r="C20">
        <v>15</v>
      </c>
      <c r="D20" t="s">
        <v>365</v>
      </c>
      <c r="E20" t="s">
        <v>366</v>
      </c>
      <c r="F20">
        <v>5</v>
      </c>
      <c r="G20" t="s">
        <v>353</v>
      </c>
      <c r="H20" t="s">
        <v>354</v>
      </c>
      <c r="I20">
        <v>1656169804</v>
      </c>
      <c r="J20">
        <f>(K20)/1000</f>
        <v>0</v>
      </c>
      <c r="K20">
        <f>IF(BF20, AN20, AH20)</f>
        <v>0</v>
      </c>
      <c r="L20">
        <f>IF(BF20, AI20, AG20)</f>
        <v>0</v>
      </c>
      <c r="M20">
        <f>BH20 - IF(AU20&gt;1, L20*BB20*100.0/(AW20*BV20), 0)</f>
        <v>0</v>
      </c>
      <c r="N20">
        <f>((T20-J20/2)*M20-L20)/(T20+J20/2)</f>
        <v>0</v>
      </c>
      <c r="O20">
        <f>N20*(BO20+BP20)/1000.0</f>
        <v>0</v>
      </c>
      <c r="P20">
        <f>(BH20 - IF(AU20&gt;1, L20*BB20*100.0/(AW20*BV20), 0))*(BO20+BP20)/1000.0</f>
        <v>0</v>
      </c>
      <c r="Q20">
        <f>2.0/((1/S20-1/R20)+SIGN(S20)*SQRT((1/S20-1/R20)*(1/S20-1/R20) + 4*BC20/((BC20+1)*(BC20+1))*(2*1/S20*1/R20-1/R20*1/R20)))</f>
        <v>0</v>
      </c>
      <c r="R20">
        <f>IF(LEFT(BD20,1)&lt;&gt;"0",IF(LEFT(BD20,1)="1",3.0,BE20),$D$5+$E$5*(BV20*BO20/($K$5*1000))+$F$5*(BV20*BO20/($K$5*1000))*MAX(MIN(BB20,$J$5),$I$5)*MAX(MIN(BB20,$J$5),$I$5)+$G$5*MAX(MIN(BB20,$J$5),$I$5)*(BV20*BO20/($K$5*1000))+$H$5*(BV20*BO20/($K$5*1000))*(BV20*BO20/($K$5*1000)))</f>
        <v>0</v>
      </c>
      <c r="S20">
        <f>J20*(1000-(1000*0.61365*exp(17.502*W20/(240.97+W20))/(BO20+BP20)+BJ20)/2)/(1000*0.61365*exp(17.502*W20/(240.97+W20))/(BO20+BP20)-BJ20)</f>
        <v>0</v>
      </c>
      <c r="T20">
        <f>1/((BC20+1)/(Q20/1.6)+1/(R20/1.37)) + BC20/((BC20+1)/(Q20/1.6) + BC20/(R20/1.37))</f>
        <v>0</v>
      </c>
      <c r="U20">
        <f>(AX20*BA20)</f>
        <v>0</v>
      </c>
      <c r="V20">
        <f>(BQ20+(U20+2*0.95*5.67E-8*(((BQ20+$B$7)+273)^4-(BQ20+273)^4)-44100*J20)/(1.84*29.3*R20+8*0.95*5.67E-8*(BQ20+273)^3))</f>
        <v>0</v>
      </c>
      <c r="W20">
        <f>($C$7*BR20+$D$7*BS20+$E$7*V20)</f>
        <v>0</v>
      </c>
      <c r="X20">
        <f>0.61365*exp(17.502*W20/(240.97+W20))</f>
        <v>0</v>
      </c>
      <c r="Y20">
        <f>(Z20/AA20*100)</f>
        <v>0</v>
      </c>
      <c r="Z20">
        <f>BJ20*(BO20+BP20)/1000</f>
        <v>0</v>
      </c>
      <c r="AA20">
        <f>0.61365*exp(17.502*BQ20/(240.97+BQ20))</f>
        <v>0</v>
      </c>
      <c r="AB20">
        <f>(X20-BJ20*(BO20+BP20)/1000)</f>
        <v>0</v>
      </c>
      <c r="AC20">
        <f>(-J20*44100)</f>
        <v>0</v>
      </c>
      <c r="AD20">
        <f>2*29.3*R20*0.92*(BQ20-W20)</f>
        <v>0</v>
      </c>
      <c r="AE20">
        <f>2*0.95*5.67E-8*(((BQ20+$B$7)+273)^4-(W20+273)^4)</f>
        <v>0</v>
      </c>
      <c r="AF20">
        <f>U20+AE20+AC20+AD20</f>
        <v>0</v>
      </c>
      <c r="AG20">
        <f>BN20*AU20*(BI20-BH20*(1000-AU20*BK20)/(1000-AU20*BJ20))/(100*BB20)</f>
        <v>0</v>
      </c>
      <c r="AH20">
        <f>1000*BN20*AU20*(BJ20-BK20)/(100*BB20*(1000-AU20*BJ20))</f>
        <v>0</v>
      </c>
      <c r="AI20">
        <f>(AJ20 - AK20 - BO20*1E3/(8.314*(BQ20+273.15)) * AM20/BN20 * AL20) * BN20/(100*BB20) * (1000 - BK20)/1000</f>
        <v>0</v>
      </c>
      <c r="AJ20">
        <v>405.511681252056</v>
      </c>
      <c r="AK20">
        <v>405.452466666667</v>
      </c>
      <c r="AL20">
        <v>-1.94686284215057</v>
      </c>
      <c r="AM20">
        <v>66.87844345255</v>
      </c>
      <c r="AN20">
        <f>(AP20 - AO20 + BO20*1E3/(8.314*(BQ20+273.15)) * AR20/BN20 * AQ20) * BN20/(100*BB20) * 1000/(1000 - AP20)</f>
        <v>0</v>
      </c>
      <c r="AO20">
        <v>19.1457896219672</v>
      </c>
      <c r="AP20">
        <v>20.2321296969697</v>
      </c>
      <c r="AQ20">
        <v>-0.000144880970316083</v>
      </c>
      <c r="AR20">
        <v>77.4193285982375</v>
      </c>
      <c r="AS20">
        <v>31</v>
      </c>
      <c r="AT20">
        <v>6</v>
      </c>
      <c r="AU20">
        <f>IF(AS20*$H$13&gt;=AW20,1.0,(AW20/(AW20-AS20*$H$13)))</f>
        <v>0</v>
      </c>
      <c r="AV20">
        <f>(AU20-1)*100</f>
        <v>0</v>
      </c>
      <c r="AW20">
        <f>MAX(0,($B$13+$C$13*BV20)/(1+$D$13*BV20)*BO20/(BQ20+273)*$E$13)</f>
        <v>0</v>
      </c>
      <c r="AX20">
        <f>$B$11*BW20+$C$11*BX20+$F$11*CI20*(1-CL20)</f>
        <v>0</v>
      </c>
      <c r="AY20">
        <f>AX20*AZ20</f>
        <v>0</v>
      </c>
      <c r="AZ20">
        <f>($B$11*$D$9+$C$11*$D$9+$F$11*((CV20+CN20)/MAX(CV20+CN20+CW20, 0.1)*$I$9+CW20/MAX(CV20+CN20+CW20, 0.1)*$J$9))/($B$11+$C$11+$F$11)</f>
        <v>0</v>
      </c>
      <c r="BA20">
        <f>($B$11*$K$9+$C$11*$K$9+$F$11*((CV20+CN20)/MAX(CV20+CN20+CW20, 0.1)*$P$9+CW20/MAX(CV20+CN20+CW20, 0.1)*$Q$9))/($B$11+$C$11+$F$11)</f>
        <v>0</v>
      </c>
      <c r="BB20">
        <v>2.18</v>
      </c>
      <c r="BC20">
        <v>0.5</v>
      </c>
      <c r="BD20" t="s">
        <v>355</v>
      </c>
      <c r="BE20">
        <v>2</v>
      </c>
      <c r="BF20" t="b">
        <v>1</v>
      </c>
      <c r="BG20">
        <v>1656169804</v>
      </c>
      <c r="BH20">
        <v>406.095444444444</v>
      </c>
      <c r="BI20">
        <v>407.170148148148</v>
      </c>
      <c r="BJ20">
        <v>20.2286259259259</v>
      </c>
      <c r="BK20">
        <v>19.1473148148148</v>
      </c>
      <c r="BL20">
        <v>404.734259259259</v>
      </c>
      <c r="BM20">
        <v>20.1770814814815</v>
      </c>
      <c r="BN20">
        <v>499.992296296296</v>
      </c>
      <c r="BO20">
        <v>76.3349777777778</v>
      </c>
      <c r="BP20">
        <v>0.0999949703703704</v>
      </c>
      <c r="BQ20">
        <v>24.4540962962963</v>
      </c>
      <c r="BR20">
        <v>24.598362962963</v>
      </c>
      <c r="BS20">
        <v>999.9</v>
      </c>
      <c r="BT20">
        <v>0</v>
      </c>
      <c r="BU20">
        <v>0</v>
      </c>
      <c r="BV20">
        <v>10002.7014814815</v>
      </c>
      <c r="BW20">
        <v>0</v>
      </c>
      <c r="BX20">
        <v>1358.44888888889</v>
      </c>
      <c r="BY20">
        <v>-1.07456222222222</v>
      </c>
      <c r="BZ20">
        <v>414.479851851852</v>
      </c>
      <c r="CA20">
        <v>415.118518518518</v>
      </c>
      <c r="CB20">
        <v>1.08131259259259</v>
      </c>
      <c r="CC20">
        <v>407.170148148148</v>
      </c>
      <c r="CD20">
        <v>19.1473148148148</v>
      </c>
      <c r="CE20">
        <v>1.54415333333333</v>
      </c>
      <c r="CF20">
        <v>1.46161037037037</v>
      </c>
      <c r="CG20">
        <v>13.4124925925926</v>
      </c>
      <c r="CH20">
        <v>12.572362962963</v>
      </c>
      <c r="CI20">
        <v>1999.99481481481</v>
      </c>
      <c r="CJ20">
        <v>0.980004111111111</v>
      </c>
      <c r="CK20">
        <v>0.0199958888888889</v>
      </c>
      <c r="CL20">
        <v>0</v>
      </c>
      <c r="CM20">
        <v>2.52699259259259</v>
      </c>
      <c r="CN20">
        <v>0</v>
      </c>
      <c r="CO20">
        <v>3694.0462962963</v>
      </c>
      <c r="CP20">
        <v>16705.3925925926</v>
      </c>
      <c r="CQ20">
        <v>40.625</v>
      </c>
      <c r="CR20">
        <v>42.236</v>
      </c>
      <c r="CS20">
        <v>41.6387777777778</v>
      </c>
      <c r="CT20">
        <v>40.3656666666667</v>
      </c>
      <c r="CU20">
        <v>40.125</v>
      </c>
      <c r="CV20">
        <v>1960.00296296296</v>
      </c>
      <c r="CW20">
        <v>39.9918518518518</v>
      </c>
      <c r="CX20">
        <v>0</v>
      </c>
      <c r="CY20">
        <v>1656169810.2</v>
      </c>
      <c r="CZ20">
        <v>0</v>
      </c>
      <c r="DA20">
        <v>0</v>
      </c>
      <c r="DB20" t="s">
        <v>356</v>
      </c>
      <c r="DC20">
        <v>1656081796.1</v>
      </c>
      <c r="DD20">
        <v>1656081786.6</v>
      </c>
      <c r="DE20">
        <v>0</v>
      </c>
      <c r="DF20">
        <v>0.447</v>
      </c>
      <c r="DG20">
        <v>0.012</v>
      </c>
      <c r="DH20">
        <v>1.816</v>
      </c>
      <c r="DI20">
        <v>-0.091</v>
      </c>
      <c r="DJ20">
        <v>420</v>
      </c>
      <c r="DK20">
        <v>13</v>
      </c>
      <c r="DL20">
        <v>0.64</v>
      </c>
      <c r="DM20">
        <v>0.22</v>
      </c>
      <c r="DN20">
        <v>-3.75261275</v>
      </c>
      <c r="DO20">
        <v>48.3484472870544</v>
      </c>
      <c r="DP20">
        <v>5.06378017680706</v>
      </c>
      <c r="DQ20">
        <v>0</v>
      </c>
      <c r="DR20">
        <v>1.0701625</v>
      </c>
      <c r="DS20">
        <v>0.185196022514068</v>
      </c>
      <c r="DT20">
        <v>0.0181160885334003</v>
      </c>
      <c r="DU20">
        <v>0</v>
      </c>
      <c r="DV20">
        <v>0</v>
      </c>
      <c r="DW20">
        <v>2</v>
      </c>
      <c r="DX20" t="s">
        <v>357</v>
      </c>
      <c r="DY20">
        <v>2.90363</v>
      </c>
      <c r="DZ20">
        <v>2.71654</v>
      </c>
      <c r="EA20">
        <v>0.0748686</v>
      </c>
      <c r="EB20">
        <v>0.0738609</v>
      </c>
      <c r="EC20">
        <v>0.0786121</v>
      </c>
      <c r="ED20">
        <v>0.0751464</v>
      </c>
      <c r="EE20">
        <v>26665.3</v>
      </c>
      <c r="EF20">
        <v>22926.1</v>
      </c>
      <c r="EG20">
        <v>25784.1</v>
      </c>
      <c r="EH20">
        <v>24089.6</v>
      </c>
      <c r="EI20">
        <v>40476.7</v>
      </c>
      <c r="EJ20">
        <v>36839.7</v>
      </c>
      <c r="EK20">
        <v>46518.5</v>
      </c>
      <c r="EL20">
        <v>42919.2</v>
      </c>
      <c r="EM20">
        <v>1.8208</v>
      </c>
      <c r="EN20">
        <v>2.30805</v>
      </c>
      <c r="EO20">
        <v>0.161603</v>
      </c>
      <c r="EP20">
        <v>0</v>
      </c>
      <c r="EQ20">
        <v>21.8733</v>
      </c>
      <c r="ER20">
        <v>999.9</v>
      </c>
      <c r="ES20">
        <v>55.121</v>
      </c>
      <c r="ET20">
        <v>24.955</v>
      </c>
      <c r="EU20">
        <v>22.8986</v>
      </c>
      <c r="EV20">
        <v>52.4901</v>
      </c>
      <c r="EW20">
        <v>35.3205</v>
      </c>
      <c r="EX20">
        <v>2</v>
      </c>
      <c r="EY20">
        <v>-0.372536</v>
      </c>
      <c r="EZ20">
        <v>-0.446326</v>
      </c>
      <c r="FA20">
        <v>20.2463</v>
      </c>
      <c r="FB20">
        <v>5.23766</v>
      </c>
      <c r="FC20">
        <v>11.986</v>
      </c>
      <c r="FD20">
        <v>4.9574</v>
      </c>
      <c r="FE20">
        <v>3.30398</v>
      </c>
      <c r="FF20">
        <v>9999</v>
      </c>
      <c r="FG20">
        <v>310.9</v>
      </c>
      <c r="FH20">
        <v>3683.8</v>
      </c>
      <c r="FI20">
        <v>9999</v>
      </c>
      <c r="FJ20">
        <v>1.86829</v>
      </c>
      <c r="FK20">
        <v>1.86401</v>
      </c>
      <c r="FL20">
        <v>1.87163</v>
      </c>
      <c r="FM20">
        <v>1.86238</v>
      </c>
      <c r="FN20">
        <v>1.86188</v>
      </c>
      <c r="FO20">
        <v>1.86829</v>
      </c>
      <c r="FP20">
        <v>1.8584</v>
      </c>
      <c r="FQ20">
        <v>1.86493</v>
      </c>
      <c r="FR20">
        <v>5</v>
      </c>
      <c r="FS20">
        <v>0</v>
      </c>
      <c r="FT20">
        <v>0</v>
      </c>
      <c r="FU20">
        <v>0</v>
      </c>
      <c r="FV20" t="s">
        <v>358</v>
      </c>
      <c r="FW20" t="s">
        <v>359</v>
      </c>
      <c r="FX20" t="s">
        <v>360</v>
      </c>
      <c r="FY20" t="s">
        <v>360</v>
      </c>
      <c r="FZ20" t="s">
        <v>360</v>
      </c>
      <c r="GA20" t="s">
        <v>360</v>
      </c>
      <c r="GB20">
        <v>0</v>
      </c>
      <c r="GC20">
        <v>100</v>
      </c>
      <c r="GD20">
        <v>100</v>
      </c>
      <c r="GE20">
        <v>1.343</v>
      </c>
      <c r="GF20">
        <v>0.0516</v>
      </c>
      <c r="GG20">
        <v>0.394990895927804</v>
      </c>
      <c r="GH20">
        <v>0.00311535208462502</v>
      </c>
      <c r="GI20">
        <v>-2.16445174003142e-06</v>
      </c>
      <c r="GJ20">
        <v>9.0383515404126e-10</v>
      </c>
      <c r="GK20">
        <v>0.0515542376217994</v>
      </c>
      <c r="GL20">
        <v>0</v>
      </c>
      <c r="GM20">
        <v>0</v>
      </c>
      <c r="GN20">
        <v>0</v>
      </c>
      <c r="GO20">
        <v>18</v>
      </c>
      <c r="GP20">
        <v>2154</v>
      </c>
      <c r="GQ20">
        <v>2</v>
      </c>
      <c r="GR20">
        <v>17</v>
      </c>
      <c r="GS20">
        <v>1466.9</v>
      </c>
      <c r="GT20">
        <v>1467.1</v>
      </c>
      <c r="GU20">
        <v>1.20361</v>
      </c>
      <c r="GV20">
        <v>2.33521</v>
      </c>
      <c r="GW20">
        <v>1.99829</v>
      </c>
      <c r="GX20">
        <v>2.70264</v>
      </c>
      <c r="GY20">
        <v>2.09351</v>
      </c>
      <c r="GZ20">
        <v>2.44873</v>
      </c>
      <c r="HA20">
        <v>33.6029</v>
      </c>
      <c r="HB20">
        <v>15.9533</v>
      </c>
      <c r="HC20">
        <v>18</v>
      </c>
      <c r="HD20">
        <v>407.137</v>
      </c>
      <c r="HE20">
        <v>736.297</v>
      </c>
      <c r="HF20">
        <v>23.0005</v>
      </c>
      <c r="HG20">
        <v>22.5789</v>
      </c>
      <c r="HH20">
        <v>30.0004</v>
      </c>
      <c r="HI20">
        <v>22.2915</v>
      </c>
      <c r="HJ20">
        <v>22.2893</v>
      </c>
      <c r="HK20">
        <v>24.0782</v>
      </c>
      <c r="HL20">
        <v>27.5725</v>
      </c>
      <c r="HM20">
        <v>85.3949</v>
      </c>
      <c r="HN20">
        <v>23</v>
      </c>
      <c r="HO20">
        <v>363.43</v>
      </c>
      <c r="HP20">
        <v>19.0207</v>
      </c>
      <c r="HQ20">
        <v>98.5255</v>
      </c>
      <c r="HR20">
        <v>100.951</v>
      </c>
    </row>
    <row r="21" spans="1:226">
      <c r="A21">
        <v>5</v>
      </c>
      <c r="B21">
        <v>1656169816.5</v>
      </c>
      <c r="C21">
        <v>20</v>
      </c>
      <c r="D21" t="s">
        <v>367</v>
      </c>
      <c r="E21" t="s">
        <v>368</v>
      </c>
      <c r="F21">
        <v>5</v>
      </c>
      <c r="G21" t="s">
        <v>353</v>
      </c>
      <c r="H21" t="s">
        <v>354</v>
      </c>
      <c r="I21">
        <v>1656169808.71429</v>
      </c>
      <c r="J21">
        <f>(K21)/1000</f>
        <v>0</v>
      </c>
      <c r="K21">
        <f>IF(BF21, AN21, AH21)</f>
        <v>0</v>
      </c>
      <c r="L21">
        <f>IF(BF21, AI21, AG21)</f>
        <v>0</v>
      </c>
      <c r="M21">
        <f>BH21 - IF(AU21&gt;1, L21*BB21*100.0/(AW21*BV21), 0)</f>
        <v>0</v>
      </c>
      <c r="N21">
        <f>((T21-J21/2)*M21-L21)/(T21+J21/2)</f>
        <v>0</v>
      </c>
      <c r="O21">
        <f>N21*(BO21+BP21)/1000.0</f>
        <v>0</v>
      </c>
      <c r="P21">
        <f>(BH21 - IF(AU21&gt;1, L21*BB21*100.0/(AW21*BV21), 0))*(BO21+BP21)/1000.0</f>
        <v>0</v>
      </c>
      <c r="Q21">
        <f>2.0/((1/S21-1/R21)+SIGN(S21)*SQRT((1/S21-1/R21)*(1/S21-1/R21) + 4*BC21/((BC21+1)*(BC21+1))*(2*1/S21*1/R21-1/R21*1/R21)))</f>
        <v>0</v>
      </c>
      <c r="R21">
        <f>IF(LEFT(BD21,1)&lt;&gt;"0",IF(LEFT(BD21,1)="1",3.0,BE21),$D$5+$E$5*(BV21*BO21/($K$5*1000))+$F$5*(BV21*BO21/($K$5*1000))*MAX(MIN(BB21,$J$5),$I$5)*MAX(MIN(BB21,$J$5),$I$5)+$G$5*MAX(MIN(BB21,$J$5),$I$5)*(BV21*BO21/($K$5*1000))+$H$5*(BV21*BO21/($K$5*1000))*(BV21*BO21/($K$5*1000)))</f>
        <v>0</v>
      </c>
      <c r="S21">
        <f>J21*(1000-(1000*0.61365*exp(17.502*W21/(240.97+W21))/(BO21+BP21)+BJ21)/2)/(1000*0.61365*exp(17.502*W21/(240.97+W21))/(BO21+BP21)-BJ21)</f>
        <v>0</v>
      </c>
      <c r="T21">
        <f>1/((BC21+1)/(Q21/1.6)+1/(R21/1.37)) + BC21/((BC21+1)/(Q21/1.6) + BC21/(R21/1.37))</f>
        <v>0</v>
      </c>
      <c r="U21">
        <f>(AX21*BA21)</f>
        <v>0</v>
      </c>
      <c r="V21">
        <f>(BQ21+(U21+2*0.95*5.67E-8*(((BQ21+$B$7)+273)^4-(BQ21+273)^4)-44100*J21)/(1.84*29.3*R21+8*0.95*5.67E-8*(BQ21+273)^3))</f>
        <v>0</v>
      </c>
      <c r="W21">
        <f>($C$7*BR21+$D$7*BS21+$E$7*V21)</f>
        <v>0</v>
      </c>
      <c r="X21">
        <f>0.61365*exp(17.502*W21/(240.97+W21))</f>
        <v>0</v>
      </c>
      <c r="Y21">
        <f>(Z21/AA21*100)</f>
        <v>0</v>
      </c>
      <c r="Z21">
        <f>BJ21*(BO21+BP21)/1000</f>
        <v>0</v>
      </c>
      <c r="AA21">
        <f>0.61365*exp(17.502*BQ21/(240.97+BQ21))</f>
        <v>0</v>
      </c>
      <c r="AB21">
        <f>(X21-BJ21*(BO21+BP21)/1000)</f>
        <v>0</v>
      </c>
      <c r="AC21">
        <f>(-J21*44100)</f>
        <v>0</v>
      </c>
      <c r="AD21">
        <f>2*29.3*R21*0.92*(BQ21-W21)</f>
        <v>0</v>
      </c>
      <c r="AE21">
        <f>2*0.95*5.67E-8*(((BQ21+$B$7)+273)^4-(W21+273)^4)</f>
        <v>0</v>
      </c>
      <c r="AF21">
        <f>U21+AE21+AC21+AD21</f>
        <v>0</v>
      </c>
      <c r="AG21">
        <f>BN21*AU21*(BI21-BH21*(1000-AU21*BK21)/(1000-AU21*BJ21))/(100*BB21)</f>
        <v>0</v>
      </c>
      <c r="AH21">
        <f>1000*BN21*AU21*(BJ21-BK21)/(100*BB21*(1000-AU21*BJ21))</f>
        <v>0</v>
      </c>
      <c r="AI21">
        <f>(AJ21 - AK21 - BO21*1E3/(8.314*(BQ21+273.15)) * AM21/BN21 * AL21) * BN21/(100*BB21) * (1000 - BK21)/1000</f>
        <v>0</v>
      </c>
      <c r="AJ21">
        <v>390.089735460351</v>
      </c>
      <c r="AK21">
        <v>392.818503030303</v>
      </c>
      <c r="AL21">
        <v>-2.63781012659347</v>
      </c>
      <c r="AM21">
        <v>66.87844345255</v>
      </c>
      <c r="AN21">
        <f>(AP21 - AO21 + BO21*1E3/(8.314*(BQ21+273.15)) * AR21/BN21 * AQ21) * BN21/(100*BB21) * 1000/(1000 - AP21)</f>
        <v>0</v>
      </c>
      <c r="AO21">
        <v>19.1233789998642</v>
      </c>
      <c r="AP21">
        <v>20.2153575757576</v>
      </c>
      <c r="AQ21">
        <v>-0.000224612674373207</v>
      </c>
      <c r="AR21">
        <v>77.4193285982375</v>
      </c>
      <c r="AS21">
        <v>31</v>
      </c>
      <c r="AT21">
        <v>6</v>
      </c>
      <c r="AU21">
        <f>IF(AS21*$H$13&gt;=AW21,1.0,(AW21/(AW21-AS21*$H$13)))</f>
        <v>0</v>
      </c>
      <c r="AV21">
        <f>(AU21-1)*100</f>
        <v>0</v>
      </c>
      <c r="AW21">
        <f>MAX(0,($B$13+$C$13*BV21)/(1+$D$13*BV21)*BO21/(BQ21+273)*$E$13)</f>
        <v>0</v>
      </c>
      <c r="AX21">
        <f>$B$11*BW21+$C$11*BX21+$F$11*CI21*(1-CL21)</f>
        <v>0</v>
      </c>
      <c r="AY21">
        <f>AX21*AZ21</f>
        <v>0</v>
      </c>
      <c r="AZ21">
        <f>($B$11*$D$9+$C$11*$D$9+$F$11*((CV21+CN21)/MAX(CV21+CN21+CW21, 0.1)*$I$9+CW21/MAX(CV21+CN21+CW21, 0.1)*$J$9))/($B$11+$C$11+$F$11)</f>
        <v>0</v>
      </c>
      <c r="BA21">
        <f>($B$11*$K$9+$C$11*$K$9+$F$11*((CV21+CN21)/MAX(CV21+CN21+CW21, 0.1)*$P$9+CW21/MAX(CV21+CN21+CW21, 0.1)*$Q$9))/($B$11+$C$11+$F$11)</f>
        <v>0</v>
      </c>
      <c r="BB21">
        <v>2.18</v>
      </c>
      <c r="BC21">
        <v>0.5</v>
      </c>
      <c r="BD21" t="s">
        <v>355</v>
      </c>
      <c r="BE21">
        <v>2</v>
      </c>
      <c r="BF21" t="b">
        <v>1</v>
      </c>
      <c r="BG21">
        <v>1656169808.71429</v>
      </c>
      <c r="BH21">
        <v>400.038785714286</v>
      </c>
      <c r="BI21">
        <v>395.820178571429</v>
      </c>
      <c r="BJ21">
        <v>20.2307857142857</v>
      </c>
      <c r="BK21">
        <v>19.1324964285714</v>
      </c>
      <c r="BL21">
        <v>398.688607142857</v>
      </c>
      <c r="BM21">
        <v>20.1792357142857</v>
      </c>
      <c r="BN21">
        <v>500.001392857143</v>
      </c>
      <c r="BO21">
        <v>76.3352821428572</v>
      </c>
      <c r="BP21">
        <v>0.1000668</v>
      </c>
      <c r="BQ21">
        <v>24.4544321428571</v>
      </c>
      <c r="BR21">
        <v>24.5738</v>
      </c>
      <c r="BS21">
        <v>999.9</v>
      </c>
      <c r="BT21">
        <v>0</v>
      </c>
      <c r="BU21">
        <v>0</v>
      </c>
      <c r="BV21">
        <v>9991.11214285714</v>
      </c>
      <c r="BW21">
        <v>0</v>
      </c>
      <c r="BX21">
        <v>1368.36964285714</v>
      </c>
      <c r="BY21">
        <v>4.21863392857143</v>
      </c>
      <c r="BZ21">
        <v>408.299035714286</v>
      </c>
      <c r="CA21">
        <v>403.54125</v>
      </c>
      <c r="CB21">
        <v>1.09829142857143</v>
      </c>
      <c r="CC21">
        <v>395.820178571429</v>
      </c>
      <c r="CD21">
        <v>19.1324964285714</v>
      </c>
      <c r="CE21">
        <v>1.54432392857143</v>
      </c>
      <c r="CF21">
        <v>1.46048464285714</v>
      </c>
      <c r="CG21">
        <v>13.4141928571429</v>
      </c>
      <c r="CH21">
        <v>12.5606142857143</v>
      </c>
      <c r="CI21">
        <v>2000.0375</v>
      </c>
      <c r="CJ21">
        <v>0.980004214285714</v>
      </c>
      <c r="CK21">
        <v>0.0199957821428571</v>
      </c>
      <c r="CL21">
        <v>0</v>
      </c>
      <c r="CM21">
        <v>2.5055</v>
      </c>
      <c r="CN21">
        <v>0</v>
      </c>
      <c r="CO21">
        <v>3701.66535714286</v>
      </c>
      <c r="CP21">
        <v>16705.7357142857</v>
      </c>
      <c r="CQ21">
        <v>40.625</v>
      </c>
      <c r="CR21">
        <v>42.2365</v>
      </c>
      <c r="CS21">
        <v>41.6382857142857</v>
      </c>
      <c r="CT21">
        <v>40.375</v>
      </c>
      <c r="CU21">
        <v>40.125</v>
      </c>
      <c r="CV21">
        <v>1960.04571428571</v>
      </c>
      <c r="CW21">
        <v>39.9917857142857</v>
      </c>
      <c r="CX21">
        <v>0</v>
      </c>
      <c r="CY21">
        <v>1656169815.6</v>
      </c>
      <c r="CZ21">
        <v>0</v>
      </c>
      <c r="DA21">
        <v>0</v>
      </c>
      <c r="DB21" t="s">
        <v>356</v>
      </c>
      <c r="DC21">
        <v>1656081796.1</v>
      </c>
      <c r="DD21">
        <v>1656081786.6</v>
      </c>
      <c r="DE21">
        <v>0</v>
      </c>
      <c r="DF21">
        <v>0.447</v>
      </c>
      <c r="DG21">
        <v>0.012</v>
      </c>
      <c r="DH21">
        <v>1.816</v>
      </c>
      <c r="DI21">
        <v>-0.091</v>
      </c>
      <c r="DJ21">
        <v>420</v>
      </c>
      <c r="DK21">
        <v>13</v>
      </c>
      <c r="DL21">
        <v>0.64</v>
      </c>
      <c r="DM21">
        <v>0.22</v>
      </c>
      <c r="DN21">
        <v>1.38538975</v>
      </c>
      <c r="DO21">
        <v>68.4242757298312</v>
      </c>
      <c r="DP21">
        <v>6.64236427390102</v>
      </c>
      <c r="DQ21">
        <v>0</v>
      </c>
      <c r="DR21">
        <v>1.0905375</v>
      </c>
      <c r="DS21">
        <v>0.199253133208254</v>
      </c>
      <c r="DT21">
        <v>0.0200935112349733</v>
      </c>
      <c r="DU21">
        <v>0</v>
      </c>
      <c r="DV21">
        <v>0</v>
      </c>
      <c r="DW21">
        <v>2</v>
      </c>
      <c r="DX21" t="s">
        <v>357</v>
      </c>
      <c r="DY21">
        <v>2.90343</v>
      </c>
      <c r="DZ21">
        <v>2.71652</v>
      </c>
      <c r="EA21">
        <v>0.0730148</v>
      </c>
      <c r="EB21">
        <v>0.0715211</v>
      </c>
      <c r="EC21">
        <v>0.0785617</v>
      </c>
      <c r="ED21">
        <v>0.0750073</v>
      </c>
      <c r="EE21">
        <v>26718.4</v>
      </c>
      <c r="EF21">
        <v>22983.9</v>
      </c>
      <c r="EG21">
        <v>25783.8</v>
      </c>
      <c r="EH21">
        <v>24089.5</v>
      </c>
      <c r="EI21">
        <v>40478.6</v>
      </c>
      <c r="EJ21">
        <v>36845.1</v>
      </c>
      <c r="EK21">
        <v>46518</v>
      </c>
      <c r="EL21">
        <v>42919.1</v>
      </c>
      <c r="EM21">
        <v>1.82103</v>
      </c>
      <c r="EN21">
        <v>2.30802</v>
      </c>
      <c r="EO21">
        <v>0.161666</v>
      </c>
      <c r="EP21">
        <v>0</v>
      </c>
      <c r="EQ21">
        <v>21.8772</v>
      </c>
      <c r="ER21">
        <v>999.9</v>
      </c>
      <c r="ES21">
        <v>55.097</v>
      </c>
      <c r="ET21">
        <v>24.975</v>
      </c>
      <c r="EU21">
        <v>22.9163</v>
      </c>
      <c r="EV21">
        <v>52.2001</v>
      </c>
      <c r="EW21">
        <v>35.4046</v>
      </c>
      <c r="EX21">
        <v>2</v>
      </c>
      <c r="EY21">
        <v>-0.372226</v>
      </c>
      <c r="EZ21">
        <v>-0.449142</v>
      </c>
      <c r="FA21">
        <v>20.2463</v>
      </c>
      <c r="FB21">
        <v>5.23676</v>
      </c>
      <c r="FC21">
        <v>11.986</v>
      </c>
      <c r="FD21">
        <v>4.9572</v>
      </c>
      <c r="FE21">
        <v>3.3039</v>
      </c>
      <c r="FF21">
        <v>9999</v>
      </c>
      <c r="FG21">
        <v>310.9</v>
      </c>
      <c r="FH21">
        <v>3684.1</v>
      </c>
      <c r="FI21">
        <v>9999</v>
      </c>
      <c r="FJ21">
        <v>1.86828</v>
      </c>
      <c r="FK21">
        <v>1.86401</v>
      </c>
      <c r="FL21">
        <v>1.87164</v>
      </c>
      <c r="FM21">
        <v>1.86239</v>
      </c>
      <c r="FN21">
        <v>1.86188</v>
      </c>
      <c r="FO21">
        <v>1.86829</v>
      </c>
      <c r="FP21">
        <v>1.8584</v>
      </c>
      <c r="FQ21">
        <v>1.86493</v>
      </c>
      <c r="FR21">
        <v>5</v>
      </c>
      <c r="FS21">
        <v>0</v>
      </c>
      <c r="FT21">
        <v>0</v>
      </c>
      <c r="FU21">
        <v>0</v>
      </c>
      <c r="FV21" t="s">
        <v>358</v>
      </c>
      <c r="FW21" t="s">
        <v>359</v>
      </c>
      <c r="FX21" t="s">
        <v>360</v>
      </c>
      <c r="FY21" t="s">
        <v>360</v>
      </c>
      <c r="FZ21" t="s">
        <v>360</v>
      </c>
      <c r="GA21" t="s">
        <v>360</v>
      </c>
      <c r="GB21">
        <v>0</v>
      </c>
      <c r="GC21">
        <v>100</v>
      </c>
      <c r="GD21">
        <v>100</v>
      </c>
      <c r="GE21">
        <v>1.32</v>
      </c>
      <c r="GF21">
        <v>0.0516</v>
      </c>
      <c r="GG21">
        <v>0.394990895927804</v>
      </c>
      <c r="GH21">
        <v>0.00311535208462502</v>
      </c>
      <c r="GI21">
        <v>-2.16445174003142e-06</v>
      </c>
      <c r="GJ21">
        <v>9.0383515404126e-10</v>
      </c>
      <c r="GK21">
        <v>0.0515542376217994</v>
      </c>
      <c r="GL21">
        <v>0</v>
      </c>
      <c r="GM21">
        <v>0</v>
      </c>
      <c r="GN21">
        <v>0</v>
      </c>
      <c r="GO21">
        <v>18</v>
      </c>
      <c r="GP21">
        <v>2154</v>
      </c>
      <c r="GQ21">
        <v>2</v>
      </c>
      <c r="GR21">
        <v>17</v>
      </c>
      <c r="GS21">
        <v>1467</v>
      </c>
      <c r="GT21">
        <v>1467.2</v>
      </c>
      <c r="GU21">
        <v>1.16455</v>
      </c>
      <c r="GV21">
        <v>2.34131</v>
      </c>
      <c r="GW21">
        <v>1.99829</v>
      </c>
      <c r="GX21">
        <v>2.70264</v>
      </c>
      <c r="GY21">
        <v>2.09351</v>
      </c>
      <c r="GZ21">
        <v>2.36694</v>
      </c>
      <c r="HA21">
        <v>33.6254</v>
      </c>
      <c r="HB21">
        <v>15.9445</v>
      </c>
      <c r="HC21">
        <v>18</v>
      </c>
      <c r="HD21">
        <v>407.294</v>
      </c>
      <c r="HE21">
        <v>736.344</v>
      </c>
      <c r="HF21">
        <v>22.9998</v>
      </c>
      <c r="HG21">
        <v>22.5846</v>
      </c>
      <c r="HH21">
        <v>30.0003</v>
      </c>
      <c r="HI21">
        <v>22.2967</v>
      </c>
      <c r="HJ21">
        <v>22.294</v>
      </c>
      <c r="HK21">
        <v>23.218</v>
      </c>
      <c r="HL21">
        <v>27.5725</v>
      </c>
      <c r="HM21">
        <v>85.3949</v>
      </c>
      <c r="HN21">
        <v>23</v>
      </c>
      <c r="HO21">
        <v>343.294</v>
      </c>
      <c r="HP21">
        <v>19.0061</v>
      </c>
      <c r="HQ21">
        <v>98.5245</v>
      </c>
      <c r="HR21">
        <v>100.95</v>
      </c>
    </row>
    <row r="22" spans="1:226">
      <c r="A22">
        <v>6</v>
      </c>
      <c r="B22">
        <v>1656169821.5</v>
      </c>
      <c r="C22">
        <v>25</v>
      </c>
      <c r="D22" t="s">
        <v>369</v>
      </c>
      <c r="E22" t="s">
        <v>370</v>
      </c>
      <c r="F22">
        <v>5</v>
      </c>
      <c r="G22" t="s">
        <v>353</v>
      </c>
      <c r="H22" t="s">
        <v>354</v>
      </c>
      <c r="I22">
        <v>1656169814</v>
      </c>
      <c r="J22">
        <f>(K22)/1000</f>
        <v>0</v>
      </c>
      <c r="K22">
        <f>IF(BF22, AN22, AH22)</f>
        <v>0</v>
      </c>
      <c r="L22">
        <f>IF(BF22, AI22, AG22)</f>
        <v>0</v>
      </c>
      <c r="M22">
        <f>BH22 - IF(AU22&gt;1, L22*BB22*100.0/(AW22*BV22), 0)</f>
        <v>0</v>
      </c>
      <c r="N22">
        <f>((T22-J22/2)*M22-L22)/(T22+J22/2)</f>
        <v>0</v>
      </c>
      <c r="O22">
        <f>N22*(BO22+BP22)/1000.0</f>
        <v>0</v>
      </c>
      <c r="P22">
        <f>(BH22 - IF(AU22&gt;1, L22*BB22*100.0/(AW22*BV22), 0))*(BO22+BP22)/1000.0</f>
        <v>0</v>
      </c>
      <c r="Q22">
        <f>2.0/((1/S22-1/R22)+SIGN(S22)*SQRT((1/S22-1/R22)*(1/S22-1/R22) + 4*BC22/((BC22+1)*(BC22+1))*(2*1/S22*1/R22-1/R22*1/R22)))</f>
        <v>0</v>
      </c>
      <c r="R22">
        <f>IF(LEFT(BD22,1)&lt;&gt;"0",IF(LEFT(BD22,1)="1",3.0,BE22),$D$5+$E$5*(BV22*BO22/($K$5*1000))+$F$5*(BV22*BO22/($K$5*1000))*MAX(MIN(BB22,$J$5),$I$5)*MAX(MIN(BB22,$J$5),$I$5)+$G$5*MAX(MIN(BB22,$J$5),$I$5)*(BV22*BO22/($K$5*1000))+$H$5*(BV22*BO22/($K$5*1000))*(BV22*BO22/($K$5*1000)))</f>
        <v>0</v>
      </c>
      <c r="S22">
        <f>J22*(1000-(1000*0.61365*exp(17.502*W22/(240.97+W22))/(BO22+BP22)+BJ22)/2)/(1000*0.61365*exp(17.502*W22/(240.97+W22))/(BO22+BP22)-BJ22)</f>
        <v>0</v>
      </c>
      <c r="T22">
        <f>1/((BC22+1)/(Q22/1.6)+1/(R22/1.37)) + BC22/((BC22+1)/(Q22/1.6) + BC22/(R22/1.37))</f>
        <v>0</v>
      </c>
      <c r="U22">
        <f>(AX22*BA22)</f>
        <v>0</v>
      </c>
      <c r="V22">
        <f>(BQ22+(U22+2*0.95*5.67E-8*(((BQ22+$B$7)+273)^4-(BQ22+273)^4)-44100*J22)/(1.84*29.3*R22+8*0.95*5.67E-8*(BQ22+273)^3))</f>
        <v>0</v>
      </c>
      <c r="W22">
        <f>($C$7*BR22+$D$7*BS22+$E$7*V22)</f>
        <v>0</v>
      </c>
      <c r="X22">
        <f>0.61365*exp(17.502*W22/(240.97+W22))</f>
        <v>0</v>
      </c>
      <c r="Y22">
        <f>(Z22/AA22*100)</f>
        <v>0</v>
      </c>
      <c r="Z22">
        <f>BJ22*(BO22+BP22)/1000</f>
        <v>0</v>
      </c>
      <c r="AA22">
        <f>0.61365*exp(17.502*BQ22/(240.97+BQ22))</f>
        <v>0</v>
      </c>
      <c r="AB22">
        <f>(X22-BJ22*(BO22+BP22)/1000)</f>
        <v>0</v>
      </c>
      <c r="AC22">
        <f>(-J22*44100)</f>
        <v>0</v>
      </c>
      <c r="AD22">
        <f>2*29.3*R22*0.92*(BQ22-W22)</f>
        <v>0</v>
      </c>
      <c r="AE22">
        <f>2*0.95*5.67E-8*(((BQ22+$B$7)+273)^4-(W22+273)^4)</f>
        <v>0</v>
      </c>
      <c r="AF22">
        <f>U22+AE22+AC22+AD22</f>
        <v>0</v>
      </c>
      <c r="AG22">
        <f>BN22*AU22*(BI22-BH22*(1000-AU22*BK22)/(1000-AU22*BJ22))/(100*BB22)</f>
        <v>0</v>
      </c>
      <c r="AH22">
        <f>1000*BN22*AU22*(BJ22-BK22)/(100*BB22*(1000-AU22*BJ22))</f>
        <v>0</v>
      </c>
      <c r="AI22">
        <f>(AJ22 - AK22 - BO22*1E3/(8.314*(BQ22+273.15)) * AM22/BN22 * AL22) * BN22/(100*BB22) * (1000 - BK22)/1000</f>
        <v>0</v>
      </c>
      <c r="AJ22">
        <v>373.638297485408</v>
      </c>
      <c r="AK22">
        <v>378.245442424242</v>
      </c>
      <c r="AL22">
        <v>-2.96846210411437</v>
      </c>
      <c r="AM22">
        <v>66.87844345255</v>
      </c>
      <c r="AN22">
        <f>(AP22 - AO22 + BO22*1E3/(8.314*(BQ22+273.15)) * AR22/BN22 * AQ22) * BN22/(100*BB22) * 1000/(1000 - AP22)</f>
        <v>0</v>
      </c>
      <c r="AO22">
        <v>19.0833076757468</v>
      </c>
      <c r="AP22">
        <v>20.2032096969697</v>
      </c>
      <c r="AQ22">
        <v>-0.000504946586838098</v>
      </c>
      <c r="AR22">
        <v>77.4193285982375</v>
      </c>
      <c r="AS22">
        <v>31</v>
      </c>
      <c r="AT22">
        <v>6</v>
      </c>
      <c r="AU22">
        <f>IF(AS22*$H$13&gt;=AW22,1.0,(AW22/(AW22-AS22*$H$13)))</f>
        <v>0</v>
      </c>
      <c r="AV22">
        <f>(AU22-1)*100</f>
        <v>0</v>
      </c>
      <c r="AW22">
        <f>MAX(0,($B$13+$C$13*BV22)/(1+$D$13*BV22)*BO22/(BQ22+273)*$E$13)</f>
        <v>0</v>
      </c>
      <c r="AX22">
        <f>$B$11*BW22+$C$11*BX22+$F$11*CI22*(1-CL22)</f>
        <v>0</v>
      </c>
      <c r="AY22">
        <f>AX22*AZ22</f>
        <v>0</v>
      </c>
      <c r="AZ22">
        <f>($B$11*$D$9+$C$11*$D$9+$F$11*((CV22+CN22)/MAX(CV22+CN22+CW22, 0.1)*$I$9+CW22/MAX(CV22+CN22+CW22, 0.1)*$J$9))/($B$11+$C$11+$F$11)</f>
        <v>0</v>
      </c>
      <c r="BA22">
        <f>($B$11*$K$9+$C$11*$K$9+$F$11*((CV22+CN22)/MAX(CV22+CN22+CW22, 0.1)*$P$9+CW22/MAX(CV22+CN22+CW22, 0.1)*$Q$9))/($B$11+$C$11+$F$11)</f>
        <v>0</v>
      </c>
      <c r="BB22">
        <v>2.18</v>
      </c>
      <c r="BC22">
        <v>0.5</v>
      </c>
      <c r="BD22" t="s">
        <v>355</v>
      </c>
      <c r="BE22">
        <v>2</v>
      </c>
      <c r="BF22" t="b">
        <v>1</v>
      </c>
      <c r="BG22">
        <v>1656169814</v>
      </c>
      <c r="BH22">
        <v>389.250925925926</v>
      </c>
      <c r="BI22">
        <v>380.124962962963</v>
      </c>
      <c r="BJ22">
        <v>20.223162962963</v>
      </c>
      <c r="BK22">
        <v>19.1102777777778</v>
      </c>
      <c r="BL22">
        <v>387.920555555556</v>
      </c>
      <c r="BM22">
        <v>20.1716148148148</v>
      </c>
      <c r="BN22">
        <v>499.990333333333</v>
      </c>
      <c r="BO22">
        <v>76.3356037037037</v>
      </c>
      <c r="BP22">
        <v>0.100015885185185</v>
      </c>
      <c r="BQ22">
        <v>24.4463962962963</v>
      </c>
      <c r="BR22">
        <v>24.5600962962963</v>
      </c>
      <c r="BS22">
        <v>999.9</v>
      </c>
      <c r="BT22">
        <v>0</v>
      </c>
      <c r="BU22">
        <v>0</v>
      </c>
      <c r="BV22">
        <v>10004.9959259259</v>
      </c>
      <c r="BW22">
        <v>0</v>
      </c>
      <c r="BX22">
        <v>1377.23148148148</v>
      </c>
      <c r="BY22">
        <v>9.12602925925926</v>
      </c>
      <c r="BZ22">
        <v>397.285407407407</v>
      </c>
      <c r="CA22">
        <v>387.531185185185</v>
      </c>
      <c r="CB22">
        <v>1.11289407407407</v>
      </c>
      <c r="CC22">
        <v>380.124962962963</v>
      </c>
      <c r="CD22">
        <v>19.1102777777778</v>
      </c>
      <c r="CE22">
        <v>1.54374777777778</v>
      </c>
      <c r="CF22">
        <v>1.45879518518519</v>
      </c>
      <c r="CG22">
        <v>13.4084777777778</v>
      </c>
      <c r="CH22">
        <v>12.542962962963</v>
      </c>
      <c r="CI22">
        <v>1999.96925925926</v>
      </c>
      <c r="CJ22">
        <v>0.980004333333333</v>
      </c>
      <c r="CK22">
        <v>0.0199956555555556</v>
      </c>
      <c r="CL22">
        <v>0</v>
      </c>
      <c r="CM22">
        <v>2.54457407407407</v>
      </c>
      <c r="CN22">
        <v>0</v>
      </c>
      <c r="CO22">
        <v>3711.02481481481</v>
      </c>
      <c r="CP22">
        <v>16705.1666666667</v>
      </c>
      <c r="CQ22">
        <v>40.625</v>
      </c>
      <c r="CR22">
        <v>42.2476666666667</v>
      </c>
      <c r="CS22">
        <v>41.6502592592593</v>
      </c>
      <c r="CT22">
        <v>40.375</v>
      </c>
      <c r="CU22">
        <v>40.125</v>
      </c>
      <c r="CV22">
        <v>1959.97888888889</v>
      </c>
      <c r="CW22">
        <v>39.9903703703704</v>
      </c>
      <c r="CX22">
        <v>0</v>
      </c>
      <c r="CY22">
        <v>1656169820.4</v>
      </c>
      <c r="CZ22">
        <v>0</v>
      </c>
      <c r="DA22">
        <v>0</v>
      </c>
      <c r="DB22" t="s">
        <v>356</v>
      </c>
      <c r="DC22">
        <v>1656081796.1</v>
      </c>
      <c r="DD22">
        <v>1656081786.6</v>
      </c>
      <c r="DE22">
        <v>0</v>
      </c>
      <c r="DF22">
        <v>0.447</v>
      </c>
      <c r="DG22">
        <v>0.012</v>
      </c>
      <c r="DH22">
        <v>1.816</v>
      </c>
      <c r="DI22">
        <v>-0.091</v>
      </c>
      <c r="DJ22">
        <v>420</v>
      </c>
      <c r="DK22">
        <v>13</v>
      </c>
      <c r="DL22">
        <v>0.64</v>
      </c>
      <c r="DM22">
        <v>0.22</v>
      </c>
      <c r="DN22">
        <v>5.30525725</v>
      </c>
      <c r="DO22">
        <v>59.6402964427768</v>
      </c>
      <c r="DP22">
        <v>5.87542594966732</v>
      </c>
      <c r="DQ22">
        <v>0</v>
      </c>
      <c r="DR22">
        <v>1.1025445</v>
      </c>
      <c r="DS22">
        <v>0.195673395872418</v>
      </c>
      <c r="DT22">
        <v>0.0199696169154544</v>
      </c>
      <c r="DU22">
        <v>0</v>
      </c>
      <c r="DV22">
        <v>0</v>
      </c>
      <c r="DW22">
        <v>2</v>
      </c>
      <c r="DX22" t="s">
        <v>357</v>
      </c>
      <c r="DY22">
        <v>2.90353</v>
      </c>
      <c r="DZ22">
        <v>2.71647</v>
      </c>
      <c r="EA22">
        <v>0.070858</v>
      </c>
      <c r="EB22">
        <v>0.0690578</v>
      </c>
      <c r="EC22">
        <v>0.078525</v>
      </c>
      <c r="ED22">
        <v>0.075007</v>
      </c>
      <c r="EE22">
        <v>26780.3</v>
      </c>
      <c r="EF22">
        <v>23044.6</v>
      </c>
      <c r="EG22">
        <v>25783.5</v>
      </c>
      <c r="EH22">
        <v>24089.2</v>
      </c>
      <c r="EI22">
        <v>40480</v>
      </c>
      <c r="EJ22">
        <v>36844.8</v>
      </c>
      <c r="EK22">
        <v>46517.9</v>
      </c>
      <c r="EL22">
        <v>42918.9</v>
      </c>
      <c r="EM22">
        <v>1.8208</v>
      </c>
      <c r="EN22">
        <v>2.3077</v>
      </c>
      <c r="EO22">
        <v>0.16645</v>
      </c>
      <c r="EP22">
        <v>0</v>
      </c>
      <c r="EQ22">
        <v>21.8725</v>
      </c>
      <c r="ER22">
        <v>999.9</v>
      </c>
      <c r="ES22">
        <v>55.048</v>
      </c>
      <c r="ET22">
        <v>25.005</v>
      </c>
      <c r="EU22">
        <v>22.9376</v>
      </c>
      <c r="EV22">
        <v>52.3001</v>
      </c>
      <c r="EW22">
        <v>35.3165</v>
      </c>
      <c r="EX22">
        <v>2</v>
      </c>
      <c r="EY22">
        <v>-0.371908</v>
      </c>
      <c r="EZ22">
        <v>-0.452849</v>
      </c>
      <c r="FA22">
        <v>20.2464</v>
      </c>
      <c r="FB22">
        <v>5.23721</v>
      </c>
      <c r="FC22">
        <v>11.986</v>
      </c>
      <c r="FD22">
        <v>4.9574</v>
      </c>
      <c r="FE22">
        <v>3.30398</v>
      </c>
      <c r="FF22">
        <v>9999</v>
      </c>
      <c r="FG22">
        <v>310.9</v>
      </c>
      <c r="FH22">
        <v>3684.1</v>
      </c>
      <c r="FI22">
        <v>9999</v>
      </c>
      <c r="FJ22">
        <v>1.86829</v>
      </c>
      <c r="FK22">
        <v>1.86401</v>
      </c>
      <c r="FL22">
        <v>1.87164</v>
      </c>
      <c r="FM22">
        <v>1.86237</v>
      </c>
      <c r="FN22">
        <v>1.86188</v>
      </c>
      <c r="FO22">
        <v>1.86829</v>
      </c>
      <c r="FP22">
        <v>1.8584</v>
      </c>
      <c r="FQ22">
        <v>1.86492</v>
      </c>
      <c r="FR22">
        <v>5</v>
      </c>
      <c r="FS22">
        <v>0</v>
      </c>
      <c r="FT22">
        <v>0</v>
      </c>
      <c r="FU22">
        <v>0</v>
      </c>
      <c r="FV22" t="s">
        <v>358</v>
      </c>
      <c r="FW22" t="s">
        <v>359</v>
      </c>
      <c r="FX22" t="s">
        <v>360</v>
      </c>
      <c r="FY22" t="s">
        <v>360</v>
      </c>
      <c r="FZ22" t="s">
        <v>360</v>
      </c>
      <c r="GA22" t="s">
        <v>360</v>
      </c>
      <c r="GB22">
        <v>0</v>
      </c>
      <c r="GC22">
        <v>100</v>
      </c>
      <c r="GD22">
        <v>100</v>
      </c>
      <c r="GE22">
        <v>1.293</v>
      </c>
      <c r="GF22">
        <v>0.0516</v>
      </c>
      <c r="GG22">
        <v>0.394990895927804</v>
      </c>
      <c r="GH22">
        <v>0.00311535208462502</v>
      </c>
      <c r="GI22">
        <v>-2.16445174003142e-06</v>
      </c>
      <c r="GJ22">
        <v>9.0383515404126e-10</v>
      </c>
      <c r="GK22">
        <v>0.0515542376217994</v>
      </c>
      <c r="GL22">
        <v>0</v>
      </c>
      <c r="GM22">
        <v>0</v>
      </c>
      <c r="GN22">
        <v>0</v>
      </c>
      <c r="GO22">
        <v>18</v>
      </c>
      <c r="GP22">
        <v>2154</v>
      </c>
      <c r="GQ22">
        <v>2</v>
      </c>
      <c r="GR22">
        <v>17</v>
      </c>
      <c r="GS22">
        <v>1467.1</v>
      </c>
      <c r="GT22">
        <v>1467.2</v>
      </c>
      <c r="GU22">
        <v>1.12183</v>
      </c>
      <c r="GV22">
        <v>2.33765</v>
      </c>
      <c r="GW22">
        <v>1.99829</v>
      </c>
      <c r="GX22">
        <v>2.70264</v>
      </c>
      <c r="GY22">
        <v>2.09351</v>
      </c>
      <c r="GZ22">
        <v>2.42432</v>
      </c>
      <c r="HA22">
        <v>33.6479</v>
      </c>
      <c r="HB22">
        <v>15.9533</v>
      </c>
      <c r="HC22">
        <v>18</v>
      </c>
      <c r="HD22">
        <v>407.21</v>
      </c>
      <c r="HE22">
        <v>736.136</v>
      </c>
      <c r="HF22">
        <v>22.9993</v>
      </c>
      <c r="HG22">
        <v>22.5888</v>
      </c>
      <c r="HH22">
        <v>30.0004</v>
      </c>
      <c r="HI22">
        <v>22.3013</v>
      </c>
      <c r="HJ22">
        <v>22.2996</v>
      </c>
      <c r="HK22">
        <v>22.4228</v>
      </c>
      <c r="HL22">
        <v>27.8602</v>
      </c>
      <c r="HM22">
        <v>85.3949</v>
      </c>
      <c r="HN22">
        <v>23</v>
      </c>
      <c r="HO22">
        <v>329.906</v>
      </c>
      <c r="HP22">
        <v>18.996</v>
      </c>
      <c r="HQ22">
        <v>98.524</v>
      </c>
      <c r="HR22">
        <v>100.95</v>
      </c>
    </row>
    <row r="23" spans="1:226">
      <c r="A23">
        <v>7</v>
      </c>
      <c r="B23">
        <v>1656169826.5</v>
      </c>
      <c r="C23">
        <v>30</v>
      </c>
      <c r="D23" t="s">
        <v>371</v>
      </c>
      <c r="E23" t="s">
        <v>372</v>
      </c>
      <c r="F23">
        <v>5</v>
      </c>
      <c r="G23" t="s">
        <v>353</v>
      </c>
      <c r="H23" t="s">
        <v>354</v>
      </c>
      <c r="I23">
        <v>1656169818.71429</v>
      </c>
      <c r="J23">
        <f>(K23)/1000</f>
        <v>0</v>
      </c>
      <c r="K23">
        <f>IF(BF23, AN23, AH23)</f>
        <v>0</v>
      </c>
      <c r="L23">
        <f>IF(BF23, AI23, AG23)</f>
        <v>0</v>
      </c>
      <c r="M23">
        <f>BH23 - IF(AU23&gt;1, L23*BB23*100.0/(AW23*BV23), 0)</f>
        <v>0</v>
      </c>
      <c r="N23">
        <f>((T23-J23/2)*M23-L23)/(T23+J23/2)</f>
        <v>0</v>
      </c>
      <c r="O23">
        <f>N23*(BO23+BP23)/1000.0</f>
        <v>0</v>
      </c>
      <c r="P23">
        <f>(BH23 - IF(AU23&gt;1, L23*BB23*100.0/(AW23*BV23), 0))*(BO23+BP23)/1000.0</f>
        <v>0</v>
      </c>
      <c r="Q23">
        <f>2.0/((1/S23-1/R23)+SIGN(S23)*SQRT((1/S23-1/R23)*(1/S23-1/R23) + 4*BC23/((BC23+1)*(BC23+1))*(2*1/S23*1/R23-1/R23*1/R23)))</f>
        <v>0</v>
      </c>
      <c r="R23">
        <f>IF(LEFT(BD23,1)&lt;&gt;"0",IF(LEFT(BD23,1)="1",3.0,BE23),$D$5+$E$5*(BV23*BO23/($K$5*1000))+$F$5*(BV23*BO23/($K$5*1000))*MAX(MIN(BB23,$J$5),$I$5)*MAX(MIN(BB23,$J$5),$I$5)+$G$5*MAX(MIN(BB23,$J$5),$I$5)*(BV23*BO23/($K$5*1000))+$H$5*(BV23*BO23/($K$5*1000))*(BV23*BO23/($K$5*1000)))</f>
        <v>0</v>
      </c>
      <c r="S23">
        <f>J23*(1000-(1000*0.61365*exp(17.502*W23/(240.97+W23))/(BO23+BP23)+BJ23)/2)/(1000*0.61365*exp(17.502*W23/(240.97+W23))/(BO23+BP23)-BJ23)</f>
        <v>0</v>
      </c>
      <c r="T23">
        <f>1/((BC23+1)/(Q23/1.6)+1/(R23/1.37)) + BC23/((BC23+1)/(Q23/1.6) + BC23/(R23/1.37))</f>
        <v>0</v>
      </c>
      <c r="U23">
        <f>(AX23*BA23)</f>
        <v>0</v>
      </c>
      <c r="V23">
        <f>(BQ23+(U23+2*0.95*5.67E-8*(((BQ23+$B$7)+273)^4-(BQ23+273)^4)-44100*J23)/(1.84*29.3*R23+8*0.95*5.67E-8*(BQ23+273)^3))</f>
        <v>0</v>
      </c>
      <c r="W23">
        <f>($C$7*BR23+$D$7*BS23+$E$7*V23)</f>
        <v>0</v>
      </c>
      <c r="X23">
        <f>0.61365*exp(17.502*W23/(240.97+W23))</f>
        <v>0</v>
      </c>
      <c r="Y23">
        <f>(Z23/AA23*100)</f>
        <v>0</v>
      </c>
      <c r="Z23">
        <f>BJ23*(BO23+BP23)/1000</f>
        <v>0</v>
      </c>
      <c r="AA23">
        <f>0.61365*exp(17.502*BQ23/(240.97+BQ23))</f>
        <v>0</v>
      </c>
      <c r="AB23">
        <f>(X23-BJ23*(BO23+BP23)/1000)</f>
        <v>0</v>
      </c>
      <c r="AC23">
        <f>(-J23*44100)</f>
        <v>0</v>
      </c>
      <c r="AD23">
        <f>2*29.3*R23*0.92*(BQ23-W23)</f>
        <v>0</v>
      </c>
      <c r="AE23">
        <f>2*0.95*5.67E-8*(((BQ23+$B$7)+273)^4-(W23+273)^4)</f>
        <v>0</v>
      </c>
      <c r="AF23">
        <f>U23+AE23+AC23+AD23</f>
        <v>0</v>
      </c>
      <c r="AG23">
        <f>BN23*AU23*(BI23-BH23*(1000-AU23*BK23)/(1000-AU23*BJ23))/(100*BB23)</f>
        <v>0</v>
      </c>
      <c r="AH23">
        <f>1000*BN23*AU23*(BJ23-BK23)/(100*BB23*(1000-AU23*BJ23))</f>
        <v>0</v>
      </c>
      <c r="AI23">
        <f>(AJ23 - AK23 - BO23*1E3/(8.314*(BQ23+273.15)) * AM23/BN23 * AL23) * BN23/(100*BB23) * (1000 - BK23)/1000</f>
        <v>0</v>
      </c>
      <c r="AJ23">
        <v>357.231506938998</v>
      </c>
      <c r="AK23">
        <v>362.674648484848</v>
      </c>
      <c r="AL23">
        <v>-3.12777007226816</v>
      </c>
      <c r="AM23">
        <v>66.87844345255</v>
      </c>
      <c r="AN23">
        <f>(AP23 - AO23 + BO23*1E3/(8.314*(BQ23+273.15)) * AR23/BN23 * AQ23) * BN23/(100*BB23) * 1000/(1000 - AP23)</f>
        <v>0</v>
      </c>
      <c r="AO23">
        <v>19.0844039273821</v>
      </c>
      <c r="AP23">
        <v>20.1945090909091</v>
      </c>
      <c r="AQ23">
        <v>-0.000378779229127572</v>
      </c>
      <c r="AR23">
        <v>77.4193285982375</v>
      </c>
      <c r="AS23">
        <v>31</v>
      </c>
      <c r="AT23">
        <v>6</v>
      </c>
      <c r="AU23">
        <f>IF(AS23*$H$13&gt;=AW23,1.0,(AW23/(AW23-AS23*$H$13)))</f>
        <v>0</v>
      </c>
      <c r="AV23">
        <f>(AU23-1)*100</f>
        <v>0</v>
      </c>
      <c r="AW23">
        <f>MAX(0,($B$13+$C$13*BV23)/(1+$D$13*BV23)*BO23/(BQ23+273)*$E$13)</f>
        <v>0</v>
      </c>
      <c r="AX23">
        <f>$B$11*BW23+$C$11*BX23+$F$11*CI23*(1-CL23)</f>
        <v>0</v>
      </c>
      <c r="AY23">
        <f>AX23*AZ23</f>
        <v>0</v>
      </c>
      <c r="AZ23">
        <f>($B$11*$D$9+$C$11*$D$9+$F$11*((CV23+CN23)/MAX(CV23+CN23+CW23, 0.1)*$I$9+CW23/MAX(CV23+CN23+CW23, 0.1)*$J$9))/($B$11+$C$11+$F$11)</f>
        <v>0</v>
      </c>
      <c r="BA23">
        <f>($B$11*$K$9+$C$11*$K$9+$F$11*((CV23+CN23)/MAX(CV23+CN23+CW23, 0.1)*$P$9+CW23/MAX(CV23+CN23+CW23, 0.1)*$Q$9))/($B$11+$C$11+$F$11)</f>
        <v>0</v>
      </c>
      <c r="BB23">
        <v>2.18</v>
      </c>
      <c r="BC23">
        <v>0.5</v>
      </c>
      <c r="BD23" t="s">
        <v>355</v>
      </c>
      <c r="BE23">
        <v>2</v>
      </c>
      <c r="BF23" t="b">
        <v>1</v>
      </c>
      <c r="BG23">
        <v>1656169818.71429</v>
      </c>
      <c r="BH23">
        <v>376.781571428571</v>
      </c>
      <c r="BI23">
        <v>365.215142857143</v>
      </c>
      <c r="BJ23">
        <v>20.2113714285714</v>
      </c>
      <c r="BK23">
        <v>19.089525</v>
      </c>
      <c r="BL23">
        <v>375.474321428571</v>
      </c>
      <c r="BM23">
        <v>20.1598178571429</v>
      </c>
      <c r="BN23">
        <v>499.994857142857</v>
      </c>
      <c r="BO23">
        <v>76.3355785714286</v>
      </c>
      <c r="BP23">
        <v>0.1000211</v>
      </c>
      <c r="BQ23">
        <v>24.4323357142857</v>
      </c>
      <c r="BR23">
        <v>24.5495785714286</v>
      </c>
      <c r="BS23">
        <v>999.9</v>
      </c>
      <c r="BT23">
        <v>0</v>
      </c>
      <c r="BU23">
        <v>0</v>
      </c>
      <c r="BV23">
        <v>9996.00142857143</v>
      </c>
      <c r="BW23">
        <v>0</v>
      </c>
      <c r="BX23">
        <v>1379.8325</v>
      </c>
      <c r="BY23">
        <v>11.5664121428571</v>
      </c>
      <c r="BZ23">
        <v>384.554071428571</v>
      </c>
      <c r="CA23">
        <v>372.322857142857</v>
      </c>
      <c r="CB23">
        <v>1.12185178571429</v>
      </c>
      <c r="CC23">
        <v>365.215142857143</v>
      </c>
      <c r="CD23">
        <v>19.089525</v>
      </c>
      <c r="CE23">
        <v>1.54284642857143</v>
      </c>
      <c r="CF23">
        <v>1.45721035714286</v>
      </c>
      <c r="CG23">
        <v>13.399525</v>
      </c>
      <c r="CH23">
        <v>12.5264142857143</v>
      </c>
      <c r="CI23">
        <v>1999.98321428571</v>
      </c>
      <c r="CJ23">
        <v>0.980004964285714</v>
      </c>
      <c r="CK23">
        <v>0.0199950035714286</v>
      </c>
      <c r="CL23">
        <v>0</v>
      </c>
      <c r="CM23">
        <v>2.49742142857143</v>
      </c>
      <c r="CN23">
        <v>0</v>
      </c>
      <c r="CO23">
        <v>3713.53392857143</v>
      </c>
      <c r="CP23">
        <v>16705.2857142857</v>
      </c>
      <c r="CQ23">
        <v>40.625</v>
      </c>
      <c r="CR23">
        <v>42.24775</v>
      </c>
      <c r="CS23">
        <v>41.6405</v>
      </c>
      <c r="CT23">
        <v>40.375</v>
      </c>
      <c r="CU23">
        <v>40.125</v>
      </c>
      <c r="CV23">
        <v>1959.99285714286</v>
      </c>
      <c r="CW23">
        <v>39.9903571428571</v>
      </c>
      <c r="CX23">
        <v>0</v>
      </c>
      <c r="CY23">
        <v>1656169825.2</v>
      </c>
      <c r="CZ23">
        <v>0</v>
      </c>
      <c r="DA23">
        <v>0</v>
      </c>
      <c r="DB23" t="s">
        <v>356</v>
      </c>
      <c r="DC23">
        <v>1656081796.1</v>
      </c>
      <c r="DD23">
        <v>1656081786.6</v>
      </c>
      <c r="DE23">
        <v>0</v>
      </c>
      <c r="DF23">
        <v>0.447</v>
      </c>
      <c r="DG23">
        <v>0.012</v>
      </c>
      <c r="DH23">
        <v>1.816</v>
      </c>
      <c r="DI23">
        <v>-0.091</v>
      </c>
      <c r="DJ23">
        <v>420</v>
      </c>
      <c r="DK23">
        <v>13</v>
      </c>
      <c r="DL23">
        <v>0.64</v>
      </c>
      <c r="DM23">
        <v>0.22</v>
      </c>
      <c r="DN23">
        <v>9.40712625</v>
      </c>
      <c r="DO23">
        <v>36.2426666791745</v>
      </c>
      <c r="DP23">
        <v>3.6333115481133</v>
      </c>
      <c r="DQ23">
        <v>0</v>
      </c>
      <c r="DR23">
        <v>1.1126685</v>
      </c>
      <c r="DS23">
        <v>0.120552495309568</v>
      </c>
      <c r="DT23">
        <v>0.0151873008711226</v>
      </c>
      <c r="DU23">
        <v>0</v>
      </c>
      <c r="DV23">
        <v>0</v>
      </c>
      <c r="DW23">
        <v>2</v>
      </c>
      <c r="DX23" t="s">
        <v>357</v>
      </c>
      <c r="DY23">
        <v>2.90328</v>
      </c>
      <c r="DZ23">
        <v>2.71617</v>
      </c>
      <c r="EA23">
        <v>0.0685375</v>
      </c>
      <c r="EB23">
        <v>0.0666317</v>
      </c>
      <c r="EC23">
        <v>0.0784932</v>
      </c>
      <c r="ED23">
        <v>0.0749394</v>
      </c>
      <c r="EE23">
        <v>26846.8</v>
      </c>
      <c r="EF23">
        <v>23104.6</v>
      </c>
      <c r="EG23">
        <v>25783.2</v>
      </c>
      <c r="EH23">
        <v>24089.2</v>
      </c>
      <c r="EI23">
        <v>40481</v>
      </c>
      <c r="EJ23">
        <v>36847.3</v>
      </c>
      <c r="EK23">
        <v>46517.5</v>
      </c>
      <c r="EL23">
        <v>42918.7</v>
      </c>
      <c r="EM23">
        <v>1.82095</v>
      </c>
      <c r="EN23">
        <v>2.3076</v>
      </c>
      <c r="EO23">
        <v>0.159051</v>
      </c>
      <c r="EP23">
        <v>0</v>
      </c>
      <c r="EQ23">
        <v>21.867</v>
      </c>
      <c r="ER23">
        <v>999.9</v>
      </c>
      <c r="ES23">
        <v>54.999</v>
      </c>
      <c r="ET23">
        <v>25.015</v>
      </c>
      <c r="EU23">
        <v>22.9289</v>
      </c>
      <c r="EV23">
        <v>52.3101</v>
      </c>
      <c r="EW23">
        <v>35.5288</v>
      </c>
      <c r="EX23">
        <v>2</v>
      </c>
      <c r="EY23">
        <v>-0.371646</v>
      </c>
      <c r="EZ23">
        <v>-0.458066</v>
      </c>
      <c r="FA23">
        <v>20.2465</v>
      </c>
      <c r="FB23">
        <v>5.23736</v>
      </c>
      <c r="FC23">
        <v>11.986</v>
      </c>
      <c r="FD23">
        <v>4.95745</v>
      </c>
      <c r="FE23">
        <v>3.304</v>
      </c>
      <c r="FF23">
        <v>9999</v>
      </c>
      <c r="FG23">
        <v>310.9</v>
      </c>
      <c r="FH23">
        <v>3684.4</v>
      </c>
      <c r="FI23">
        <v>9999</v>
      </c>
      <c r="FJ23">
        <v>1.86829</v>
      </c>
      <c r="FK23">
        <v>1.86401</v>
      </c>
      <c r="FL23">
        <v>1.87163</v>
      </c>
      <c r="FM23">
        <v>1.86239</v>
      </c>
      <c r="FN23">
        <v>1.86188</v>
      </c>
      <c r="FO23">
        <v>1.86829</v>
      </c>
      <c r="FP23">
        <v>1.8584</v>
      </c>
      <c r="FQ23">
        <v>1.86493</v>
      </c>
      <c r="FR23">
        <v>5</v>
      </c>
      <c r="FS23">
        <v>0</v>
      </c>
      <c r="FT23">
        <v>0</v>
      </c>
      <c r="FU23">
        <v>0</v>
      </c>
      <c r="FV23" t="s">
        <v>358</v>
      </c>
      <c r="FW23" t="s">
        <v>359</v>
      </c>
      <c r="FX23" t="s">
        <v>360</v>
      </c>
      <c r="FY23" t="s">
        <v>360</v>
      </c>
      <c r="FZ23" t="s">
        <v>360</v>
      </c>
      <c r="GA23" t="s">
        <v>360</v>
      </c>
      <c r="GB23">
        <v>0</v>
      </c>
      <c r="GC23">
        <v>100</v>
      </c>
      <c r="GD23">
        <v>100</v>
      </c>
      <c r="GE23">
        <v>1.264</v>
      </c>
      <c r="GF23">
        <v>0.0516</v>
      </c>
      <c r="GG23">
        <v>0.394990895927804</v>
      </c>
      <c r="GH23">
        <v>0.00311535208462502</v>
      </c>
      <c r="GI23">
        <v>-2.16445174003142e-06</v>
      </c>
      <c r="GJ23">
        <v>9.0383515404126e-10</v>
      </c>
      <c r="GK23">
        <v>0.0515542376217994</v>
      </c>
      <c r="GL23">
        <v>0</v>
      </c>
      <c r="GM23">
        <v>0</v>
      </c>
      <c r="GN23">
        <v>0</v>
      </c>
      <c r="GO23">
        <v>18</v>
      </c>
      <c r="GP23">
        <v>2154</v>
      </c>
      <c r="GQ23">
        <v>2</v>
      </c>
      <c r="GR23">
        <v>17</v>
      </c>
      <c r="GS23">
        <v>1467.2</v>
      </c>
      <c r="GT23">
        <v>1467.3</v>
      </c>
      <c r="GU23">
        <v>1.08154</v>
      </c>
      <c r="GV23">
        <v>2.34863</v>
      </c>
      <c r="GW23">
        <v>1.99829</v>
      </c>
      <c r="GX23">
        <v>2.70264</v>
      </c>
      <c r="GY23">
        <v>2.09351</v>
      </c>
      <c r="GZ23">
        <v>2.30469</v>
      </c>
      <c r="HA23">
        <v>33.6479</v>
      </c>
      <c r="HB23">
        <v>15.9445</v>
      </c>
      <c r="HC23">
        <v>18</v>
      </c>
      <c r="HD23">
        <v>407.332</v>
      </c>
      <c r="HE23">
        <v>736.116</v>
      </c>
      <c r="HF23">
        <v>22.999</v>
      </c>
      <c r="HG23">
        <v>22.5932</v>
      </c>
      <c r="HH23">
        <v>30.0003</v>
      </c>
      <c r="HI23">
        <v>22.3069</v>
      </c>
      <c r="HJ23">
        <v>22.3043</v>
      </c>
      <c r="HK23">
        <v>21.6326</v>
      </c>
      <c r="HL23">
        <v>27.8602</v>
      </c>
      <c r="HM23">
        <v>85.3949</v>
      </c>
      <c r="HN23">
        <v>23</v>
      </c>
      <c r="HO23">
        <v>316.522</v>
      </c>
      <c r="HP23">
        <v>18.9854</v>
      </c>
      <c r="HQ23">
        <v>98.523</v>
      </c>
      <c r="HR23">
        <v>100.949</v>
      </c>
    </row>
    <row r="24" spans="1:226">
      <c r="A24">
        <v>8</v>
      </c>
      <c r="B24">
        <v>1656169831.5</v>
      </c>
      <c r="C24">
        <v>35</v>
      </c>
      <c r="D24" t="s">
        <v>373</v>
      </c>
      <c r="E24" t="s">
        <v>374</v>
      </c>
      <c r="F24">
        <v>5</v>
      </c>
      <c r="G24" t="s">
        <v>353</v>
      </c>
      <c r="H24" t="s">
        <v>354</v>
      </c>
      <c r="I24">
        <v>1656169824</v>
      </c>
      <c r="J24">
        <f>(K24)/1000</f>
        <v>0</v>
      </c>
      <c r="K24">
        <f>IF(BF24, AN24, AH24)</f>
        <v>0</v>
      </c>
      <c r="L24">
        <f>IF(BF24, AI24, AG24)</f>
        <v>0</v>
      </c>
      <c r="M24">
        <f>BH24 - IF(AU24&gt;1, L24*BB24*100.0/(AW24*BV24), 0)</f>
        <v>0</v>
      </c>
      <c r="N24">
        <f>((T24-J24/2)*M24-L24)/(T24+J24/2)</f>
        <v>0</v>
      </c>
      <c r="O24">
        <f>N24*(BO24+BP24)/1000.0</f>
        <v>0</v>
      </c>
      <c r="P24">
        <f>(BH24 - IF(AU24&gt;1, L24*BB24*100.0/(AW24*BV24), 0))*(BO24+BP24)/1000.0</f>
        <v>0</v>
      </c>
      <c r="Q24">
        <f>2.0/((1/S24-1/R24)+SIGN(S24)*SQRT((1/S24-1/R24)*(1/S24-1/R24) + 4*BC24/((BC24+1)*(BC24+1))*(2*1/S24*1/R24-1/R24*1/R24)))</f>
        <v>0</v>
      </c>
      <c r="R24">
        <f>IF(LEFT(BD24,1)&lt;&gt;"0",IF(LEFT(BD24,1)="1",3.0,BE24),$D$5+$E$5*(BV24*BO24/($K$5*1000))+$F$5*(BV24*BO24/($K$5*1000))*MAX(MIN(BB24,$J$5),$I$5)*MAX(MIN(BB24,$J$5),$I$5)+$G$5*MAX(MIN(BB24,$J$5),$I$5)*(BV24*BO24/($K$5*1000))+$H$5*(BV24*BO24/($K$5*1000))*(BV24*BO24/($K$5*1000)))</f>
        <v>0</v>
      </c>
      <c r="S24">
        <f>J24*(1000-(1000*0.61365*exp(17.502*W24/(240.97+W24))/(BO24+BP24)+BJ24)/2)/(1000*0.61365*exp(17.502*W24/(240.97+W24))/(BO24+BP24)-BJ24)</f>
        <v>0</v>
      </c>
      <c r="T24">
        <f>1/((BC24+1)/(Q24/1.6)+1/(R24/1.37)) + BC24/((BC24+1)/(Q24/1.6) + BC24/(R24/1.37))</f>
        <v>0</v>
      </c>
      <c r="U24">
        <f>(AX24*BA24)</f>
        <v>0</v>
      </c>
      <c r="V24">
        <f>(BQ24+(U24+2*0.95*5.67E-8*(((BQ24+$B$7)+273)^4-(BQ24+273)^4)-44100*J24)/(1.84*29.3*R24+8*0.95*5.67E-8*(BQ24+273)^3))</f>
        <v>0</v>
      </c>
      <c r="W24">
        <f>($C$7*BR24+$D$7*BS24+$E$7*V24)</f>
        <v>0</v>
      </c>
      <c r="X24">
        <f>0.61365*exp(17.502*W24/(240.97+W24))</f>
        <v>0</v>
      </c>
      <c r="Y24">
        <f>(Z24/AA24*100)</f>
        <v>0</v>
      </c>
      <c r="Z24">
        <f>BJ24*(BO24+BP24)/1000</f>
        <v>0</v>
      </c>
      <c r="AA24">
        <f>0.61365*exp(17.502*BQ24/(240.97+BQ24))</f>
        <v>0</v>
      </c>
      <c r="AB24">
        <f>(X24-BJ24*(BO24+BP24)/1000)</f>
        <v>0</v>
      </c>
      <c r="AC24">
        <f>(-J24*44100)</f>
        <v>0</v>
      </c>
      <c r="AD24">
        <f>2*29.3*R24*0.92*(BQ24-W24)</f>
        <v>0</v>
      </c>
      <c r="AE24">
        <f>2*0.95*5.67E-8*(((BQ24+$B$7)+273)^4-(W24+273)^4)</f>
        <v>0</v>
      </c>
      <c r="AF24">
        <f>U24+AE24+AC24+AD24</f>
        <v>0</v>
      </c>
      <c r="AG24">
        <f>BN24*AU24*(BI24-BH24*(1000-AU24*BK24)/(1000-AU24*BJ24))/(100*BB24)</f>
        <v>0</v>
      </c>
      <c r="AH24">
        <f>1000*BN24*AU24*(BJ24-BK24)/(100*BB24*(1000-AU24*BJ24))</f>
        <v>0</v>
      </c>
      <c r="AI24">
        <f>(AJ24 - AK24 - BO24*1E3/(8.314*(BQ24+273.15)) * AM24/BN24 * AL24) * BN24/(100*BB24) * (1000 - BK24)/1000</f>
        <v>0</v>
      </c>
      <c r="AJ24">
        <v>341.190184051992</v>
      </c>
      <c r="AK24">
        <v>346.92283030303</v>
      </c>
      <c r="AL24">
        <v>-3.14956470545866</v>
      </c>
      <c r="AM24">
        <v>66.87844345255</v>
      </c>
      <c r="AN24">
        <f>(AP24 - AO24 + BO24*1E3/(8.314*(BQ24+273.15)) * AR24/BN24 * AQ24) * BN24/(100*BB24) * 1000/(1000 - AP24)</f>
        <v>0</v>
      </c>
      <c r="AO24">
        <v>19.05916159424</v>
      </c>
      <c r="AP24">
        <v>20.1803290909091</v>
      </c>
      <c r="AQ24">
        <v>-0.000564459758524413</v>
      </c>
      <c r="AR24">
        <v>77.4193285982375</v>
      </c>
      <c r="AS24">
        <v>31</v>
      </c>
      <c r="AT24">
        <v>6</v>
      </c>
      <c r="AU24">
        <f>IF(AS24*$H$13&gt;=AW24,1.0,(AW24/(AW24-AS24*$H$13)))</f>
        <v>0</v>
      </c>
      <c r="AV24">
        <f>(AU24-1)*100</f>
        <v>0</v>
      </c>
      <c r="AW24">
        <f>MAX(0,($B$13+$C$13*BV24)/(1+$D$13*BV24)*BO24/(BQ24+273)*$E$13)</f>
        <v>0</v>
      </c>
      <c r="AX24">
        <f>$B$11*BW24+$C$11*BX24+$F$11*CI24*(1-CL24)</f>
        <v>0</v>
      </c>
      <c r="AY24">
        <f>AX24*AZ24</f>
        <v>0</v>
      </c>
      <c r="AZ24">
        <f>($B$11*$D$9+$C$11*$D$9+$F$11*((CV24+CN24)/MAX(CV24+CN24+CW24, 0.1)*$I$9+CW24/MAX(CV24+CN24+CW24, 0.1)*$J$9))/($B$11+$C$11+$F$11)</f>
        <v>0</v>
      </c>
      <c r="BA24">
        <f>($B$11*$K$9+$C$11*$K$9+$F$11*((CV24+CN24)/MAX(CV24+CN24+CW24, 0.1)*$P$9+CW24/MAX(CV24+CN24+CW24, 0.1)*$Q$9))/($B$11+$C$11+$F$11)</f>
        <v>0</v>
      </c>
      <c r="BB24">
        <v>2.18</v>
      </c>
      <c r="BC24">
        <v>0.5</v>
      </c>
      <c r="BD24" t="s">
        <v>355</v>
      </c>
      <c r="BE24">
        <v>2</v>
      </c>
      <c r="BF24" t="b">
        <v>1</v>
      </c>
      <c r="BG24">
        <v>1656169824</v>
      </c>
      <c r="BH24">
        <v>361.345222222222</v>
      </c>
      <c r="BI24">
        <v>348.305148148148</v>
      </c>
      <c r="BJ24">
        <v>20.1968037037037</v>
      </c>
      <c r="BK24">
        <v>19.0731185185185</v>
      </c>
      <c r="BL24">
        <v>360.067111111111</v>
      </c>
      <c r="BM24">
        <v>20.1452481481481</v>
      </c>
      <c r="BN24">
        <v>499.978740740741</v>
      </c>
      <c r="BO24">
        <v>76.335762962963</v>
      </c>
      <c r="BP24">
        <v>0.0999532296296296</v>
      </c>
      <c r="BQ24">
        <v>24.4171814814815</v>
      </c>
      <c r="BR24">
        <v>24.5516407407407</v>
      </c>
      <c r="BS24">
        <v>999.9</v>
      </c>
      <c r="BT24">
        <v>0</v>
      </c>
      <c r="BU24">
        <v>0</v>
      </c>
      <c r="BV24">
        <v>9999.90629629629</v>
      </c>
      <c r="BW24">
        <v>0</v>
      </c>
      <c r="BX24">
        <v>1379.62703703704</v>
      </c>
      <c r="BY24">
        <v>13.0401444444444</v>
      </c>
      <c r="BZ24">
        <v>368.793851851852</v>
      </c>
      <c r="CA24">
        <v>355.077666666667</v>
      </c>
      <c r="CB24">
        <v>1.12368962962963</v>
      </c>
      <c r="CC24">
        <v>348.305148148148</v>
      </c>
      <c r="CD24">
        <v>19.0731185185185</v>
      </c>
      <c r="CE24">
        <v>1.54173851851852</v>
      </c>
      <c r="CF24">
        <v>1.45596148148148</v>
      </c>
      <c r="CG24">
        <v>13.3885</v>
      </c>
      <c r="CH24">
        <v>12.5133518518518</v>
      </c>
      <c r="CI24">
        <v>2000</v>
      </c>
      <c r="CJ24">
        <v>0.980005111111111</v>
      </c>
      <c r="CK24">
        <v>0.0199948518518519</v>
      </c>
      <c r="CL24">
        <v>0</v>
      </c>
      <c r="CM24">
        <v>2.47025925925926</v>
      </c>
      <c r="CN24">
        <v>0</v>
      </c>
      <c r="CO24">
        <v>3700.40222222222</v>
      </c>
      <c r="CP24">
        <v>16705.4296296296</v>
      </c>
      <c r="CQ24">
        <v>40.625</v>
      </c>
      <c r="CR24">
        <v>42.2383333333333</v>
      </c>
      <c r="CS24">
        <v>41.6364814814815</v>
      </c>
      <c r="CT24">
        <v>40.375</v>
      </c>
      <c r="CU24">
        <v>40.125</v>
      </c>
      <c r="CV24">
        <v>1960.00962962963</v>
      </c>
      <c r="CW24">
        <v>39.9903703703704</v>
      </c>
      <c r="CX24">
        <v>0</v>
      </c>
      <c r="CY24">
        <v>1656169830</v>
      </c>
      <c r="CZ24">
        <v>0</v>
      </c>
      <c r="DA24">
        <v>0</v>
      </c>
      <c r="DB24" t="s">
        <v>356</v>
      </c>
      <c r="DC24">
        <v>1656081796.1</v>
      </c>
      <c r="DD24">
        <v>1656081786.6</v>
      </c>
      <c r="DE24">
        <v>0</v>
      </c>
      <c r="DF24">
        <v>0.447</v>
      </c>
      <c r="DG24">
        <v>0.012</v>
      </c>
      <c r="DH24">
        <v>1.816</v>
      </c>
      <c r="DI24">
        <v>-0.091</v>
      </c>
      <c r="DJ24">
        <v>420</v>
      </c>
      <c r="DK24">
        <v>13</v>
      </c>
      <c r="DL24">
        <v>0.64</v>
      </c>
      <c r="DM24">
        <v>0.22</v>
      </c>
      <c r="DN24">
        <v>11.78303225</v>
      </c>
      <c r="DO24">
        <v>18.8330398874296</v>
      </c>
      <c r="DP24">
        <v>1.951231513193</v>
      </c>
      <c r="DQ24">
        <v>0</v>
      </c>
      <c r="DR24">
        <v>1.1214475</v>
      </c>
      <c r="DS24">
        <v>0.0484493808630358</v>
      </c>
      <c r="DT24">
        <v>0.0098320002415582</v>
      </c>
      <c r="DU24">
        <v>1</v>
      </c>
      <c r="DV24">
        <v>1</v>
      </c>
      <c r="DW24">
        <v>2</v>
      </c>
      <c r="DX24" t="s">
        <v>375</v>
      </c>
      <c r="DY24">
        <v>2.90327</v>
      </c>
      <c r="DZ24">
        <v>2.71665</v>
      </c>
      <c r="EA24">
        <v>0.0661556</v>
      </c>
      <c r="EB24">
        <v>0.0641124</v>
      </c>
      <c r="EC24">
        <v>0.0784617</v>
      </c>
      <c r="ED24">
        <v>0.0749392</v>
      </c>
      <c r="EE24">
        <v>26914.8</v>
      </c>
      <c r="EF24">
        <v>23167</v>
      </c>
      <c r="EG24">
        <v>25782.6</v>
      </c>
      <c r="EH24">
        <v>24089.3</v>
      </c>
      <c r="EI24">
        <v>40481.5</v>
      </c>
      <c r="EJ24">
        <v>36847.3</v>
      </c>
      <c r="EK24">
        <v>46516.5</v>
      </c>
      <c r="EL24">
        <v>42918.8</v>
      </c>
      <c r="EM24">
        <v>1.82057</v>
      </c>
      <c r="EN24">
        <v>2.3073</v>
      </c>
      <c r="EO24">
        <v>0.161976</v>
      </c>
      <c r="EP24">
        <v>0</v>
      </c>
      <c r="EQ24">
        <v>21.8647</v>
      </c>
      <c r="ER24">
        <v>999.9</v>
      </c>
      <c r="ES24">
        <v>54.926</v>
      </c>
      <c r="ET24">
        <v>25.025</v>
      </c>
      <c r="EU24">
        <v>22.9131</v>
      </c>
      <c r="EV24">
        <v>52.2901</v>
      </c>
      <c r="EW24">
        <v>35.5809</v>
      </c>
      <c r="EX24">
        <v>2</v>
      </c>
      <c r="EY24">
        <v>-0.37138</v>
      </c>
      <c r="EZ24">
        <v>-0.460825</v>
      </c>
      <c r="FA24">
        <v>20.2464</v>
      </c>
      <c r="FB24">
        <v>5.23691</v>
      </c>
      <c r="FC24">
        <v>11.986</v>
      </c>
      <c r="FD24">
        <v>4.9574</v>
      </c>
      <c r="FE24">
        <v>3.30395</v>
      </c>
      <c r="FF24">
        <v>9999</v>
      </c>
      <c r="FG24">
        <v>310.9</v>
      </c>
      <c r="FH24">
        <v>3684.4</v>
      </c>
      <c r="FI24">
        <v>9999</v>
      </c>
      <c r="FJ24">
        <v>1.86828</v>
      </c>
      <c r="FK24">
        <v>1.86401</v>
      </c>
      <c r="FL24">
        <v>1.87162</v>
      </c>
      <c r="FM24">
        <v>1.86236</v>
      </c>
      <c r="FN24">
        <v>1.86187</v>
      </c>
      <c r="FO24">
        <v>1.86829</v>
      </c>
      <c r="FP24">
        <v>1.85838</v>
      </c>
      <c r="FQ24">
        <v>1.86493</v>
      </c>
      <c r="FR24">
        <v>5</v>
      </c>
      <c r="FS24">
        <v>0</v>
      </c>
      <c r="FT24">
        <v>0</v>
      </c>
      <c r="FU24">
        <v>0</v>
      </c>
      <c r="FV24" t="s">
        <v>358</v>
      </c>
      <c r="FW24" t="s">
        <v>359</v>
      </c>
      <c r="FX24" t="s">
        <v>360</v>
      </c>
      <c r="FY24" t="s">
        <v>360</v>
      </c>
      <c r="FZ24" t="s">
        <v>360</v>
      </c>
      <c r="GA24" t="s">
        <v>360</v>
      </c>
      <c r="GB24">
        <v>0</v>
      </c>
      <c r="GC24">
        <v>100</v>
      </c>
      <c r="GD24">
        <v>100</v>
      </c>
      <c r="GE24">
        <v>1.234</v>
      </c>
      <c r="GF24">
        <v>0.0516</v>
      </c>
      <c r="GG24">
        <v>0.394990895927804</v>
      </c>
      <c r="GH24">
        <v>0.00311535208462502</v>
      </c>
      <c r="GI24">
        <v>-2.16445174003142e-06</v>
      </c>
      <c r="GJ24">
        <v>9.0383515404126e-10</v>
      </c>
      <c r="GK24">
        <v>0.0515542376217994</v>
      </c>
      <c r="GL24">
        <v>0</v>
      </c>
      <c r="GM24">
        <v>0</v>
      </c>
      <c r="GN24">
        <v>0</v>
      </c>
      <c r="GO24">
        <v>18</v>
      </c>
      <c r="GP24">
        <v>2154</v>
      </c>
      <c r="GQ24">
        <v>2</v>
      </c>
      <c r="GR24">
        <v>17</v>
      </c>
      <c r="GS24">
        <v>1467.3</v>
      </c>
      <c r="GT24">
        <v>1467.4</v>
      </c>
      <c r="GU24">
        <v>1.0376</v>
      </c>
      <c r="GV24">
        <v>2.34009</v>
      </c>
      <c r="GW24">
        <v>1.99829</v>
      </c>
      <c r="GX24">
        <v>2.70264</v>
      </c>
      <c r="GY24">
        <v>2.09351</v>
      </c>
      <c r="GZ24">
        <v>2.36816</v>
      </c>
      <c r="HA24">
        <v>33.6705</v>
      </c>
      <c r="HB24">
        <v>15.9445</v>
      </c>
      <c r="HC24">
        <v>18</v>
      </c>
      <c r="HD24">
        <v>407.167</v>
      </c>
      <c r="HE24">
        <v>735.918</v>
      </c>
      <c r="HF24">
        <v>22.9992</v>
      </c>
      <c r="HG24">
        <v>22.5974</v>
      </c>
      <c r="HH24">
        <v>30.0004</v>
      </c>
      <c r="HI24">
        <v>22.3113</v>
      </c>
      <c r="HJ24">
        <v>22.309</v>
      </c>
      <c r="HK24">
        <v>20.7445</v>
      </c>
      <c r="HL24">
        <v>28.135</v>
      </c>
      <c r="HM24">
        <v>85.3949</v>
      </c>
      <c r="HN24">
        <v>23</v>
      </c>
      <c r="HO24">
        <v>296.286</v>
      </c>
      <c r="HP24">
        <v>18.9686</v>
      </c>
      <c r="HQ24">
        <v>98.5209</v>
      </c>
      <c r="HR24">
        <v>100.95</v>
      </c>
    </row>
    <row r="25" spans="1:226">
      <c r="A25">
        <v>9</v>
      </c>
      <c r="B25">
        <v>1656169836.5</v>
      </c>
      <c r="C25">
        <v>40</v>
      </c>
      <c r="D25" t="s">
        <v>376</v>
      </c>
      <c r="E25" t="s">
        <v>377</v>
      </c>
      <c r="F25">
        <v>5</v>
      </c>
      <c r="G25" t="s">
        <v>353</v>
      </c>
      <c r="H25" t="s">
        <v>354</v>
      </c>
      <c r="I25">
        <v>1656169828.71429</v>
      </c>
      <c r="J25">
        <f>(K25)/1000</f>
        <v>0</v>
      </c>
      <c r="K25">
        <f>IF(BF25, AN25, AH25)</f>
        <v>0</v>
      </c>
      <c r="L25">
        <f>IF(BF25, AI25, AG25)</f>
        <v>0</v>
      </c>
      <c r="M25">
        <f>BH25 - IF(AU25&gt;1, L25*BB25*100.0/(AW25*BV25), 0)</f>
        <v>0</v>
      </c>
      <c r="N25">
        <f>((T25-J25/2)*M25-L25)/(T25+J25/2)</f>
        <v>0</v>
      </c>
      <c r="O25">
        <f>N25*(BO25+BP25)/1000.0</f>
        <v>0</v>
      </c>
      <c r="P25">
        <f>(BH25 - IF(AU25&gt;1, L25*BB25*100.0/(AW25*BV25), 0))*(BO25+BP25)/1000.0</f>
        <v>0</v>
      </c>
      <c r="Q25">
        <f>2.0/((1/S25-1/R25)+SIGN(S25)*SQRT((1/S25-1/R25)*(1/S25-1/R25) + 4*BC25/((BC25+1)*(BC25+1))*(2*1/S25*1/R25-1/R25*1/R25)))</f>
        <v>0</v>
      </c>
      <c r="R25">
        <f>IF(LEFT(BD25,1)&lt;&gt;"0",IF(LEFT(BD25,1)="1",3.0,BE25),$D$5+$E$5*(BV25*BO25/($K$5*1000))+$F$5*(BV25*BO25/($K$5*1000))*MAX(MIN(BB25,$J$5),$I$5)*MAX(MIN(BB25,$J$5),$I$5)+$G$5*MAX(MIN(BB25,$J$5),$I$5)*(BV25*BO25/($K$5*1000))+$H$5*(BV25*BO25/($K$5*1000))*(BV25*BO25/($K$5*1000)))</f>
        <v>0</v>
      </c>
      <c r="S25">
        <f>J25*(1000-(1000*0.61365*exp(17.502*W25/(240.97+W25))/(BO25+BP25)+BJ25)/2)/(1000*0.61365*exp(17.502*W25/(240.97+W25))/(BO25+BP25)-BJ25)</f>
        <v>0</v>
      </c>
      <c r="T25">
        <f>1/((BC25+1)/(Q25/1.6)+1/(R25/1.37)) + BC25/((BC25+1)/(Q25/1.6) + BC25/(R25/1.37))</f>
        <v>0</v>
      </c>
      <c r="U25">
        <f>(AX25*BA25)</f>
        <v>0</v>
      </c>
      <c r="V25">
        <f>(BQ25+(U25+2*0.95*5.67E-8*(((BQ25+$B$7)+273)^4-(BQ25+273)^4)-44100*J25)/(1.84*29.3*R25+8*0.95*5.67E-8*(BQ25+273)^3))</f>
        <v>0</v>
      </c>
      <c r="W25">
        <f>($C$7*BR25+$D$7*BS25+$E$7*V25)</f>
        <v>0</v>
      </c>
      <c r="X25">
        <f>0.61365*exp(17.502*W25/(240.97+W25))</f>
        <v>0</v>
      </c>
      <c r="Y25">
        <f>(Z25/AA25*100)</f>
        <v>0</v>
      </c>
      <c r="Z25">
        <f>BJ25*(BO25+BP25)/1000</f>
        <v>0</v>
      </c>
      <c r="AA25">
        <f>0.61365*exp(17.502*BQ25/(240.97+BQ25))</f>
        <v>0</v>
      </c>
      <c r="AB25">
        <f>(X25-BJ25*(BO25+BP25)/1000)</f>
        <v>0</v>
      </c>
      <c r="AC25">
        <f>(-J25*44100)</f>
        <v>0</v>
      </c>
      <c r="AD25">
        <f>2*29.3*R25*0.92*(BQ25-W25)</f>
        <v>0</v>
      </c>
      <c r="AE25">
        <f>2*0.95*5.67E-8*(((BQ25+$B$7)+273)^4-(W25+273)^4)</f>
        <v>0</v>
      </c>
      <c r="AF25">
        <f>U25+AE25+AC25+AD25</f>
        <v>0</v>
      </c>
      <c r="AG25">
        <f>BN25*AU25*(BI25-BH25*(1000-AU25*BK25)/(1000-AU25*BJ25))/(100*BB25)</f>
        <v>0</v>
      </c>
      <c r="AH25">
        <f>1000*BN25*AU25*(BJ25-BK25)/(100*BB25*(1000-AU25*BJ25))</f>
        <v>0</v>
      </c>
      <c r="AI25">
        <f>(AJ25 - AK25 - BO25*1E3/(8.314*(BQ25+273.15)) * AM25/BN25 * AL25) * BN25/(100*BB25) * (1000 - BK25)/1000</f>
        <v>0</v>
      </c>
      <c r="AJ25">
        <v>324.584875801465</v>
      </c>
      <c r="AK25">
        <v>331.090624242424</v>
      </c>
      <c r="AL25">
        <v>-3.18867275567298</v>
      </c>
      <c r="AM25">
        <v>66.87844345255</v>
      </c>
      <c r="AN25">
        <f>(AP25 - AO25 + BO25*1E3/(8.314*(BQ25+273.15)) * AR25/BN25 * AQ25) * BN25/(100*BB25) * 1000/(1000 - AP25)</f>
        <v>0</v>
      </c>
      <c r="AO25">
        <v>19.0598516243651</v>
      </c>
      <c r="AP25">
        <v>20.1755436363636</v>
      </c>
      <c r="AQ25">
        <v>7.47679352665835e-05</v>
      </c>
      <c r="AR25">
        <v>77.4193285982375</v>
      </c>
      <c r="AS25">
        <v>31</v>
      </c>
      <c r="AT25">
        <v>6</v>
      </c>
      <c r="AU25">
        <f>IF(AS25*$H$13&gt;=AW25,1.0,(AW25/(AW25-AS25*$H$13)))</f>
        <v>0</v>
      </c>
      <c r="AV25">
        <f>(AU25-1)*100</f>
        <v>0</v>
      </c>
      <c r="AW25">
        <f>MAX(0,($B$13+$C$13*BV25)/(1+$D$13*BV25)*BO25/(BQ25+273)*$E$13)</f>
        <v>0</v>
      </c>
      <c r="AX25">
        <f>$B$11*BW25+$C$11*BX25+$F$11*CI25*(1-CL25)</f>
        <v>0</v>
      </c>
      <c r="AY25">
        <f>AX25*AZ25</f>
        <v>0</v>
      </c>
      <c r="AZ25">
        <f>($B$11*$D$9+$C$11*$D$9+$F$11*((CV25+CN25)/MAX(CV25+CN25+CW25, 0.1)*$I$9+CW25/MAX(CV25+CN25+CW25, 0.1)*$J$9))/($B$11+$C$11+$F$11)</f>
        <v>0</v>
      </c>
      <c r="BA25">
        <f>($B$11*$K$9+$C$11*$K$9+$F$11*((CV25+CN25)/MAX(CV25+CN25+CW25, 0.1)*$P$9+CW25/MAX(CV25+CN25+CW25, 0.1)*$Q$9))/($B$11+$C$11+$F$11)</f>
        <v>0</v>
      </c>
      <c r="BB25">
        <v>2.18</v>
      </c>
      <c r="BC25">
        <v>0.5</v>
      </c>
      <c r="BD25" t="s">
        <v>355</v>
      </c>
      <c r="BE25">
        <v>2</v>
      </c>
      <c r="BF25" t="b">
        <v>1</v>
      </c>
      <c r="BG25">
        <v>1656169828.71429</v>
      </c>
      <c r="BH25">
        <v>346.957464285714</v>
      </c>
      <c r="BI25">
        <v>333.178714285714</v>
      </c>
      <c r="BJ25">
        <v>20.1877821428571</v>
      </c>
      <c r="BK25">
        <v>19.0627714285714</v>
      </c>
      <c r="BL25">
        <v>345.707035714286</v>
      </c>
      <c r="BM25">
        <v>20.1362285714286</v>
      </c>
      <c r="BN25">
        <v>499.992964285714</v>
      </c>
      <c r="BO25">
        <v>76.3356964285714</v>
      </c>
      <c r="BP25">
        <v>0.100010632142857</v>
      </c>
      <c r="BQ25">
        <v>24.4052857142857</v>
      </c>
      <c r="BR25">
        <v>24.5272607142857</v>
      </c>
      <c r="BS25">
        <v>999.9</v>
      </c>
      <c r="BT25">
        <v>0</v>
      </c>
      <c r="BU25">
        <v>0</v>
      </c>
      <c r="BV25">
        <v>9995.44928571429</v>
      </c>
      <c r="BW25">
        <v>0</v>
      </c>
      <c r="BX25">
        <v>1378.67785714286</v>
      </c>
      <c r="BY25">
        <v>13.7787892857143</v>
      </c>
      <c r="BZ25">
        <v>354.106214285714</v>
      </c>
      <c r="CA25">
        <v>339.653571428571</v>
      </c>
      <c r="CB25">
        <v>1.12501464285714</v>
      </c>
      <c r="CC25">
        <v>333.178714285714</v>
      </c>
      <c r="CD25">
        <v>19.0627714285714</v>
      </c>
      <c r="CE25">
        <v>1.54104892857143</v>
      </c>
      <c r="CF25">
        <v>1.45517035714286</v>
      </c>
      <c r="CG25">
        <v>13.3816392857143</v>
      </c>
      <c r="CH25">
        <v>12.5050785714286</v>
      </c>
      <c r="CI25">
        <v>2000.02357142857</v>
      </c>
      <c r="CJ25">
        <v>0.98000475</v>
      </c>
      <c r="CK25">
        <v>0.0199952321428571</v>
      </c>
      <c r="CL25">
        <v>0</v>
      </c>
      <c r="CM25">
        <v>2.47021785714286</v>
      </c>
      <c r="CN25">
        <v>0</v>
      </c>
      <c r="CO25">
        <v>3691.26821428572</v>
      </c>
      <c r="CP25">
        <v>16705.6321428571</v>
      </c>
      <c r="CQ25">
        <v>40.6205</v>
      </c>
      <c r="CR25">
        <v>42.241</v>
      </c>
      <c r="CS25">
        <v>41.6272142857143</v>
      </c>
      <c r="CT25">
        <v>40.375</v>
      </c>
      <c r="CU25">
        <v>40.125</v>
      </c>
      <c r="CV25">
        <v>1960.03285714286</v>
      </c>
      <c r="CW25">
        <v>39.9907142857143</v>
      </c>
      <c r="CX25">
        <v>0</v>
      </c>
      <c r="CY25">
        <v>1656169835.4</v>
      </c>
      <c r="CZ25">
        <v>0</v>
      </c>
      <c r="DA25">
        <v>0</v>
      </c>
      <c r="DB25" t="s">
        <v>356</v>
      </c>
      <c r="DC25">
        <v>1656081796.1</v>
      </c>
      <c r="DD25">
        <v>1656081786.6</v>
      </c>
      <c r="DE25">
        <v>0</v>
      </c>
      <c r="DF25">
        <v>0.447</v>
      </c>
      <c r="DG25">
        <v>0.012</v>
      </c>
      <c r="DH25">
        <v>1.816</v>
      </c>
      <c r="DI25">
        <v>-0.091</v>
      </c>
      <c r="DJ25">
        <v>420</v>
      </c>
      <c r="DK25">
        <v>13</v>
      </c>
      <c r="DL25">
        <v>0.64</v>
      </c>
      <c r="DM25">
        <v>0.22</v>
      </c>
      <c r="DN25">
        <v>13.157245</v>
      </c>
      <c r="DO25">
        <v>10.2192540337711</v>
      </c>
      <c r="DP25">
        <v>1.03370841366171</v>
      </c>
      <c r="DQ25">
        <v>0</v>
      </c>
      <c r="DR25">
        <v>1.12467875</v>
      </c>
      <c r="DS25">
        <v>0.000335797373359073</v>
      </c>
      <c r="DT25">
        <v>0.00482030143637304</v>
      </c>
      <c r="DU25">
        <v>1</v>
      </c>
      <c r="DV25">
        <v>1</v>
      </c>
      <c r="DW25">
        <v>2</v>
      </c>
      <c r="DX25" t="s">
        <v>375</v>
      </c>
      <c r="DY25">
        <v>2.90352</v>
      </c>
      <c r="DZ25">
        <v>2.71659</v>
      </c>
      <c r="EA25">
        <v>0.0636983</v>
      </c>
      <c r="EB25">
        <v>0.0614952</v>
      </c>
      <c r="EC25">
        <v>0.0784445</v>
      </c>
      <c r="ED25">
        <v>0.0748705</v>
      </c>
      <c r="EE25">
        <v>26985.5</v>
      </c>
      <c r="EF25">
        <v>23231.7</v>
      </c>
      <c r="EG25">
        <v>25782.6</v>
      </c>
      <c r="EH25">
        <v>24089.2</v>
      </c>
      <c r="EI25">
        <v>40481.9</v>
      </c>
      <c r="EJ25">
        <v>36849.9</v>
      </c>
      <c r="EK25">
        <v>46516.2</v>
      </c>
      <c r="EL25">
        <v>42918.7</v>
      </c>
      <c r="EM25">
        <v>1.82068</v>
      </c>
      <c r="EN25">
        <v>2.30697</v>
      </c>
      <c r="EO25">
        <v>0.159286</v>
      </c>
      <c r="EP25">
        <v>0</v>
      </c>
      <c r="EQ25">
        <v>21.8647</v>
      </c>
      <c r="ER25">
        <v>999.9</v>
      </c>
      <c r="ES25">
        <v>54.877</v>
      </c>
      <c r="ET25">
        <v>25.045</v>
      </c>
      <c r="EU25">
        <v>22.9214</v>
      </c>
      <c r="EV25">
        <v>52.1801</v>
      </c>
      <c r="EW25">
        <v>35.3726</v>
      </c>
      <c r="EX25">
        <v>2</v>
      </c>
      <c r="EY25">
        <v>-0.371029</v>
      </c>
      <c r="EZ25">
        <v>-0.460485</v>
      </c>
      <c r="FA25">
        <v>20.2463</v>
      </c>
      <c r="FB25">
        <v>5.23601</v>
      </c>
      <c r="FC25">
        <v>11.986</v>
      </c>
      <c r="FD25">
        <v>4.9574</v>
      </c>
      <c r="FE25">
        <v>3.30395</v>
      </c>
      <c r="FF25">
        <v>9999</v>
      </c>
      <c r="FG25">
        <v>310.9</v>
      </c>
      <c r="FH25">
        <v>3684.6</v>
      </c>
      <c r="FI25">
        <v>9999</v>
      </c>
      <c r="FJ25">
        <v>1.86828</v>
      </c>
      <c r="FK25">
        <v>1.86401</v>
      </c>
      <c r="FL25">
        <v>1.87162</v>
      </c>
      <c r="FM25">
        <v>1.86237</v>
      </c>
      <c r="FN25">
        <v>1.86188</v>
      </c>
      <c r="FO25">
        <v>1.86829</v>
      </c>
      <c r="FP25">
        <v>1.85838</v>
      </c>
      <c r="FQ25">
        <v>1.86492</v>
      </c>
      <c r="FR25">
        <v>5</v>
      </c>
      <c r="FS25">
        <v>0</v>
      </c>
      <c r="FT25">
        <v>0</v>
      </c>
      <c r="FU25">
        <v>0</v>
      </c>
      <c r="FV25" t="s">
        <v>358</v>
      </c>
      <c r="FW25" t="s">
        <v>359</v>
      </c>
      <c r="FX25" t="s">
        <v>360</v>
      </c>
      <c r="FY25" t="s">
        <v>360</v>
      </c>
      <c r="FZ25" t="s">
        <v>360</v>
      </c>
      <c r="GA25" t="s">
        <v>360</v>
      </c>
      <c r="GB25">
        <v>0</v>
      </c>
      <c r="GC25">
        <v>100</v>
      </c>
      <c r="GD25">
        <v>100</v>
      </c>
      <c r="GE25">
        <v>1.203</v>
      </c>
      <c r="GF25">
        <v>0.0516</v>
      </c>
      <c r="GG25">
        <v>0.394990895927804</v>
      </c>
      <c r="GH25">
        <v>0.00311535208462502</v>
      </c>
      <c r="GI25">
        <v>-2.16445174003142e-06</v>
      </c>
      <c r="GJ25">
        <v>9.0383515404126e-10</v>
      </c>
      <c r="GK25">
        <v>0.0515542376217994</v>
      </c>
      <c r="GL25">
        <v>0</v>
      </c>
      <c r="GM25">
        <v>0</v>
      </c>
      <c r="GN25">
        <v>0</v>
      </c>
      <c r="GO25">
        <v>18</v>
      </c>
      <c r="GP25">
        <v>2154</v>
      </c>
      <c r="GQ25">
        <v>2</v>
      </c>
      <c r="GR25">
        <v>17</v>
      </c>
      <c r="GS25">
        <v>1467.3</v>
      </c>
      <c r="GT25">
        <v>1467.5</v>
      </c>
      <c r="GU25">
        <v>0.994873</v>
      </c>
      <c r="GV25">
        <v>2.34863</v>
      </c>
      <c r="GW25">
        <v>1.99829</v>
      </c>
      <c r="GX25">
        <v>2.70264</v>
      </c>
      <c r="GY25">
        <v>2.09351</v>
      </c>
      <c r="GZ25">
        <v>2.45972</v>
      </c>
      <c r="HA25">
        <v>33.693</v>
      </c>
      <c r="HB25">
        <v>15.9533</v>
      </c>
      <c r="HC25">
        <v>18</v>
      </c>
      <c r="HD25">
        <v>407.257</v>
      </c>
      <c r="HE25">
        <v>735.696</v>
      </c>
      <c r="HF25">
        <v>22.9997</v>
      </c>
      <c r="HG25">
        <v>22.6017</v>
      </c>
      <c r="HH25">
        <v>30.0005</v>
      </c>
      <c r="HI25">
        <v>22.3163</v>
      </c>
      <c r="HJ25">
        <v>22.3137</v>
      </c>
      <c r="HK25">
        <v>19.906</v>
      </c>
      <c r="HL25">
        <v>28.135</v>
      </c>
      <c r="HM25">
        <v>85.3949</v>
      </c>
      <c r="HN25">
        <v>23</v>
      </c>
      <c r="HO25">
        <v>282.773</v>
      </c>
      <c r="HP25">
        <v>18.9601</v>
      </c>
      <c r="HQ25">
        <v>98.5203</v>
      </c>
      <c r="HR25">
        <v>100.949</v>
      </c>
    </row>
    <row r="26" spans="1:226">
      <c r="A26">
        <v>10</v>
      </c>
      <c r="B26">
        <v>1656169841.5</v>
      </c>
      <c r="C26">
        <v>45</v>
      </c>
      <c r="D26" t="s">
        <v>378</v>
      </c>
      <c r="E26" t="s">
        <v>379</v>
      </c>
      <c r="F26">
        <v>5</v>
      </c>
      <c r="G26" t="s">
        <v>353</v>
      </c>
      <c r="H26" t="s">
        <v>354</v>
      </c>
      <c r="I26">
        <v>1656169834</v>
      </c>
      <c r="J26">
        <f>(K26)/1000</f>
        <v>0</v>
      </c>
      <c r="K26">
        <f>IF(BF26, AN26, AH26)</f>
        <v>0</v>
      </c>
      <c r="L26">
        <f>IF(BF26, AI26, AG26)</f>
        <v>0</v>
      </c>
      <c r="M26">
        <f>BH26 - IF(AU26&gt;1, L26*BB26*100.0/(AW26*BV26), 0)</f>
        <v>0</v>
      </c>
      <c r="N26">
        <f>((T26-J26/2)*M26-L26)/(T26+J26/2)</f>
        <v>0</v>
      </c>
      <c r="O26">
        <f>N26*(BO26+BP26)/1000.0</f>
        <v>0</v>
      </c>
      <c r="P26">
        <f>(BH26 - IF(AU26&gt;1, L26*BB26*100.0/(AW26*BV26), 0))*(BO26+BP26)/1000.0</f>
        <v>0</v>
      </c>
      <c r="Q26">
        <f>2.0/((1/S26-1/R26)+SIGN(S26)*SQRT((1/S26-1/R26)*(1/S26-1/R26) + 4*BC26/((BC26+1)*(BC26+1))*(2*1/S26*1/R26-1/R26*1/R26)))</f>
        <v>0</v>
      </c>
      <c r="R26">
        <f>IF(LEFT(BD26,1)&lt;&gt;"0",IF(LEFT(BD26,1)="1",3.0,BE26),$D$5+$E$5*(BV26*BO26/($K$5*1000))+$F$5*(BV26*BO26/($K$5*1000))*MAX(MIN(BB26,$J$5),$I$5)*MAX(MIN(BB26,$J$5),$I$5)+$G$5*MAX(MIN(BB26,$J$5),$I$5)*(BV26*BO26/($K$5*1000))+$H$5*(BV26*BO26/($K$5*1000))*(BV26*BO26/($K$5*1000)))</f>
        <v>0</v>
      </c>
      <c r="S26">
        <f>J26*(1000-(1000*0.61365*exp(17.502*W26/(240.97+W26))/(BO26+BP26)+BJ26)/2)/(1000*0.61365*exp(17.502*W26/(240.97+W26))/(BO26+BP26)-BJ26)</f>
        <v>0</v>
      </c>
      <c r="T26">
        <f>1/((BC26+1)/(Q26/1.6)+1/(R26/1.37)) + BC26/((BC26+1)/(Q26/1.6) + BC26/(R26/1.37))</f>
        <v>0</v>
      </c>
      <c r="U26">
        <f>(AX26*BA26)</f>
        <v>0</v>
      </c>
      <c r="V26">
        <f>(BQ26+(U26+2*0.95*5.67E-8*(((BQ26+$B$7)+273)^4-(BQ26+273)^4)-44100*J26)/(1.84*29.3*R26+8*0.95*5.67E-8*(BQ26+273)^3))</f>
        <v>0</v>
      </c>
      <c r="W26">
        <f>($C$7*BR26+$D$7*BS26+$E$7*V26)</f>
        <v>0</v>
      </c>
      <c r="X26">
        <f>0.61365*exp(17.502*W26/(240.97+W26))</f>
        <v>0</v>
      </c>
      <c r="Y26">
        <f>(Z26/AA26*100)</f>
        <v>0</v>
      </c>
      <c r="Z26">
        <f>BJ26*(BO26+BP26)/1000</f>
        <v>0</v>
      </c>
      <c r="AA26">
        <f>0.61365*exp(17.502*BQ26/(240.97+BQ26))</f>
        <v>0</v>
      </c>
      <c r="AB26">
        <f>(X26-BJ26*(BO26+BP26)/1000)</f>
        <v>0</v>
      </c>
      <c r="AC26">
        <f>(-J26*44100)</f>
        <v>0</v>
      </c>
      <c r="AD26">
        <f>2*29.3*R26*0.92*(BQ26-W26)</f>
        <v>0</v>
      </c>
      <c r="AE26">
        <f>2*0.95*5.67E-8*(((BQ26+$B$7)+273)^4-(W26+273)^4)</f>
        <v>0</v>
      </c>
      <c r="AF26">
        <f>U26+AE26+AC26+AD26</f>
        <v>0</v>
      </c>
      <c r="AG26">
        <f>BN26*AU26*(BI26-BH26*(1000-AU26*BK26)/(1000-AU26*BJ26))/(100*BB26)</f>
        <v>0</v>
      </c>
      <c r="AH26">
        <f>1000*BN26*AU26*(BJ26-BK26)/(100*BB26*(1000-AU26*BJ26))</f>
        <v>0</v>
      </c>
      <c r="AI26">
        <f>(AJ26 - AK26 - BO26*1E3/(8.314*(BQ26+273.15)) * AM26/BN26 * AL26) * BN26/(100*BB26) * (1000 - BK26)/1000</f>
        <v>0</v>
      </c>
      <c r="AJ26">
        <v>308.018169713538</v>
      </c>
      <c r="AK26">
        <v>314.93743030303</v>
      </c>
      <c r="AL26">
        <v>-3.2368873627583</v>
      </c>
      <c r="AM26">
        <v>66.87844345255</v>
      </c>
      <c r="AN26">
        <f>(AP26 - AO26 + BO26*1E3/(8.314*(BQ26+273.15)) * AR26/BN26 * AQ26) * BN26/(100*BB26) * 1000/(1000 - AP26)</f>
        <v>0</v>
      </c>
      <c r="AO26">
        <v>19.0377718454024</v>
      </c>
      <c r="AP26">
        <v>20.1736327272727</v>
      </c>
      <c r="AQ26">
        <v>-0.000134808170063462</v>
      </c>
      <c r="AR26">
        <v>77.4193285982375</v>
      </c>
      <c r="AS26">
        <v>31</v>
      </c>
      <c r="AT26">
        <v>6</v>
      </c>
      <c r="AU26">
        <f>IF(AS26*$H$13&gt;=AW26,1.0,(AW26/(AW26-AS26*$H$13)))</f>
        <v>0</v>
      </c>
      <c r="AV26">
        <f>(AU26-1)*100</f>
        <v>0</v>
      </c>
      <c r="AW26">
        <f>MAX(0,($B$13+$C$13*BV26)/(1+$D$13*BV26)*BO26/(BQ26+273)*$E$13)</f>
        <v>0</v>
      </c>
      <c r="AX26">
        <f>$B$11*BW26+$C$11*BX26+$F$11*CI26*(1-CL26)</f>
        <v>0</v>
      </c>
      <c r="AY26">
        <f>AX26*AZ26</f>
        <v>0</v>
      </c>
      <c r="AZ26">
        <f>($B$11*$D$9+$C$11*$D$9+$F$11*((CV26+CN26)/MAX(CV26+CN26+CW26, 0.1)*$I$9+CW26/MAX(CV26+CN26+CW26, 0.1)*$J$9))/($B$11+$C$11+$F$11)</f>
        <v>0</v>
      </c>
      <c r="BA26">
        <f>($B$11*$K$9+$C$11*$K$9+$F$11*((CV26+CN26)/MAX(CV26+CN26+CW26, 0.1)*$P$9+CW26/MAX(CV26+CN26+CW26, 0.1)*$Q$9))/($B$11+$C$11+$F$11)</f>
        <v>0</v>
      </c>
      <c r="BB26">
        <v>2.18</v>
      </c>
      <c r="BC26">
        <v>0.5</v>
      </c>
      <c r="BD26" t="s">
        <v>355</v>
      </c>
      <c r="BE26">
        <v>2</v>
      </c>
      <c r="BF26" t="b">
        <v>1</v>
      </c>
      <c r="BG26">
        <v>1656169834</v>
      </c>
      <c r="BH26">
        <v>330.560481481482</v>
      </c>
      <c r="BI26">
        <v>316.179962962963</v>
      </c>
      <c r="BJ26">
        <v>20.1786</v>
      </c>
      <c r="BK26">
        <v>19.0497592592593</v>
      </c>
      <c r="BL26">
        <v>329.342222222222</v>
      </c>
      <c r="BM26">
        <v>20.1270592592593</v>
      </c>
      <c r="BN26">
        <v>499.986074074074</v>
      </c>
      <c r="BO26">
        <v>76.3355185185185</v>
      </c>
      <c r="BP26">
        <v>0.0999686925925926</v>
      </c>
      <c r="BQ26">
        <v>24.3981444444444</v>
      </c>
      <c r="BR26">
        <v>24.4942962962963</v>
      </c>
      <c r="BS26">
        <v>999.9</v>
      </c>
      <c r="BT26">
        <v>0</v>
      </c>
      <c r="BU26">
        <v>0</v>
      </c>
      <c r="BV26">
        <v>10009.2666666667</v>
      </c>
      <c r="BW26">
        <v>0</v>
      </c>
      <c r="BX26">
        <v>1378.08703703704</v>
      </c>
      <c r="BY26">
        <v>14.3805777777778</v>
      </c>
      <c r="BZ26">
        <v>337.368148148148</v>
      </c>
      <c r="CA26">
        <v>322.320148148148</v>
      </c>
      <c r="CB26">
        <v>1.12885037037037</v>
      </c>
      <c r="CC26">
        <v>316.179962962963</v>
      </c>
      <c r="CD26">
        <v>19.0497592592593</v>
      </c>
      <c r="CE26">
        <v>1.54034481481481</v>
      </c>
      <c r="CF26">
        <v>1.45417296296296</v>
      </c>
      <c r="CG26">
        <v>13.3746296296296</v>
      </c>
      <c r="CH26">
        <v>12.4946444444444</v>
      </c>
      <c r="CI26">
        <v>2000.01074074074</v>
      </c>
      <c r="CJ26">
        <v>0.980004111111111</v>
      </c>
      <c r="CK26">
        <v>0.0199958925925926</v>
      </c>
      <c r="CL26">
        <v>0</v>
      </c>
      <c r="CM26">
        <v>2.53169259259259</v>
      </c>
      <c r="CN26">
        <v>0</v>
      </c>
      <c r="CO26">
        <v>3681.57259259259</v>
      </c>
      <c r="CP26">
        <v>16705.5222222222</v>
      </c>
      <c r="CQ26">
        <v>40.611</v>
      </c>
      <c r="CR26">
        <v>42.2313333333333</v>
      </c>
      <c r="CS26">
        <v>41.625</v>
      </c>
      <c r="CT26">
        <v>40.3772962962963</v>
      </c>
      <c r="CU26">
        <v>40.125</v>
      </c>
      <c r="CV26">
        <v>1960.01962962963</v>
      </c>
      <c r="CW26">
        <v>39.9911111111111</v>
      </c>
      <c r="CX26">
        <v>0</v>
      </c>
      <c r="CY26">
        <v>1656169840.2</v>
      </c>
      <c r="CZ26">
        <v>0</v>
      </c>
      <c r="DA26">
        <v>0</v>
      </c>
      <c r="DB26" t="s">
        <v>356</v>
      </c>
      <c r="DC26">
        <v>1656081796.1</v>
      </c>
      <c r="DD26">
        <v>1656081786.6</v>
      </c>
      <c r="DE26">
        <v>0</v>
      </c>
      <c r="DF26">
        <v>0.447</v>
      </c>
      <c r="DG26">
        <v>0.012</v>
      </c>
      <c r="DH26">
        <v>1.816</v>
      </c>
      <c r="DI26">
        <v>-0.091</v>
      </c>
      <c r="DJ26">
        <v>420</v>
      </c>
      <c r="DK26">
        <v>13</v>
      </c>
      <c r="DL26">
        <v>0.64</v>
      </c>
      <c r="DM26">
        <v>0.22</v>
      </c>
      <c r="DN26">
        <v>13.9640275</v>
      </c>
      <c r="DO26">
        <v>7.36775121951217</v>
      </c>
      <c r="DP26">
        <v>0.718480487900507</v>
      </c>
      <c r="DQ26">
        <v>0</v>
      </c>
      <c r="DR26">
        <v>1.1264245</v>
      </c>
      <c r="DS26">
        <v>0.0482814258911773</v>
      </c>
      <c r="DT26">
        <v>0.00639190814624241</v>
      </c>
      <c r="DU26">
        <v>1</v>
      </c>
      <c r="DV26">
        <v>1</v>
      </c>
      <c r="DW26">
        <v>2</v>
      </c>
      <c r="DX26" t="s">
        <v>375</v>
      </c>
      <c r="DY26">
        <v>2.90329</v>
      </c>
      <c r="DZ26">
        <v>2.71659</v>
      </c>
      <c r="EA26">
        <v>0.0611513</v>
      </c>
      <c r="EB26">
        <v>0.0588706</v>
      </c>
      <c r="EC26">
        <v>0.0784416</v>
      </c>
      <c r="ED26">
        <v>0.0748807</v>
      </c>
      <c r="EE26">
        <v>27058.2</v>
      </c>
      <c r="EF26">
        <v>23296.9</v>
      </c>
      <c r="EG26">
        <v>25781.9</v>
      </c>
      <c r="EH26">
        <v>24089.5</v>
      </c>
      <c r="EI26">
        <v>40481.4</v>
      </c>
      <c r="EJ26">
        <v>36850.1</v>
      </c>
      <c r="EK26">
        <v>46515.5</v>
      </c>
      <c r="EL26">
        <v>42919.5</v>
      </c>
      <c r="EM26">
        <v>1.82082</v>
      </c>
      <c r="EN26">
        <v>2.30677</v>
      </c>
      <c r="EO26">
        <v>0.156105</v>
      </c>
      <c r="EP26">
        <v>0</v>
      </c>
      <c r="EQ26">
        <v>21.8634</v>
      </c>
      <c r="ER26">
        <v>999.9</v>
      </c>
      <c r="ES26">
        <v>54.877</v>
      </c>
      <c r="ET26">
        <v>25.055</v>
      </c>
      <c r="EU26">
        <v>22.9334</v>
      </c>
      <c r="EV26">
        <v>52.1301</v>
      </c>
      <c r="EW26">
        <v>35.5329</v>
      </c>
      <c r="EX26">
        <v>2</v>
      </c>
      <c r="EY26">
        <v>-0.370843</v>
      </c>
      <c r="EZ26">
        <v>-0.455259</v>
      </c>
      <c r="FA26">
        <v>20.2463</v>
      </c>
      <c r="FB26">
        <v>5.23586</v>
      </c>
      <c r="FC26">
        <v>11.986</v>
      </c>
      <c r="FD26">
        <v>4.95725</v>
      </c>
      <c r="FE26">
        <v>3.304</v>
      </c>
      <c r="FF26">
        <v>9999</v>
      </c>
      <c r="FG26">
        <v>310.9</v>
      </c>
      <c r="FH26">
        <v>3684.6</v>
      </c>
      <c r="FI26">
        <v>9999</v>
      </c>
      <c r="FJ26">
        <v>1.86829</v>
      </c>
      <c r="FK26">
        <v>1.86401</v>
      </c>
      <c r="FL26">
        <v>1.87162</v>
      </c>
      <c r="FM26">
        <v>1.86236</v>
      </c>
      <c r="FN26">
        <v>1.86188</v>
      </c>
      <c r="FO26">
        <v>1.86829</v>
      </c>
      <c r="FP26">
        <v>1.85838</v>
      </c>
      <c r="FQ26">
        <v>1.86492</v>
      </c>
      <c r="FR26">
        <v>5</v>
      </c>
      <c r="FS26">
        <v>0</v>
      </c>
      <c r="FT26">
        <v>0</v>
      </c>
      <c r="FU26">
        <v>0</v>
      </c>
      <c r="FV26" t="s">
        <v>358</v>
      </c>
      <c r="FW26" t="s">
        <v>359</v>
      </c>
      <c r="FX26" t="s">
        <v>360</v>
      </c>
      <c r="FY26" t="s">
        <v>360</v>
      </c>
      <c r="FZ26" t="s">
        <v>360</v>
      </c>
      <c r="GA26" t="s">
        <v>360</v>
      </c>
      <c r="GB26">
        <v>0</v>
      </c>
      <c r="GC26">
        <v>100</v>
      </c>
      <c r="GD26">
        <v>100</v>
      </c>
      <c r="GE26">
        <v>1.171</v>
      </c>
      <c r="GF26">
        <v>0.0515</v>
      </c>
      <c r="GG26">
        <v>0.394990895927804</v>
      </c>
      <c r="GH26">
        <v>0.00311535208462502</v>
      </c>
      <c r="GI26">
        <v>-2.16445174003142e-06</v>
      </c>
      <c r="GJ26">
        <v>9.0383515404126e-10</v>
      </c>
      <c r="GK26">
        <v>0.0515542376217994</v>
      </c>
      <c r="GL26">
        <v>0</v>
      </c>
      <c r="GM26">
        <v>0</v>
      </c>
      <c r="GN26">
        <v>0</v>
      </c>
      <c r="GO26">
        <v>18</v>
      </c>
      <c r="GP26">
        <v>2154</v>
      </c>
      <c r="GQ26">
        <v>2</v>
      </c>
      <c r="GR26">
        <v>17</v>
      </c>
      <c r="GS26">
        <v>1467.4</v>
      </c>
      <c r="GT26">
        <v>1467.6</v>
      </c>
      <c r="GU26">
        <v>0.949707</v>
      </c>
      <c r="GV26">
        <v>2.35352</v>
      </c>
      <c r="GW26">
        <v>1.99829</v>
      </c>
      <c r="GX26">
        <v>2.70264</v>
      </c>
      <c r="GY26">
        <v>2.09351</v>
      </c>
      <c r="GZ26">
        <v>2.30225</v>
      </c>
      <c r="HA26">
        <v>33.693</v>
      </c>
      <c r="HB26">
        <v>15.9358</v>
      </c>
      <c r="HC26">
        <v>18</v>
      </c>
      <c r="HD26">
        <v>407.371</v>
      </c>
      <c r="HE26">
        <v>735.587</v>
      </c>
      <c r="HF26">
        <v>23.0006</v>
      </c>
      <c r="HG26">
        <v>22.6055</v>
      </c>
      <c r="HH26">
        <v>30.0003</v>
      </c>
      <c r="HI26">
        <v>22.3209</v>
      </c>
      <c r="HJ26">
        <v>22.3184</v>
      </c>
      <c r="HK26">
        <v>18.989</v>
      </c>
      <c r="HL26">
        <v>28.4261</v>
      </c>
      <c r="HM26">
        <v>85.3949</v>
      </c>
      <c r="HN26">
        <v>23</v>
      </c>
      <c r="HO26">
        <v>262.563</v>
      </c>
      <c r="HP26">
        <v>18.9464</v>
      </c>
      <c r="HQ26">
        <v>98.5186</v>
      </c>
      <c r="HR26">
        <v>100.951</v>
      </c>
    </row>
    <row r="27" spans="1:226">
      <c r="A27">
        <v>11</v>
      </c>
      <c r="B27">
        <v>1656169846.5</v>
      </c>
      <c r="C27">
        <v>50</v>
      </c>
      <c r="D27" t="s">
        <v>380</v>
      </c>
      <c r="E27" t="s">
        <v>381</v>
      </c>
      <c r="F27">
        <v>5</v>
      </c>
      <c r="G27" t="s">
        <v>353</v>
      </c>
      <c r="H27" t="s">
        <v>354</v>
      </c>
      <c r="I27">
        <v>1656169838.71429</v>
      </c>
      <c r="J27">
        <f>(K27)/1000</f>
        <v>0</v>
      </c>
      <c r="K27">
        <f>IF(BF27, AN27, AH27)</f>
        <v>0</v>
      </c>
      <c r="L27">
        <f>IF(BF27, AI27, AG27)</f>
        <v>0</v>
      </c>
      <c r="M27">
        <f>BH27 - IF(AU27&gt;1, L27*BB27*100.0/(AW27*BV27), 0)</f>
        <v>0</v>
      </c>
      <c r="N27">
        <f>((T27-J27/2)*M27-L27)/(T27+J27/2)</f>
        <v>0</v>
      </c>
      <c r="O27">
        <f>N27*(BO27+BP27)/1000.0</f>
        <v>0</v>
      </c>
      <c r="P27">
        <f>(BH27 - IF(AU27&gt;1, L27*BB27*100.0/(AW27*BV27), 0))*(BO27+BP27)/1000.0</f>
        <v>0</v>
      </c>
      <c r="Q27">
        <f>2.0/((1/S27-1/R27)+SIGN(S27)*SQRT((1/S27-1/R27)*(1/S27-1/R27) + 4*BC27/((BC27+1)*(BC27+1))*(2*1/S27*1/R27-1/R27*1/R27)))</f>
        <v>0</v>
      </c>
      <c r="R27">
        <f>IF(LEFT(BD27,1)&lt;&gt;"0",IF(LEFT(BD27,1)="1",3.0,BE27),$D$5+$E$5*(BV27*BO27/($K$5*1000))+$F$5*(BV27*BO27/($K$5*1000))*MAX(MIN(BB27,$J$5),$I$5)*MAX(MIN(BB27,$J$5),$I$5)+$G$5*MAX(MIN(BB27,$J$5),$I$5)*(BV27*BO27/($K$5*1000))+$H$5*(BV27*BO27/($K$5*1000))*(BV27*BO27/($K$5*1000)))</f>
        <v>0</v>
      </c>
      <c r="S27">
        <f>J27*(1000-(1000*0.61365*exp(17.502*W27/(240.97+W27))/(BO27+BP27)+BJ27)/2)/(1000*0.61365*exp(17.502*W27/(240.97+W27))/(BO27+BP27)-BJ27)</f>
        <v>0</v>
      </c>
      <c r="T27">
        <f>1/((BC27+1)/(Q27/1.6)+1/(R27/1.37)) + BC27/((BC27+1)/(Q27/1.6) + BC27/(R27/1.37))</f>
        <v>0</v>
      </c>
      <c r="U27">
        <f>(AX27*BA27)</f>
        <v>0</v>
      </c>
      <c r="V27">
        <f>(BQ27+(U27+2*0.95*5.67E-8*(((BQ27+$B$7)+273)^4-(BQ27+273)^4)-44100*J27)/(1.84*29.3*R27+8*0.95*5.67E-8*(BQ27+273)^3))</f>
        <v>0</v>
      </c>
      <c r="W27">
        <f>($C$7*BR27+$D$7*BS27+$E$7*V27)</f>
        <v>0</v>
      </c>
      <c r="X27">
        <f>0.61365*exp(17.502*W27/(240.97+W27))</f>
        <v>0</v>
      </c>
      <c r="Y27">
        <f>(Z27/AA27*100)</f>
        <v>0</v>
      </c>
      <c r="Z27">
        <f>BJ27*(BO27+BP27)/1000</f>
        <v>0</v>
      </c>
      <c r="AA27">
        <f>0.61365*exp(17.502*BQ27/(240.97+BQ27))</f>
        <v>0</v>
      </c>
      <c r="AB27">
        <f>(X27-BJ27*(BO27+BP27)/1000)</f>
        <v>0</v>
      </c>
      <c r="AC27">
        <f>(-J27*44100)</f>
        <v>0</v>
      </c>
      <c r="AD27">
        <f>2*29.3*R27*0.92*(BQ27-W27)</f>
        <v>0</v>
      </c>
      <c r="AE27">
        <f>2*0.95*5.67E-8*(((BQ27+$B$7)+273)^4-(W27+273)^4)</f>
        <v>0</v>
      </c>
      <c r="AF27">
        <f>U27+AE27+AC27+AD27</f>
        <v>0</v>
      </c>
      <c r="AG27">
        <f>BN27*AU27*(BI27-BH27*(1000-AU27*BK27)/(1000-AU27*BJ27))/(100*BB27)</f>
        <v>0</v>
      </c>
      <c r="AH27">
        <f>1000*BN27*AU27*(BJ27-BK27)/(100*BB27*(1000-AU27*BJ27))</f>
        <v>0</v>
      </c>
      <c r="AI27">
        <f>(AJ27 - AK27 - BO27*1E3/(8.314*(BQ27+273.15)) * AM27/BN27 * AL27) * BN27/(100*BB27) * (1000 - BK27)/1000</f>
        <v>0</v>
      </c>
      <c r="AJ27">
        <v>291.366486398242</v>
      </c>
      <c r="AK27">
        <v>298.780436363636</v>
      </c>
      <c r="AL27">
        <v>-3.25225675937847</v>
      </c>
      <c r="AM27">
        <v>66.87844345255</v>
      </c>
      <c r="AN27">
        <f>(AP27 - AO27 + BO27*1E3/(8.314*(BQ27+273.15)) * AR27/BN27 * AQ27) * BN27/(100*BB27) * 1000/(1000 - AP27)</f>
        <v>0</v>
      </c>
      <c r="AO27">
        <v>19.0391189682259</v>
      </c>
      <c r="AP27">
        <v>20.1764575757576</v>
      </c>
      <c r="AQ27">
        <v>0.000108294102870464</v>
      </c>
      <c r="AR27">
        <v>77.4193285982375</v>
      </c>
      <c r="AS27">
        <v>31</v>
      </c>
      <c r="AT27">
        <v>6</v>
      </c>
      <c r="AU27">
        <f>IF(AS27*$H$13&gt;=AW27,1.0,(AW27/(AW27-AS27*$H$13)))</f>
        <v>0</v>
      </c>
      <c r="AV27">
        <f>(AU27-1)*100</f>
        <v>0</v>
      </c>
      <c r="AW27">
        <f>MAX(0,($B$13+$C$13*BV27)/(1+$D$13*BV27)*BO27/(BQ27+273)*$E$13)</f>
        <v>0</v>
      </c>
      <c r="AX27">
        <f>$B$11*BW27+$C$11*BX27+$F$11*CI27*(1-CL27)</f>
        <v>0</v>
      </c>
      <c r="AY27">
        <f>AX27*AZ27</f>
        <v>0</v>
      </c>
      <c r="AZ27">
        <f>($B$11*$D$9+$C$11*$D$9+$F$11*((CV27+CN27)/MAX(CV27+CN27+CW27, 0.1)*$I$9+CW27/MAX(CV27+CN27+CW27, 0.1)*$J$9))/($B$11+$C$11+$F$11)</f>
        <v>0</v>
      </c>
      <c r="BA27">
        <f>($B$11*$K$9+$C$11*$K$9+$F$11*((CV27+CN27)/MAX(CV27+CN27+CW27, 0.1)*$P$9+CW27/MAX(CV27+CN27+CW27, 0.1)*$Q$9))/($B$11+$C$11+$F$11)</f>
        <v>0</v>
      </c>
      <c r="BB27">
        <v>2.18</v>
      </c>
      <c r="BC27">
        <v>0.5</v>
      </c>
      <c r="BD27" t="s">
        <v>355</v>
      </c>
      <c r="BE27">
        <v>2</v>
      </c>
      <c r="BF27" t="b">
        <v>1</v>
      </c>
      <c r="BG27">
        <v>1656169838.71429</v>
      </c>
      <c r="BH27">
        <v>315.809035714286</v>
      </c>
      <c r="BI27">
        <v>300.793178571429</v>
      </c>
      <c r="BJ27">
        <v>20.1761321428571</v>
      </c>
      <c r="BK27">
        <v>19.0383535714286</v>
      </c>
      <c r="BL27">
        <v>314.620285714286</v>
      </c>
      <c r="BM27">
        <v>20.1245857142857</v>
      </c>
      <c r="BN27">
        <v>499.996571428571</v>
      </c>
      <c r="BO27">
        <v>76.3355892857143</v>
      </c>
      <c r="BP27">
        <v>0.100027346428571</v>
      </c>
      <c r="BQ27">
        <v>24.3993607142857</v>
      </c>
      <c r="BR27">
        <v>24.4918178571429</v>
      </c>
      <c r="BS27">
        <v>999.9</v>
      </c>
      <c r="BT27">
        <v>0</v>
      </c>
      <c r="BU27">
        <v>0</v>
      </c>
      <c r="BV27">
        <v>10004.7182142857</v>
      </c>
      <c r="BW27">
        <v>0</v>
      </c>
      <c r="BX27">
        <v>1378.86035714286</v>
      </c>
      <c r="BY27">
        <v>15.0159107142857</v>
      </c>
      <c r="BZ27">
        <v>322.312071428571</v>
      </c>
      <c r="CA27">
        <v>306.631071428571</v>
      </c>
      <c r="CB27">
        <v>1.13778071428571</v>
      </c>
      <c r="CC27">
        <v>300.793178571429</v>
      </c>
      <c r="CD27">
        <v>19.0383535714286</v>
      </c>
      <c r="CE27">
        <v>1.5401575</v>
      </c>
      <c r="CF27">
        <v>1.45330392857143</v>
      </c>
      <c r="CG27">
        <v>13.3727678571429</v>
      </c>
      <c r="CH27">
        <v>12.4855321428571</v>
      </c>
      <c r="CI27">
        <v>2000.01571428571</v>
      </c>
      <c r="CJ27">
        <v>0.980003571428571</v>
      </c>
      <c r="CK27">
        <v>0.0199964571428571</v>
      </c>
      <c r="CL27">
        <v>0</v>
      </c>
      <c r="CM27">
        <v>2.51994285714286</v>
      </c>
      <c r="CN27">
        <v>0</v>
      </c>
      <c r="CO27">
        <v>3676.22928571429</v>
      </c>
      <c r="CP27">
        <v>16705.5607142857</v>
      </c>
      <c r="CQ27">
        <v>40.60925</v>
      </c>
      <c r="CR27">
        <v>42.23875</v>
      </c>
      <c r="CS27">
        <v>41.625</v>
      </c>
      <c r="CT27">
        <v>40.3816428571429</v>
      </c>
      <c r="CU27">
        <v>40.125</v>
      </c>
      <c r="CV27">
        <v>1960.02285714286</v>
      </c>
      <c r="CW27">
        <v>39.9928571428571</v>
      </c>
      <c r="CX27">
        <v>0</v>
      </c>
      <c r="CY27">
        <v>1656169845</v>
      </c>
      <c r="CZ27">
        <v>0</v>
      </c>
      <c r="DA27">
        <v>0</v>
      </c>
      <c r="DB27" t="s">
        <v>356</v>
      </c>
      <c r="DC27">
        <v>1656081796.1</v>
      </c>
      <c r="DD27">
        <v>1656081786.6</v>
      </c>
      <c r="DE27">
        <v>0</v>
      </c>
      <c r="DF27">
        <v>0.447</v>
      </c>
      <c r="DG27">
        <v>0.012</v>
      </c>
      <c r="DH27">
        <v>1.816</v>
      </c>
      <c r="DI27">
        <v>-0.091</v>
      </c>
      <c r="DJ27">
        <v>420</v>
      </c>
      <c r="DK27">
        <v>13</v>
      </c>
      <c r="DL27">
        <v>0.64</v>
      </c>
      <c r="DM27">
        <v>0.22</v>
      </c>
      <c r="DN27">
        <v>14.538435</v>
      </c>
      <c r="DO27">
        <v>7.4913861163227</v>
      </c>
      <c r="DP27">
        <v>0.737009855276712</v>
      </c>
      <c r="DQ27">
        <v>0</v>
      </c>
      <c r="DR27">
        <v>1.13227225</v>
      </c>
      <c r="DS27">
        <v>0.0723020262664156</v>
      </c>
      <c r="DT27">
        <v>0.00973766642669073</v>
      </c>
      <c r="DU27">
        <v>1</v>
      </c>
      <c r="DV27">
        <v>1</v>
      </c>
      <c r="DW27">
        <v>2</v>
      </c>
      <c r="DX27" t="s">
        <v>375</v>
      </c>
      <c r="DY27">
        <v>2.90319</v>
      </c>
      <c r="DZ27">
        <v>2.71645</v>
      </c>
      <c r="EA27">
        <v>0.0585341</v>
      </c>
      <c r="EB27">
        <v>0.0560234</v>
      </c>
      <c r="EC27">
        <v>0.0784474</v>
      </c>
      <c r="ED27">
        <v>0.0747575</v>
      </c>
      <c r="EE27">
        <v>27133.4</v>
      </c>
      <c r="EF27">
        <v>23367.3</v>
      </c>
      <c r="EG27">
        <v>25781.8</v>
      </c>
      <c r="EH27">
        <v>24089.4</v>
      </c>
      <c r="EI27">
        <v>40480.6</v>
      </c>
      <c r="EJ27">
        <v>36854.9</v>
      </c>
      <c r="EK27">
        <v>46515</v>
      </c>
      <c r="EL27">
        <v>42919.4</v>
      </c>
      <c r="EM27">
        <v>1.82075</v>
      </c>
      <c r="EN27">
        <v>2.30667</v>
      </c>
      <c r="EO27">
        <v>0.163376</v>
      </c>
      <c r="EP27">
        <v>0</v>
      </c>
      <c r="EQ27">
        <v>21.8681</v>
      </c>
      <c r="ER27">
        <v>999.9</v>
      </c>
      <c r="ES27">
        <v>54.828</v>
      </c>
      <c r="ET27">
        <v>25.085</v>
      </c>
      <c r="EU27">
        <v>22.9538</v>
      </c>
      <c r="EV27">
        <v>51.9901</v>
      </c>
      <c r="EW27">
        <v>35.597</v>
      </c>
      <c r="EX27">
        <v>2</v>
      </c>
      <c r="EY27">
        <v>-0.370495</v>
      </c>
      <c r="EZ27">
        <v>-0.448164</v>
      </c>
      <c r="FA27">
        <v>20.2464</v>
      </c>
      <c r="FB27">
        <v>5.23571</v>
      </c>
      <c r="FC27">
        <v>11.986</v>
      </c>
      <c r="FD27">
        <v>4.95715</v>
      </c>
      <c r="FE27">
        <v>3.30395</v>
      </c>
      <c r="FF27">
        <v>9999</v>
      </c>
      <c r="FG27">
        <v>310.9</v>
      </c>
      <c r="FH27">
        <v>3684.9</v>
      </c>
      <c r="FI27">
        <v>9999</v>
      </c>
      <c r="FJ27">
        <v>1.86829</v>
      </c>
      <c r="FK27">
        <v>1.86401</v>
      </c>
      <c r="FL27">
        <v>1.87161</v>
      </c>
      <c r="FM27">
        <v>1.86237</v>
      </c>
      <c r="FN27">
        <v>1.86188</v>
      </c>
      <c r="FO27">
        <v>1.86829</v>
      </c>
      <c r="FP27">
        <v>1.85838</v>
      </c>
      <c r="FQ27">
        <v>1.86491</v>
      </c>
      <c r="FR27">
        <v>5</v>
      </c>
      <c r="FS27">
        <v>0</v>
      </c>
      <c r="FT27">
        <v>0</v>
      </c>
      <c r="FU27">
        <v>0</v>
      </c>
      <c r="FV27" t="s">
        <v>358</v>
      </c>
      <c r="FW27" t="s">
        <v>359</v>
      </c>
      <c r="FX27" t="s">
        <v>360</v>
      </c>
      <c r="FY27" t="s">
        <v>360</v>
      </c>
      <c r="FZ27" t="s">
        <v>360</v>
      </c>
      <c r="GA27" t="s">
        <v>360</v>
      </c>
      <c r="GB27">
        <v>0</v>
      </c>
      <c r="GC27">
        <v>100</v>
      </c>
      <c r="GD27">
        <v>100</v>
      </c>
      <c r="GE27">
        <v>1.139</v>
      </c>
      <c r="GF27">
        <v>0.0515</v>
      </c>
      <c r="GG27">
        <v>0.394990895927804</v>
      </c>
      <c r="GH27">
        <v>0.00311535208462502</v>
      </c>
      <c r="GI27">
        <v>-2.16445174003142e-06</v>
      </c>
      <c r="GJ27">
        <v>9.0383515404126e-10</v>
      </c>
      <c r="GK27">
        <v>0.0515542376217994</v>
      </c>
      <c r="GL27">
        <v>0</v>
      </c>
      <c r="GM27">
        <v>0</v>
      </c>
      <c r="GN27">
        <v>0</v>
      </c>
      <c r="GO27">
        <v>18</v>
      </c>
      <c r="GP27">
        <v>2154</v>
      </c>
      <c r="GQ27">
        <v>2</v>
      </c>
      <c r="GR27">
        <v>17</v>
      </c>
      <c r="GS27">
        <v>1467.5</v>
      </c>
      <c r="GT27">
        <v>1467.7</v>
      </c>
      <c r="GU27">
        <v>0.906982</v>
      </c>
      <c r="GV27">
        <v>2.34985</v>
      </c>
      <c r="GW27">
        <v>1.99829</v>
      </c>
      <c r="GX27">
        <v>2.70264</v>
      </c>
      <c r="GY27">
        <v>2.09351</v>
      </c>
      <c r="GZ27">
        <v>2.37671</v>
      </c>
      <c r="HA27">
        <v>33.7155</v>
      </c>
      <c r="HB27">
        <v>15.9445</v>
      </c>
      <c r="HC27">
        <v>18</v>
      </c>
      <c r="HD27">
        <v>407.367</v>
      </c>
      <c r="HE27">
        <v>735.567</v>
      </c>
      <c r="HF27">
        <v>23.0011</v>
      </c>
      <c r="HG27">
        <v>22.6102</v>
      </c>
      <c r="HH27">
        <v>30.0003</v>
      </c>
      <c r="HI27">
        <v>22.3258</v>
      </c>
      <c r="HJ27">
        <v>22.3231</v>
      </c>
      <c r="HK27">
        <v>18.1219</v>
      </c>
      <c r="HL27">
        <v>28.4261</v>
      </c>
      <c r="HM27">
        <v>85.3949</v>
      </c>
      <c r="HN27">
        <v>23</v>
      </c>
      <c r="HO27">
        <v>249.029</v>
      </c>
      <c r="HP27">
        <v>18.9328</v>
      </c>
      <c r="HQ27">
        <v>98.5176</v>
      </c>
      <c r="HR27">
        <v>100.951</v>
      </c>
    </row>
    <row r="28" spans="1:226">
      <c r="A28">
        <v>12</v>
      </c>
      <c r="B28">
        <v>1656169851.5</v>
      </c>
      <c r="C28">
        <v>55</v>
      </c>
      <c r="D28" t="s">
        <v>382</v>
      </c>
      <c r="E28" t="s">
        <v>383</v>
      </c>
      <c r="F28">
        <v>5</v>
      </c>
      <c r="G28" t="s">
        <v>353</v>
      </c>
      <c r="H28" t="s">
        <v>354</v>
      </c>
      <c r="I28">
        <v>1656169844</v>
      </c>
      <c r="J28">
        <f>(K28)/1000</f>
        <v>0</v>
      </c>
      <c r="K28">
        <f>IF(BF28, AN28, AH28)</f>
        <v>0</v>
      </c>
      <c r="L28">
        <f>IF(BF28, AI28, AG28)</f>
        <v>0</v>
      </c>
      <c r="M28">
        <f>BH28 - IF(AU28&gt;1, L28*BB28*100.0/(AW28*BV28), 0)</f>
        <v>0</v>
      </c>
      <c r="N28">
        <f>((T28-J28/2)*M28-L28)/(T28+J28/2)</f>
        <v>0</v>
      </c>
      <c r="O28">
        <f>N28*(BO28+BP28)/1000.0</f>
        <v>0</v>
      </c>
      <c r="P28">
        <f>(BH28 - IF(AU28&gt;1, L28*BB28*100.0/(AW28*BV28), 0))*(BO28+BP28)/1000.0</f>
        <v>0</v>
      </c>
      <c r="Q28">
        <f>2.0/((1/S28-1/R28)+SIGN(S28)*SQRT((1/S28-1/R28)*(1/S28-1/R28) + 4*BC28/((BC28+1)*(BC28+1))*(2*1/S28*1/R28-1/R28*1/R28)))</f>
        <v>0</v>
      </c>
      <c r="R28">
        <f>IF(LEFT(BD28,1)&lt;&gt;"0",IF(LEFT(BD28,1)="1",3.0,BE28),$D$5+$E$5*(BV28*BO28/($K$5*1000))+$F$5*(BV28*BO28/($K$5*1000))*MAX(MIN(BB28,$J$5),$I$5)*MAX(MIN(BB28,$J$5),$I$5)+$G$5*MAX(MIN(BB28,$J$5),$I$5)*(BV28*BO28/($K$5*1000))+$H$5*(BV28*BO28/($K$5*1000))*(BV28*BO28/($K$5*1000)))</f>
        <v>0</v>
      </c>
      <c r="S28">
        <f>J28*(1000-(1000*0.61365*exp(17.502*W28/(240.97+W28))/(BO28+BP28)+BJ28)/2)/(1000*0.61365*exp(17.502*W28/(240.97+W28))/(BO28+BP28)-BJ28)</f>
        <v>0</v>
      </c>
      <c r="T28">
        <f>1/((BC28+1)/(Q28/1.6)+1/(R28/1.37)) + BC28/((BC28+1)/(Q28/1.6) + BC28/(R28/1.37))</f>
        <v>0</v>
      </c>
      <c r="U28">
        <f>(AX28*BA28)</f>
        <v>0</v>
      </c>
      <c r="V28">
        <f>(BQ28+(U28+2*0.95*5.67E-8*(((BQ28+$B$7)+273)^4-(BQ28+273)^4)-44100*J28)/(1.84*29.3*R28+8*0.95*5.67E-8*(BQ28+273)^3))</f>
        <v>0</v>
      </c>
      <c r="W28">
        <f>($C$7*BR28+$D$7*BS28+$E$7*V28)</f>
        <v>0</v>
      </c>
      <c r="X28">
        <f>0.61365*exp(17.502*W28/(240.97+W28))</f>
        <v>0</v>
      </c>
      <c r="Y28">
        <f>(Z28/AA28*100)</f>
        <v>0</v>
      </c>
      <c r="Z28">
        <f>BJ28*(BO28+BP28)/1000</f>
        <v>0</v>
      </c>
      <c r="AA28">
        <f>0.61365*exp(17.502*BQ28/(240.97+BQ28))</f>
        <v>0</v>
      </c>
      <c r="AB28">
        <f>(X28-BJ28*(BO28+BP28)/1000)</f>
        <v>0</v>
      </c>
      <c r="AC28">
        <f>(-J28*44100)</f>
        <v>0</v>
      </c>
      <c r="AD28">
        <f>2*29.3*R28*0.92*(BQ28-W28)</f>
        <v>0</v>
      </c>
      <c r="AE28">
        <f>2*0.95*5.67E-8*(((BQ28+$B$7)+273)^4-(W28+273)^4)</f>
        <v>0</v>
      </c>
      <c r="AF28">
        <f>U28+AE28+AC28+AD28</f>
        <v>0</v>
      </c>
      <c r="AG28">
        <f>BN28*AU28*(BI28-BH28*(1000-AU28*BK28)/(1000-AU28*BJ28))/(100*BB28)</f>
        <v>0</v>
      </c>
      <c r="AH28">
        <f>1000*BN28*AU28*(BJ28-BK28)/(100*BB28*(1000-AU28*BJ28))</f>
        <v>0</v>
      </c>
      <c r="AI28">
        <f>(AJ28 - AK28 - BO28*1E3/(8.314*(BQ28+273.15)) * AM28/BN28 * AL28) * BN28/(100*BB28) * (1000 - BK28)/1000</f>
        <v>0</v>
      </c>
      <c r="AJ28">
        <v>274.26597061679</v>
      </c>
      <c r="AK28">
        <v>282.181321212121</v>
      </c>
      <c r="AL28">
        <v>-3.3136490911354</v>
      </c>
      <c r="AM28">
        <v>66.87844345255</v>
      </c>
      <c r="AN28">
        <f>(AP28 - AO28 + BO28*1E3/(8.314*(BQ28+273.15)) * AR28/BN28 * AQ28) * BN28/(100*BB28) * 1000/(1000 - AP28)</f>
        <v>0</v>
      </c>
      <c r="AO28">
        <v>18.9956772380298</v>
      </c>
      <c r="AP28">
        <v>20.167136969697</v>
      </c>
      <c r="AQ28">
        <v>-0.00015014111613517</v>
      </c>
      <c r="AR28">
        <v>77.4193285982375</v>
      </c>
      <c r="AS28">
        <v>31</v>
      </c>
      <c r="AT28">
        <v>6</v>
      </c>
      <c r="AU28">
        <f>IF(AS28*$H$13&gt;=AW28,1.0,(AW28/(AW28-AS28*$H$13)))</f>
        <v>0</v>
      </c>
      <c r="AV28">
        <f>(AU28-1)*100</f>
        <v>0</v>
      </c>
      <c r="AW28">
        <f>MAX(0,($B$13+$C$13*BV28)/(1+$D$13*BV28)*BO28/(BQ28+273)*$E$13)</f>
        <v>0</v>
      </c>
      <c r="AX28">
        <f>$B$11*BW28+$C$11*BX28+$F$11*CI28*(1-CL28)</f>
        <v>0</v>
      </c>
      <c r="AY28">
        <f>AX28*AZ28</f>
        <v>0</v>
      </c>
      <c r="AZ28">
        <f>($B$11*$D$9+$C$11*$D$9+$F$11*((CV28+CN28)/MAX(CV28+CN28+CW28, 0.1)*$I$9+CW28/MAX(CV28+CN28+CW28, 0.1)*$J$9))/($B$11+$C$11+$F$11)</f>
        <v>0</v>
      </c>
      <c r="BA28">
        <f>($B$11*$K$9+$C$11*$K$9+$F$11*((CV28+CN28)/MAX(CV28+CN28+CW28, 0.1)*$P$9+CW28/MAX(CV28+CN28+CW28, 0.1)*$Q$9))/($B$11+$C$11+$F$11)</f>
        <v>0</v>
      </c>
      <c r="BB28">
        <v>2.18</v>
      </c>
      <c r="BC28">
        <v>0.5</v>
      </c>
      <c r="BD28" t="s">
        <v>355</v>
      </c>
      <c r="BE28">
        <v>2</v>
      </c>
      <c r="BF28" t="b">
        <v>1</v>
      </c>
      <c r="BG28">
        <v>1656169844</v>
      </c>
      <c r="BH28">
        <v>299.016518518519</v>
      </c>
      <c r="BI28">
        <v>283.435740740741</v>
      </c>
      <c r="BJ28">
        <v>20.173062962963</v>
      </c>
      <c r="BK28">
        <v>19.0188703703704</v>
      </c>
      <c r="BL28">
        <v>297.861962962963</v>
      </c>
      <c r="BM28">
        <v>20.1215148148148</v>
      </c>
      <c r="BN28">
        <v>499.994703703704</v>
      </c>
      <c r="BO28">
        <v>76.3356296296296</v>
      </c>
      <c r="BP28">
        <v>0.100012566666667</v>
      </c>
      <c r="BQ28">
        <v>24.4039</v>
      </c>
      <c r="BR28">
        <v>24.4967777777778</v>
      </c>
      <c r="BS28">
        <v>999.9</v>
      </c>
      <c r="BT28">
        <v>0</v>
      </c>
      <c r="BU28">
        <v>0</v>
      </c>
      <c r="BV28">
        <v>9995.51555555556</v>
      </c>
      <c r="BW28">
        <v>0</v>
      </c>
      <c r="BX28">
        <v>1380.30259259259</v>
      </c>
      <c r="BY28">
        <v>15.5808037037037</v>
      </c>
      <c r="BZ28">
        <v>305.172814814815</v>
      </c>
      <c r="CA28">
        <v>288.931148148148</v>
      </c>
      <c r="CB28">
        <v>1.15419555555556</v>
      </c>
      <c r="CC28">
        <v>283.435740740741</v>
      </c>
      <c r="CD28">
        <v>19.0188703703704</v>
      </c>
      <c r="CE28">
        <v>1.53992407407407</v>
      </c>
      <c r="CF28">
        <v>1.45181740740741</v>
      </c>
      <c r="CG28">
        <v>13.370437037037</v>
      </c>
      <c r="CH28">
        <v>12.469937037037</v>
      </c>
      <c r="CI28">
        <v>2000.03555555556</v>
      </c>
      <c r="CJ28">
        <v>0.980002777777778</v>
      </c>
      <c r="CK28">
        <v>0.0199973037037037</v>
      </c>
      <c r="CL28">
        <v>0</v>
      </c>
      <c r="CM28">
        <v>2.52342962962963</v>
      </c>
      <c r="CN28">
        <v>0</v>
      </c>
      <c r="CO28">
        <v>3671.91518518518</v>
      </c>
      <c r="CP28">
        <v>16705.7222222222</v>
      </c>
      <c r="CQ28">
        <v>40.6063333333333</v>
      </c>
      <c r="CR28">
        <v>42.2406666666667</v>
      </c>
      <c r="CS28">
        <v>41.625</v>
      </c>
      <c r="CT28">
        <v>40.3887777777778</v>
      </c>
      <c r="CU28">
        <v>40.1226666666667</v>
      </c>
      <c r="CV28">
        <v>1960.04</v>
      </c>
      <c r="CW28">
        <v>39.9955555555556</v>
      </c>
      <c r="CX28">
        <v>0</v>
      </c>
      <c r="CY28">
        <v>1656169850.4</v>
      </c>
      <c r="CZ28">
        <v>0</v>
      </c>
      <c r="DA28">
        <v>0</v>
      </c>
      <c r="DB28" t="s">
        <v>356</v>
      </c>
      <c r="DC28">
        <v>1656081796.1</v>
      </c>
      <c r="DD28">
        <v>1656081786.6</v>
      </c>
      <c r="DE28">
        <v>0</v>
      </c>
      <c r="DF28">
        <v>0.447</v>
      </c>
      <c r="DG28">
        <v>0.012</v>
      </c>
      <c r="DH28">
        <v>1.816</v>
      </c>
      <c r="DI28">
        <v>-0.091</v>
      </c>
      <c r="DJ28">
        <v>420</v>
      </c>
      <c r="DK28">
        <v>13</v>
      </c>
      <c r="DL28">
        <v>0.64</v>
      </c>
      <c r="DM28">
        <v>0.22</v>
      </c>
      <c r="DN28">
        <v>15.2881925</v>
      </c>
      <c r="DO28">
        <v>6.57289193245773</v>
      </c>
      <c r="DP28">
        <v>0.660813510904362</v>
      </c>
      <c r="DQ28">
        <v>0</v>
      </c>
      <c r="DR28">
        <v>1.147352</v>
      </c>
      <c r="DS28">
        <v>0.195403452157597</v>
      </c>
      <c r="DT28">
        <v>0.0206607892153228</v>
      </c>
      <c r="DU28">
        <v>0</v>
      </c>
      <c r="DV28">
        <v>0</v>
      </c>
      <c r="DW28">
        <v>2</v>
      </c>
      <c r="DX28" t="s">
        <v>357</v>
      </c>
      <c r="DY28">
        <v>2.90328</v>
      </c>
      <c r="DZ28">
        <v>2.71615</v>
      </c>
      <c r="EA28">
        <v>0.0558088</v>
      </c>
      <c r="EB28">
        <v>0.0532588</v>
      </c>
      <c r="EC28">
        <v>0.0784184</v>
      </c>
      <c r="ED28">
        <v>0.0747442</v>
      </c>
      <c r="EE28">
        <v>27212</v>
      </c>
      <c r="EF28">
        <v>23435.5</v>
      </c>
      <c r="EG28">
        <v>25781.8</v>
      </c>
      <c r="EH28">
        <v>24089.2</v>
      </c>
      <c r="EI28">
        <v>40481.7</v>
      </c>
      <c r="EJ28">
        <v>36854.9</v>
      </c>
      <c r="EK28">
        <v>46514.8</v>
      </c>
      <c r="EL28">
        <v>42918.8</v>
      </c>
      <c r="EM28">
        <v>1.82012</v>
      </c>
      <c r="EN28">
        <v>2.30638</v>
      </c>
      <c r="EO28">
        <v>0.155784</v>
      </c>
      <c r="EP28">
        <v>0</v>
      </c>
      <c r="EQ28">
        <v>21.877</v>
      </c>
      <c r="ER28">
        <v>999.9</v>
      </c>
      <c r="ES28">
        <v>54.804</v>
      </c>
      <c r="ET28">
        <v>25.085</v>
      </c>
      <c r="EU28">
        <v>22.9457</v>
      </c>
      <c r="EV28">
        <v>52.6001</v>
      </c>
      <c r="EW28">
        <v>35.4287</v>
      </c>
      <c r="EX28">
        <v>2</v>
      </c>
      <c r="EY28">
        <v>-0.370119</v>
      </c>
      <c r="EZ28">
        <v>-0.441462</v>
      </c>
      <c r="FA28">
        <v>20.2464</v>
      </c>
      <c r="FB28">
        <v>5.23496</v>
      </c>
      <c r="FC28">
        <v>11.986</v>
      </c>
      <c r="FD28">
        <v>4.957</v>
      </c>
      <c r="FE28">
        <v>3.30385</v>
      </c>
      <c r="FF28">
        <v>9999</v>
      </c>
      <c r="FG28">
        <v>310.9</v>
      </c>
      <c r="FH28">
        <v>3684.9</v>
      </c>
      <c r="FI28">
        <v>9999</v>
      </c>
      <c r="FJ28">
        <v>1.86829</v>
      </c>
      <c r="FK28">
        <v>1.86401</v>
      </c>
      <c r="FL28">
        <v>1.87161</v>
      </c>
      <c r="FM28">
        <v>1.86236</v>
      </c>
      <c r="FN28">
        <v>1.86188</v>
      </c>
      <c r="FO28">
        <v>1.86829</v>
      </c>
      <c r="FP28">
        <v>1.85838</v>
      </c>
      <c r="FQ28">
        <v>1.86492</v>
      </c>
      <c r="FR28">
        <v>5</v>
      </c>
      <c r="FS28">
        <v>0</v>
      </c>
      <c r="FT28">
        <v>0</v>
      </c>
      <c r="FU28">
        <v>0</v>
      </c>
      <c r="FV28" t="s">
        <v>358</v>
      </c>
      <c r="FW28" t="s">
        <v>359</v>
      </c>
      <c r="FX28" t="s">
        <v>360</v>
      </c>
      <c r="FY28" t="s">
        <v>360</v>
      </c>
      <c r="FZ28" t="s">
        <v>360</v>
      </c>
      <c r="GA28" t="s">
        <v>360</v>
      </c>
      <c r="GB28">
        <v>0</v>
      </c>
      <c r="GC28">
        <v>100</v>
      </c>
      <c r="GD28">
        <v>100</v>
      </c>
      <c r="GE28">
        <v>1.104</v>
      </c>
      <c r="GF28">
        <v>0.0515</v>
      </c>
      <c r="GG28">
        <v>0.394990895927804</v>
      </c>
      <c r="GH28">
        <v>0.00311535208462502</v>
      </c>
      <c r="GI28">
        <v>-2.16445174003142e-06</v>
      </c>
      <c r="GJ28">
        <v>9.0383515404126e-10</v>
      </c>
      <c r="GK28">
        <v>0.0515542376217994</v>
      </c>
      <c r="GL28">
        <v>0</v>
      </c>
      <c r="GM28">
        <v>0</v>
      </c>
      <c r="GN28">
        <v>0</v>
      </c>
      <c r="GO28">
        <v>18</v>
      </c>
      <c r="GP28">
        <v>2154</v>
      </c>
      <c r="GQ28">
        <v>2</v>
      </c>
      <c r="GR28">
        <v>17</v>
      </c>
      <c r="GS28">
        <v>1467.6</v>
      </c>
      <c r="GT28">
        <v>1467.7</v>
      </c>
      <c r="GU28">
        <v>0.860596</v>
      </c>
      <c r="GV28">
        <v>2.34863</v>
      </c>
      <c r="GW28">
        <v>1.99829</v>
      </c>
      <c r="GX28">
        <v>2.70264</v>
      </c>
      <c r="GY28">
        <v>2.09351</v>
      </c>
      <c r="GZ28">
        <v>2.44141</v>
      </c>
      <c r="HA28">
        <v>33.7381</v>
      </c>
      <c r="HB28">
        <v>15.9533</v>
      </c>
      <c r="HC28">
        <v>18</v>
      </c>
      <c r="HD28">
        <v>407.08</v>
      </c>
      <c r="HE28">
        <v>735.383</v>
      </c>
      <c r="HF28">
        <v>23.0013</v>
      </c>
      <c r="HG28">
        <v>22.6141</v>
      </c>
      <c r="HH28">
        <v>30.0005</v>
      </c>
      <c r="HI28">
        <v>22.3314</v>
      </c>
      <c r="HJ28">
        <v>22.3287</v>
      </c>
      <c r="HK28">
        <v>17.1859</v>
      </c>
      <c r="HL28">
        <v>28.4261</v>
      </c>
      <c r="HM28">
        <v>85.3949</v>
      </c>
      <c r="HN28">
        <v>23</v>
      </c>
      <c r="HO28">
        <v>228.944</v>
      </c>
      <c r="HP28">
        <v>18.9261</v>
      </c>
      <c r="HQ28">
        <v>98.5173</v>
      </c>
      <c r="HR28">
        <v>100.949</v>
      </c>
    </row>
    <row r="29" spans="1:226">
      <c r="A29">
        <v>13</v>
      </c>
      <c r="B29">
        <v>1656169856.5</v>
      </c>
      <c r="C29">
        <v>60</v>
      </c>
      <c r="D29" t="s">
        <v>384</v>
      </c>
      <c r="E29" t="s">
        <v>385</v>
      </c>
      <c r="F29">
        <v>5</v>
      </c>
      <c r="G29" t="s">
        <v>353</v>
      </c>
      <c r="H29" t="s">
        <v>354</v>
      </c>
      <c r="I29">
        <v>1656169848.71429</v>
      </c>
      <c r="J29">
        <f>(K29)/1000</f>
        <v>0</v>
      </c>
      <c r="K29">
        <f>IF(BF29, AN29, AH29)</f>
        <v>0</v>
      </c>
      <c r="L29">
        <f>IF(BF29, AI29, AG29)</f>
        <v>0</v>
      </c>
      <c r="M29">
        <f>BH29 - IF(AU29&gt;1, L29*BB29*100.0/(AW29*BV29), 0)</f>
        <v>0</v>
      </c>
      <c r="N29">
        <f>((T29-J29/2)*M29-L29)/(T29+J29/2)</f>
        <v>0</v>
      </c>
      <c r="O29">
        <f>N29*(BO29+BP29)/1000.0</f>
        <v>0</v>
      </c>
      <c r="P29">
        <f>(BH29 - IF(AU29&gt;1, L29*BB29*100.0/(AW29*BV29), 0))*(BO29+BP29)/1000.0</f>
        <v>0</v>
      </c>
      <c r="Q29">
        <f>2.0/((1/S29-1/R29)+SIGN(S29)*SQRT((1/S29-1/R29)*(1/S29-1/R29) + 4*BC29/((BC29+1)*(BC29+1))*(2*1/S29*1/R29-1/R29*1/R29)))</f>
        <v>0</v>
      </c>
      <c r="R29">
        <f>IF(LEFT(BD29,1)&lt;&gt;"0",IF(LEFT(BD29,1)="1",3.0,BE29),$D$5+$E$5*(BV29*BO29/($K$5*1000))+$F$5*(BV29*BO29/($K$5*1000))*MAX(MIN(BB29,$J$5),$I$5)*MAX(MIN(BB29,$J$5),$I$5)+$G$5*MAX(MIN(BB29,$J$5),$I$5)*(BV29*BO29/($K$5*1000))+$H$5*(BV29*BO29/($K$5*1000))*(BV29*BO29/($K$5*1000)))</f>
        <v>0</v>
      </c>
      <c r="S29">
        <f>J29*(1000-(1000*0.61365*exp(17.502*W29/(240.97+W29))/(BO29+BP29)+BJ29)/2)/(1000*0.61365*exp(17.502*W29/(240.97+W29))/(BO29+BP29)-BJ29)</f>
        <v>0</v>
      </c>
      <c r="T29">
        <f>1/((BC29+1)/(Q29/1.6)+1/(R29/1.37)) + BC29/((BC29+1)/(Q29/1.6) + BC29/(R29/1.37))</f>
        <v>0</v>
      </c>
      <c r="U29">
        <f>(AX29*BA29)</f>
        <v>0</v>
      </c>
      <c r="V29">
        <f>(BQ29+(U29+2*0.95*5.67E-8*(((BQ29+$B$7)+273)^4-(BQ29+273)^4)-44100*J29)/(1.84*29.3*R29+8*0.95*5.67E-8*(BQ29+273)^3))</f>
        <v>0</v>
      </c>
      <c r="W29">
        <f>($C$7*BR29+$D$7*BS29+$E$7*V29)</f>
        <v>0</v>
      </c>
      <c r="X29">
        <f>0.61365*exp(17.502*W29/(240.97+W29))</f>
        <v>0</v>
      </c>
      <c r="Y29">
        <f>(Z29/AA29*100)</f>
        <v>0</v>
      </c>
      <c r="Z29">
        <f>BJ29*(BO29+BP29)/1000</f>
        <v>0</v>
      </c>
      <c r="AA29">
        <f>0.61365*exp(17.502*BQ29/(240.97+BQ29))</f>
        <v>0</v>
      </c>
      <c r="AB29">
        <f>(X29-BJ29*(BO29+BP29)/1000)</f>
        <v>0</v>
      </c>
      <c r="AC29">
        <f>(-J29*44100)</f>
        <v>0</v>
      </c>
      <c r="AD29">
        <f>2*29.3*R29*0.92*(BQ29-W29)</f>
        <v>0</v>
      </c>
      <c r="AE29">
        <f>2*0.95*5.67E-8*(((BQ29+$B$7)+273)^4-(W29+273)^4)</f>
        <v>0</v>
      </c>
      <c r="AF29">
        <f>U29+AE29+AC29+AD29</f>
        <v>0</v>
      </c>
      <c r="AG29">
        <f>BN29*AU29*(BI29-BH29*(1000-AU29*BK29)/(1000-AU29*BJ29))/(100*BB29)</f>
        <v>0</v>
      </c>
      <c r="AH29">
        <f>1000*BN29*AU29*(BJ29-BK29)/(100*BB29*(1000-AU29*BJ29))</f>
        <v>0</v>
      </c>
      <c r="AI29">
        <f>(AJ29 - AK29 - BO29*1E3/(8.314*(BQ29+273.15)) * AM29/BN29 * AL29) * BN29/(100*BB29) * (1000 - BK29)/1000</f>
        <v>0</v>
      </c>
      <c r="AJ29">
        <v>257.543558758464</v>
      </c>
      <c r="AK29">
        <v>265.677272727273</v>
      </c>
      <c r="AL29">
        <v>-3.30810736112818</v>
      </c>
      <c r="AM29">
        <v>66.87844345255</v>
      </c>
      <c r="AN29">
        <f>(AP29 - AO29 + BO29*1E3/(8.314*(BQ29+273.15)) * AR29/BN29 * AQ29) * BN29/(100*BB29) * 1000/(1000 - AP29)</f>
        <v>0</v>
      </c>
      <c r="AO29">
        <v>18.9930046578597</v>
      </c>
      <c r="AP29">
        <v>20.1539957575757</v>
      </c>
      <c r="AQ29">
        <v>-0.000122282203835303</v>
      </c>
      <c r="AR29">
        <v>77.4193285982375</v>
      </c>
      <c r="AS29">
        <v>31</v>
      </c>
      <c r="AT29">
        <v>6</v>
      </c>
      <c r="AU29">
        <f>IF(AS29*$H$13&gt;=AW29,1.0,(AW29/(AW29-AS29*$H$13)))</f>
        <v>0</v>
      </c>
      <c r="AV29">
        <f>(AU29-1)*100</f>
        <v>0</v>
      </c>
      <c r="AW29">
        <f>MAX(0,($B$13+$C$13*BV29)/(1+$D$13*BV29)*BO29/(BQ29+273)*$E$13)</f>
        <v>0</v>
      </c>
      <c r="AX29">
        <f>$B$11*BW29+$C$11*BX29+$F$11*CI29*(1-CL29)</f>
        <v>0</v>
      </c>
      <c r="AY29">
        <f>AX29*AZ29</f>
        <v>0</v>
      </c>
      <c r="AZ29">
        <f>($B$11*$D$9+$C$11*$D$9+$F$11*((CV29+CN29)/MAX(CV29+CN29+CW29, 0.1)*$I$9+CW29/MAX(CV29+CN29+CW29, 0.1)*$J$9))/($B$11+$C$11+$F$11)</f>
        <v>0</v>
      </c>
      <c r="BA29">
        <f>($B$11*$K$9+$C$11*$K$9+$F$11*((CV29+CN29)/MAX(CV29+CN29+CW29, 0.1)*$P$9+CW29/MAX(CV29+CN29+CW29, 0.1)*$Q$9))/($B$11+$C$11+$F$11)</f>
        <v>0</v>
      </c>
      <c r="BB29">
        <v>2.18</v>
      </c>
      <c r="BC29">
        <v>0.5</v>
      </c>
      <c r="BD29" t="s">
        <v>355</v>
      </c>
      <c r="BE29">
        <v>2</v>
      </c>
      <c r="BF29" t="b">
        <v>1</v>
      </c>
      <c r="BG29">
        <v>1656169848.71429</v>
      </c>
      <c r="BH29">
        <v>283.897357142857</v>
      </c>
      <c r="BI29">
        <v>267.842964285714</v>
      </c>
      <c r="BJ29">
        <v>20.1688892857143</v>
      </c>
      <c r="BK29">
        <v>19.0051714285714</v>
      </c>
      <c r="BL29">
        <v>282.774357142857</v>
      </c>
      <c r="BM29">
        <v>20.1173285714286</v>
      </c>
      <c r="BN29">
        <v>499.990535714286</v>
      </c>
      <c r="BO29">
        <v>76.3359035714286</v>
      </c>
      <c r="BP29">
        <v>0.100022421428571</v>
      </c>
      <c r="BQ29">
        <v>24.4060892857143</v>
      </c>
      <c r="BR29">
        <v>24.4852571428571</v>
      </c>
      <c r="BS29">
        <v>999.9</v>
      </c>
      <c r="BT29">
        <v>0</v>
      </c>
      <c r="BU29">
        <v>0</v>
      </c>
      <c r="BV29">
        <v>9981.69821428571</v>
      </c>
      <c r="BW29">
        <v>0</v>
      </c>
      <c r="BX29">
        <v>1381.23428571429</v>
      </c>
      <c r="BY29">
        <v>16.0544357142857</v>
      </c>
      <c r="BZ29">
        <v>289.741285714286</v>
      </c>
      <c r="CA29">
        <v>273.032214285714</v>
      </c>
      <c r="CB29">
        <v>1.16372</v>
      </c>
      <c r="CC29">
        <v>267.842964285714</v>
      </c>
      <c r="CD29">
        <v>19.0051714285714</v>
      </c>
      <c r="CE29">
        <v>1.53961142857143</v>
      </c>
      <c r="CF29">
        <v>1.45077714285714</v>
      </c>
      <c r="CG29">
        <v>13.3673214285714</v>
      </c>
      <c r="CH29">
        <v>12.4590178571429</v>
      </c>
      <c r="CI29">
        <v>2000.01321428571</v>
      </c>
      <c r="CJ29">
        <v>0.980001214285714</v>
      </c>
      <c r="CK29">
        <v>0.01999895</v>
      </c>
      <c r="CL29">
        <v>0</v>
      </c>
      <c r="CM29">
        <v>2.44515357142857</v>
      </c>
      <c r="CN29">
        <v>0</v>
      </c>
      <c r="CO29">
        <v>3662.66178571429</v>
      </c>
      <c r="CP29">
        <v>16705.5178571429</v>
      </c>
      <c r="CQ29">
        <v>40.60925</v>
      </c>
      <c r="CR29">
        <v>42.2455</v>
      </c>
      <c r="CS29">
        <v>41.625</v>
      </c>
      <c r="CT29">
        <v>40.4037857142857</v>
      </c>
      <c r="CU29">
        <v>40.12275</v>
      </c>
      <c r="CV29">
        <v>1960.01464285714</v>
      </c>
      <c r="CW29">
        <v>39.9985714285714</v>
      </c>
      <c r="CX29">
        <v>0</v>
      </c>
      <c r="CY29">
        <v>1656169855.2</v>
      </c>
      <c r="CZ29">
        <v>0</v>
      </c>
      <c r="DA29">
        <v>0</v>
      </c>
      <c r="DB29" t="s">
        <v>356</v>
      </c>
      <c r="DC29">
        <v>1656081796.1</v>
      </c>
      <c r="DD29">
        <v>1656081786.6</v>
      </c>
      <c r="DE29">
        <v>0</v>
      </c>
      <c r="DF29">
        <v>0.447</v>
      </c>
      <c r="DG29">
        <v>0.012</v>
      </c>
      <c r="DH29">
        <v>1.816</v>
      </c>
      <c r="DI29">
        <v>-0.091</v>
      </c>
      <c r="DJ29">
        <v>420</v>
      </c>
      <c r="DK29">
        <v>13</v>
      </c>
      <c r="DL29">
        <v>0.64</v>
      </c>
      <c r="DM29">
        <v>0.22</v>
      </c>
      <c r="DN29">
        <v>15.6810075</v>
      </c>
      <c r="DO29">
        <v>5.98916285178235</v>
      </c>
      <c r="DP29">
        <v>0.613289331142936</v>
      </c>
      <c r="DQ29">
        <v>0</v>
      </c>
      <c r="DR29">
        <v>1.155665</v>
      </c>
      <c r="DS29">
        <v>0.157200225140712</v>
      </c>
      <c r="DT29">
        <v>0.0185651426065086</v>
      </c>
      <c r="DU29">
        <v>0</v>
      </c>
      <c r="DV29">
        <v>0</v>
      </c>
      <c r="DW29">
        <v>2</v>
      </c>
      <c r="DX29" t="s">
        <v>357</v>
      </c>
      <c r="DY29">
        <v>2.90322</v>
      </c>
      <c r="DZ29">
        <v>2.71635</v>
      </c>
      <c r="EA29">
        <v>0.0530284</v>
      </c>
      <c r="EB29">
        <v>0.0502939</v>
      </c>
      <c r="EC29">
        <v>0.0783798</v>
      </c>
      <c r="ED29">
        <v>0.0747543</v>
      </c>
      <c r="EE29">
        <v>27291.3</v>
      </c>
      <c r="EF29">
        <v>23508.3</v>
      </c>
      <c r="EG29">
        <v>25781.1</v>
      </c>
      <c r="EH29">
        <v>24088.7</v>
      </c>
      <c r="EI29">
        <v>40482.6</v>
      </c>
      <c r="EJ29">
        <v>36853.7</v>
      </c>
      <c r="EK29">
        <v>46513.9</v>
      </c>
      <c r="EL29">
        <v>42918</v>
      </c>
      <c r="EM29">
        <v>1.82038</v>
      </c>
      <c r="EN29">
        <v>2.30603</v>
      </c>
      <c r="EO29">
        <v>0.160262</v>
      </c>
      <c r="EP29">
        <v>0</v>
      </c>
      <c r="EQ29">
        <v>21.8852</v>
      </c>
      <c r="ER29">
        <v>999.9</v>
      </c>
      <c r="ES29">
        <v>54.78</v>
      </c>
      <c r="ET29">
        <v>25.096</v>
      </c>
      <c r="EU29">
        <v>22.9475</v>
      </c>
      <c r="EV29">
        <v>52.1901</v>
      </c>
      <c r="EW29">
        <v>35.4728</v>
      </c>
      <c r="EX29">
        <v>2</v>
      </c>
      <c r="EY29">
        <v>-0.369733</v>
      </c>
      <c r="EZ29">
        <v>-0.432478</v>
      </c>
      <c r="FA29">
        <v>20.2465</v>
      </c>
      <c r="FB29">
        <v>5.23571</v>
      </c>
      <c r="FC29">
        <v>11.986</v>
      </c>
      <c r="FD29">
        <v>4.9572</v>
      </c>
      <c r="FE29">
        <v>3.30398</v>
      </c>
      <c r="FF29">
        <v>9999</v>
      </c>
      <c r="FG29">
        <v>310.9</v>
      </c>
      <c r="FH29">
        <v>3685.2</v>
      </c>
      <c r="FI29">
        <v>9999</v>
      </c>
      <c r="FJ29">
        <v>1.86829</v>
      </c>
      <c r="FK29">
        <v>1.86401</v>
      </c>
      <c r="FL29">
        <v>1.87161</v>
      </c>
      <c r="FM29">
        <v>1.86241</v>
      </c>
      <c r="FN29">
        <v>1.86188</v>
      </c>
      <c r="FO29">
        <v>1.86829</v>
      </c>
      <c r="FP29">
        <v>1.85837</v>
      </c>
      <c r="FQ29">
        <v>1.86493</v>
      </c>
      <c r="FR29">
        <v>5</v>
      </c>
      <c r="FS29">
        <v>0</v>
      </c>
      <c r="FT29">
        <v>0</v>
      </c>
      <c r="FU29">
        <v>0</v>
      </c>
      <c r="FV29" t="s">
        <v>358</v>
      </c>
      <c r="FW29" t="s">
        <v>359</v>
      </c>
      <c r="FX29" t="s">
        <v>360</v>
      </c>
      <c r="FY29" t="s">
        <v>360</v>
      </c>
      <c r="FZ29" t="s">
        <v>360</v>
      </c>
      <c r="GA29" t="s">
        <v>360</v>
      </c>
      <c r="GB29">
        <v>0</v>
      </c>
      <c r="GC29">
        <v>100</v>
      </c>
      <c r="GD29">
        <v>100</v>
      </c>
      <c r="GE29">
        <v>1.07</v>
      </c>
      <c r="GF29">
        <v>0.0515</v>
      </c>
      <c r="GG29">
        <v>0.394990895927804</v>
      </c>
      <c r="GH29">
        <v>0.00311535208462502</v>
      </c>
      <c r="GI29">
        <v>-2.16445174003142e-06</v>
      </c>
      <c r="GJ29">
        <v>9.0383515404126e-10</v>
      </c>
      <c r="GK29">
        <v>0.0515542376217994</v>
      </c>
      <c r="GL29">
        <v>0</v>
      </c>
      <c r="GM29">
        <v>0</v>
      </c>
      <c r="GN29">
        <v>0</v>
      </c>
      <c r="GO29">
        <v>18</v>
      </c>
      <c r="GP29">
        <v>2154</v>
      </c>
      <c r="GQ29">
        <v>2</v>
      </c>
      <c r="GR29">
        <v>17</v>
      </c>
      <c r="GS29">
        <v>1467.7</v>
      </c>
      <c r="GT29">
        <v>1467.8</v>
      </c>
      <c r="GU29">
        <v>0.81543</v>
      </c>
      <c r="GV29">
        <v>2.36328</v>
      </c>
      <c r="GW29">
        <v>1.99829</v>
      </c>
      <c r="GX29">
        <v>2.70264</v>
      </c>
      <c r="GY29">
        <v>2.09351</v>
      </c>
      <c r="GZ29">
        <v>2.36694</v>
      </c>
      <c r="HA29">
        <v>33.7381</v>
      </c>
      <c r="HB29">
        <v>15.9445</v>
      </c>
      <c r="HC29">
        <v>18</v>
      </c>
      <c r="HD29">
        <v>407.253</v>
      </c>
      <c r="HE29">
        <v>735.139</v>
      </c>
      <c r="HF29">
        <v>23.0015</v>
      </c>
      <c r="HG29">
        <v>22.6189</v>
      </c>
      <c r="HH29">
        <v>30.0004</v>
      </c>
      <c r="HI29">
        <v>22.3368</v>
      </c>
      <c r="HJ29">
        <v>22.3335</v>
      </c>
      <c r="HK29">
        <v>16.2971</v>
      </c>
      <c r="HL29">
        <v>28.4261</v>
      </c>
      <c r="HM29">
        <v>85.3949</v>
      </c>
      <c r="HN29">
        <v>23</v>
      </c>
      <c r="HO29">
        <v>215.48</v>
      </c>
      <c r="HP29">
        <v>18.9329</v>
      </c>
      <c r="HQ29">
        <v>98.5152</v>
      </c>
      <c r="HR29">
        <v>100.947</v>
      </c>
    </row>
    <row r="30" spans="1:226">
      <c r="A30">
        <v>14</v>
      </c>
      <c r="B30">
        <v>1656169861.5</v>
      </c>
      <c r="C30">
        <v>65</v>
      </c>
      <c r="D30" t="s">
        <v>386</v>
      </c>
      <c r="E30" t="s">
        <v>387</v>
      </c>
      <c r="F30">
        <v>5</v>
      </c>
      <c r="G30" t="s">
        <v>353</v>
      </c>
      <c r="H30" t="s">
        <v>354</v>
      </c>
      <c r="I30">
        <v>1656169854</v>
      </c>
      <c r="J30">
        <f>(K30)/1000</f>
        <v>0</v>
      </c>
      <c r="K30">
        <f>IF(BF30, AN30, AH30)</f>
        <v>0</v>
      </c>
      <c r="L30">
        <f>IF(BF30, AI30, AG30)</f>
        <v>0</v>
      </c>
      <c r="M30">
        <f>BH30 - IF(AU30&gt;1, L30*BB30*100.0/(AW30*BV30), 0)</f>
        <v>0</v>
      </c>
      <c r="N30">
        <f>((T30-J30/2)*M30-L30)/(T30+J30/2)</f>
        <v>0</v>
      </c>
      <c r="O30">
        <f>N30*(BO30+BP30)/1000.0</f>
        <v>0</v>
      </c>
      <c r="P30">
        <f>(BH30 - IF(AU30&gt;1, L30*BB30*100.0/(AW30*BV30), 0))*(BO30+BP30)/1000.0</f>
        <v>0</v>
      </c>
      <c r="Q30">
        <f>2.0/((1/S30-1/R30)+SIGN(S30)*SQRT((1/S30-1/R30)*(1/S30-1/R30) + 4*BC30/((BC30+1)*(BC30+1))*(2*1/S30*1/R30-1/R30*1/R30)))</f>
        <v>0</v>
      </c>
      <c r="R30">
        <f>IF(LEFT(BD30,1)&lt;&gt;"0",IF(LEFT(BD30,1)="1",3.0,BE30),$D$5+$E$5*(BV30*BO30/($K$5*1000))+$F$5*(BV30*BO30/($K$5*1000))*MAX(MIN(BB30,$J$5),$I$5)*MAX(MIN(BB30,$J$5),$I$5)+$G$5*MAX(MIN(BB30,$J$5),$I$5)*(BV30*BO30/($K$5*1000))+$H$5*(BV30*BO30/($K$5*1000))*(BV30*BO30/($K$5*1000)))</f>
        <v>0</v>
      </c>
      <c r="S30">
        <f>J30*(1000-(1000*0.61365*exp(17.502*W30/(240.97+W30))/(BO30+BP30)+BJ30)/2)/(1000*0.61365*exp(17.502*W30/(240.97+W30))/(BO30+BP30)-BJ30)</f>
        <v>0</v>
      </c>
      <c r="T30">
        <f>1/((BC30+1)/(Q30/1.6)+1/(R30/1.37)) + BC30/((BC30+1)/(Q30/1.6) + BC30/(R30/1.37))</f>
        <v>0</v>
      </c>
      <c r="U30">
        <f>(AX30*BA30)</f>
        <v>0</v>
      </c>
      <c r="V30">
        <f>(BQ30+(U30+2*0.95*5.67E-8*(((BQ30+$B$7)+273)^4-(BQ30+273)^4)-44100*J30)/(1.84*29.3*R30+8*0.95*5.67E-8*(BQ30+273)^3))</f>
        <v>0</v>
      </c>
      <c r="W30">
        <f>($C$7*BR30+$D$7*BS30+$E$7*V30)</f>
        <v>0</v>
      </c>
      <c r="X30">
        <f>0.61365*exp(17.502*W30/(240.97+W30))</f>
        <v>0</v>
      </c>
      <c r="Y30">
        <f>(Z30/AA30*100)</f>
        <v>0</v>
      </c>
      <c r="Z30">
        <f>BJ30*(BO30+BP30)/1000</f>
        <v>0</v>
      </c>
      <c r="AA30">
        <f>0.61365*exp(17.502*BQ30/(240.97+BQ30))</f>
        <v>0</v>
      </c>
      <c r="AB30">
        <f>(X30-BJ30*(BO30+BP30)/1000)</f>
        <v>0</v>
      </c>
      <c r="AC30">
        <f>(-J30*44100)</f>
        <v>0</v>
      </c>
      <c r="AD30">
        <f>2*29.3*R30*0.92*(BQ30-W30)</f>
        <v>0</v>
      </c>
      <c r="AE30">
        <f>2*0.95*5.67E-8*(((BQ30+$B$7)+273)^4-(W30+273)^4)</f>
        <v>0</v>
      </c>
      <c r="AF30">
        <f>U30+AE30+AC30+AD30</f>
        <v>0</v>
      </c>
      <c r="AG30">
        <f>BN30*AU30*(BI30-BH30*(1000-AU30*BK30)/(1000-AU30*BJ30))/(100*BB30)</f>
        <v>0</v>
      </c>
      <c r="AH30">
        <f>1000*BN30*AU30*(BJ30-BK30)/(100*BB30*(1000-AU30*BJ30))</f>
        <v>0</v>
      </c>
      <c r="AI30">
        <f>(AJ30 - AK30 - BO30*1E3/(8.314*(BQ30+273.15)) * AM30/BN30 * AL30) * BN30/(100*BB30) * (1000 - BK30)/1000</f>
        <v>0</v>
      </c>
      <c r="AJ30">
        <v>240.590986166679</v>
      </c>
      <c r="AK30">
        <v>249.231921212121</v>
      </c>
      <c r="AL30">
        <v>-3.28067660946681</v>
      </c>
      <c r="AM30">
        <v>66.87844345255</v>
      </c>
      <c r="AN30">
        <f>(AP30 - AO30 + BO30*1E3/(8.314*(BQ30+273.15)) * AR30/BN30 * AQ30) * BN30/(100*BB30) * 1000/(1000 - AP30)</f>
        <v>0</v>
      </c>
      <c r="AO30">
        <v>18.9983513307954</v>
      </c>
      <c r="AP30">
        <v>20.1429642424242</v>
      </c>
      <c r="AQ30">
        <v>-0.000127497381089853</v>
      </c>
      <c r="AR30">
        <v>77.4193285982375</v>
      </c>
      <c r="AS30">
        <v>31</v>
      </c>
      <c r="AT30">
        <v>6</v>
      </c>
      <c r="AU30">
        <f>IF(AS30*$H$13&gt;=AW30,1.0,(AW30/(AW30-AS30*$H$13)))</f>
        <v>0</v>
      </c>
      <c r="AV30">
        <f>(AU30-1)*100</f>
        <v>0</v>
      </c>
      <c r="AW30">
        <f>MAX(0,($B$13+$C$13*BV30)/(1+$D$13*BV30)*BO30/(BQ30+273)*$E$13)</f>
        <v>0</v>
      </c>
      <c r="AX30">
        <f>$B$11*BW30+$C$11*BX30+$F$11*CI30*(1-CL30)</f>
        <v>0</v>
      </c>
      <c r="AY30">
        <f>AX30*AZ30</f>
        <v>0</v>
      </c>
      <c r="AZ30">
        <f>($B$11*$D$9+$C$11*$D$9+$F$11*((CV30+CN30)/MAX(CV30+CN30+CW30, 0.1)*$I$9+CW30/MAX(CV30+CN30+CW30, 0.1)*$J$9))/($B$11+$C$11+$F$11)</f>
        <v>0</v>
      </c>
      <c r="BA30">
        <f>($B$11*$K$9+$C$11*$K$9+$F$11*((CV30+CN30)/MAX(CV30+CN30+CW30, 0.1)*$P$9+CW30/MAX(CV30+CN30+CW30, 0.1)*$Q$9))/($B$11+$C$11+$F$11)</f>
        <v>0</v>
      </c>
      <c r="BB30">
        <v>2.18</v>
      </c>
      <c r="BC30">
        <v>0.5</v>
      </c>
      <c r="BD30" t="s">
        <v>355</v>
      </c>
      <c r="BE30">
        <v>2</v>
      </c>
      <c r="BF30" t="b">
        <v>1</v>
      </c>
      <c r="BG30">
        <v>1656169854</v>
      </c>
      <c r="BH30">
        <v>266.811592592593</v>
      </c>
      <c r="BI30">
        <v>250.336555555556</v>
      </c>
      <c r="BJ30">
        <v>20.1589555555556</v>
      </c>
      <c r="BK30">
        <v>18.9962740740741</v>
      </c>
      <c r="BL30">
        <v>265.724888888889</v>
      </c>
      <c r="BM30">
        <v>20.1073962962963</v>
      </c>
      <c r="BN30">
        <v>499.980185185185</v>
      </c>
      <c r="BO30">
        <v>76.3359296296296</v>
      </c>
      <c r="BP30">
        <v>0.0999649037037037</v>
      </c>
      <c r="BQ30">
        <v>24.3978333333333</v>
      </c>
      <c r="BR30">
        <v>24.4928555555556</v>
      </c>
      <c r="BS30">
        <v>999.9</v>
      </c>
      <c r="BT30">
        <v>0</v>
      </c>
      <c r="BU30">
        <v>0</v>
      </c>
      <c r="BV30">
        <v>9989.25962962963</v>
      </c>
      <c r="BW30">
        <v>0</v>
      </c>
      <c r="BX30">
        <v>1381.41851851852</v>
      </c>
      <c r="BY30">
        <v>16.4749777777778</v>
      </c>
      <c r="BZ30">
        <v>272.301</v>
      </c>
      <c r="CA30">
        <v>255.184148148148</v>
      </c>
      <c r="CB30">
        <v>1.1626862962963</v>
      </c>
      <c r="CC30">
        <v>250.336555555556</v>
      </c>
      <c r="CD30">
        <v>18.9962740740741</v>
      </c>
      <c r="CE30">
        <v>1.53885407407407</v>
      </c>
      <c r="CF30">
        <v>1.45009851851852</v>
      </c>
      <c r="CG30">
        <v>13.3597703703704</v>
      </c>
      <c r="CH30">
        <v>12.4519074074074</v>
      </c>
      <c r="CI30">
        <v>1999.9962962963</v>
      </c>
      <c r="CJ30">
        <v>0.980001111111111</v>
      </c>
      <c r="CK30">
        <v>0.0199990592592593</v>
      </c>
      <c r="CL30">
        <v>0</v>
      </c>
      <c r="CM30">
        <v>2.46350740740741</v>
      </c>
      <c r="CN30">
        <v>0</v>
      </c>
      <c r="CO30">
        <v>3650.54666666667</v>
      </c>
      <c r="CP30">
        <v>16705.3740740741</v>
      </c>
      <c r="CQ30">
        <v>40.597</v>
      </c>
      <c r="CR30">
        <v>42.2383333333333</v>
      </c>
      <c r="CS30">
        <v>41.6203333333333</v>
      </c>
      <c r="CT30">
        <v>40.4186296296296</v>
      </c>
      <c r="CU30">
        <v>40.1226666666667</v>
      </c>
      <c r="CV30">
        <v>1959.99888888889</v>
      </c>
      <c r="CW30">
        <v>39.9974074074074</v>
      </c>
      <c r="CX30">
        <v>0</v>
      </c>
      <c r="CY30">
        <v>1656169860</v>
      </c>
      <c r="CZ30">
        <v>0</v>
      </c>
      <c r="DA30">
        <v>0</v>
      </c>
      <c r="DB30" t="s">
        <v>356</v>
      </c>
      <c r="DC30">
        <v>1656081796.1</v>
      </c>
      <c r="DD30">
        <v>1656081786.6</v>
      </c>
      <c r="DE30">
        <v>0</v>
      </c>
      <c r="DF30">
        <v>0.447</v>
      </c>
      <c r="DG30">
        <v>0.012</v>
      </c>
      <c r="DH30">
        <v>1.816</v>
      </c>
      <c r="DI30">
        <v>-0.091</v>
      </c>
      <c r="DJ30">
        <v>420</v>
      </c>
      <c r="DK30">
        <v>13</v>
      </c>
      <c r="DL30">
        <v>0.64</v>
      </c>
      <c r="DM30">
        <v>0.22</v>
      </c>
      <c r="DN30">
        <v>16.249705</v>
      </c>
      <c r="DO30">
        <v>4.78574859287055</v>
      </c>
      <c r="DP30">
        <v>0.501644312212348</v>
      </c>
      <c r="DQ30">
        <v>0</v>
      </c>
      <c r="DR30">
        <v>1.16031825</v>
      </c>
      <c r="DS30">
        <v>-0.0220265290806794</v>
      </c>
      <c r="DT30">
        <v>0.0142444238015267</v>
      </c>
      <c r="DU30">
        <v>1</v>
      </c>
      <c r="DV30">
        <v>1</v>
      </c>
      <c r="DW30">
        <v>2</v>
      </c>
      <c r="DX30" t="s">
        <v>375</v>
      </c>
      <c r="DY30">
        <v>2.90317</v>
      </c>
      <c r="DZ30">
        <v>2.71642</v>
      </c>
      <c r="EA30">
        <v>0.0502052</v>
      </c>
      <c r="EB30">
        <v>0.0473961</v>
      </c>
      <c r="EC30">
        <v>0.0783466</v>
      </c>
      <c r="ED30">
        <v>0.0747651</v>
      </c>
      <c r="EE30">
        <v>27371.7</v>
      </c>
      <c r="EF30">
        <v>23579.9</v>
      </c>
      <c r="EG30">
        <v>25780.2</v>
      </c>
      <c r="EH30">
        <v>24088.5</v>
      </c>
      <c r="EI30">
        <v>40483.1</v>
      </c>
      <c r="EJ30">
        <v>36852.9</v>
      </c>
      <c r="EK30">
        <v>46512.9</v>
      </c>
      <c r="EL30">
        <v>42917.7</v>
      </c>
      <c r="EM30">
        <v>1.81998</v>
      </c>
      <c r="EN30">
        <v>2.30582</v>
      </c>
      <c r="EO30">
        <v>0.15796</v>
      </c>
      <c r="EP30">
        <v>0</v>
      </c>
      <c r="EQ30">
        <v>21.885</v>
      </c>
      <c r="ER30">
        <v>999.9</v>
      </c>
      <c r="ES30">
        <v>54.731</v>
      </c>
      <c r="ET30">
        <v>25.116</v>
      </c>
      <c r="EU30">
        <v>22.9544</v>
      </c>
      <c r="EV30">
        <v>52.5901</v>
      </c>
      <c r="EW30">
        <v>35.653</v>
      </c>
      <c r="EX30">
        <v>2</v>
      </c>
      <c r="EY30">
        <v>-0.369454</v>
      </c>
      <c r="EZ30">
        <v>-0.432906</v>
      </c>
      <c r="FA30">
        <v>20.2465</v>
      </c>
      <c r="FB30">
        <v>5.23556</v>
      </c>
      <c r="FC30">
        <v>11.986</v>
      </c>
      <c r="FD30">
        <v>4.95725</v>
      </c>
      <c r="FE30">
        <v>3.304</v>
      </c>
      <c r="FF30">
        <v>9999</v>
      </c>
      <c r="FG30">
        <v>310.9</v>
      </c>
      <c r="FH30">
        <v>3685.2</v>
      </c>
      <c r="FI30">
        <v>9999</v>
      </c>
      <c r="FJ30">
        <v>1.86829</v>
      </c>
      <c r="FK30">
        <v>1.86401</v>
      </c>
      <c r="FL30">
        <v>1.87162</v>
      </c>
      <c r="FM30">
        <v>1.86239</v>
      </c>
      <c r="FN30">
        <v>1.86188</v>
      </c>
      <c r="FO30">
        <v>1.86829</v>
      </c>
      <c r="FP30">
        <v>1.85838</v>
      </c>
      <c r="FQ30">
        <v>1.86492</v>
      </c>
      <c r="FR30">
        <v>5</v>
      </c>
      <c r="FS30">
        <v>0</v>
      </c>
      <c r="FT30">
        <v>0</v>
      </c>
      <c r="FU30">
        <v>0</v>
      </c>
      <c r="FV30" t="s">
        <v>358</v>
      </c>
      <c r="FW30" t="s">
        <v>359</v>
      </c>
      <c r="FX30" t="s">
        <v>360</v>
      </c>
      <c r="FY30" t="s">
        <v>360</v>
      </c>
      <c r="FZ30" t="s">
        <v>360</v>
      </c>
      <c r="GA30" t="s">
        <v>360</v>
      </c>
      <c r="GB30">
        <v>0</v>
      </c>
      <c r="GC30">
        <v>100</v>
      </c>
      <c r="GD30">
        <v>100</v>
      </c>
      <c r="GE30">
        <v>1.034</v>
      </c>
      <c r="GF30">
        <v>0.0516</v>
      </c>
      <c r="GG30">
        <v>0.394990895927804</v>
      </c>
      <c r="GH30">
        <v>0.00311535208462502</v>
      </c>
      <c r="GI30">
        <v>-2.16445174003142e-06</v>
      </c>
      <c r="GJ30">
        <v>9.0383515404126e-10</v>
      </c>
      <c r="GK30">
        <v>0.0515542376217994</v>
      </c>
      <c r="GL30">
        <v>0</v>
      </c>
      <c r="GM30">
        <v>0</v>
      </c>
      <c r="GN30">
        <v>0</v>
      </c>
      <c r="GO30">
        <v>18</v>
      </c>
      <c r="GP30">
        <v>2154</v>
      </c>
      <c r="GQ30">
        <v>2</v>
      </c>
      <c r="GR30">
        <v>17</v>
      </c>
      <c r="GS30">
        <v>1467.8</v>
      </c>
      <c r="GT30">
        <v>1467.9</v>
      </c>
      <c r="GU30">
        <v>0.769043</v>
      </c>
      <c r="GV30">
        <v>2.3584</v>
      </c>
      <c r="GW30">
        <v>1.99829</v>
      </c>
      <c r="GX30">
        <v>2.70142</v>
      </c>
      <c r="GY30">
        <v>2.09351</v>
      </c>
      <c r="GZ30">
        <v>2.35474</v>
      </c>
      <c r="HA30">
        <v>33.7606</v>
      </c>
      <c r="HB30">
        <v>15.9358</v>
      </c>
      <c r="HC30">
        <v>18</v>
      </c>
      <c r="HD30">
        <v>407.085</v>
      </c>
      <c r="HE30">
        <v>735.044</v>
      </c>
      <c r="HF30">
        <v>23.0003</v>
      </c>
      <c r="HG30">
        <v>22.6236</v>
      </c>
      <c r="HH30">
        <v>30.0005</v>
      </c>
      <c r="HI30">
        <v>22.3424</v>
      </c>
      <c r="HJ30">
        <v>22.339</v>
      </c>
      <c r="HK30">
        <v>15.3401</v>
      </c>
      <c r="HL30">
        <v>28.7003</v>
      </c>
      <c r="HM30">
        <v>85.3949</v>
      </c>
      <c r="HN30">
        <v>23</v>
      </c>
      <c r="HO30">
        <v>195.359</v>
      </c>
      <c r="HP30">
        <v>18.9375</v>
      </c>
      <c r="HQ30">
        <v>98.5126</v>
      </c>
      <c r="HR30">
        <v>100.947</v>
      </c>
    </row>
    <row r="31" spans="1:226">
      <c r="A31">
        <v>15</v>
      </c>
      <c r="B31">
        <v>1656169866.5</v>
      </c>
      <c r="C31">
        <v>70</v>
      </c>
      <c r="D31" t="s">
        <v>388</v>
      </c>
      <c r="E31" t="s">
        <v>389</v>
      </c>
      <c r="F31">
        <v>5</v>
      </c>
      <c r="G31" t="s">
        <v>353</v>
      </c>
      <c r="H31" t="s">
        <v>354</v>
      </c>
      <c r="I31">
        <v>1656169858.71429</v>
      </c>
      <c r="J31">
        <f>(K31)/1000</f>
        <v>0</v>
      </c>
      <c r="K31">
        <f>IF(BF31, AN31, AH31)</f>
        <v>0</v>
      </c>
      <c r="L31">
        <f>IF(BF31, AI31, AG31)</f>
        <v>0</v>
      </c>
      <c r="M31">
        <f>BH31 - IF(AU31&gt;1, L31*BB31*100.0/(AW31*BV31), 0)</f>
        <v>0</v>
      </c>
      <c r="N31">
        <f>((T31-J31/2)*M31-L31)/(T31+J31/2)</f>
        <v>0</v>
      </c>
      <c r="O31">
        <f>N31*(BO31+BP31)/1000.0</f>
        <v>0</v>
      </c>
      <c r="P31">
        <f>(BH31 - IF(AU31&gt;1, L31*BB31*100.0/(AW31*BV31), 0))*(BO31+BP31)/1000.0</f>
        <v>0</v>
      </c>
      <c r="Q31">
        <f>2.0/((1/S31-1/R31)+SIGN(S31)*SQRT((1/S31-1/R31)*(1/S31-1/R31) + 4*BC31/((BC31+1)*(BC31+1))*(2*1/S31*1/R31-1/R31*1/R31)))</f>
        <v>0</v>
      </c>
      <c r="R31">
        <f>IF(LEFT(BD31,1)&lt;&gt;"0",IF(LEFT(BD31,1)="1",3.0,BE31),$D$5+$E$5*(BV31*BO31/($K$5*1000))+$F$5*(BV31*BO31/($K$5*1000))*MAX(MIN(BB31,$J$5),$I$5)*MAX(MIN(BB31,$J$5),$I$5)+$G$5*MAX(MIN(BB31,$J$5),$I$5)*(BV31*BO31/($K$5*1000))+$H$5*(BV31*BO31/($K$5*1000))*(BV31*BO31/($K$5*1000)))</f>
        <v>0</v>
      </c>
      <c r="S31">
        <f>J31*(1000-(1000*0.61365*exp(17.502*W31/(240.97+W31))/(BO31+BP31)+BJ31)/2)/(1000*0.61365*exp(17.502*W31/(240.97+W31))/(BO31+BP31)-BJ31)</f>
        <v>0</v>
      </c>
      <c r="T31">
        <f>1/((BC31+1)/(Q31/1.6)+1/(R31/1.37)) + BC31/((BC31+1)/(Q31/1.6) + BC31/(R31/1.37))</f>
        <v>0</v>
      </c>
      <c r="U31">
        <f>(AX31*BA31)</f>
        <v>0</v>
      </c>
      <c r="V31">
        <f>(BQ31+(U31+2*0.95*5.67E-8*(((BQ31+$B$7)+273)^4-(BQ31+273)^4)-44100*J31)/(1.84*29.3*R31+8*0.95*5.67E-8*(BQ31+273)^3))</f>
        <v>0</v>
      </c>
      <c r="W31">
        <f>($C$7*BR31+$D$7*BS31+$E$7*V31)</f>
        <v>0</v>
      </c>
      <c r="X31">
        <f>0.61365*exp(17.502*W31/(240.97+W31))</f>
        <v>0</v>
      </c>
      <c r="Y31">
        <f>(Z31/AA31*100)</f>
        <v>0</v>
      </c>
      <c r="Z31">
        <f>BJ31*(BO31+BP31)/1000</f>
        <v>0</v>
      </c>
      <c r="AA31">
        <f>0.61365*exp(17.502*BQ31/(240.97+BQ31))</f>
        <v>0</v>
      </c>
      <c r="AB31">
        <f>(X31-BJ31*(BO31+BP31)/1000)</f>
        <v>0</v>
      </c>
      <c r="AC31">
        <f>(-J31*44100)</f>
        <v>0</v>
      </c>
      <c r="AD31">
        <f>2*29.3*R31*0.92*(BQ31-W31)</f>
        <v>0</v>
      </c>
      <c r="AE31">
        <f>2*0.95*5.67E-8*(((BQ31+$B$7)+273)^4-(W31+273)^4)</f>
        <v>0</v>
      </c>
      <c r="AF31">
        <f>U31+AE31+AC31+AD31</f>
        <v>0</v>
      </c>
      <c r="AG31">
        <f>BN31*AU31*(BI31-BH31*(1000-AU31*BK31)/(1000-AU31*BJ31))/(100*BB31)</f>
        <v>0</v>
      </c>
      <c r="AH31">
        <f>1000*BN31*AU31*(BJ31-BK31)/(100*BB31*(1000-AU31*BJ31))</f>
        <v>0</v>
      </c>
      <c r="AI31">
        <f>(AJ31 - AK31 - BO31*1E3/(8.314*(BQ31+273.15)) * AM31/BN31 * AL31) * BN31/(100*BB31) * (1000 - BK31)/1000</f>
        <v>0</v>
      </c>
      <c r="AJ31">
        <v>223.902641630616</v>
      </c>
      <c r="AK31">
        <v>232.865145454545</v>
      </c>
      <c r="AL31">
        <v>-3.28881519924141</v>
      </c>
      <c r="AM31">
        <v>66.87844345255</v>
      </c>
      <c r="AN31">
        <f>(AP31 - AO31 + BO31*1E3/(8.314*(BQ31+273.15)) * AR31/BN31 * AQ31) * BN31/(100*BB31) * 1000/(1000 - AP31)</f>
        <v>0</v>
      </c>
      <c r="AO31">
        <v>19.0022921510692</v>
      </c>
      <c r="AP31">
        <v>20.1338715151515</v>
      </c>
      <c r="AQ31">
        <v>-7.32457287189557e-05</v>
      </c>
      <c r="AR31">
        <v>77.4193285982375</v>
      </c>
      <c r="AS31">
        <v>31</v>
      </c>
      <c r="AT31">
        <v>6</v>
      </c>
      <c r="AU31">
        <f>IF(AS31*$H$13&gt;=AW31,1.0,(AW31/(AW31-AS31*$H$13)))</f>
        <v>0</v>
      </c>
      <c r="AV31">
        <f>(AU31-1)*100</f>
        <v>0</v>
      </c>
      <c r="AW31">
        <f>MAX(0,($B$13+$C$13*BV31)/(1+$D$13*BV31)*BO31/(BQ31+273)*$E$13)</f>
        <v>0</v>
      </c>
      <c r="AX31">
        <f>$B$11*BW31+$C$11*BX31+$F$11*CI31*(1-CL31)</f>
        <v>0</v>
      </c>
      <c r="AY31">
        <f>AX31*AZ31</f>
        <v>0</v>
      </c>
      <c r="AZ31">
        <f>($B$11*$D$9+$C$11*$D$9+$F$11*((CV31+CN31)/MAX(CV31+CN31+CW31, 0.1)*$I$9+CW31/MAX(CV31+CN31+CW31, 0.1)*$J$9))/($B$11+$C$11+$F$11)</f>
        <v>0</v>
      </c>
      <c r="BA31">
        <f>($B$11*$K$9+$C$11*$K$9+$F$11*((CV31+CN31)/MAX(CV31+CN31+CW31, 0.1)*$P$9+CW31/MAX(CV31+CN31+CW31, 0.1)*$Q$9))/($B$11+$C$11+$F$11)</f>
        <v>0</v>
      </c>
      <c r="BB31">
        <v>2.18</v>
      </c>
      <c r="BC31">
        <v>0.5</v>
      </c>
      <c r="BD31" t="s">
        <v>355</v>
      </c>
      <c r="BE31">
        <v>2</v>
      </c>
      <c r="BF31" t="b">
        <v>1</v>
      </c>
      <c r="BG31">
        <v>1656169858.71429</v>
      </c>
      <c r="BH31">
        <v>251.622892857143</v>
      </c>
      <c r="BI31">
        <v>234.766107142857</v>
      </c>
      <c r="BJ31">
        <v>20.1482428571429</v>
      </c>
      <c r="BK31">
        <v>18.9970071428571</v>
      </c>
      <c r="BL31">
        <v>250.569321428571</v>
      </c>
      <c r="BM31">
        <v>20.0966928571429</v>
      </c>
      <c r="BN31">
        <v>499.974035714286</v>
      </c>
      <c r="BO31">
        <v>76.3361821428572</v>
      </c>
      <c r="BP31">
        <v>0.0999327607142857</v>
      </c>
      <c r="BQ31">
        <v>24.3796071428571</v>
      </c>
      <c r="BR31">
        <v>24.4811785714286</v>
      </c>
      <c r="BS31">
        <v>999.9</v>
      </c>
      <c r="BT31">
        <v>0</v>
      </c>
      <c r="BU31">
        <v>0</v>
      </c>
      <c r="BV31">
        <v>9987.29785714286</v>
      </c>
      <c r="BW31">
        <v>0</v>
      </c>
      <c r="BX31">
        <v>1381.49107142857</v>
      </c>
      <c r="BY31">
        <v>16.8568464285714</v>
      </c>
      <c r="BZ31">
        <v>256.797107142857</v>
      </c>
      <c r="CA31">
        <v>239.31225</v>
      </c>
      <c r="CB31">
        <v>1.15124142857143</v>
      </c>
      <c r="CC31">
        <v>234.766107142857</v>
      </c>
      <c r="CD31">
        <v>18.9970071428571</v>
      </c>
      <c r="CE31">
        <v>1.53804107142857</v>
      </c>
      <c r="CF31">
        <v>1.45015892857143</v>
      </c>
      <c r="CG31">
        <v>13.3516678571429</v>
      </c>
      <c r="CH31">
        <v>12.4525428571429</v>
      </c>
      <c r="CI31">
        <v>1999.96607142857</v>
      </c>
      <c r="CJ31">
        <v>0.980001535714286</v>
      </c>
      <c r="CK31">
        <v>0.0199986071428571</v>
      </c>
      <c r="CL31">
        <v>0</v>
      </c>
      <c r="CM31">
        <v>2.47132857142857</v>
      </c>
      <c r="CN31">
        <v>0</v>
      </c>
      <c r="CO31">
        <v>3640.04607142857</v>
      </c>
      <c r="CP31">
        <v>16705.125</v>
      </c>
      <c r="CQ31">
        <v>40.58675</v>
      </c>
      <c r="CR31">
        <v>42.23875</v>
      </c>
      <c r="CS31">
        <v>41.60475</v>
      </c>
      <c r="CT31">
        <v>40.4325714285714</v>
      </c>
      <c r="CU31">
        <v>40.125</v>
      </c>
      <c r="CV31">
        <v>1959.97071428571</v>
      </c>
      <c r="CW31">
        <v>39.9953571428571</v>
      </c>
      <c r="CX31">
        <v>0</v>
      </c>
      <c r="CY31">
        <v>1656169865.4</v>
      </c>
      <c r="CZ31">
        <v>0</v>
      </c>
      <c r="DA31">
        <v>0</v>
      </c>
      <c r="DB31" t="s">
        <v>356</v>
      </c>
      <c r="DC31">
        <v>1656081796.1</v>
      </c>
      <c r="DD31">
        <v>1656081786.6</v>
      </c>
      <c r="DE31">
        <v>0</v>
      </c>
      <c r="DF31">
        <v>0.447</v>
      </c>
      <c r="DG31">
        <v>0.012</v>
      </c>
      <c r="DH31">
        <v>1.816</v>
      </c>
      <c r="DI31">
        <v>-0.091</v>
      </c>
      <c r="DJ31">
        <v>420</v>
      </c>
      <c r="DK31">
        <v>13</v>
      </c>
      <c r="DL31">
        <v>0.64</v>
      </c>
      <c r="DM31">
        <v>0.22</v>
      </c>
      <c r="DN31">
        <v>16.5889475</v>
      </c>
      <c r="DO31">
        <v>4.33908630393995</v>
      </c>
      <c r="DP31">
        <v>0.450848577677417</v>
      </c>
      <c r="DQ31">
        <v>0</v>
      </c>
      <c r="DR31">
        <v>1.15885325</v>
      </c>
      <c r="DS31">
        <v>-0.152384577861162</v>
      </c>
      <c r="DT31">
        <v>0.0151566448113526</v>
      </c>
      <c r="DU31">
        <v>0</v>
      </c>
      <c r="DV31">
        <v>0</v>
      </c>
      <c r="DW31">
        <v>2</v>
      </c>
      <c r="DX31" t="s">
        <v>357</v>
      </c>
      <c r="DY31">
        <v>2.90305</v>
      </c>
      <c r="DZ31">
        <v>2.71646</v>
      </c>
      <c r="EA31">
        <v>0.0473199</v>
      </c>
      <c r="EB31">
        <v>0.0442889</v>
      </c>
      <c r="EC31">
        <v>0.0783239</v>
      </c>
      <c r="ED31">
        <v>0.074723</v>
      </c>
      <c r="EE31">
        <v>27454.3</v>
      </c>
      <c r="EF31">
        <v>23656.7</v>
      </c>
      <c r="EG31">
        <v>25779.6</v>
      </c>
      <c r="EH31">
        <v>24088.5</v>
      </c>
      <c r="EI31">
        <v>40483.1</v>
      </c>
      <c r="EJ31">
        <v>36854.4</v>
      </c>
      <c r="EK31">
        <v>46511.9</v>
      </c>
      <c r="EL31">
        <v>42917.6</v>
      </c>
      <c r="EM31">
        <v>1.81988</v>
      </c>
      <c r="EN31">
        <v>2.30568</v>
      </c>
      <c r="EO31">
        <v>0.156395</v>
      </c>
      <c r="EP31">
        <v>0</v>
      </c>
      <c r="EQ31">
        <v>21.8736</v>
      </c>
      <c r="ER31">
        <v>999.9</v>
      </c>
      <c r="ES31">
        <v>54.706</v>
      </c>
      <c r="ET31">
        <v>25.126</v>
      </c>
      <c r="EU31">
        <v>22.9586</v>
      </c>
      <c r="EV31">
        <v>52.7501</v>
      </c>
      <c r="EW31">
        <v>35.653</v>
      </c>
      <c r="EX31">
        <v>2</v>
      </c>
      <c r="EY31">
        <v>-0.369045</v>
      </c>
      <c r="EZ31">
        <v>-0.445188</v>
      </c>
      <c r="FA31">
        <v>20.2466</v>
      </c>
      <c r="FB31">
        <v>5.23526</v>
      </c>
      <c r="FC31">
        <v>11.986</v>
      </c>
      <c r="FD31">
        <v>4.9571</v>
      </c>
      <c r="FE31">
        <v>3.30387</v>
      </c>
      <c r="FF31">
        <v>9999</v>
      </c>
      <c r="FG31">
        <v>310.9</v>
      </c>
      <c r="FH31">
        <v>3685.5</v>
      </c>
      <c r="FI31">
        <v>9999</v>
      </c>
      <c r="FJ31">
        <v>1.86829</v>
      </c>
      <c r="FK31">
        <v>1.86401</v>
      </c>
      <c r="FL31">
        <v>1.87161</v>
      </c>
      <c r="FM31">
        <v>1.86241</v>
      </c>
      <c r="FN31">
        <v>1.86188</v>
      </c>
      <c r="FO31">
        <v>1.86829</v>
      </c>
      <c r="FP31">
        <v>1.85838</v>
      </c>
      <c r="FQ31">
        <v>1.86493</v>
      </c>
      <c r="FR31">
        <v>5</v>
      </c>
      <c r="FS31">
        <v>0</v>
      </c>
      <c r="FT31">
        <v>0</v>
      </c>
      <c r="FU31">
        <v>0</v>
      </c>
      <c r="FV31" t="s">
        <v>358</v>
      </c>
      <c r="FW31" t="s">
        <v>359</v>
      </c>
      <c r="FX31" t="s">
        <v>360</v>
      </c>
      <c r="FY31" t="s">
        <v>360</v>
      </c>
      <c r="FZ31" t="s">
        <v>360</v>
      </c>
      <c r="GA31" t="s">
        <v>360</v>
      </c>
      <c r="GB31">
        <v>0</v>
      </c>
      <c r="GC31">
        <v>100</v>
      </c>
      <c r="GD31">
        <v>100</v>
      </c>
      <c r="GE31">
        <v>0.998</v>
      </c>
      <c r="GF31">
        <v>0.0516</v>
      </c>
      <c r="GG31">
        <v>0.394990895927804</v>
      </c>
      <c r="GH31">
        <v>0.00311535208462502</v>
      </c>
      <c r="GI31">
        <v>-2.16445174003142e-06</v>
      </c>
      <c r="GJ31">
        <v>9.0383515404126e-10</v>
      </c>
      <c r="GK31">
        <v>0.0515542376217994</v>
      </c>
      <c r="GL31">
        <v>0</v>
      </c>
      <c r="GM31">
        <v>0</v>
      </c>
      <c r="GN31">
        <v>0</v>
      </c>
      <c r="GO31">
        <v>18</v>
      </c>
      <c r="GP31">
        <v>2154</v>
      </c>
      <c r="GQ31">
        <v>2</v>
      </c>
      <c r="GR31">
        <v>17</v>
      </c>
      <c r="GS31">
        <v>1467.8</v>
      </c>
      <c r="GT31">
        <v>1468</v>
      </c>
      <c r="GU31">
        <v>0.722656</v>
      </c>
      <c r="GV31">
        <v>2.3584</v>
      </c>
      <c r="GW31">
        <v>1.99829</v>
      </c>
      <c r="GX31">
        <v>2.70264</v>
      </c>
      <c r="GY31">
        <v>2.09351</v>
      </c>
      <c r="GZ31">
        <v>2.38525</v>
      </c>
      <c r="HA31">
        <v>33.7606</v>
      </c>
      <c r="HB31">
        <v>15.9445</v>
      </c>
      <c r="HC31">
        <v>18</v>
      </c>
      <c r="HD31">
        <v>407.063</v>
      </c>
      <c r="HE31">
        <v>734.98</v>
      </c>
      <c r="HF31">
        <v>22.9984</v>
      </c>
      <c r="HG31">
        <v>22.6284</v>
      </c>
      <c r="HH31">
        <v>30.0004</v>
      </c>
      <c r="HI31">
        <v>22.3465</v>
      </c>
      <c r="HJ31">
        <v>22.3437</v>
      </c>
      <c r="HK31">
        <v>14.4328</v>
      </c>
      <c r="HL31">
        <v>28.7003</v>
      </c>
      <c r="HM31">
        <v>85.3949</v>
      </c>
      <c r="HN31">
        <v>23</v>
      </c>
      <c r="HO31">
        <v>181.938</v>
      </c>
      <c r="HP31">
        <v>18.9376</v>
      </c>
      <c r="HQ31">
        <v>98.5104</v>
      </c>
      <c r="HR31">
        <v>100.946</v>
      </c>
    </row>
    <row r="32" spans="1:226">
      <c r="A32">
        <v>16</v>
      </c>
      <c r="B32">
        <v>1656169871.5</v>
      </c>
      <c r="C32">
        <v>75</v>
      </c>
      <c r="D32" t="s">
        <v>390</v>
      </c>
      <c r="E32" t="s">
        <v>391</v>
      </c>
      <c r="F32">
        <v>5</v>
      </c>
      <c r="G32" t="s">
        <v>353</v>
      </c>
      <c r="H32" t="s">
        <v>354</v>
      </c>
      <c r="I32">
        <v>1656169864</v>
      </c>
      <c r="J32">
        <f>(K32)/1000</f>
        <v>0</v>
      </c>
      <c r="K32">
        <f>IF(BF32, AN32, AH32)</f>
        <v>0</v>
      </c>
      <c r="L32">
        <f>IF(BF32, AI32, AG32)</f>
        <v>0</v>
      </c>
      <c r="M32">
        <f>BH32 - IF(AU32&gt;1, L32*BB32*100.0/(AW32*BV32), 0)</f>
        <v>0</v>
      </c>
      <c r="N32">
        <f>((T32-J32/2)*M32-L32)/(T32+J32/2)</f>
        <v>0</v>
      </c>
      <c r="O32">
        <f>N32*(BO32+BP32)/1000.0</f>
        <v>0</v>
      </c>
      <c r="P32">
        <f>(BH32 - IF(AU32&gt;1, L32*BB32*100.0/(AW32*BV32), 0))*(BO32+BP32)/1000.0</f>
        <v>0</v>
      </c>
      <c r="Q32">
        <f>2.0/((1/S32-1/R32)+SIGN(S32)*SQRT((1/S32-1/R32)*(1/S32-1/R32) + 4*BC32/((BC32+1)*(BC32+1))*(2*1/S32*1/R32-1/R32*1/R32)))</f>
        <v>0</v>
      </c>
      <c r="R32">
        <f>IF(LEFT(BD32,1)&lt;&gt;"0",IF(LEFT(BD32,1)="1",3.0,BE32),$D$5+$E$5*(BV32*BO32/($K$5*1000))+$F$5*(BV32*BO32/($K$5*1000))*MAX(MIN(BB32,$J$5),$I$5)*MAX(MIN(BB32,$J$5),$I$5)+$G$5*MAX(MIN(BB32,$J$5),$I$5)*(BV32*BO32/($K$5*1000))+$H$5*(BV32*BO32/($K$5*1000))*(BV32*BO32/($K$5*1000)))</f>
        <v>0</v>
      </c>
      <c r="S32">
        <f>J32*(1000-(1000*0.61365*exp(17.502*W32/(240.97+W32))/(BO32+BP32)+BJ32)/2)/(1000*0.61365*exp(17.502*W32/(240.97+W32))/(BO32+BP32)-BJ32)</f>
        <v>0</v>
      </c>
      <c r="T32">
        <f>1/((BC32+1)/(Q32/1.6)+1/(R32/1.37)) + BC32/((BC32+1)/(Q32/1.6) + BC32/(R32/1.37))</f>
        <v>0</v>
      </c>
      <c r="U32">
        <f>(AX32*BA32)</f>
        <v>0</v>
      </c>
      <c r="V32">
        <f>(BQ32+(U32+2*0.95*5.67E-8*(((BQ32+$B$7)+273)^4-(BQ32+273)^4)-44100*J32)/(1.84*29.3*R32+8*0.95*5.67E-8*(BQ32+273)^3))</f>
        <v>0</v>
      </c>
      <c r="W32">
        <f>($C$7*BR32+$D$7*BS32+$E$7*V32)</f>
        <v>0</v>
      </c>
      <c r="X32">
        <f>0.61365*exp(17.502*W32/(240.97+W32))</f>
        <v>0</v>
      </c>
      <c r="Y32">
        <f>(Z32/AA32*100)</f>
        <v>0</v>
      </c>
      <c r="Z32">
        <f>BJ32*(BO32+BP32)/1000</f>
        <v>0</v>
      </c>
      <c r="AA32">
        <f>0.61365*exp(17.502*BQ32/(240.97+BQ32))</f>
        <v>0</v>
      </c>
      <c r="AB32">
        <f>(X32-BJ32*(BO32+BP32)/1000)</f>
        <v>0</v>
      </c>
      <c r="AC32">
        <f>(-J32*44100)</f>
        <v>0</v>
      </c>
      <c r="AD32">
        <f>2*29.3*R32*0.92*(BQ32-W32)</f>
        <v>0</v>
      </c>
      <c r="AE32">
        <f>2*0.95*5.67E-8*(((BQ32+$B$7)+273)^4-(W32+273)^4)</f>
        <v>0</v>
      </c>
      <c r="AF32">
        <f>U32+AE32+AC32+AD32</f>
        <v>0</v>
      </c>
      <c r="AG32">
        <f>BN32*AU32*(BI32-BH32*(1000-AU32*BK32)/(1000-AU32*BJ32))/(100*BB32)</f>
        <v>0</v>
      </c>
      <c r="AH32">
        <f>1000*BN32*AU32*(BJ32-BK32)/(100*BB32*(1000-AU32*BJ32))</f>
        <v>0</v>
      </c>
      <c r="AI32">
        <f>(AJ32 - AK32 - BO32*1E3/(8.314*(BQ32+273.15)) * AM32/BN32 * AL32) * BN32/(100*BB32) * (1000 - BK32)/1000</f>
        <v>0</v>
      </c>
      <c r="AJ32">
        <v>206.797238043803</v>
      </c>
      <c r="AK32">
        <v>216.217121212121</v>
      </c>
      <c r="AL32">
        <v>-3.32903877068165</v>
      </c>
      <c r="AM32">
        <v>66.87844345255</v>
      </c>
      <c r="AN32">
        <f>(AP32 - AO32 + BO32*1E3/(8.314*(BQ32+273.15)) * AR32/BN32 * AQ32) * BN32/(100*BB32) * 1000/(1000 - AP32)</f>
        <v>0</v>
      </c>
      <c r="AO32">
        <v>18.9848675398147</v>
      </c>
      <c r="AP32">
        <v>20.1282181818182</v>
      </c>
      <c r="AQ32">
        <v>-7.16689051741654e-05</v>
      </c>
      <c r="AR32">
        <v>77.4193285982375</v>
      </c>
      <c r="AS32">
        <v>31</v>
      </c>
      <c r="AT32">
        <v>6</v>
      </c>
      <c r="AU32">
        <f>IF(AS32*$H$13&gt;=AW32,1.0,(AW32/(AW32-AS32*$H$13)))</f>
        <v>0</v>
      </c>
      <c r="AV32">
        <f>(AU32-1)*100</f>
        <v>0</v>
      </c>
      <c r="AW32">
        <f>MAX(0,($B$13+$C$13*BV32)/(1+$D$13*BV32)*BO32/(BQ32+273)*$E$13)</f>
        <v>0</v>
      </c>
      <c r="AX32">
        <f>$B$11*BW32+$C$11*BX32+$F$11*CI32*(1-CL32)</f>
        <v>0</v>
      </c>
      <c r="AY32">
        <f>AX32*AZ32</f>
        <v>0</v>
      </c>
      <c r="AZ32">
        <f>($B$11*$D$9+$C$11*$D$9+$F$11*((CV32+CN32)/MAX(CV32+CN32+CW32, 0.1)*$I$9+CW32/MAX(CV32+CN32+CW32, 0.1)*$J$9))/($B$11+$C$11+$F$11)</f>
        <v>0</v>
      </c>
      <c r="BA32">
        <f>($B$11*$K$9+$C$11*$K$9+$F$11*((CV32+CN32)/MAX(CV32+CN32+CW32, 0.1)*$P$9+CW32/MAX(CV32+CN32+CW32, 0.1)*$Q$9))/($B$11+$C$11+$F$11)</f>
        <v>0</v>
      </c>
      <c r="BB32">
        <v>2.18</v>
      </c>
      <c r="BC32">
        <v>0.5</v>
      </c>
      <c r="BD32" t="s">
        <v>355</v>
      </c>
      <c r="BE32">
        <v>2</v>
      </c>
      <c r="BF32" t="b">
        <v>1</v>
      </c>
      <c r="BG32">
        <v>1656169864</v>
      </c>
      <c r="BH32">
        <v>234.555</v>
      </c>
      <c r="BI32">
        <v>217.298111111111</v>
      </c>
      <c r="BJ32">
        <v>20.137462962963</v>
      </c>
      <c r="BK32">
        <v>18.9942666666667</v>
      </c>
      <c r="BL32">
        <v>233.53937037037</v>
      </c>
      <c r="BM32">
        <v>20.0859037037037</v>
      </c>
      <c r="BN32">
        <v>499.983814814815</v>
      </c>
      <c r="BO32">
        <v>76.3363518518518</v>
      </c>
      <c r="BP32">
        <v>0.0999243037037037</v>
      </c>
      <c r="BQ32">
        <v>24.3519814814815</v>
      </c>
      <c r="BR32">
        <v>24.4742962962963</v>
      </c>
      <c r="BS32">
        <v>999.9</v>
      </c>
      <c r="BT32">
        <v>0</v>
      </c>
      <c r="BU32">
        <v>0</v>
      </c>
      <c r="BV32">
        <v>10002.7096296296</v>
      </c>
      <c r="BW32">
        <v>0</v>
      </c>
      <c r="BX32">
        <v>1381.72962962963</v>
      </c>
      <c r="BY32">
        <v>17.256937037037</v>
      </c>
      <c r="BZ32">
        <v>239.375518518519</v>
      </c>
      <c r="CA32">
        <v>221.505444444444</v>
      </c>
      <c r="CB32">
        <v>1.14319703703704</v>
      </c>
      <c r="CC32">
        <v>217.298111111111</v>
      </c>
      <c r="CD32">
        <v>18.9942666666667</v>
      </c>
      <c r="CE32">
        <v>1.53722074074074</v>
      </c>
      <c r="CF32">
        <v>1.44995259259259</v>
      </c>
      <c r="CG32">
        <v>13.3434888888889</v>
      </c>
      <c r="CH32">
        <v>12.4503703703704</v>
      </c>
      <c r="CI32">
        <v>2000.04777777778</v>
      </c>
      <c r="CJ32">
        <v>0.980002</v>
      </c>
      <c r="CK32">
        <v>0.0199981259259259</v>
      </c>
      <c r="CL32">
        <v>0</v>
      </c>
      <c r="CM32">
        <v>2.51274074074074</v>
      </c>
      <c r="CN32">
        <v>0</v>
      </c>
      <c r="CO32">
        <v>3633.44666666667</v>
      </c>
      <c r="CP32">
        <v>16705.8185185185</v>
      </c>
      <c r="CQ32">
        <v>40.569</v>
      </c>
      <c r="CR32">
        <v>42.2243333333333</v>
      </c>
      <c r="CS32">
        <v>41.5876666666667</v>
      </c>
      <c r="CT32">
        <v>40.4347037037037</v>
      </c>
      <c r="CU32">
        <v>40.125</v>
      </c>
      <c r="CV32">
        <v>1960.05222222222</v>
      </c>
      <c r="CW32">
        <v>39.9955555555556</v>
      </c>
      <c r="CX32">
        <v>0</v>
      </c>
      <c r="CY32">
        <v>1656169870.2</v>
      </c>
      <c r="CZ32">
        <v>0</v>
      </c>
      <c r="DA32">
        <v>0</v>
      </c>
      <c r="DB32" t="s">
        <v>356</v>
      </c>
      <c r="DC32">
        <v>1656081796.1</v>
      </c>
      <c r="DD32">
        <v>1656081786.6</v>
      </c>
      <c r="DE32">
        <v>0</v>
      </c>
      <c r="DF32">
        <v>0.447</v>
      </c>
      <c r="DG32">
        <v>0.012</v>
      </c>
      <c r="DH32">
        <v>1.816</v>
      </c>
      <c r="DI32">
        <v>-0.091</v>
      </c>
      <c r="DJ32">
        <v>420</v>
      </c>
      <c r="DK32">
        <v>13</v>
      </c>
      <c r="DL32">
        <v>0.64</v>
      </c>
      <c r="DM32">
        <v>0.22</v>
      </c>
      <c r="DN32">
        <v>16.9871512195122</v>
      </c>
      <c r="DO32">
        <v>5.12604459930318</v>
      </c>
      <c r="DP32">
        <v>0.539837674392622</v>
      </c>
      <c r="DQ32">
        <v>0</v>
      </c>
      <c r="DR32">
        <v>1.1505343902439</v>
      </c>
      <c r="DS32">
        <v>-0.101558885017422</v>
      </c>
      <c r="DT32">
        <v>0.0118646285232219</v>
      </c>
      <c r="DU32">
        <v>0</v>
      </c>
      <c r="DV32">
        <v>0</v>
      </c>
      <c r="DW32">
        <v>2</v>
      </c>
      <c r="DX32" t="s">
        <v>357</v>
      </c>
      <c r="DY32">
        <v>2.90311</v>
      </c>
      <c r="DZ32">
        <v>2.71665</v>
      </c>
      <c r="EA32">
        <v>0.0443311</v>
      </c>
      <c r="EB32">
        <v>0.0413143</v>
      </c>
      <c r="EC32">
        <v>0.0783095</v>
      </c>
      <c r="ED32">
        <v>0.0747022</v>
      </c>
      <c r="EE32">
        <v>27540.5</v>
      </c>
      <c r="EF32">
        <v>23730</v>
      </c>
      <c r="EG32">
        <v>25779.7</v>
      </c>
      <c r="EH32">
        <v>24088.1</v>
      </c>
      <c r="EI32">
        <v>40483.7</v>
      </c>
      <c r="EJ32">
        <v>36854.8</v>
      </c>
      <c r="EK32">
        <v>46511.9</v>
      </c>
      <c r="EL32">
        <v>42917.1</v>
      </c>
      <c r="EM32">
        <v>1.81998</v>
      </c>
      <c r="EN32">
        <v>2.30522</v>
      </c>
      <c r="EO32">
        <v>0.158738</v>
      </c>
      <c r="EP32">
        <v>0</v>
      </c>
      <c r="EQ32">
        <v>21.8495</v>
      </c>
      <c r="ER32">
        <v>999.9</v>
      </c>
      <c r="ES32">
        <v>54.682</v>
      </c>
      <c r="ET32">
        <v>25.156</v>
      </c>
      <c r="EU32">
        <v>22.9922</v>
      </c>
      <c r="EV32">
        <v>52.2201</v>
      </c>
      <c r="EW32">
        <v>35.5449</v>
      </c>
      <c r="EX32">
        <v>2</v>
      </c>
      <c r="EY32">
        <v>-0.368747</v>
      </c>
      <c r="EZ32">
        <v>-0.452974</v>
      </c>
      <c r="FA32">
        <v>20.2463</v>
      </c>
      <c r="FB32">
        <v>5.23496</v>
      </c>
      <c r="FC32">
        <v>11.986</v>
      </c>
      <c r="FD32">
        <v>4.9572</v>
      </c>
      <c r="FE32">
        <v>3.30387</v>
      </c>
      <c r="FF32">
        <v>9999</v>
      </c>
      <c r="FG32">
        <v>310.9</v>
      </c>
      <c r="FH32">
        <v>3685.5</v>
      </c>
      <c r="FI32">
        <v>9999</v>
      </c>
      <c r="FJ32">
        <v>1.86829</v>
      </c>
      <c r="FK32">
        <v>1.86401</v>
      </c>
      <c r="FL32">
        <v>1.87162</v>
      </c>
      <c r="FM32">
        <v>1.86241</v>
      </c>
      <c r="FN32">
        <v>1.86187</v>
      </c>
      <c r="FO32">
        <v>1.86829</v>
      </c>
      <c r="FP32">
        <v>1.85838</v>
      </c>
      <c r="FQ32">
        <v>1.86493</v>
      </c>
      <c r="FR32">
        <v>5</v>
      </c>
      <c r="FS32">
        <v>0</v>
      </c>
      <c r="FT32">
        <v>0</v>
      </c>
      <c r="FU32">
        <v>0</v>
      </c>
      <c r="FV32" t="s">
        <v>358</v>
      </c>
      <c r="FW32" t="s">
        <v>359</v>
      </c>
      <c r="FX32" t="s">
        <v>360</v>
      </c>
      <c r="FY32" t="s">
        <v>360</v>
      </c>
      <c r="FZ32" t="s">
        <v>360</v>
      </c>
      <c r="GA32" t="s">
        <v>360</v>
      </c>
      <c r="GB32">
        <v>0</v>
      </c>
      <c r="GC32">
        <v>100</v>
      </c>
      <c r="GD32">
        <v>100</v>
      </c>
      <c r="GE32">
        <v>0.961</v>
      </c>
      <c r="GF32">
        <v>0.0516</v>
      </c>
      <c r="GG32">
        <v>0.394990895927804</v>
      </c>
      <c r="GH32">
        <v>0.00311535208462502</v>
      </c>
      <c r="GI32">
        <v>-2.16445174003142e-06</v>
      </c>
      <c r="GJ32">
        <v>9.0383515404126e-10</v>
      </c>
      <c r="GK32">
        <v>0.0515542376217994</v>
      </c>
      <c r="GL32">
        <v>0</v>
      </c>
      <c r="GM32">
        <v>0</v>
      </c>
      <c r="GN32">
        <v>0</v>
      </c>
      <c r="GO32">
        <v>18</v>
      </c>
      <c r="GP32">
        <v>2154</v>
      </c>
      <c r="GQ32">
        <v>2</v>
      </c>
      <c r="GR32">
        <v>17</v>
      </c>
      <c r="GS32">
        <v>1467.9</v>
      </c>
      <c r="GT32">
        <v>1468.1</v>
      </c>
      <c r="GU32">
        <v>0.675049</v>
      </c>
      <c r="GV32">
        <v>2.35352</v>
      </c>
      <c r="GW32">
        <v>1.99829</v>
      </c>
      <c r="GX32">
        <v>2.70264</v>
      </c>
      <c r="GY32">
        <v>2.09351</v>
      </c>
      <c r="GZ32">
        <v>2.4585</v>
      </c>
      <c r="HA32">
        <v>33.7832</v>
      </c>
      <c r="HB32">
        <v>15.9533</v>
      </c>
      <c r="HC32">
        <v>18</v>
      </c>
      <c r="HD32">
        <v>407.148</v>
      </c>
      <c r="HE32">
        <v>734.647</v>
      </c>
      <c r="HF32">
        <v>22.9983</v>
      </c>
      <c r="HG32">
        <v>22.6322</v>
      </c>
      <c r="HH32">
        <v>30.0004</v>
      </c>
      <c r="HI32">
        <v>22.3509</v>
      </c>
      <c r="HJ32">
        <v>22.3484</v>
      </c>
      <c r="HK32">
        <v>13.4696</v>
      </c>
      <c r="HL32">
        <v>28.9728</v>
      </c>
      <c r="HM32">
        <v>85.3949</v>
      </c>
      <c r="HN32">
        <v>23</v>
      </c>
      <c r="HO32">
        <v>161.782</v>
      </c>
      <c r="HP32">
        <v>18.8218</v>
      </c>
      <c r="HQ32">
        <v>98.5106</v>
      </c>
      <c r="HR32">
        <v>100.945</v>
      </c>
    </row>
    <row r="33" spans="1:226">
      <c r="A33">
        <v>17</v>
      </c>
      <c r="B33">
        <v>1656169876.5</v>
      </c>
      <c r="C33">
        <v>80</v>
      </c>
      <c r="D33" t="s">
        <v>392</v>
      </c>
      <c r="E33" t="s">
        <v>393</v>
      </c>
      <c r="F33">
        <v>5</v>
      </c>
      <c r="G33" t="s">
        <v>353</v>
      </c>
      <c r="H33" t="s">
        <v>354</v>
      </c>
      <c r="I33">
        <v>1656169868.71429</v>
      </c>
      <c r="J33">
        <f>(K33)/1000</f>
        <v>0</v>
      </c>
      <c r="K33">
        <f>IF(BF33, AN33, AH33)</f>
        <v>0</v>
      </c>
      <c r="L33">
        <f>IF(BF33, AI33, AG33)</f>
        <v>0</v>
      </c>
      <c r="M33">
        <f>BH33 - IF(AU33&gt;1, L33*BB33*100.0/(AW33*BV33), 0)</f>
        <v>0</v>
      </c>
      <c r="N33">
        <f>((T33-J33/2)*M33-L33)/(T33+J33/2)</f>
        <v>0</v>
      </c>
      <c r="O33">
        <f>N33*(BO33+BP33)/1000.0</f>
        <v>0</v>
      </c>
      <c r="P33">
        <f>(BH33 - IF(AU33&gt;1, L33*BB33*100.0/(AW33*BV33), 0))*(BO33+BP33)/1000.0</f>
        <v>0</v>
      </c>
      <c r="Q33">
        <f>2.0/((1/S33-1/R33)+SIGN(S33)*SQRT((1/S33-1/R33)*(1/S33-1/R33) + 4*BC33/((BC33+1)*(BC33+1))*(2*1/S33*1/R33-1/R33*1/R33)))</f>
        <v>0</v>
      </c>
      <c r="R33">
        <f>IF(LEFT(BD33,1)&lt;&gt;"0",IF(LEFT(BD33,1)="1",3.0,BE33),$D$5+$E$5*(BV33*BO33/($K$5*1000))+$F$5*(BV33*BO33/($K$5*1000))*MAX(MIN(BB33,$J$5),$I$5)*MAX(MIN(BB33,$J$5),$I$5)+$G$5*MAX(MIN(BB33,$J$5),$I$5)*(BV33*BO33/($K$5*1000))+$H$5*(BV33*BO33/($K$5*1000))*(BV33*BO33/($K$5*1000)))</f>
        <v>0</v>
      </c>
      <c r="S33">
        <f>J33*(1000-(1000*0.61365*exp(17.502*W33/(240.97+W33))/(BO33+BP33)+BJ33)/2)/(1000*0.61365*exp(17.502*W33/(240.97+W33))/(BO33+BP33)-BJ33)</f>
        <v>0</v>
      </c>
      <c r="T33">
        <f>1/((BC33+1)/(Q33/1.6)+1/(R33/1.37)) + BC33/((BC33+1)/(Q33/1.6) + BC33/(R33/1.37))</f>
        <v>0</v>
      </c>
      <c r="U33">
        <f>(AX33*BA33)</f>
        <v>0</v>
      </c>
      <c r="V33">
        <f>(BQ33+(U33+2*0.95*5.67E-8*(((BQ33+$B$7)+273)^4-(BQ33+273)^4)-44100*J33)/(1.84*29.3*R33+8*0.95*5.67E-8*(BQ33+273)^3))</f>
        <v>0</v>
      </c>
      <c r="W33">
        <f>($C$7*BR33+$D$7*BS33+$E$7*V33)</f>
        <v>0</v>
      </c>
      <c r="X33">
        <f>0.61365*exp(17.502*W33/(240.97+W33))</f>
        <v>0</v>
      </c>
      <c r="Y33">
        <f>(Z33/AA33*100)</f>
        <v>0</v>
      </c>
      <c r="Z33">
        <f>BJ33*(BO33+BP33)/1000</f>
        <v>0</v>
      </c>
      <c r="AA33">
        <f>0.61365*exp(17.502*BQ33/(240.97+BQ33))</f>
        <v>0</v>
      </c>
      <c r="AB33">
        <f>(X33-BJ33*(BO33+BP33)/1000)</f>
        <v>0</v>
      </c>
      <c r="AC33">
        <f>(-J33*44100)</f>
        <v>0</v>
      </c>
      <c r="AD33">
        <f>2*29.3*R33*0.92*(BQ33-W33)</f>
        <v>0</v>
      </c>
      <c r="AE33">
        <f>2*0.95*5.67E-8*(((BQ33+$B$7)+273)^4-(W33+273)^4)</f>
        <v>0</v>
      </c>
      <c r="AF33">
        <f>U33+AE33+AC33+AD33</f>
        <v>0</v>
      </c>
      <c r="AG33">
        <f>BN33*AU33*(BI33-BH33*(1000-AU33*BK33)/(1000-AU33*BJ33))/(100*BB33)</f>
        <v>0</v>
      </c>
      <c r="AH33">
        <f>1000*BN33*AU33*(BJ33-BK33)/(100*BB33*(1000-AU33*BJ33))</f>
        <v>0</v>
      </c>
      <c r="AI33">
        <f>(AJ33 - AK33 - BO33*1E3/(8.314*(BQ33+273.15)) * AM33/BN33 * AL33) * BN33/(100*BB33) * (1000 - BK33)/1000</f>
        <v>0</v>
      </c>
      <c r="AJ33">
        <v>190.598794700132</v>
      </c>
      <c r="AK33">
        <v>200.095072727273</v>
      </c>
      <c r="AL33">
        <v>-3.23827046767768</v>
      </c>
      <c r="AM33">
        <v>66.87844345255</v>
      </c>
      <c r="AN33">
        <f>(AP33 - AO33 + BO33*1E3/(8.314*(BQ33+273.15)) * AR33/BN33 * AQ33) * BN33/(100*BB33) * 1000/(1000 - AP33)</f>
        <v>0</v>
      </c>
      <c r="AO33">
        <v>18.9710896951982</v>
      </c>
      <c r="AP33">
        <v>20.1186145454545</v>
      </c>
      <c r="AQ33">
        <v>-4.19960285339294e-05</v>
      </c>
      <c r="AR33">
        <v>77.4193285982375</v>
      </c>
      <c r="AS33">
        <v>31</v>
      </c>
      <c r="AT33">
        <v>6</v>
      </c>
      <c r="AU33">
        <f>IF(AS33*$H$13&gt;=AW33,1.0,(AW33/(AW33-AS33*$H$13)))</f>
        <v>0</v>
      </c>
      <c r="AV33">
        <f>(AU33-1)*100</f>
        <v>0</v>
      </c>
      <c r="AW33">
        <f>MAX(0,($B$13+$C$13*BV33)/(1+$D$13*BV33)*BO33/(BQ33+273)*$E$13)</f>
        <v>0</v>
      </c>
      <c r="AX33">
        <f>$B$11*BW33+$C$11*BX33+$F$11*CI33*(1-CL33)</f>
        <v>0</v>
      </c>
      <c r="AY33">
        <f>AX33*AZ33</f>
        <v>0</v>
      </c>
      <c r="AZ33">
        <f>($B$11*$D$9+$C$11*$D$9+$F$11*((CV33+CN33)/MAX(CV33+CN33+CW33, 0.1)*$I$9+CW33/MAX(CV33+CN33+CW33, 0.1)*$J$9))/($B$11+$C$11+$F$11)</f>
        <v>0</v>
      </c>
      <c r="BA33">
        <f>($B$11*$K$9+$C$11*$K$9+$F$11*((CV33+CN33)/MAX(CV33+CN33+CW33, 0.1)*$P$9+CW33/MAX(CV33+CN33+CW33, 0.1)*$Q$9))/($B$11+$C$11+$F$11)</f>
        <v>0</v>
      </c>
      <c r="BB33">
        <v>2.18</v>
      </c>
      <c r="BC33">
        <v>0.5</v>
      </c>
      <c r="BD33" t="s">
        <v>355</v>
      </c>
      <c r="BE33">
        <v>2</v>
      </c>
      <c r="BF33" t="b">
        <v>1</v>
      </c>
      <c r="BG33">
        <v>1656169868.71429</v>
      </c>
      <c r="BH33">
        <v>219.406071428571</v>
      </c>
      <c r="BI33">
        <v>201.829142857143</v>
      </c>
      <c r="BJ33">
        <v>20.1304964285714</v>
      </c>
      <c r="BK33">
        <v>18.9798357142857</v>
      </c>
      <c r="BL33">
        <v>218.424892857143</v>
      </c>
      <c r="BM33">
        <v>20.0789285714286</v>
      </c>
      <c r="BN33">
        <v>500.007821428571</v>
      </c>
      <c r="BO33">
        <v>76.3361107142857</v>
      </c>
      <c r="BP33">
        <v>0.100004839285714</v>
      </c>
      <c r="BQ33">
        <v>24.3278535714286</v>
      </c>
      <c r="BR33">
        <v>24.4237714285714</v>
      </c>
      <c r="BS33">
        <v>999.9</v>
      </c>
      <c r="BT33">
        <v>0</v>
      </c>
      <c r="BU33">
        <v>0</v>
      </c>
      <c r="BV33">
        <v>9995.29107142857</v>
      </c>
      <c r="BW33">
        <v>0</v>
      </c>
      <c r="BX33">
        <v>1382.20535714286</v>
      </c>
      <c r="BY33">
        <v>17.5770464285714</v>
      </c>
      <c r="BZ33">
        <v>223.913642857143</v>
      </c>
      <c r="CA33">
        <v>205.734071428571</v>
      </c>
      <c r="CB33">
        <v>1.15065428571429</v>
      </c>
      <c r="CC33">
        <v>201.829142857143</v>
      </c>
      <c r="CD33">
        <v>18.9798357142857</v>
      </c>
      <c r="CE33">
        <v>1.53668285714286</v>
      </c>
      <c r="CF33">
        <v>1.44884678571429</v>
      </c>
      <c r="CG33">
        <v>13.3381178571429</v>
      </c>
      <c r="CH33">
        <v>12.4387464285714</v>
      </c>
      <c r="CI33">
        <v>2000.04178571429</v>
      </c>
      <c r="CJ33">
        <v>0.980000678571428</v>
      </c>
      <c r="CK33">
        <v>0.0199995142857143</v>
      </c>
      <c r="CL33">
        <v>0</v>
      </c>
      <c r="CM33">
        <v>2.53701071428571</v>
      </c>
      <c r="CN33">
        <v>0</v>
      </c>
      <c r="CO33">
        <v>3633.50785714286</v>
      </c>
      <c r="CP33">
        <v>16705.75</v>
      </c>
      <c r="CQ33">
        <v>40.56425</v>
      </c>
      <c r="CR33">
        <v>42.21175</v>
      </c>
      <c r="CS33">
        <v>41.57325</v>
      </c>
      <c r="CT33">
        <v>40.437</v>
      </c>
      <c r="CU33">
        <v>40.125</v>
      </c>
      <c r="CV33">
        <v>1960.04357142857</v>
      </c>
      <c r="CW33">
        <v>39.9982142857143</v>
      </c>
      <c r="CX33">
        <v>0</v>
      </c>
      <c r="CY33">
        <v>1656169875</v>
      </c>
      <c r="CZ33">
        <v>0</v>
      </c>
      <c r="DA33">
        <v>0</v>
      </c>
      <c r="DB33" t="s">
        <v>356</v>
      </c>
      <c r="DC33">
        <v>1656081796.1</v>
      </c>
      <c r="DD33">
        <v>1656081786.6</v>
      </c>
      <c r="DE33">
        <v>0</v>
      </c>
      <c r="DF33">
        <v>0.447</v>
      </c>
      <c r="DG33">
        <v>0.012</v>
      </c>
      <c r="DH33">
        <v>1.816</v>
      </c>
      <c r="DI33">
        <v>-0.091</v>
      </c>
      <c r="DJ33">
        <v>420</v>
      </c>
      <c r="DK33">
        <v>13</v>
      </c>
      <c r="DL33">
        <v>0.64</v>
      </c>
      <c r="DM33">
        <v>0.22</v>
      </c>
      <c r="DN33">
        <v>17.3004675</v>
      </c>
      <c r="DO33">
        <v>3.65269981238272</v>
      </c>
      <c r="DP33">
        <v>0.430368717722083</v>
      </c>
      <c r="DQ33">
        <v>0</v>
      </c>
      <c r="DR33">
        <v>1.14865125</v>
      </c>
      <c r="DS33">
        <v>0.0403698686679175</v>
      </c>
      <c r="DT33">
        <v>0.0105980878434508</v>
      </c>
      <c r="DU33">
        <v>1</v>
      </c>
      <c r="DV33">
        <v>1</v>
      </c>
      <c r="DW33">
        <v>2</v>
      </c>
      <c r="DX33" t="s">
        <v>375</v>
      </c>
      <c r="DY33">
        <v>2.90301</v>
      </c>
      <c r="DZ33">
        <v>2.7165</v>
      </c>
      <c r="EA33">
        <v>0.0413528</v>
      </c>
      <c r="EB33">
        <v>0.0380187</v>
      </c>
      <c r="EC33">
        <v>0.0782724</v>
      </c>
      <c r="ED33">
        <v>0.074574</v>
      </c>
      <c r="EE33">
        <v>27626</v>
      </c>
      <c r="EF33">
        <v>23811.3</v>
      </c>
      <c r="EG33">
        <v>25779.5</v>
      </c>
      <c r="EH33">
        <v>24087.9</v>
      </c>
      <c r="EI33">
        <v>40484.6</v>
      </c>
      <c r="EJ33">
        <v>36859.7</v>
      </c>
      <c r="EK33">
        <v>46511.1</v>
      </c>
      <c r="EL33">
        <v>42916.9</v>
      </c>
      <c r="EM33">
        <v>1.8204</v>
      </c>
      <c r="EN33">
        <v>2.30503</v>
      </c>
      <c r="EO33">
        <v>0.148542</v>
      </c>
      <c r="EP33">
        <v>0</v>
      </c>
      <c r="EQ33">
        <v>21.8275</v>
      </c>
      <c r="ER33">
        <v>999.9</v>
      </c>
      <c r="ES33">
        <v>54.682</v>
      </c>
      <c r="ET33">
        <v>25.166</v>
      </c>
      <c r="EU33">
        <v>23.0039</v>
      </c>
      <c r="EV33">
        <v>52.0201</v>
      </c>
      <c r="EW33">
        <v>35.5449</v>
      </c>
      <c r="EX33">
        <v>2</v>
      </c>
      <c r="EY33">
        <v>-0.368547</v>
      </c>
      <c r="EZ33">
        <v>-0.458573</v>
      </c>
      <c r="FA33">
        <v>20.2464</v>
      </c>
      <c r="FB33">
        <v>5.23451</v>
      </c>
      <c r="FC33">
        <v>11.986</v>
      </c>
      <c r="FD33">
        <v>4.9571</v>
      </c>
      <c r="FE33">
        <v>3.30398</v>
      </c>
      <c r="FF33">
        <v>9999</v>
      </c>
      <c r="FG33">
        <v>310.9</v>
      </c>
      <c r="FH33">
        <v>3685.8</v>
      </c>
      <c r="FI33">
        <v>9999</v>
      </c>
      <c r="FJ33">
        <v>1.86829</v>
      </c>
      <c r="FK33">
        <v>1.86401</v>
      </c>
      <c r="FL33">
        <v>1.87161</v>
      </c>
      <c r="FM33">
        <v>1.8624</v>
      </c>
      <c r="FN33">
        <v>1.86188</v>
      </c>
      <c r="FO33">
        <v>1.86829</v>
      </c>
      <c r="FP33">
        <v>1.85837</v>
      </c>
      <c r="FQ33">
        <v>1.86493</v>
      </c>
      <c r="FR33">
        <v>5</v>
      </c>
      <c r="FS33">
        <v>0</v>
      </c>
      <c r="FT33">
        <v>0</v>
      </c>
      <c r="FU33">
        <v>0</v>
      </c>
      <c r="FV33" t="s">
        <v>358</v>
      </c>
      <c r="FW33" t="s">
        <v>359</v>
      </c>
      <c r="FX33" t="s">
        <v>360</v>
      </c>
      <c r="FY33" t="s">
        <v>360</v>
      </c>
      <c r="FZ33" t="s">
        <v>360</v>
      </c>
      <c r="GA33" t="s">
        <v>360</v>
      </c>
      <c r="GB33">
        <v>0</v>
      </c>
      <c r="GC33">
        <v>100</v>
      </c>
      <c r="GD33">
        <v>100</v>
      </c>
      <c r="GE33">
        <v>0.923</v>
      </c>
      <c r="GF33">
        <v>0.0516</v>
      </c>
      <c r="GG33">
        <v>0.394990895927804</v>
      </c>
      <c r="GH33">
        <v>0.00311535208462502</v>
      </c>
      <c r="GI33">
        <v>-2.16445174003142e-06</v>
      </c>
      <c r="GJ33">
        <v>9.0383515404126e-10</v>
      </c>
      <c r="GK33">
        <v>0.0515542376217994</v>
      </c>
      <c r="GL33">
        <v>0</v>
      </c>
      <c r="GM33">
        <v>0</v>
      </c>
      <c r="GN33">
        <v>0</v>
      </c>
      <c r="GO33">
        <v>18</v>
      </c>
      <c r="GP33">
        <v>2154</v>
      </c>
      <c r="GQ33">
        <v>2</v>
      </c>
      <c r="GR33">
        <v>17</v>
      </c>
      <c r="GS33">
        <v>1468</v>
      </c>
      <c r="GT33">
        <v>1468.2</v>
      </c>
      <c r="GU33">
        <v>0.628662</v>
      </c>
      <c r="GV33">
        <v>2.37671</v>
      </c>
      <c r="GW33">
        <v>1.99829</v>
      </c>
      <c r="GX33">
        <v>2.70142</v>
      </c>
      <c r="GY33">
        <v>2.09351</v>
      </c>
      <c r="GZ33">
        <v>2.35229</v>
      </c>
      <c r="HA33">
        <v>33.8057</v>
      </c>
      <c r="HB33">
        <v>15.9445</v>
      </c>
      <c r="HC33">
        <v>18</v>
      </c>
      <c r="HD33">
        <v>407.403</v>
      </c>
      <c r="HE33">
        <v>734.531</v>
      </c>
      <c r="HF33">
        <v>22.9986</v>
      </c>
      <c r="HG33">
        <v>22.6355</v>
      </c>
      <c r="HH33">
        <v>30.0003</v>
      </c>
      <c r="HI33">
        <v>22.3551</v>
      </c>
      <c r="HJ33">
        <v>22.3526</v>
      </c>
      <c r="HK33">
        <v>12.5392</v>
      </c>
      <c r="HL33">
        <v>29.5372</v>
      </c>
      <c r="HM33">
        <v>85.3949</v>
      </c>
      <c r="HN33">
        <v>23</v>
      </c>
      <c r="HO33">
        <v>148.41</v>
      </c>
      <c r="HP33">
        <v>18.8007</v>
      </c>
      <c r="HQ33">
        <v>98.5091</v>
      </c>
      <c r="HR33">
        <v>100.945</v>
      </c>
    </row>
    <row r="34" spans="1:226">
      <c r="A34">
        <v>18</v>
      </c>
      <c r="B34">
        <v>1656169881</v>
      </c>
      <c r="C34">
        <v>84.5</v>
      </c>
      <c r="D34" t="s">
        <v>394</v>
      </c>
      <c r="E34" t="s">
        <v>395</v>
      </c>
      <c r="F34">
        <v>5</v>
      </c>
      <c r="G34" t="s">
        <v>353</v>
      </c>
      <c r="H34" t="s">
        <v>354</v>
      </c>
      <c r="I34">
        <v>1656169873.16071</v>
      </c>
      <c r="J34">
        <f>(K34)/1000</f>
        <v>0</v>
      </c>
      <c r="K34">
        <f>IF(BF34, AN34, AH34)</f>
        <v>0</v>
      </c>
      <c r="L34">
        <f>IF(BF34, AI34, AG34)</f>
        <v>0</v>
      </c>
      <c r="M34">
        <f>BH34 - IF(AU34&gt;1, L34*BB34*100.0/(AW34*BV34), 0)</f>
        <v>0</v>
      </c>
      <c r="N34">
        <f>((T34-J34/2)*M34-L34)/(T34+J34/2)</f>
        <v>0</v>
      </c>
      <c r="O34">
        <f>N34*(BO34+BP34)/1000.0</f>
        <v>0</v>
      </c>
      <c r="P34">
        <f>(BH34 - IF(AU34&gt;1, L34*BB34*100.0/(AW34*BV34), 0))*(BO34+BP34)/1000.0</f>
        <v>0</v>
      </c>
      <c r="Q34">
        <f>2.0/((1/S34-1/R34)+SIGN(S34)*SQRT((1/S34-1/R34)*(1/S34-1/R34) + 4*BC34/((BC34+1)*(BC34+1))*(2*1/S34*1/R34-1/R34*1/R34)))</f>
        <v>0</v>
      </c>
      <c r="R34">
        <f>IF(LEFT(BD34,1)&lt;&gt;"0",IF(LEFT(BD34,1)="1",3.0,BE34),$D$5+$E$5*(BV34*BO34/($K$5*1000))+$F$5*(BV34*BO34/($K$5*1000))*MAX(MIN(BB34,$J$5),$I$5)*MAX(MIN(BB34,$J$5),$I$5)+$G$5*MAX(MIN(BB34,$J$5),$I$5)*(BV34*BO34/($K$5*1000))+$H$5*(BV34*BO34/($K$5*1000))*(BV34*BO34/($K$5*1000)))</f>
        <v>0</v>
      </c>
      <c r="S34">
        <f>J34*(1000-(1000*0.61365*exp(17.502*W34/(240.97+W34))/(BO34+BP34)+BJ34)/2)/(1000*0.61365*exp(17.502*W34/(240.97+W34))/(BO34+BP34)-BJ34)</f>
        <v>0</v>
      </c>
      <c r="T34">
        <f>1/((BC34+1)/(Q34/1.6)+1/(R34/1.37)) + BC34/((BC34+1)/(Q34/1.6) + BC34/(R34/1.37))</f>
        <v>0</v>
      </c>
      <c r="U34">
        <f>(AX34*BA34)</f>
        <v>0</v>
      </c>
      <c r="V34">
        <f>(BQ34+(U34+2*0.95*5.67E-8*(((BQ34+$B$7)+273)^4-(BQ34+273)^4)-44100*J34)/(1.84*29.3*R34+8*0.95*5.67E-8*(BQ34+273)^3))</f>
        <v>0</v>
      </c>
      <c r="W34">
        <f>($C$7*BR34+$D$7*BS34+$E$7*V34)</f>
        <v>0</v>
      </c>
      <c r="X34">
        <f>0.61365*exp(17.502*W34/(240.97+W34))</f>
        <v>0</v>
      </c>
      <c r="Y34">
        <f>(Z34/AA34*100)</f>
        <v>0</v>
      </c>
      <c r="Z34">
        <f>BJ34*(BO34+BP34)/1000</f>
        <v>0</v>
      </c>
      <c r="AA34">
        <f>0.61365*exp(17.502*BQ34/(240.97+BQ34))</f>
        <v>0</v>
      </c>
      <c r="AB34">
        <f>(X34-BJ34*(BO34+BP34)/1000)</f>
        <v>0</v>
      </c>
      <c r="AC34">
        <f>(-J34*44100)</f>
        <v>0</v>
      </c>
      <c r="AD34">
        <f>2*29.3*R34*0.92*(BQ34-W34)</f>
        <v>0</v>
      </c>
      <c r="AE34">
        <f>2*0.95*5.67E-8*(((BQ34+$B$7)+273)^4-(W34+273)^4)</f>
        <v>0</v>
      </c>
      <c r="AF34">
        <f>U34+AE34+AC34+AD34</f>
        <v>0</v>
      </c>
      <c r="AG34">
        <f>BN34*AU34*(BI34-BH34*(1000-AU34*BK34)/(1000-AU34*BJ34))/(100*BB34)</f>
        <v>0</v>
      </c>
      <c r="AH34">
        <f>1000*BN34*AU34*(BJ34-BK34)/(100*BB34*(1000-AU34*BJ34))</f>
        <v>0</v>
      </c>
      <c r="AI34">
        <f>(AJ34 - AK34 - BO34*1E3/(8.314*(BQ34+273.15)) * AM34/BN34 * AL34) * BN34/(100*BB34) * (1000 - BK34)/1000</f>
        <v>0</v>
      </c>
      <c r="AJ34">
        <v>174.871523373442</v>
      </c>
      <c r="AK34">
        <v>184.962884848485</v>
      </c>
      <c r="AL34">
        <v>-3.3696154530885</v>
      </c>
      <c r="AM34">
        <v>66.87844345255</v>
      </c>
      <c r="AN34">
        <f>(AP34 - AO34 + BO34*1E3/(8.314*(BQ34+273.15)) * AR34/BN34 * AQ34) * BN34/(100*BB34) * 1000/(1000 - AP34)</f>
        <v>0</v>
      </c>
      <c r="AO34">
        <v>18.9320424530683</v>
      </c>
      <c r="AP34">
        <v>20.0997448484848</v>
      </c>
      <c r="AQ34">
        <v>-0.005642292596875</v>
      </c>
      <c r="AR34">
        <v>77.4193285982375</v>
      </c>
      <c r="AS34">
        <v>31</v>
      </c>
      <c r="AT34">
        <v>6</v>
      </c>
      <c r="AU34">
        <f>IF(AS34*$H$13&gt;=AW34,1.0,(AW34/(AW34-AS34*$H$13)))</f>
        <v>0</v>
      </c>
      <c r="AV34">
        <f>(AU34-1)*100</f>
        <v>0</v>
      </c>
      <c r="AW34">
        <f>MAX(0,($B$13+$C$13*BV34)/(1+$D$13*BV34)*BO34/(BQ34+273)*$E$13)</f>
        <v>0</v>
      </c>
      <c r="AX34">
        <f>$B$11*BW34+$C$11*BX34+$F$11*CI34*(1-CL34)</f>
        <v>0</v>
      </c>
      <c r="AY34">
        <f>AX34*AZ34</f>
        <v>0</v>
      </c>
      <c r="AZ34">
        <f>($B$11*$D$9+$C$11*$D$9+$F$11*((CV34+CN34)/MAX(CV34+CN34+CW34, 0.1)*$I$9+CW34/MAX(CV34+CN34+CW34, 0.1)*$J$9))/($B$11+$C$11+$F$11)</f>
        <v>0</v>
      </c>
      <c r="BA34">
        <f>($B$11*$K$9+$C$11*$K$9+$F$11*((CV34+CN34)/MAX(CV34+CN34+CW34, 0.1)*$P$9+CW34/MAX(CV34+CN34+CW34, 0.1)*$Q$9))/($B$11+$C$11+$F$11)</f>
        <v>0</v>
      </c>
      <c r="BB34">
        <v>2.18</v>
      </c>
      <c r="BC34">
        <v>0.5</v>
      </c>
      <c r="BD34" t="s">
        <v>355</v>
      </c>
      <c r="BE34">
        <v>2</v>
      </c>
      <c r="BF34" t="b">
        <v>1</v>
      </c>
      <c r="BG34">
        <v>1656169873.16071</v>
      </c>
      <c r="BH34">
        <v>205.054785714286</v>
      </c>
      <c r="BI34">
        <v>187.106642857143</v>
      </c>
      <c r="BJ34">
        <v>20.1212142857143</v>
      </c>
      <c r="BK34">
        <v>18.9568321428571</v>
      </c>
      <c r="BL34">
        <v>204.106785714286</v>
      </c>
      <c r="BM34">
        <v>20.06965</v>
      </c>
      <c r="BN34">
        <v>500.007607142857</v>
      </c>
      <c r="BO34">
        <v>76.3362392857143</v>
      </c>
      <c r="BP34">
        <v>0.0999933142857143</v>
      </c>
      <c r="BQ34">
        <v>24.3127928571429</v>
      </c>
      <c r="BR34">
        <v>24.3802571428571</v>
      </c>
      <c r="BS34">
        <v>999.9</v>
      </c>
      <c r="BT34">
        <v>0</v>
      </c>
      <c r="BU34">
        <v>0</v>
      </c>
      <c r="BV34">
        <v>10007.3914285714</v>
      </c>
      <c r="BW34">
        <v>0</v>
      </c>
      <c r="BX34">
        <v>1382.59107142857</v>
      </c>
      <c r="BY34">
        <v>17.948225</v>
      </c>
      <c r="BZ34">
        <v>209.2655</v>
      </c>
      <c r="CA34">
        <v>190.7225</v>
      </c>
      <c r="CB34">
        <v>1.16437857142857</v>
      </c>
      <c r="CC34">
        <v>187.106642857143</v>
      </c>
      <c r="CD34">
        <v>18.9568321428571</v>
      </c>
      <c r="CE34">
        <v>1.53597785714286</v>
      </c>
      <c r="CF34">
        <v>1.44709357142857</v>
      </c>
      <c r="CG34">
        <v>13.3310785714286</v>
      </c>
      <c r="CH34">
        <v>12.4203035714286</v>
      </c>
      <c r="CI34">
        <v>2000.02928571429</v>
      </c>
      <c r="CJ34">
        <v>0.9799995</v>
      </c>
      <c r="CK34">
        <v>0.0200007464285714</v>
      </c>
      <c r="CL34">
        <v>0</v>
      </c>
      <c r="CM34">
        <v>2.55886785714286</v>
      </c>
      <c r="CN34">
        <v>0</v>
      </c>
      <c r="CO34">
        <v>3631.28035714286</v>
      </c>
      <c r="CP34">
        <v>16705.6357142857</v>
      </c>
      <c r="CQ34">
        <v>40.562</v>
      </c>
      <c r="CR34">
        <v>42.19375</v>
      </c>
      <c r="CS34">
        <v>41.5665</v>
      </c>
      <c r="CT34">
        <v>40.437</v>
      </c>
      <c r="CU34">
        <v>40.1205</v>
      </c>
      <c r="CV34">
        <v>1960.02964285714</v>
      </c>
      <c r="CW34">
        <v>39.9996428571429</v>
      </c>
      <c r="CX34">
        <v>0</v>
      </c>
      <c r="CY34">
        <v>1656169879.8</v>
      </c>
      <c r="CZ34">
        <v>0</v>
      </c>
      <c r="DA34">
        <v>0</v>
      </c>
      <c r="DB34" t="s">
        <v>356</v>
      </c>
      <c r="DC34">
        <v>1656081796.1</v>
      </c>
      <c r="DD34">
        <v>1656081786.6</v>
      </c>
      <c r="DE34">
        <v>0</v>
      </c>
      <c r="DF34">
        <v>0.447</v>
      </c>
      <c r="DG34">
        <v>0.012</v>
      </c>
      <c r="DH34">
        <v>1.816</v>
      </c>
      <c r="DI34">
        <v>-0.091</v>
      </c>
      <c r="DJ34">
        <v>420</v>
      </c>
      <c r="DK34">
        <v>13</v>
      </c>
      <c r="DL34">
        <v>0.64</v>
      </c>
      <c r="DM34">
        <v>0.22</v>
      </c>
      <c r="DN34">
        <v>17.72329</v>
      </c>
      <c r="DO34">
        <v>4.92382964352716</v>
      </c>
      <c r="DP34">
        <v>0.55306133195153</v>
      </c>
      <c r="DQ34">
        <v>0</v>
      </c>
      <c r="DR34">
        <v>1.156908</v>
      </c>
      <c r="DS34">
        <v>0.17869778611632</v>
      </c>
      <c r="DT34">
        <v>0.0187627203784526</v>
      </c>
      <c r="DU34">
        <v>0</v>
      </c>
      <c r="DV34">
        <v>0</v>
      </c>
      <c r="DW34">
        <v>2</v>
      </c>
      <c r="DX34" t="s">
        <v>357</v>
      </c>
      <c r="DY34">
        <v>2.90297</v>
      </c>
      <c r="DZ34">
        <v>2.71663</v>
      </c>
      <c r="EA34">
        <v>0.0385052</v>
      </c>
      <c r="EB34">
        <v>0.0351468</v>
      </c>
      <c r="EC34">
        <v>0.0782211</v>
      </c>
      <c r="ED34">
        <v>0.0744697</v>
      </c>
      <c r="EE34">
        <v>27707.1</v>
      </c>
      <c r="EF34">
        <v>23881.9</v>
      </c>
      <c r="EG34">
        <v>25778.6</v>
      </c>
      <c r="EH34">
        <v>24087.4</v>
      </c>
      <c r="EI34">
        <v>40486.1</v>
      </c>
      <c r="EJ34">
        <v>36863</v>
      </c>
      <c r="EK34">
        <v>46510.2</v>
      </c>
      <c r="EL34">
        <v>42916</v>
      </c>
      <c r="EM34">
        <v>1.8203</v>
      </c>
      <c r="EN34">
        <v>2.30487</v>
      </c>
      <c r="EO34">
        <v>0.156239</v>
      </c>
      <c r="EP34">
        <v>0</v>
      </c>
      <c r="EQ34">
        <v>21.8156</v>
      </c>
      <c r="ER34">
        <v>999.9</v>
      </c>
      <c r="ES34">
        <v>54.658</v>
      </c>
      <c r="ET34">
        <v>25.166</v>
      </c>
      <c r="EU34">
        <v>22.9942</v>
      </c>
      <c r="EV34">
        <v>52.2101</v>
      </c>
      <c r="EW34">
        <v>35.6771</v>
      </c>
      <c r="EX34">
        <v>2</v>
      </c>
      <c r="EY34">
        <v>-0.368247</v>
      </c>
      <c r="EZ34">
        <v>-0.459001</v>
      </c>
      <c r="FA34">
        <v>20.2464</v>
      </c>
      <c r="FB34">
        <v>5.23556</v>
      </c>
      <c r="FC34">
        <v>11.986</v>
      </c>
      <c r="FD34">
        <v>4.9573</v>
      </c>
      <c r="FE34">
        <v>3.30395</v>
      </c>
      <c r="FF34">
        <v>9999</v>
      </c>
      <c r="FG34">
        <v>310.9</v>
      </c>
      <c r="FH34">
        <v>3685.8</v>
      </c>
      <c r="FI34">
        <v>9999</v>
      </c>
      <c r="FJ34">
        <v>1.86829</v>
      </c>
      <c r="FK34">
        <v>1.86401</v>
      </c>
      <c r="FL34">
        <v>1.87162</v>
      </c>
      <c r="FM34">
        <v>1.86241</v>
      </c>
      <c r="FN34">
        <v>1.86188</v>
      </c>
      <c r="FO34">
        <v>1.86829</v>
      </c>
      <c r="FP34">
        <v>1.85838</v>
      </c>
      <c r="FQ34">
        <v>1.86493</v>
      </c>
      <c r="FR34">
        <v>5</v>
      </c>
      <c r="FS34">
        <v>0</v>
      </c>
      <c r="FT34">
        <v>0</v>
      </c>
      <c r="FU34">
        <v>0</v>
      </c>
      <c r="FV34" t="s">
        <v>358</v>
      </c>
      <c r="FW34" t="s">
        <v>359</v>
      </c>
      <c r="FX34" t="s">
        <v>360</v>
      </c>
      <c r="FY34" t="s">
        <v>360</v>
      </c>
      <c r="FZ34" t="s">
        <v>360</v>
      </c>
      <c r="GA34" t="s">
        <v>360</v>
      </c>
      <c r="GB34">
        <v>0</v>
      </c>
      <c r="GC34">
        <v>100</v>
      </c>
      <c r="GD34">
        <v>100</v>
      </c>
      <c r="GE34">
        <v>0.887</v>
      </c>
      <c r="GF34">
        <v>0.0516</v>
      </c>
      <c r="GG34">
        <v>0.394990895927804</v>
      </c>
      <c r="GH34">
        <v>0.00311535208462502</v>
      </c>
      <c r="GI34">
        <v>-2.16445174003142e-06</v>
      </c>
      <c r="GJ34">
        <v>9.0383515404126e-10</v>
      </c>
      <c r="GK34">
        <v>0.0515542376217994</v>
      </c>
      <c r="GL34">
        <v>0</v>
      </c>
      <c r="GM34">
        <v>0</v>
      </c>
      <c r="GN34">
        <v>0</v>
      </c>
      <c r="GO34">
        <v>18</v>
      </c>
      <c r="GP34">
        <v>2154</v>
      </c>
      <c r="GQ34">
        <v>2</v>
      </c>
      <c r="GR34">
        <v>17</v>
      </c>
      <c r="GS34">
        <v>1468.1</v>
      </c>
      <c r="GT34">
        <v>1468.2</v>
      </c>
      <c r="GU34">
        <v>0.587158</v>
      </c>
      <c r="GV34">
        <v>2.37427</v>
      </c>
      <c r="GW34">
        <v>1.99829</v>
      </c>
      <c r="GX34">
        <v>2.70264</v>
      </c>
      <c r="GY34">
        <v>2.09351</v>
      </c>
      <c r="GZ34">
        <v>2.39014</v>
      </c>
      <c r="HA34">
        <v>33.8057</v>
      </c>
      <c r="HB34">
        <v>15.9533</v>
      </c>
      <c r="HC34">
        <v>18</v>
      </c>
      <c r="HD34">
        <v>407.379</v>
      </c>
      <c r="HE34">
        <v>734.452</v>
      </c>
      <c r="HF34">
        <v>22.9993</v>
      </c>
      <c r="HG34">
        <v>22.639</v>
      </c>
      <c r="HH34">
        <v>30.0004</v>
      </c>
      <c r="HI34">
        <v>22.3588</v>
      </c>
      <c r="HJ34">
        <v>22.3564</v>
      </c>
      <c r="HK34">
        <v>11.6489</v>
      </c>
      <c r="HL34">
        <v>29.5372</v>
      </c>
      <c r="HM34">
        <v>85.3949</v>
      </c>
      <c r="HN34">
        <v>23</v>
      </c>
      <c r="HO34">
        <v>128.281</v>
      </c>
      <c r="HP34">
        <v>18.7839</v>
      </c>
      <c r="HQ34">
        <v>98.5067</v>
      </c>
      <c r="HR34">
        <v>100.942</v>
      </c>
    </row>
    <row r="35" spans="1:226">
      <c r="A35">
        <v>19</v>
      </c>
      <c r="B35">
        <v>1656169886.5</v>
      </c>
      <c r="C35">
        <v>90</v>
      </c>
      <c r="D35" t="s">
        <v>396</v>
      </c>
      <c r="E35" t="s">
        <v>397</v>
      </c>
      <c r="F35">
        <v>5</v>
      </c>
      <c r="G35" t="s">
        <v>353</v>
      </c>
      <c r="H35" t="s">
        <v>354</v>
      </c>
      <c r="I35">
        <v>1656169878.73214</v>
      </c>
      <c r="J35">
        <f>(K35)/1000</f>
        <v>0</v>
      </c>
      <c r="K35">
        <f>IF(BF35, AN35, AH35)</f>
        <v>0</v>
      </c>
      <c r="L35">
        <f>IF(BF35, AI35, AG35)</f>
        <v>0</v>
      </c>
      <c r="M35">
        <f>BH35 - IF(AU35&gt;1, L35*BB35*100.0/(AW35*BV35), 0)</f>
        <v>0</v>
      </c>
      <c r="N35">
        <f>((T35-J35/2)*M35-L35)/(T35+J35/2)</f>
        <v>0</v>
      </c>
      <c r="O35">
        <f>N35*(BO35+BP35)/1000.0</f>
        <v>0</v>
      </c>
      <c r="P35">
        <f>(BH35 - IF(AU35&gt;1, L35*BB35*100.0/(AW35*BV35), 0))*(BO35+BP35)/1000.0</f>
        <v>0</v>
      </c>
      <c r="Q35">
        <f>2.0/((1/S35-1/R35)+SIGN(S35)*SQRT((1/S35-1/R35)*(1/S35-1/R35) + 4*BC35/((BC35+1)*(BC35+1))*(2*1/S35*1/R35-1/R35*1/R35)))</f>
        <v>0</v>
      </c>
      <c r="R35">
        <f>IF(LEFT(BD35,1)&lt;&gt;"0",IF(LEFT(BD35,1)="1",3.0,BE35),$D$5+$E$5*(BV35*BO35/($K$5*1000))+$F$5*(BV35*BO35/($K$5*1000))*MAX(MIN(BB35,$J$5),$I$5)*MAX(MIN(BB35,$J$5),$I$5)+$G$5*MAX(MIN(BB35,$J$5),$I$5)*(BV35*BO35/($K$5*1000))+$H$5*(BV35*BO35/($K$5*1000))*(BV35*BO35/($K$5*1000)))</f>
        <v>0</v>
      </c>
      <c r="S35">
        <f>J35*(1000-(1000*0.61365*exp(17.502*W35/(240.97+W35))/(BO35+BP35)+BJ35)/2)/(1000*0.61365*exp(17.502*W35/(240.97+W35))/(BO35+BP35)-BJ35)</f>
        <v>0</v>
      </c>
      <c r="T35">
        <f>1/((BC35+1)/(Q35/1.6)+1/(R35/1.37)) + BC35/((BC35+1)/(Q35/1.6) + BC35/(R35/1.37))</f>
        <v>0</v>
      </c>
      <c r="U35">
        <f>(AX35*BA35)</f>
        <v>0</v>
      </c>
      <c r="V35">
        <f>(BQ35+(U35+2*0.95*5.67E-8*(((BQ35+$B$7)+273)^4-(BQ35+273)^4)-44100*J35)/(1.84*29.3*R35+8*0.95*5.67E-8*(BQ35+273)^3))</f>
        <v>0</v>
      </c>
      <c r="W35">
        <f>($C$7*BR35+$D$7*BS35+$E$7*V35)</f>
        <v>0</v>
      </c>
      <c r="X35">
        <f>0.61365*exp(17.502*W35/(240.97+W35))</f>
        <v>0</v>
      </c>
      <c r="Y35">
        <f>(Z35/AA35*100)</f>
        <v>0</v>
      </c>
      <c r="Z35">
        <f>BJ35*(BO35+BP35)/1000</f>
        <v>0</v>
      </c>
      <c r="AA35">
        <f>0.61365*exp(17.502*BQ35/(240.97+BQ35))</f>
        <v>0</v>
      </c>
      <c r="AB35">
        <f>(X35-BJ35*(BO35+BP35)/1000)</f>
        <v>0</v>
      </c>
      <c r="AC35">
        <f>(-J35*44100)</f>
        <v>0</v>
      </c>
      <c r="AD35">
        <f>2*29.3*R35*0.92*(BQ35-W35)</f>
        <v>0</v>
      </c>
      <c r="AE35">
        <f>2*0.95*5.67E-8*(((BQ35+$B$7)+273)^4-(W35+273)^4)</f>
        <v>0</v>
      </c>
      <c r="AF35">
        <f>U35+AE35+AC35+AD35</f>
        <v>0</v>
      </c>
      <c r="AG35">
        <f>BN35*AU35*(BI35-BH35*(1000-AU35*BK35)/(1000-AU35*BJ35))/(100*BB35)</f>
        <v>0</v>
      </c>
      <c r="AH35">
        <f>1000*BN35*AU35*(BJ35-BK35)/(100*BB35*(1000-AU35*BJ35))</f>
        <v>0</v>
      </c>
      <c r="AI35">
        <f>(AJ35 - AK35 - BO35*1E3/(8.314*(BQ35+273.15)) * AM35/BN35 * AL35) * BN35/(100*BB35) * (1000 - BK35)/1000</f>
        <v>0</v>
      </c>
      <c r="AJ35">
        <v>156.879077260906</v>
      </c>
      <c r="AK35">
        <v>167.059503030303</v>
      </c>
      <c r="AL35">
        <v>-3.23675024185208</v>
      </c>
      <c r="AM35">
        <v>66.87844345255</v>
      </c>
      <c r="AN35">
        <f>(AP35 - AO35 + BO35*1E3/(8.314*(BQ35+273.15)) * AR35/BN35 * AQ35) * BN35/(100*BB35) * 1000/(1000 - AP35)</f>
        <v>0</v>
      </c>
      <c r="AO35">
        <v>18.884593792558</v>
      </c>
      <c r="AP35">
        <v>20.0800278787879</v>
      </c>
      <c r="AQ35">
        <v>-0.00608640367998162</v>
      </c>
      <c r="AR35">
        <v>77.4193285982375</v>
      </c>
      <c r="AS35">
        <v>30</v>
      </c>
      <c r="AT35">
        <v>6</v>
      </c>
      <c r="AU35">
        <f>IF(AS35*$H$13&gt;=AW35,1.0,(AW35/(AW35-AS35*$H$13)))</f>
        <v>0</v>
      </c>
      <c r="AV35">
        <f>(AU35-1)*100</f>
        <v>0</v>
      </c>
      <c r="AW35">
        <f>MAX(0,($B$13+$C$13*BV35)/(1+$D$13*BV35)*BO35/(BQ35+273)*$E$13)</f>
        <v>0</v>
      </c>
      <c r="AX35">
        <f>$B$11*BW35+$C$11*BX35+$F$11*CI35*(1-CL35)</f>
        <v>0</v>
      </c>
      <c r="AY35">
        <f>AX35*AZ35</f>
        <v>0</v>
      </c>
      <c r="AZ35">
        <f>($B$11*$D$9+$C$11*$D$9+$F$11*((CV35+CN35)/MAX(CV35+CN35+CW35, 0.1)*$I$9+CW35/MAX(CV35+CN35+CW35, 0.1)*$J$9))/($B$11+$C$11+$F$11)</f>
        <v>0</v>
      </c>
      <c r="BA35">
        <f>($B$11*$K$9+$C$11*$K$9+$F$11*((CV35+CN35)/MAX(CV35+CN35+CW35, 0.1)*$P$9+CW35/MAX(CV35+CN35+CW35, 0.1)*$Q$9))/($B$11+$C$11+$F$11)</f>
        <v>0</v>
      </c>
      <c r="BB35">
        <v>2.18</v>
      </c>
      <c r="BC35">
        <v>0.5</v>
      </c>
      <c r="BD35" t="s">
        <v>355</v>
      </c>
      <c r="BE35">
        <v>2</v>
      </c>
      <c r="BF35" t="b">
        <v>1</v>
      </c>
      <c r="BG35">
        <v>1656169878.73214</v>
      </c>
      <c r="BH35">
        <v>187.087571428571</v>
      </c>
      <c r="BI35">
        <v>168.848428571429</v>
      </c>
      <c r="BJ35">
        <v>20.1059607142857</v>
      </c>
      <c r="BK35">
        <v>18.9201142857143</v>
      </c>
      <c r="BL35">
        <v>186.182</v>
      </c>
      <c r="BM35">
        <v>20.0544035714286</v>
      </c>
      <c r="BN35">
        <v>500.005678571429</v>
      </c>
      <c r="BO35">
        <v>76.3365357142857</v>
      </c>
      <c r="BP35">
        <v>0.100055453571429</v>
      </c>
      <c r="BQ35">
        <v>24.3032321428572</v>
      </c>
      <c r="BR35">
        <v>24.3637928571429</v>
      </c>
      <c r="BS35">
        <v>999.9</v>
      </c>
      <c r="BT35">
        <v>0</v>
      </c>
      <c r="BU35">
        <v>0</v>
      </c>
      <c r="BV35">
        <v>10001.8296428571</v>
      </c>
      <c r="BW35">
        <v>0</v>
      </c>
      <c r="BX35">
        <v>1382.83107142857</v>
      </c>
      <c r="BY35">
        <v>18.2391107142857</v>
      </c>
      <c r="BZ35">
        <v>190.926464285714</v>
      </c>
      <c r="CA35">
        <v>172.105214285714</v>
      </c>
      <c r="CB35">
        <v>1.18584785714286</v>
      </c>
      <c r="CC35">
        <v>168.848428571429</v>
      </c>
      <c r="CD35">
        <v>18.9201142857143</v>
      </c>
      <c r="CE35">
        <v>1.53481892857143</v>
      </c>
      <c r="CF35">
        <v>1.44429571428571</v>
      </c>
      <c r="CG35">
        <v>13.3195142857143</v>
      </c>
      <c r="CH35">
        <v>12.3908428571429</v>
      </c>
      <c r="CI35">
        <v>1999.94928571429</v>
      </c>
      <c r="CJ35">
        <v>0.9799995</v>
      </c>
      <c r="CK35">
        <v>0.0200007428571429</v>
      </c>
      <c r="CL35">
        <v>0</v>
      </c>
      <c r="CM35">
        <v>2.54201428571429</v>
      </c>
      <c r="CN35">
        <v>0</v>
      </c>
      <c r="CO35">
        <v>3625.67428571429</v>
      </c>
      <c r="CP35">
        <v>16704.9607142857</v>
      </c>
      <c r="CQ35">
        <v>40.562</v>
      </c>
      <c r="CR35">
        <v>42.187</v>
      </c>
      <c r="CS35">
        <v>41.562</v>
      </c>
      <c r="CT35">
        <v>40.437</v>
      </c>
      <c r="CU35">
        <v>40.116</v>
      </c>
      <c r="CV35">
        <v>1959.95142857143</v>
      </c>
      <c r="CW35">
        <v>39.9978571428571</v>
      </c>
      <c r="CX35">
        <v>0</v>
      </c>
      <c r="CY35">
        <v>1656169885.2</v>
      </c>
      <c r="CZ35">
        <v>0</v>
      </c>
      <c r="DA35">
        <v>0</v>
      </c>
      <c r="DB35" t="s">
        <v>356</v>
      </c>
      <c r="DC35">
        <v>1656081796.1</v>
      </c>
      <c r="DD35">
        <v>1656081786.6</v>
      </c>
      <c r="DE35">
        <v>0</v>
      </c>
      <c r="DF35">
        <v>0.447</v>
      </c>
      <c r="DG35">
        <v>0.012</v>
      </c>
      <c r="DH35">
        <v>1.816</v>
      </c>
      <c r="DI35">
        <v>-0.091</v>
      </c>
      <c r="DJ35">
        <v>420</v>
      </c>
      <c r="DK35">
        <v>13</v>
      </c>
      <c r="DL35">
        <v>0.64</v>
      </c>
      <c r="DM35">
        <v>0.22</v>
      </c>
      <c r="DN35">
        <v>18.03021</v>
      </c>
      <c r="DO35">
        <v>3.59129831144461</v>
      </c>
      <c r="DP35">
        <v>0.456464149085117</v>
      </c>
      <c r="DQ35">
        <v>0</v>
      </c>
      <c r="DR35">
        <v>1.1730105</v>
      </c>
      <c r="DS35">
        <v>0.23624262664165</v>
      </c>
      <c r="DT35">
        <v>0.0236845680718479</v>
      </c>
      <c r="DU35">
        <v>0</v>
      </c>
      <c r="DV35">
        <v>0</v>
      </c>
      <c r="DW35">
        <v>2</v>
      </c>
      <c r="DX35" t="s">
        <v>357</v>
      </c>
      <c r="DY35">
        <v>2.90296</v>
      </c>
      <c r="DZ35">
        <v>2.71641</v>
      </c>
      <c r="EA35">
        <v>0.0350577</v>
      </c>
      <c r="EB35">
        <v>0.0314835</v>
      </c>
      <c r="EC35">
        <v>0.0781703</v>
      </c>
      <c r="ED35">
        <v>0.0744175</v>
      </c>
      <c r="EE35">
        <v>27806.3</v>
      </c>
      <c r="EF35">
        <v>23972.3</v>
      </c>
      <c r="EG35">
        <v>25778.5</v>
      </c>
      <c r="EH35">
        <v>24087.2</v>
      </c>
      <c r="EI35">
        <v>40488.4</v>
      </c>
      <c r="EJ35">
        <v>36864.5</v>
      </c>
      <c r="EK35">
        <v>46510.3</v>
      </c>
      <c r="EL35">
        <v>42915.4</v>
      </c>
      <c r="EM35">
        <v>1.82065</v>
      </c>
      <c r="EN35">
        <v>2.30432</v>
      </c>
      <c r="EO35">
        <v>0.153903</v>
      </c>
      <c r="EP35">
        <v>0</v>
      </c>
      <c r="EQ35">
        <v>21.8079</v>
      </c>
      <c r="ER35">
        <v>999.9</v>
      </c>
      <c r="ES35">
        <v>54.633</v>
      </c>
      <c r="ET35">
        <v>25.196</v>
      </c>
      <c r="EU35">
        <v>23.0262</v>
      </c>
      <c r="EV35">
        <v>52.4901</v>
      </c>
      <c r="EW35">
        <v>35.6731</v>
      </c>
      <c r="EX35">
        <v>2</v>
      </c>
      <c r="EY35">
        <v>-0.367909</v>
      </c>
      <c r="EZ35">
        <v>-0.461209</v>
      </c>
      <c r="FA35">
        <v>20.2465</v>
      </c>
      <c r="FB35">
        <v>5.23571</v>
      </c>
      <c r="FC35">
        <v>11.986</v>
      </c>
      <c r="FD35">
        <v>4.9573</v>
      </c>
      <c r="FE35">
        <v>3.304</v>
      </c>
      <c r="FF35">
        <v>9999</v>
      </c>
      <c r="FG35">
        <v>310.9</v>
      </c>
      <c r="FH35">
        <v>3686.1</v>
      </c>
      <c r="FI35">
        <v>9999</v>
      </c>
      <c r="FJ35">
        <v>1.86829</v>
      </c>
      <c r="FK35">
        <v>1.86401</v>
      </c>
      <c r="FL35">
        <v>1.87163</v>
      </c>
      <c r="FM35">
        <v>1.86244</v>
      </c>
      <c r="FN35">
        <v>1.86188</v>
      </c>
      <c r="FO35">
        <v>1.86829</v>
      </c>
      <c r="FP35">
        <v>1.8584</v>
      </c>
      <c r="FQ35">
        <v>1.86493</v>
      </c>
      <c r="FR35">
        <v>5</v>
      </c>
      <c r="FS35">
        <v>0</v>
      </c>
      <c r="FT35">
        <v>0</v>
      </c>
      <c r="FU35">
        <v>0</v>
      </c>
      <c r="FV35" t="s">
        <v>358</v>
      </c>
      <c r="FW35" t="s">
        <v>359</v>
      </c>
      <c r="FX35" t="s">
        <v>360</v>
      </c>
      <c r="FY35" t="s">
        <v>360</v>
      </c>
      <c r="FZ35" t="s">
        <v>360</v>
      </c>
      <c r="GA35" t="s">
        <v>360</v>
      </c>
      <c r="GB35">
        <v>0</v>
      </c>
      <c r="GC35">
        <v>100</v>
      </c>
      <c r="GD35">
        <v>100</v>
      </c>
      <c r="GE35">
        <v>0.845</v>
      </c>
      <c r="GF35">
        <v>0.0516</v>
      </c>
      <c r="GG35">
        <v>0.394990895927804</v>
      </c>
      <c r="GH35">
        <v>0.00311535208462502</v>
      </c>
      <c r="GI35">
        <v>-2.16445174003142e-06</v>
      </c>
      <c r="GJ35">
        <v>9.0383515404126e-10</v>
      </c>
      <c r="GK35">
        <v>0.0515542376217994</v>
      </c>
      <c r="GL35">
        <v>0</v>
      </c>
      <c r="GM35">
        <v>0</v>
      </c>
      <c r="GN35">
        <v>0</v>
      </c>
      <c r="GO35">
        <v>18</v>
      </c>
      <c r="GP35">
        <v>2154</v>
      </c>
      <c r="GQ35">
        <v>2</v>
      </c>
      <c r="GR35">
        <v>17</v>
      </c>
      <c r="GS35">
        <v>1468.2</v>
      </c>
      <c r="GT35">
        <v>1468.3</v>
      </c>
      <c r="GU35">
        <v>0.534668</v>
      </c>
      <c r="GV35">
        <v>2.37671</v>
      </c>
      <c r="GW35">
        <v>1.99829</v>
      </c>
      <c r="GX35">
        <v>2.70142</v>
      </c>
      <c r="GY35">
        <v>2.09351</v>
      </c>
      <c r="GZ35">
        <v>2.37061</v>
      </c>
      <c r="HA35">
        <v>33.8283</v>
      </c>
      <c r="HB35">
        <v>15.9358</v>
      </c>
      <c r="HC35">
        <v>18</v>
      </c>
      <c r="HD35">
        <v>407.602</v>
      </c>
      <c r="HE35">
        <v>734.031</v>
      </c>
      <c r="HF35">
        <v>22.9995</v>
      </c>
      <c r="HG35">
        <v>22.6427</v>
      </c>
      <c r="HH35">
        <v>30.0003</v>
      </c>
      <c r="HI35">
        <v>22.3639</v>
      </c>
      <c r="HJ35">
        <v>22.3611</v>
      </c>
      <c r="HK35">
        <v>10.6505</v>
      </c>
      <c r="HL35">
        <v>29.815</v>
      </c>
      <c r="HM35">
        <v>85.3949</v>
      </c>
      <c r="HN35">
        <v>23</v>
      </c>
      <c r="HO35">
        <v>114.824</v>
      </c>
      <c r="HP35">
        <v>18.7627</v>
      </c>
      <c r="HQ35">
        <v>98.5068</v>
      </c>
      <c r="HR35">
        <v>100.941</v>
      </c>
    </row>
    <row r="36" spans="1:226">
      <c r="A36">
        <v>20</v>
      </c>
      <c r="B36">
        <v>1656169891.5</v>
      </c>
      <c r="C36">
        <v>95</v>
      </c>
      <c r="D36" t="s">
        <v>398</v>
      </c>
      <c r="E36" t="s">
        <v>399</v>
      </c>
      <c r="F36">
        <v>5</v>
      </c>
      <c r="G36" t="s">
        <v>353</v>
      </c>
      <c r="H36" t="s">
        <v>354</v>
      </c>
      <c r="I36">
        <v>1656169884.01852</v>
      </c>
      <c r="J36">
        <f>(K36)/1000</f>
        <v>0</v>
      </c>
      <c r="K36">
        <f>IF(BF36, AN36, AH36)</f>
        <v>0</v>
      </c>
      <c r="L36">
        <f>IF(BF36, AI36, AG36)</f>
        <v>0</v>
      </c>
      <c r="M36">
        <f>BH36 - IF(AU36&gt;1, L36*BB36*100.0/(AW36*BV36), 0)</f>
        <v>0</v>
      </c>
      <c r="N36">
        <f>((T36-J36/2)*M36-L36)/(T36+J36/2)</f>
        <v>0</v>
      </c>
      <c r="O36">
        <f>N36*(BO36+BP36)/1000.0</f>
        <v>0</v>
      </c>
      <c r="P36">
        <f>(BH36 - IF(AU36&gt;1, L36*BB36*100.0/(AW36*BV36), 0))*(BO36+BP36)/1000.0</f>
        <v>0</v>
      </c>
      <c r="Q36">
        <f>2.0/((1/S36-1/R36)+SIGN(S36)*SQRT((1/S36-1/R36)*(1/S36-1/R36) + 4*BC36/((BC36+1)*(BC36+1))*(2*1/S36*1/R36-1/R36*1/R36)))</f>
        <v>0</v>
      </c>
      <c r="R36">
        <f>IF(LEFT(BD36,1)&lt;&gt;"0",IF(LEFT(BD36,1)="1",3.0,BE36),$D$5+$E$5*(BV36*BO36/($K$5*1000))+$F$5*(BV36*BO36/($K$5*1000))*MAX(MIN(BB36,$J$5),$I$5)*MAX(MIN(BB36,$J$5),$I$5)+$G$5*MAX(MIN(BB36,$J$5),$I$5)*(BV36*BO36/($K$5*1000))+$H$5*(BV36*BO36/($K$5*1000))*(BV36*BO36/($K$5*1000)))</f>
        <v>0</v>
      </c>
      <c r="S36">
        <f>J36*(1000-(1000*0.61365*exp(17.502*W36/(240.97+W36))/(BO36+BP36)+BJ36)/2)/(1000*0.61365*exp(17.502*W36/(240.97+W36))/(BO36+BP36)-BJ36)</f>
        <v>0</v>
      </c>
      <c r="T36">
        <f>1/((BC36+1)/(Q36/1.6)+1/(R36/1.37)) + BC36/((BC36+1)/(Q36/1.6) + BC36/(R36/1.37))</f>
        <v>0</v>
      </c>
      <c r="U36">
        <f>(AX36*BA36)</f>
        <v>0</v>
      </c>
      <c r="V36">
        <f>(BQ36+(U36+2*0.95*5.67E-8*(((BQ36+$B$7)+273)^4-(BQ36+273)^4)-44100*J36)/(1.84*29.3*R36+8*0.95*5.67E-8*(BQ36+273)^3))</f>
        <v>0</v>
      </c>
      <c r="W36">
        <f>($C$7*BR36+$D$7*BS36+$E$7*V36)</f>
        <v>0</v>
      </c>
      <c r="X36">
        <f>0.61365*exp(17.502*W36/(240.97+W36))</f>
        <v>0</v>
      </c>
      <c r="Y36">
        <f>(Z36/AA36*100)</f>
        <v>0</v>
      </c>
      <c r="Z36">
        <f>BJ36*(BO36+BP36)/1000</f>
        <v>0</v>
      </c>
      <c r="AA36">
        <f>0.61365*exp(17.502*BQ36/(240.97+BQ36))</f>
        <v>0</v>
      </c>
      <c r="AB36">
        <f>(X36-BJ36*(BO36+BP36)/1000)</f>
        <v>0</v>
      </c>
      <c r="AC36">
        <f>(-J36*44100)</f>
        <v>0</v>
      </c>
      <c r="AD36">
        <f>2*29.3*R36*0.92*(BQ36-W36)</f>
        <v>0</v>
      </c>
      <c r="AE36">
        <f>2*0.95*5.67E-8*(((BQ36+$B$7)+273)^4-(W36+273)^4)</f>
        <v>0</v>
      </c>
      <c r="AF36">
        <f>U36+AE36+AC36+AD36</f>
        <v>0</v>
      </c>
      <c r="AG36">
        <f>BN36*AU36*(BI36-BH36*(1000-AU36*BK36)/(1000-AU36*BJ36))/(100*BB36)</f>
        <v>0</v>
      </c>
      <c r="AH36">
        <f>1000*BN36*AU36*(BJ36-BK36)/(100*BB36*(1000-AU36*BJ36))</f>
        <v>0</v>
      </c>
      <c r="AI36">
        <f>(AJ36 - AK36 - BO36*1E3/(8.314*(BQ36+273.15)) * AM36/BN36 * AL36) * BN36/(100*BB36) * (1000 - BK36)/1000</f>
        <v>0</v>
      </c>
      <c r="AJ36">
        <v>140.038939498031</v>
      </c>
      <c r="AK36">
        <v>150.662509090909</v>
      </c>
      <c r="AL36">
        <v>-3.26947267601379</v>
      </c>
      <c r="AM36">
        <v>66.87844345255</v>
      </c>
      <c r="AN36">
        <f>(AP36 - AO36 + BO36*1E3/(8.314*(BQ36+273.15)) * AR36/BN36 * AQ36) * BN36/(100*BB36) * 1000/(1000 - AP36)</f>
        <v>0</v>
      </c>
      <c r="AO36">
        <v>18.8750287619863</v>
      </c>
      <c r="AP36">
        <v>20.0886484848485</v>
      </c>
      <c r="AQ36">
        <v>0.00138025413466053</v>
      </c>
      <c r="AR36">
        <v>77.4193285982375</v>
      </c>
      <c r="AS36">
        <v>30</v>
      </c>
      <c r="AT36">
        <v>6</v>
      </c>
      <c r="AU36">
        <f>IF(AS36*$H$13&gt;=AW36,1.0,(AW36/(AW36-AS36*$H$13)))</f>
        <v>0</v>
      </c>
      <c r="AV36">
        <f>(AU36-1)*100</f>
        <v>0</v>
      </c>
      <c r="AW36">
        <f>MAX(0,($B$13+$C$13*BV36)/(1+$D$13*BV36)*BO36/(BQ36+273)*$E$13)</f>
        <v>0</v>
      </c>
      <c r="AX36">
        <f>$B$11*BW36+$C$11*BX36+$F$11*CI36*(1-CL36)</f>
        <v>0</v>
      </c>
      <c r="AY36">
        <f>AX36*AZ36</f>
        <v>0</v>
      </c>
      <c r="AZ36">
        <f>($B$11*$D$9+$C$11*$D$9+$F$11*((CV36+CN36)/MAX(CV36+CN36+CW36, 0.1)*$I$9+CW36/MAX(CV36+CN36+CW36, 0.1)*$J$9))/($B$11+$C$11+$F$11)</f>
        <v>0</v>
      </c>
      <c r="BA36">
        <f>($B$11*$K$9+$C$11*$K$9+$F$11*((CV36+CN36)/MAX(CV36+CN36+CW36, 0.1)*$P$9+CW36/MAX(CV36+CN36+CW36, 0.1)*$Q$9))/($B$11+$C$11+$F$11)</f>
        <v>0</v>
      </c>
      <c r="BB36">
        <v>2.18</v>
      </c>
      <c r="BC36">
        <v>0.5</v>
      </c>
      <c r="BD36" t="s">
        <v>355</v>
      </c>
      <c r="BE36">
        <v>2</v>
      </c>
      <c r="BF36" t="b">
        <v>1</v>
      </c>
      <c r="BG36">
        <v>1656169884.01852</v>
      </c>
      <c r="BH36">
        <v>170.035555555556</v>
      </c>
      <c r="BI36">
        <v>151.420888888889</v>
      </c>
      <c r="BJ36">
        <v>20.0924851851852</v>
      </c>
      <c r="BK36">
        <v>18.8889074074074</v>
      </c>
      <c r="BL36">
        <v>169.171259259259</v>
      </c>
      <c r="BM36">
        <v>20.0409444444444</v>
      </c>
      <c r="BN36">
        <v>499.995148148148</v>
      </c>
      <c r="BO36">
        <v>76.3365555555555</v>
      </c>
      <c r="BP36">
        <v>0.100008488888889</v>
      </c>
      <c r="BQ36">
        <v>24.3026185185185</v>
      </c>
      <c r="BR36">
        <v>24.3636037037037</v>
      </c>
      <c r="BS36">
        <v>999.9</v>
      </c>
      <c r="BT36">
        <v>0</v>
      </c>
      <c r="BU36">
        <v>0</v>
      </c>
      <c r="BV36">
        <v>10006.7833333333</v>
      </c>
      <c r="BW36">
        <v>0</v>
      </c>
      <c r="BX36">
        <v>1382.89148148148</v>
      </c>
      <c r="BY36">
        <v>18.6145444444444</v>
      </c>
      <c r="BZ36">
        <v>173.522</v>
      </c>
      <c r="CA36">
        <v>154.336555555556</v>
      </c>
      <c r="CB36">
        <v>1.20358222222222</v>
      </c>
      <c r="CC36">
        <v>151.420888888889</v>
      </c>
      <c r="CD36">
        <v>18.8889074074074</v>
      </c>
      <c r="CE36">
        <v>1.53379222222222</v>
      </c>
      <c r="CF36">
        <v>1.44191444444444</v>
      </c>
      <c r="CG36">
        <v>13.3092518518519</v>
      </c>
      <c r="CH36">
        <v>12.365737037037</v>
      </c>
      <c r="CI36">
        <v>1999.93740740741</v>
      </c>
      <c r="CJ36">
        <v>0.980001</v>
      </c>
      <c r="CK36">
        <v>0.019999162962963</v>
      </c>
      <c r="CL36">
        <v>0</v>
      </c>
      <c r="CM36">
        <v>2.54212592592593</v>
      </c>
      <c r="CN36">
        <v>0</v>
      </c>
      <c r="CO36">
        <v>3619.95555555556</v>
      </c>
      <c r="CP36">
        <v>16704.8777777778</v>
      </c>
      <c r="CQ36">
        <v>40.562</v>
      </c>
      <c r="CR36">
        <v>42.187</v>
      </c>
      <c r="CS36">
        <v>41.562</v>
      </c>
      <c r="CT36">
        <v>40.437</v>
      </c>
      <c r="CU36">
        <v>40.104</v>
      </c>
      <c r="CV36">
        <v>1959.94259259259</v>
      </c>
      <c r="CW36">
        <v>39.9948148148148</v>
      </c>
      <c r="CX36">
        <v>0</v>
      </c>
      <c r="CY36">
        <v>1656169890</v>
      </c>
      <c r="CZ36">
        <v>0</v>
      </c>
      <c r="DA36">
        <v>0</v>
      </c>
      <c r="DB36" t="s">
        <v>356</v>
      </c>
      <c r="DC36">
        <v>1656081796.1</v>
      </c>
      <c r="DD36">
        <v>1656081786.6</v>
      </c>
      <c r="DE36">
        <v>0</v>
      </c>
      <c r="DF36">
        <v>0.447</v>
      </c>
      <c r="DG36">
        <v>0.012</v>
      </c>
      <c r="DH36">
        <v>1.816</v>
      </c>
      <c r="DI36">
        <v>-0.091</v>
      </c>
      <c r="DJ36">
        <v>420</v>
      </c>
      <c r="DK36">
        <v>13</v>
      </c>
      <c r="DL36">
        <v>0.64</v>
      </c>
      <c r="DM36">
        <v>0.22</v>
      </c>
      <c r="DN36">
        <v>18.32575</v>
      </c>
      <c r="DO36">
        <v>4.47227166979357</v>
      </c>
      <c r="DP36">
        <v>0.510957937114201</v>
      </c>
      <c r="DQ36">
        <v>0</v>
      </c>
      <c r="DR36">
        <v>1.18978925</v>
      </c>
      <c r="DS36">
        <v>0.208795834896809</v>
      </c>
      <c r="DT36">
        <v>0.0212885441479097</v>
      </c>
      <c r="DU36">
        <v>0</v>
      </c>
      <c r="DV36">
        <v>0</v>
      </c>
      <c r="DW36">
        <v>2</v>
      </c>
      <c r="DX36" t="s">
        <v>357</v>
      </c>
      <c r="DY36">
        <v>2.90291</v>
      </c>
      <c r="DZ36">
        <v>2.71663</v>
      </c>
      <c r="EA36">
        <v>0.0318353</v>
      </c>
      <c r="EB36">
        <v>0.0281452</v>
      </c>
      <c r="EC36">
        <v>0.0781882</v>
      </c>
      <c r="ED36">
        <v>0.0743507</v>
      </c>
      <c r="EE36">
        <v>27899.2</v>
      </c>
      <c r="EF36">
        <v>24055.1</v>
      </c>
      <c r="EG36">
        <v>25778.4</v>
      </c>
      <c r="EH36">
        <v>24087.3</v>
      </c>
      <c r="EI36">
        <v>40487</v>
      </c>
      <c r="EJ36">
        <v>36867.4</v>
      </c>
      <c r="EK36">
        <v>46509.8</v>
      </c>
      <c r="EL36">
        <v>42915.8</v>
      </c>
      <c r="EM36">
        <v>1.82062</v>
      </c>
      <c r="EN36">
        <v>2.304</v>
      </c>
      <c r="EO36">
        <v>0.1604</v>
      </c>
      <c r="EP36">
        <v>0</v>
      </c>
      <c r="EQ36">
        <v>21.8014</v>
      </c>
      <c r="ER36">
        <v>999.9</v>
      </c>
      <c r="ES36">
        <v>54.609</v>
      </c>
      <c r="ET36">
        <v>25.206</v>
      </c>
      <c r="EU36">
        <v>23.0274</v>
      </c>
      <c r="EV36">
        <v>52.1401</v>
      </c>
      <c r="EW36">
        <v>35.653</v>
      </c>
      <c r="EX36">
        <v>2</v>
      </c>
      <c r="EY36">
        <v>-0.367503</v>
      </c>
      <c r="EZ36">
        <v>-0.458829</v>
      </c>
      <c r="FA36">
        <v>20.2464</v>
      </c>
      <c r="FB36">
        <v>5.23511</v>
      </c>
      <c r="FC36">
        <v>11.986</v>
      </c>
      <c r="FD36">
        <v>4.957</v>
      </c>
      <c r="FE36">
        <v>3.30385</v>
      </c>
      <c r="FF36">
        <v>9999</v>
      </c>
      <c r="FG36">
        <v>310.9</v>
      </c>
      <c r="FH36">
        <v>3686.1</v>
      </c>
      <c r="FI36">
        <v>9999</v>
      </c>
      <c r="FJ36">
        <v>1.86829</v>
      </c>
      <c r="FK36">
        <v>1.86401</v>
      </c>
      <c r="FL36">
        <v>1.87162</v>
      </c>
      <c r="FM36">
        <v>1.86243</v>
      </c>
      <c r="FN36">
        <v>1.86188</v>
      </c>
      <c r="FO36">
        <v>1.86829</v>
      </c>
      <c r="FP36">
        <v>1.85839</v>
      </c>
      <c r="FQ36">
        <v>1.86493</v>
      </c>
      <c r="FR36">
        <v>5</v>
      </c>
      <c r="FS36">
        <v>0</v>
      </c>
      <c r="FT36">
        <v>0</v>
      </c>
      <c r="FU36">
        <v>0</v>
      </c>
      <c r="FV36" t="s">
        <v>358</v>
      </c>
      <c r="FW36" t="s">
        <v>359</v>
      </c>
      <c r="FX36" t="s">
        <v>360</v>
      </c>
      <c r="FY36" t="s">
        <v>360</v>
      </c>
      <c r="FZ36" t="s">
        <v>360</v>
      </c>
      <c r="GA36" t="s">
        <v>360</v>
      </c>
      <c r="GB36">
        <v>0</v>
      </c>
      <c r="GC36">
        <v>100</v>
      </c>
      <c r="GD36">
        <v>100</v>
      </c>
      <c r="GE36">
        <v>0.805</v>
      </c>
      <c r="GF36">
        <v>0.0516</v>
      </c>
      <c r="GG36">
        <v>0.394990895927804</v>
      </c>
      <c r="GH36">
        <v>0.00311535208462502</v>
      </c>
      <c r="GI36">
        <v>-2.16445174003142e-06</v>
      </c>
      <c r="GJ36">
        <v>9.0383515404126e-10</v>
      </c>
      <c r="GK36">
        <v>0.0515542376217994</v>
      </c>
      <c r="GL36">
        <v>0</v>
      </c>
      <c r="GM36">
        <v>0</v>
      </c>
      <c r="GN36">
        <v>0</v>
      </c>
      <c r="GO36">
        <v>18</v>
      </c>
      <c r="GP36">
        <v>2154</v>
      </c>
      <c r="GQ36">
        <v>2</v>
      </c>
      <c r="GR36">
        <v>17</v>
      </c>
      <c r="GS36">
        <v>1468.3</v>
      </c>
      <c r="GT36">
        <v>1468.4</v>
      </c>
      <c r="GU36">
        <v>0.488281</v>
      </c>
      <c r="GV36">
        <v>2.38037</v>
      </c>
      <c r="GW36">
        <v>1.99829</v>
      </c>
      <c r="GX36">
        <v>2.70264</v>
      </c>
      <c r="GY36">
        <v>2.09351</v>
      </c>
      <c r="GZ36">
        <v>2.37061</v>
      </c>
      <c r="HA36">
        <v>33.8509</v>
      </c>
      <c r="HB36">
        <v>15.9445</v>
      </c>
      <c r="HC36">
        <v>18</v>
      </c>
      <c r="HD36">
        <v>407.617</v>
      </c>
      <c r="HE36">
        <v>733.81</v>
      </c>
      <c r="HF36">
        <v>23.0001</v>
      </c>
      <c r="HG36">
        <v>22.6463</v>
      </c>
      <c r="HH36">
        <v>30.0004</v>
      </c>
      <c r="HI36">
        <v>22.3677</v>
      </c>
      <c r="HJ36">
        <v>22.3658</v>
      </c>
      <c r="HK36">
        <v>9.66938</v>
      </c>
      <c r="HL36">
        <v>30.0957</v>
      </c>
      <c r="HM36">
        <v>85.3949</v>
      </c>
      <c r="HN36">
        <v>23</v>
      </c>
      <c r="HO36">
        <v>94.7361</v>
      </c>
      <c r="HP36">
        <v>18.7367</v>
      </c>
      <c r="HQ36">
        <v>98.5061</v>
      </c>
      <c r="HR36">
        <v>100.942</v>
      </c>
    </row>
    <row r="37" spans="1:226">
      <c r="A37">
        <v>21</v>
      </c>
      <c r="B37">
        <v>1656169896.5</v>
      </c>
      <c r="C37">
        <v>100</v>
      </c>
      <c r="D37" t="s">
        <v>400</v>
      </c>
      <c r="E37" t="s">
        <v>401</v>
      </c>
      <c r="F37">
        <v>5</v>
      </c>
      <c r="G37" t="s">
        <v>353</v>
      </c>
      <c r="H37" t="s">
        <v>354</v>
      </c>
      <c r="I37">
        <v>1656169888.73214</v>
      </c>
      <c r="J37">
        <f>(K37)/1000</f>
        <v>0</v>
      </c>
      <c r="K37">
        <f>IF(BF37, AN37, AH37)</f>
        <v>0</v>
      </c>
      <c r="L37">
        <f>IF(BF37, AI37, AG37)</f>
        <v>0</v>
      </c>
      <c r="M37">
        <f>BH37 - IF(AU37&gt;1, L37*BB37*100.0/(AW37*BV37), 0)</f>
        <v>0</v>
      </c>
      <c r="N37">
        <f>((T37-J37/2)*M37-L37)/(T37+J37/2)</f>
        <v>0</v>
      </c>
      <c r="O37">
        <f>N37*(BO37+BP37)/1000.0</f>
        <v>0</v>
      </c>
      <c r="P37">
        <f>(BH37 - IF(AU37&gt;1, L37*BB37*100.0/(AW37*BV37), 0))*(BO37+BP37)/1000.0</f>
        <v>0</v>
      </c>
      <c r="Q37">
        <f>2.0/((1/S37-1/R37)+SIGN(S37)*SQRT((1/S37-1/R37)*(1/S37-1/R37) + 4*BC37/((BC37+1)*(BC37+1))*(2*1/S37*1/R37-1/R37*1/R37)))</f>
        <v>0</v>
      </c>
      <c r="R37">
        <f>IF(LEFT(BD37,1)&lt;&gt;"0",IF(LEFT(BD37,1)="1",3.0,BE37),$D$5+$E$5*(BV37*BO37/($K$5*1000))+$F$5*(BV37*BO37/($K$5*1000))*MAX(MIN(BB37,$J$5),$I$5)*MAX(MIN(BB37,$J$5),$I$5)+$G$5*MAX(MIN(BB37,$J$5),$I$5)*(BV37*BO37/($K$5*1000))+$H$5*(BV37*BO37/($K$5*1000))*(BV37*BO37/($K$5*1000)))</f>
        <v>0</v>
      </c>
      <c r="S37">
        <f>J37*(1000-(1000*0.61365*exp(17.502*W37/(240.97+W37))/(BO37+BP37)+BJ37)/2)/(1000*0.61365*exp(17.502*W37/(240.97+W37))/(BO37+BP37)-BJ37)</f>
        <v>0</v>
      </c>
      <c r="T37">
        <f>1/((BC37+1)/(Q37/1.6)+1/(R37/1.37)) + BC37/((BC37+1)/(Q37/1.6) + BC37/(R37/1.37))</f>
        <v>0</v>
      </c>
      <c r="U37">
        <f>(AX37*BA37)</f>
        <v>0</v>
      </c>
      <c r="V37">
        <f>(BQ37+(U37+2*0.95*5.67E-8*(((BQ37+$B$7)+273)^4-(BQ37+273)^4)-44100*J37)/(1.84*29.3*R37+8*0.95*5.67E-8*(BQ37+273)^3))</f>
        <v>0</v>
      </c>
      <c r="W37">
        <f>($C$7*BR37+$D$7*BS37+$E$7*V37)</f>
        <v>0</v>
      </c>
      <c r="X37">
        <f>0.61365*exp(17.502*W37/(240.97+W37))</f>
        <v>0</v>
      </c>
      <c r="Y37">
        <f>(Z37/AA37*100)</f>
        <v>0</v>
      </c>
      <c r="Z37">
        <f>BJ37*(BO37+BP37)/1000</f>
        <v>0</v>
      </c>
      <c r="AA37">
        <f>0.61365*exp(17.502*BQ37/(240.97+BQ37))</f>
        <v>0</v>
      </c>
      <c r="AB37">
        <f>(X37-BJ37*(BO37+BP37)/1000)</f>
        <v>0</v>
      </c>
      <c r="AC37">
        <f>(-J37*44100)</f>
        <v>0</v>
      </c>
      <c r="AD37">
        <f>2*29.3*R37*0.92*(BQ37-W37)</f>
        <v>0</v>
      </c>
      <c r="AE37">
        <f>2*0.95*5.67E-8*(((BQ37+$B$7)+273)^4-(W37+273)^4)</f>
        <v>0</v>
      </c>
      <c r="AF37">
        <f>U37+AE37+AC37+AD37</f>
        <v>0</v>
      </c>
      <c r="AG37">
        <f>BN37*AU37*(BI37-BH37*(1000-AU37*BK37)/(1000-AU37*BJ37))/(100*BB37)</f>
        <v>0</v>
      </c>
      <c r="AH37">
        <f>1000*BN37*AU37*(BJ37-BK37)/(100*BB37*(1000-AU37*BJ37))</f>
        <v>0</v>
      </c>
      <c r="AI37">
        <f>(AJ37 - AK37 - BO37*1E3/(8.314*(BQ37+273.15)) * AM37/BN37 * AL37) * BN37/(100*BB37) * (1000 - BK37)/1000</f>
        <v>0</v>
      </c>
      <c r="AJ37">
        <v>123.278413234992</v>
      </c>
      <c r="AK37">
        <v>134.2638</v>
      </c>
      <c r="AL37">
        <v>-3.27896690515925</v>
      </c>
      <c r="AM37">
        <v>66.87844345255</v>
      </c>
      <c r="AN37">
        <f>(AP37 - AO37 + BO37*1E3/(8.314*(BQ37+273.15)) * AR37/BN37 * AQ37) * BN37/(100*BB37) * 1000/(1000 - AP37)</f>
        <v>0</v>
      </c>
      <c r="AO37">
        <v>18.8502063575272</v>
      </c>
      <c r="AP37">
        <v>20.0842654545454</v>
      </c>
      <c r="AQ37">
        <v>-0.000108250893237147</v>
      </c>
      <c r="AR37">
        <v>77.4193285982375</v>
      </c>
      <c r="AS37">
        <v>30</v>
      </c>
      <c r="AT37">
        <v>6</v>
      </c>
      <c r="AU37">
        <f>IF(AS37*$H$13&gt;=AW37,1.0,(AW37/(AW37-AS37*$H$13)))</f>
        <v>0</v>
      </c>
      <c r="AV37">
        <f>(AU37-1)*100</f>
        <v>0</v>
      </c>
      <c r="AW37">
        <f>MAX(0,($B$13+$C$13*BV37)/(1+$D$13*BV37)*BO37/(BQ37+273)*$E$13)</f>
        <v>0</v>
      </c>
      <c r="AX37">
        <f>$B$11*BW37+$C$11*BX37+$F$11*CI37*(1-CL37)</f>
        <v>0</v>
      </c>
      <c r="AY37">
        <f>AX37*AZ37</f>
        <v>0</v>
      </c>
      <c r="AZ37">
        <f>($B$11*$D$9+$C$11*$D$9+$F$11*((CV37+CN37)/MAX(CV37+CN37+CW37, 0.1)*$I$9+CW37/MAX(CV37+CN37+CW37, 0.1)*$J$9))/($B$11+$C$11+$F$11)</f>
        <v>0</v>
      </c>
      <c r="BA37">
        <f>($B$11*$K$9+$C$11*$K$9+$F$11*((CV37+CN37)/MAX(CV37+CN37+CW37, 0.1)*$P$9+CW37/MAX(CV37+CN37+CW37, 0.1)*$Q$9))/($B$11+$C$11+$F$11)</f>
        <v>0</v>
      </c>
      <c r="BB37">
        <v>2.18</v>
      </c>
      <c r="BC37">
        <v>0.5</v>
      </c>
      <c r="BD37" t="s">
        <v>355</v>
      </c>
      <c r="BE37">
        <v>2</v>
      </c>
      <c r="BF37" t="b">
        <v>1</v>
      </c>
      <c r="BG37">
        <v>1656169888.73214</v>
      </c>
      <c r="BH37">
        <v>154.88075</v>
      </c>
      <c r="BI37">
        <v>136.022535714286</v>
      </c>
      <c r="BJ37">
        <v>20.0866214285714</v>
      </c>
      <c r="BK37">
        <v>18.866175</v>
      </c>
      <c r="BL37">
        <v>154.054107142857</v>
      </c>
      <c r="BM37">
        <v>20.0350714285714</v>
      </c>
      <c r="BN37">
        <v>499.999214285714</v>
      </c>
      <c r="BO37">
        <v>76.3364714285714</v>
      </c>
      <c r="BP37">
        <v>0.100035678571429</v>
      </c>
      <c r="BQ37">
        <v>24.3075964285714</v>
      </c>
      <c r="BR37">
        <v>24.4078071428571</v>
      </c>
      <c r="BS37">
        <v>999.9</v>
      </c>
      <c r="BT37">
        <v>0</v>
      </c>
      <c r="BU37">
        <v>0</v>
      </c>
      <c r="BV37">
        <v>9999.9125</v>
      </c>
      <c r="BW37">
        <v>0</v>
      </c>
      <c r="BX37">
        <v>1382.95964285714</v>
      </c>
      <c r="BY37">
        <v>18.8580607142857</v>
      </c>
      <c r="BZ37">
        <v>158.055428571429</v>
      </c>
      <c r="CA37">
        <v>138.638464285714</v>
      </c>
      <c r="CB37">
        <v>1.22044892857143</v>
      </c>
      <c r="CC37">
        <v>136.022535714286</v>
      </c>
      <c r="CD37">
        <v>18.866175</v>
      </c>
      <c r="CE37">
        <v>1.53334285714286</v>
      </c>
      <c r="CF37">
        <v>1.4401775</v>
      </c>
      <c r="CG37">
        <v>13.3047535714286</v>
      </c>
      <c r="CH37">
        <v>12.3473928571429</v>
      </c>
      <c r="CI37">
        <v>1999.985</v>
      </c>
      <c r="CJ37">
        <v>0.980001535714286</v>
      </c>
      <c r="CK37">
        <v>0.0199986107142857</v>
      </c>
      <c r="CL37">
        <v>0</v>
      </c>
      <c r="CM37">
        <v>2.5663</v>
      </c>
      <c r="CN37">
        <v>0</v>
      </c>
      <c r="CO37">
        <v>3616.22428571429</v>
      </c>
      <c r="CP37">
        <v>16705.2821428571</v>
      </c>
      <c r="CQ37">
        <v>40.5597857142857</v>
      </c>
      <c r="CR37">
        <v>42.187</v>
      </c>
      <c r="CS37">
        <v>41.562</v>
      </c>
      <c r="CT37">
        <v>40.437</v>
      </c>
      <c r="CU37">
        <v>40.089</v>
      </c>
      <c r="CV37">
        <v>1959.98964285714</v>
      </c>
      <c r="CW37">
        <v>39.9953571428571</v>
      </c>
      <c r="CX37">
        <v>0</v>
      </c>
      <c r="CY37">
        <v>1656169895.4</v>
      </c>
      <c r="CZ37">
        <v>0</v>
      </c>
      <c r="DA37">
        <v>0</v>
      </c>
      <c r="DB37" t="s">
        <v>356</v>
      </c>
      <c r="DC37">
        <v>1656081796.1</v>
      </c>
      <c r="DD37">
        <v>1656081786.6</v>
      </c>
      <c r="DE37">
        <v>0</v>
      </c>
      <c r="DF37">
        <v>0.447</v>
      </c>
      <c r="DG37">
        <v>0.012</v>
      </c>
      <c r="DH37">
        <v>1.816</v>
      </c>
      <c r="DI37">
        <v>-0.091</v>
      </c>
      <c r="DJ37">
        <v>420</v>
      </c>
      <c r="DK37">
        <v>13</v>
      </c>
      <c r="DL37">
        <v>0.64</v>
      </c>
      <c r="DM37">
        <v>0.22</v>
      </c>
      <c r="DN37">
        <v>18.7219725</v>
      </c>
      <c r="DO37">
        <v>3.03411894934329</v>
      </c>
      <c r="DP37">
        <v>0.341596103598607</v>
      </c>
      <c r="DQ37">
        <v>0</v>
      </c>
      <c r="DR37">
        <v>1.208845</v>
      </c>
      <c r="DS37">
        <v>0.197235647279548</v>
      </c>
      <c r="DT37">
        <v>0.0198277241507945</v>
      </c>
      <c r="DU37">
        <v>0</v>
      </c>
      <c r="DV37">
        <v>0</v>
      </c>
      <c r="DW37">
        <v>2</v>
      </c>
      <c r="DX37" t="s">
        <v>357</v>
      </c>
      <c r="DY37">
        <v>2.90284</v>
      </c>
      <c r="DZ37">
        <v>2.71643</v>
      </c>
      <c r="EA37">
        <v>0.0285331</v>
      </c>
      <c r="EB37">
        <v>0.0246772</v>
      </c>
      <c r="EC37">
        <v>0.0781753</v>
      </c>
      <c r="ED37">
        <v>0.0742863</v>
      </c>
      <c r="EE37">
        <v>27993.3</v>
      </c>
      <c r="EF37">
        <v>24140.3</v>
      </c>
      <c r="EG37">
        <v>25777.5</v>
      </c>
      <c r="EH37">
        <v>24086.7</v>
      </c>
      <c r="EI37">
        <v>40486.7</v>
      </c>
      <c r="EJ37">
        <v>36869.8</v>
      </c>
      <c r="EK37">
        <v>46508.9</v>
      </c>
      <c r="EL37">
        <v>42915.6</v>
      </c>
      <c r="EM37">
        <v>1.8205</v>
      </c>
      <c r="EN37">
        <v>2.30387</v>
      </c>
      <c r="EO37">
        <v>0.162322</v>
      </c>
      <c r="EP37">
        <v>0</v>
      </c>
      <c r="EQ37">
        <v>21.7959</v>
      </c>
      <c r="ER37">
        <v>999.9</v>
      </c>
      <c r="ES37">
        <v>54.56</v>
      </c>
      <c r="ET37">
        <v>25.226</v>
      </c>
      <c r="EU37">
        <v>23.0348</v>
      </c>
      <c r="EV37">
        <v>52.4201</v>
      </c>
      <c r="EW37">
        <v>35.6611</v>
      </c>
      <c r="EX37">
        <v>2</v>
      </c>
      <c r="EY37">
        <v>-0.367383</v>
      </c>
      <c r="EZ37">
        <v>-0.451634</v>
      </c>
      <c r="FA37">
        <v>20.2464</v>
      </c>
      <c r="FB37">
        <v>5.23616</v>
      </c>
      <c r="FC37">
        <v>11.986</v>
      </c>
      <c r="FD37">
        <v>4.95735</v>
      </c>
      <c r="FE37">
        <v>3.30395</v>
      </c>
      <c r="FF37">
        <v>9999</v>
      </c>
      <c r="FG37">
        <v>310.9</v>
      </c>
      <c r="FH37">
        <v>3686.4</v>
      </c>
      <c r="FI37">
        <v>9999</v>
      </c>
      <c r="FJ37">
        <v>1.86829</v>
      </c>
      <c r="FK37">
        <v>1.86401</v>
      </c>
      <c r="FL37">
        <v>1.87158</v>
      </c>
      <c r="FM37">
        <v>1.8624</v>
      </c>
      <c r="FN37">
        <v>1.86188</v>
      </c>
      <c r="FO37">
        <v>1.86829</v>
      </c>
      <c r="FP37">
        <v>1.85839</v>
      </c>
      <c r="FQ37">
        <v>1.86493</v>
      </c>
      <c r="FR37">
        <v>5</v>
      </c>
      <c r="FS37">
        <v>0</v>
      </c>
      <c r="FT37">
        <v>0</v>
      </c>
      <c r="FU37">
        <v>0</v>
      </c>
      <c r="FV37" t="s">
        <v>358</v>
      </c>
      <c r="FW37" t="s">
        <v>359</v>
      </c>
      <c r="FX37" t="s">
        <v>360</v>
      </c>
      <c r="FY37" t="s">
        <v>360</v>
      </c>
      <c r="FZ37" t="s">
        <v>360</v>
      </c>
      <c r="GA37" t="s">
        <v>360</v>
      </c>
      <c r="GB37">
        <v>0</v>
      </c>
      <c r="GC37">
        <v>100</v>
      </c>
      <c r="GD37">
        <v>100</v>
      </c>
      <c r="GE37">
        <v>0.764</v>
      </c>
      <c r="GF37">
        <v>0.0516</v>
      </c>
      <c r="GG37">
        <v>0.394990895927804</v>
      </c>
      <c r="GH37">
        <v>0.00311535208462502</v>
      </c>
      <c r="GI37">
        <v>-2.16445174003142e-06</v>
      </c>
      <c r="GJ37">
        <v>9.0383515404126e-10</v>
      </c>
      <c r="GK37">
        <v>0.0515542376217994</v>
      </c>
      <c r="GL37">
        <v>0</v>
      </c>
      <c r="GM37">
        <v>0</v>
      </c>
      <c r="GN37">
        <v>0</v>
      </c>
      <c r="GO37">
        <v>18</v>
      </c>
      <c r="GP37">
        <v>2154</v>
      </c>
      <c r="GQ37">
        <v>2</v>
      </c>
      <c r="GR37">
        <v>17</v>
      </c>
      <c r="GS37">
        <v>1468.3</v>
      </c>
      <c r="GT37">
        <v>1468.5</v>
      </c>
      <c r="GU37">
        <v>0.438232</v>
      </c>
      <c r="GV37">
        <v>2.38281</v>
      </c>
      <c r="GW37">
        <v>1.99829</v>
      </c>
      <c r="GX37">
        <v>2.70264</v>
      </c>
      <c r="GY37">
        <v>2.09351</v>
      </c>
      <c r="GZ37">
        <v>2.42554</v>
      </c>
      <c r="HA37">
        <v>33.8735</v>
      </c>
      <c r="HB37">
        <v>15.9445</v>
      </c>
      <c r="HC37">
        <v>18</v>
      </c>
      <c r="HD37">
        <v>407.586</v>
      </c>
      <c r="HE37">
        <v>733.761</v>
      </c>
      <c r="HF37">
        <v>23.0009</v>
      </c>
      <c r="HG37">
        <v>22.6501</v>
      </c>
      <c r="HH37">
        <v>30.0003</v>
      </c>
      <c r="HI37">
        <v>22.3724</v>
      </c>
      <c r="HJ37">
        <v>22.37</v>
      </c>
      <c r="HK37">
        <v>8.72193</v>
      </c>
      <c r="HL37">
        <v>30.3738</v>
      </c>
      <c r="HM37">
        <v>85.3949</v>
      </c>
      <c r="HN37">
        <v>23</v>
      </c>
      <c r="HO37">
        <v>81.0745</v>
      </c>
      <c r="HP37">
        <v>18.7146</v>
      </c>
      <c r="HQ37">
        <v>98.5036</v>
      </c>
      <c r="HR37">
        <v>100.941</v>
      </c>
    </row>
    <row r="38" spans="1:226">
      <c r="A38">
        <v>22</v>
      </c>
      <c r="B38">
        <v>1656169901.5</v>
      </c>
      <c r="C38">
        <v>105</v>
      </c>
      <c r="D38" t="s">
        <v>402</v>
      </c>
      <c r="E38" t="s">
        <v>403</v>
      </c>
      <c r="F38">
        <v>5</v>
      </c>
      <c r="G38" t="s">
        <v>353</v>
      </c>
      <c r="H38" t="s">
        <v>354</v>
      </c>
      <c r="I38">
        <v>1656169894</v>
      </c>
      <c r="J38">
        <f>(K38)/1000</f>
        <v>0</v>
      </c>
      <c r="K38">
        <f>IF(BF38, AN38, AH38)</f>
        <v>0</v>
      </c>
      <c r="L38">
        <f>IF(BF38, AI38, AG38)</f>
        <v>0</v>
      </c>
      <c r="M38">
        <f>BH38 - IF(AU38&gt;1, L38*BB38*100.0/(AW38*BV38), 0)</f>
        <v>0</v>
      </c>
      <c r="N38">
        <f>((T38-J38/2)*M38-L38)/(T38+J38/2)</f>
        <v>0</v>
      </c>
      <c r="O38">
        <f>N38*(BO38+BP38)/1000.0</f>
        <v>0</v>
      </c>
      <c r="P38">
        <f>(BH38 - IF(AU38&gt;1, L38*BB38*100.0/(AW38*BV38), 0))*(BO38+BP38)/1000.0</f>
        <v>0</v>
      </c>
      <c r="Q38">
        <f>2.0/((1/S38-1/R38)+SIGN(S38)*SQRT((1/S38-1/R38)*(1/S38-1/R38) + 4*BC38/((BC38+1)*(BC38+1))*(2*1/S38*1/R38-1/R38*1/R38)))</f>
        <v>0</v>
      </c>
      <c r="R38">
        <f>IF(LEFT(BD38,1)&lt;&gt;"0",IF(LEFT(BD38,1)="1",3.0,BE38),$D$5+$E$5*(BV38*BO38/($K$5*1000))+$F$5*(BV38*BO38/($K$5*1000))*MAX(MIN(BB38,$J$5),$I$5)*MAX(MIN(BB38,$J$5),$I$5)+$G$5*MAX(MIN(BB38,$J$5),$I$5)*(BV38*BO38/($K$5*1000))+$H$5*(BV38*BO38/($K$5*1000))*(BV38*BO38/($K$5*1000)))</f>
        <v>0</v>
      </c>
      <c r="S38">
        <f>J38*(1000-(1000*0.61365*exp(17.502*W38/(240.97+W38))/(BO38+BP38)+BJ38)/2)/(1000*0.61365*exp(17.502*W38/(240.97+W38))/(BO38+BP38)-BJ38)</f>
        <v>0</v>
      </c>
      <c r="T38">
        <f>1/((BC38+1)/(Q38/1.6)+1/(R38/1.37)) + BC38/((BC38+1)/(Q38/1.6) + BC38/(R38/1.37))</f>
        <v>0</v>
      </c>
      <c r="U38">
        <f>(AX38*BA38)</f>
        <v>0</v>
      </c>
      <c r="V38">
        <f>(BQ38+(U38+2*0.95*5.67E-8*(((BQ38+$B$7)+273)^4-(BQ38+273)^4)-44100*J38)/(1.84*29.3*R38+8*0.95*5.67E-8*(BQ38+273)^3))</f>
        <v>0</v>
      </c>
      <c r="W38">
        <f>($C$7*BR38+$D$7*BS38+$E$7*V38)</f>
        <v>0</v>
      </c>
      <c r="X38">
        <f>0.61365*exp(17.502*W38/(240.97+W38))</f>
        <v>0</v>
      </c>
      <c r="Y38">
        <f>(Z38/AA38*100)</f>
        <v>0</v>
      </c>
      <c r="Z38">
        <f>BJ38*(BO38+BP38)/1000</f>
        <v>0</v>
      </c>
      <c r="AA38">
        <f>0.61365*exp(17.502*BQ38/(240.97+BQ38))</f>
        <v>0</v>
      </c>
      <c r="AB38">
        <f>(X38-BJ38*(BO38+BP38)/1000)</f>
        <v>0</v>
      </c>
      <c r="AC38">
        <f>(-J38*44100)</f>
        <v>0</v>
      </c>
      <c r="AD38">
        <f>2*29.3*R38*0.92*(BQ38-W38)</f>
        <v>0</v>
      </c>
      <c r="AE38">
        <f>2*0.95*5.67E-8*(((BQ38+$B$7)+273)^4-(W38+273)^4)</f>
        <v>0</v>
      </c>
      <c r="AF38">
        <f>U38+AE38+AC38+AD38</f>
        <v>0</v>
      </c>
      <c r="AG38">
        <f>BN38*AU38*(BI38-BH38*(1000-AU38*BK38)/(1000-AU38*BJ38))/(100*BB38)</f>
        <v>0</v>
      </c>
      <c r="AH38">
        <f>1000*BN38*AU38*(BJ38-BK38)/(100*BB38*(1000-AU38*BJ38))</f>
        <v>0</v>
      </c>
      <c r="AI38">
        <f>(AJ38 - AK38 - BO38*1E3/(8.314*(BQ38+273.15)) * AM38/BN38 * AL38) * BN38/(100*BB38) * (1000 - BK38)/1000</f>
        <v>0</v>
      </c>
      <c r="AJ38">
        <v>106.532238274736</v>
      </c>
      <c r="AK38">
        <v>117.895139393939</v>
      </c>
      <c r="AL38">
        <v>-3.28641649775466</v>
      </c>
      <c r="AM38">
        <v>66.87844345255</v>
      </c>
      <c r="AN38">
        <f>(AP38 - AO38 + BO38*1E3/(8.314*(BQ38+273.15)) * AR38/BN38 * AQ38) * BN38/(100*BB38) * 1000/(1000 - AP38)</f>
        <v>0</v>
      </c>
      <c r="AO38">
        <v>18.8246138420938</v>
      </c>
      <c r="AP38">
        <v>20.0687515151515</v>
      </c>
      <c r="AQ38">
        <v>-0.000345385906849462</v>
      </c>
      <c r="AR38">
        <v>77.4193285982375</v>
      </c>
      <c r="AS38">
        <v>30</v>
      </c>
      <c r="AT38">
        <v>6</v>
      </c>
      <c r="AU38">
        <f>IF(AS38*$H$13&gt;=AW38,1.0,(AW38/(AW38-AS38*$H$13)))</f>
        <v>0</v>
      </c>
      <c r="AV38">
        <f>(AU38-1)*100</f>
        <v>0</v>
      </c>
      <c r="AW38">
        <f>MAX(0,($B$13+$C$13*BV38)/(1+$D$13*BV38)*BO38/(BQ38+273)*$E$13)</f>
        <v>0</v>
      </c>
      <c r="AX38">
        <f>$B$11*BW38+$C$11*BX38+$F$11*CI38*(1-CL38)</f>
        <v>0</v>
      </c>
      <c r="AY38">
        <f>AX38*AZ38</f>
        <v>0</v>
      </c>
      <c r="AZ38">
        <f>($B$11*$D$9+$C$11*$D$9+$F$11*((CV38+CN38)/MAX(CV38+CN38+CW38, 0.1)*$I$9+CW38/MAX(CV38+CN38+CW38, 0.1)*$J$9))/($B$11+$C$11+$F$11)</f>
        <v>0</v>
      </c>
      <c r="BA38">
        <f>($B$11*$K$9+$C$11*$K$9+$F$11*((CV38+CN38)/MAX(CV38+CN38+CW38, 0.1)*$P$9+CW38/MAX(CV38+CN38+CW38, 0.1)*$Q$9))/($B$11+$C$11+$F$11)</f>
        <v>0</v>
      </c>
      <c r="BB38">
        <v>2.18</v>
      </c>
      <c r="BC38">
        <v>0.5</v>
      </c>
      <c r="BD38" t="s">
        <v>355</v>
      </c>
      <c r="BE38">
        <v>2</v>
      </c>
      <c r="BF38" t="b">
        <v>1</v>
      </c>
      <c r="BG38">
        <v>1656169894</v>
      </c>
      <c r="BH38">
        <v>137.999555555556</v>
      </c>
      <c r="BI38">
        <v>118.693881481481</v>
      </c>
      <c r="BJ38">
        <v>20.0828296296296</v>
      </c>
      <c r="BK38">
        <v>18.8419925925926</v>
      </c>
      <c r="BL38">
        <v>137.215740740741</v>
      </c>
      <c r="BM38">
        <v>20.0312740740741</v>
      </c>
      <c r="BN38">
        <v>499.999777777778</v>
      </c>
      <c r="BO38">
        <v>76.3357740740741</v>
      </c>
      <c r="BP38">
        <v>0.100006066666667</v>
      </c>
      <c r="BQ38">
        <v>24.3165222222222</v>
      </c>
      <c r="BR38">
        <v>24.4214740740741</v>
      </c>
      <c r="BS38">
        <v>999.9</v>
      </c>
      <c r="BT38">
        <v>0</v>
      </c>
      <c r="BU38">
        <v>0</v>
      </c>
      <c r="BV38">
        <v>10004.2648148148</v>
      </c>
      <c r="BW38">
        <v>0</v>
      </c>
      <c r="BX38">
        <v>1383.33925925926</v>
      </c>
      <c r="BY38">
        <v>19.3055555555556</v>
      </c>
      <c r="BZ38">
        <v>140.827666666667</v>
      </c>
      <c r="CA38">
        <v>120.973588888889</v>
      </c>
      <c r="CB38">
        <v>1.24083444444444</v>
      </c>
      <c r="CC38">
        <v>118.693881481481</v>
      </c>
      <c r="CD38">
        <v>18.8419925925926</v>
      </c>
      <c r="CE38">
        <v>1.53303962962963</v>
      </c>
      <c r="CF38">
        <v>1.43831925925926</v>
      </c>
      <c r="CG38">
        <v>13.3017111111111</v>
      </c>
      <c r="CH38">
        <v>12.3277407407407</v>
      </c>
      <c r="CI38">
        <v>2000.03925925926</v>
      </c>
      <c r="CJ38">
        <v>0.980001</v>
      </c>
      <c r="CK38">
        <v>0.0199991703703704</v>
      </c>
      <c r="CL38">
        <v>0</v>
      </c>
      <c r="CM38">
        <v>2.59884444444444</v>
      </c>
      <c r="CN38">
        <v>0</v>
      </c>
      <c r="CO38">
        <v>3616.19148148148</v>
      </c>
      <c r="CP38">
        <v>16705.7407407407</v>
      </c>
      <c r="CQ38">
        <v>40.5597037037037</v>
      </c>
      <c r="CR38">
        <v>42.187</v>
      </c>
      <c r="CS38">
        <v>41.562</v>
      </c>
      <c r="CT38">
        <v>40.437</v>
      </c>
      <c r="CU38">
        <v>40.0713333333333</v>
      </c>
      <c r="CV38">
        <v>1960.04185185185</v>
      </c>
      <c r="CW38">
        <v>39.9974074074074</v>
      </c>
      <c r="CX38">
        <v>0</v>
      </c>
      <c r="CY38">
        <v>1656169900.2</v>
      </c>
      <c r="CZ38">
        <v>0</v>
      </c>
      <c r="DA38">
        <v>0</v>
      </c>
      <c r="DB38" t="s">
        <v>356</v>
      </c>
      <c r="DC38">
        <v>1656081796.1</v>
      </c>
      <c r="DD38">
        <v>1656081786.6</v>
      </c>
      <c r="DE38">
        <v>0</v>
      </c>
      <c r="DF38">
        <v>0.447</v>
      </c>
      <c r="DG38">
        <v>0.012</v>
      </c>
      <c r="DH38">
        <v>1.816</v>
      </c>
      <c r="DI38">
        <v>-0.091</v>
      </c>
      <c r="DJ38">
        <v>420</v>
      </c>
      <c r="DK38">
        <v>13</v>
      </c>
      <c r="DL38">
        <v>0.64</v>
      </c>
      <c r="DM38">
        <v>0.22</v>
      </c>
      <c r="DN38">
        <v>18.9977925</v>
      </c>
      <c r="DO38">
        <v>4.86429005628519</v>
      </c>
      <c r="DP38">
        <v>0.478843541977701</v>
      </c>
      <c r="DQ38">
        <v>0</v>
      </c>
      <c r="DR38">
        <v>1.22730125</v>
      </c>
      <c r="DS38">
        <v>0.226440112570353</v>
      </c>
      <c r="DT38">
        <v>0.0226629477548156</v>
      </c>
      <c r="DU38">
        <v>0</v>
      </c>
      <c r="DV38">
        <v>0</v>
      </c>
      <c r="DW38">
        <v>2</v>
      </c>
      <c r="DX38" t="s">
        <v>357</v>
      </c>
      <c r="DY38">
        <v>2.90292</v>
      </c>
      <c r="DZ38">
        <v>2.71656</v>
      </c>
      <c r="EA38">
        <v>0.0251661</v>
      </c>
      <c r="EB38">
        <v>0.0210983</v>
      </c>
      <c r="EC38">
        <v>0.078129</v>
      </c>
      <c r="ED38">
        <v>0.0742046</v>
      </c>
      <c r="EE38">
        <v>28090.5</v>
      </c>
      <c r="EF38">
        <v>24228.8</v>
      </c>
      <c r="EG38">
        <v>25777.7</v>
      </c>
      <c r="EH38">
        <v>24086.7</v>
      </c>
      <c r="EI38">
        <v>40488.8</v>
      </c>
      <c r="EJ38">
        <v>36873</v>
      </c>
      <c r="EK38">
        <v>46509</v>
      </c>
      <c r="EL38">
        <v>42915.7</v>
      </c>
      <c r="EM38">
        <v>1.82082</v>
      </c>
      <c r="EN38">
        <v>2.30347</v>
      </c>
      <c r="EO38">
        <v>0.160981</v>
      </c>
      <c r="EP38">
        <v>0</v>
      </c>
      <c r="EQ38">
        <v>21.7955</v>
      </c>
      <c r="ER38">
        <v>999.9</v>
      </c>
      <c r="ES38">
        <v>54.56</v>
      </c>
      <c r="ET38">
        <v>25.237</v>
      </c>
      <c r="EU38">
        <v>23.0469</v>
      </c>
      <c r="EV38">
        <v>52.7601</v>
      </c>
      <c r="EW38">
        <v>35.605</v>
      </c>
      <c r="EX38">
        <v>2</v>
      </c>
      <c r="EY38">
        <v>-0.367096</v>
      </c>
      <c r="EZ38">
        <v>-0.44622</v>
      </c>
      <c r="FA38">
        <v>20.2465</v>
      </c>
      <c r="FB38">
        <v>5.23526</v>
      </c>
      <c r="FC38">
        <v>11.986</v>
      </c>
      <c r="FD38">
        <v>4.95745</v>
      </c>
      <c r="FE38">
        <v>3.30393</v>
      </c>
      <c r="FF38">
        <v>9999</v>
      </c>
      <c r="FG38">
        <v>310.9</v>
      </c>
      <c r="FH38">
        <v>3686.4</v>
      </c>
      <c r="FI38">
        <v>9999</v>
      </c>
      <c r="FJ38">
        <v>1.86829</v>
      </c>
      <c r="FK38">
        <v>1.86401</v>
      </c>
      <c r="FL38">
        <v>1.87162</v>
      </c>
      <c r="FM38">
        <v>1.86241</v>
      </c>
      <c r="FN38">
        <v>1.86188</v>
      </c>
      <c r="FO38">
        <v>1.86829</v>
      </c>
      <c r="FP38">
        <v>1.8584</v>
      </c>
      <c r="FQ38">
        <v>1.86493</v>
      </c>
      <c r="FR38">
        <v>5</v>
      </c>
      <c r="FS38">
        <v>0</v>
      </c>
      <c r="FT38">
        <v>0</v>
      </c>
      <c r="FU38">
        <v>0</v>
      </c>
      <c r="FV38" t="s">
        <v>358</v>
      </c>
      <c r="FW38" t="s">
        <v>359</v>
      </c>
      <c r="FX38" t="s">
        <v>360</v>
      </c>
      <c r="FY38" t="s">
        <v>360</v>
      </c>
      <c r="FZ38" t="s">
        <v>360</v>
      </c>
      <c r="GA38" t="s">
        <v>360</v>
      </c>
      <c r="GB38">
        <v>0</v>
      </c>
      <c r="GC38">
        <v>100</v>
      </c>
      <c r="GD38">
        <v>100</v>
      </c>
      <c r="GE38">
        <v>0.722</v>
      </c>
      <c r="GF38">
        <v>0.0516</v>
      </c>
      <c r="GG38">
        <v>0.394990895927804</v>
      </c>
      <c r="GH38">
        <v>0.00311535208462502</v>
      </c>
      <c r="GI38">
        <v>-2.16445174003142e-06</v>
      </c>
      <c r="GJ38">
        <v>9.0383515404126e-10</v>
      </c>
      <c r="GK38">
        <v>0.0515542376217994</v>
      </c>
      <c r="GL38">
        <v>0</v>
      </c>
      <c r="GM38">
        <v>0</v>
      </c>
      <c r="GN38">
        <v>0</v>
      </c>
      <c r="GO38">
        <v>18</v>
      </c>
      <c r="GP38">
        <v>2154</v>
      </c>
      <c r="GQ38">
        <v>2</v>
      </c>
      <c r="GR38">
        <v>17</v>
      </c>
      <c r="GS38">
        <v>1468.4</v>
      </c>
      <c r="GT38">
        <v>1468.6</v>
      </c>
      <c r="GU38">
        <v>0.390625</v>
      </c>
      <c r="GV38">
        <v>2.39746</v>
      </c>
      <c r="GW38">
        <v>1.99829</v>
      </c>
      <c r="GX38">
        <v>2.70264</v>
      </c>
      <c r="GY38">
        <v>2.09351</v>
      </c>
      <c r="GZ38">
        <v>2.47803</v>
      </c>
      <c r="HA38">
        <v>33.8735</v>
      </c>
      <c r="HB38">
        <v>15.9445</v>
      </c>
      <c r="HC38">
        <v>18</v>
      </c>
      <c r="HD38">
        <v>407.791</v>
      </c>
      <c r="HE38">
        <v>733.471</v>
      </c>
      <c r="HF38">
        <v>23.001</v>
      </c>
      <c r="HG38">
        <v>22.6539</v>
      </c>
      <c r="HH38">
        <v>30.0004</v>
      </c>
      <c r="HI38">
        <v>22.3769</v>
      </c>
      <c r="HJ38">
        <v>22.3746</v>
      </c>
      <c r="HK38">
        <v>7.71487</v>
      </c>
      <c r="HL38">
        <v>30.6522</v>
      </c>
      <c r="HM38">
        <v>85.3949</v>
      </c>
      <c r="HN38">
        <v>23</v>
      </c>
      <c r="HO38">
        <v>60.8963</v>
      </c>
      <c r="HP38">
        <v>18.7073</v>
      </c>
      <c r="HQ38">
        <v>98.5039</v>
      </c>
      <c r="HR38">
        <v>100.941</v>
      </c>
    </row>
    <row r="39" spans="1:226">
      <c r="A39">
        <v>23</v>
      </c>
      <c r="B39">
        <v>1656169968.5</v>
      </c>
      <c r="C39">
        <v>172</v>
      </c>
      <c r="D39" t="s">
        <v>404</v>
      </c>
      <c r="E39" t="s">
        <v>405</v>
      </c>
      <c r="F39">
        <v>5</v>
      </c>
      <c r="G39" t="s">
        <v>353</v>
      </c>
      <c r="H39" t="s">
        <v>354</v>
      </c>
      <c r="I39">
        <v>1656169960.5</v>
      </c>
      <c r="J39">
        <f>(K39)/1000</f>
        <v>0</v>
      </c>
      <c r="K39">
        <f>IF(BF39, AN39, AH39)</f>
        <v>0</v>
      </c>
      <c r="L39">
        <f>IF(BF39, AI39, AG39)</f>
        <v>0</v>
      </c>
      <c r="M39">
        <f>BH39 - IF(AU39&gt;1, L39*BB39*100.0/(AW39*BV39), 0)</f>
        <v>0</v>
      </c>
      <c r="N39">
        <f>((T39-J39/2)*M39-L39)/(T39+J39/2)</f>
        <v>0</v>
      </c>
      <c r="O39">
        <f>N39*(BO39+BP39)/1000.0</f>
        <v>0</v>
      </c>
      <c r="P39">
        <f>(BH39 - IF(AU39&gt;1, L39*BB39*100.0/(AW39*BV39), 0))*(BO39+BP39)/1000.0</f>
        <v>0</v>
      </c>
      <c r="Q39">
        <f>2.0/((1/S39-1/R39)+SIGN(S39)*SQRT((1/S39-1/R39)*(1/S39-1/R39) + 4*BC39/((BC39+1)*(BC39+1))*(2*1/S39*1/R39-1/R39*1/R39)))</f>
        <v>0</v>
      </c>
      <c r="R39">
        <f>IF(LEFT(BD39,1)&lt;&gt;"0",IF(LEFT(BD39,1)="1",3.0,BE39),$D$5+$E$5*(BV39*BO39/($K$5*1000))+$F$5*(BV39*BO39/($K$5*1000))*MAX(MIN(BB39,$J$5),$I$5)*MAX(MIN(BB39,$J$5),$I$5)+$G$5*MAX(MIN(BB39,$J$5),$I$5)*(BV39*BO39/($K$5*1000))+$H$5*(BV39*BO39/($K$5*1000))*(BV39*BO39/($K$5*1000)))</f>
        <v>0</v>
      </c>
      <c r="S39">
        <f>J39*(1000-(1000*0.61365*exp(17.502*W39/(240.97+W39))/(BO39+BP39)+BJ39)/2)/(1000*0.61365*exp(17.502*W39/(240.97+W39))/(BO39+BP39)-BJ39)</f>
        <v>0</v>
      </c>
      <c r="T39">
        <f>1/((BC39+1)/(Q39/1.6)+1/(R39/1.37)) + BC39/((BC39+1)/(Q39/1.6) + BC39/(R39/1.37))</f>
        <v>0</v>
      </c>
      <c r="U39">
        <f>(AX39*BA39)</f>
        <v>0</v>
      </c>
      <c r="V39">
        <f>(BQ39+(U39+2*0.95*5.67E-8*(((BQ39+$B$7)+273)^4-(BQ39+273)^4)-44100*J39)/(1.84*29.3*R39+8*0.95*5.67E-8*(BQ39+273)^3))</f>
        <v>0</v>
      </c>
      <c r="W39">
        <f>($C$7*BR39+$D$7*BS39+$E$7*V39)</f>
        <v>0</v>
      </c>
      <c r="X39">
        <f>0.61365*exp(17.502*W39/(240.97+W39))</f>
        <v>0</v>
      </c>
      <c r="Y39">
        <f>(Z39/AA39*100)</f>
        <v>0</v>
      </c>
      <c r="Z39">
        <f>BJ39*(BO39+BP39)/1000</f>
        <v>0</v>
      </c>
      <c r="AA39">
        <f>0.61365*exp(17.502*BQ39/(240.97+BQ39))</f>
        <v>0</v>
      </c>
      <c r="AB39">
        <f>(X39-BJ39*(BO39+BP39)/1000)</f>
        <v>0</v>
      </c>
      <c r="AC39">
        <f>(-J39*44100)</f>
        <v>0</v>
      </c>
      <c r="AD39">
        <f>2*29.3*R39*0.92*(BQ39-W39)</f>
        <v>0</v>
      </c>
      <c r="AE39">
        <f>2*0.95*5.67E-8*(((BQ39+$B$7)+273)^4-(W39+273)^4)</f>
        <v>0</v>
      </c>
      <c r="AF39">
        <f>U39+AE39+AC39+AD39</f>
        <v>0</v>
      </c>
      <c r="AG39">
        <f>BN39*AU39*(BI39-BH39*(1000-AU39*BK39)/(1000-AU39*BJ39))/(100*BB39)</f>
        <v>0</v>
      </c>
      <c r="AH39">
        <f>1000*BN39*AU39*(BJ39-BK39)/(100*BB39*(1000-AU39*BJ39))</f>
        <v>0</v>
      </c>
      <c r="AI39">
        <f>(AJ39 - AK39 - BO39*1E3/(8.314*(BQ39+273.15)) * AM39/BN39 * AL39) * BN39/(100*BB39) * (1000 - BK39)/1000</f>
        <v>0</v>
      </c>
      <c r="AJ39">
        <v>425.261851900272</v>
      </c>
      <c r="AK39">
        <v>416.614945454545</v>
      </c>
      <c r="AL39">
        <v>0.0225742374946196</v>
      </c>
      <c r="AM39">
        <v>66.87844345255</v>
      </c>
      <c r="AN39">
        <f>(AP39 - AO39 + BO39*1E3/(8.314*(BQ39+273.15)) * AR39/BN39 * AQ39) * BN39/(100*BB39) * 1000/(1000 - AP39)</f>
        <v>0</v>
      </c>
      <c r="AO39">
        <v>18.6078726317385</v>
      </c>
      <c r="AP39">
        <v>19.8919921212121</v>
      </c>
      <c r="AQ39">
        <v>-0.00659036286076582</v>
      </c>
      <c r="AR39">
        <v>77.4193285982375</v>
      </c>
      <c r="AS39">
        <v>31</v>
      </c>
      <c r="AT39">
        <v>6</v>
      </c>
      <c r="AU39">
        <f>IF(AS39*$H$13&gt;=AW39,1.0,(AW39/(AW39-AS39*$H$13)))</f>
        <v>0</v>
      </c>
      <c r="AV39">
        <f>(AU39-1)*100</f>
        <v>0</v>
      </c>
      <c r="AW39">
        <f>MAX(0,($B$13+$C$13*BV39)/(1+$D$13*BV39)*BO39/(BQ39+273)*$E$13)</f>
        <v>0</v>
      </c>
      <c r="AX39">
        <f>$B$11*BW39+$C$11*BX39+$F$11*CI39*(1-CL39)</f>
        <v>0</v>
      </c>
      <c r="AY39">
        <f>AX39*AZ39</f>
        <v>0</v>
      </c>
      <c r="AZ39">
        <f>($B$11*$D$9+$C$11*$D$9+$F$11*((CV39+CN39)/MAX(CV39+CN39+CW39, 0.1)*$I$9+CW39/MAX(CV39+CN39+CW39, 0.1)*$J$9))/($B$11+$C$11+$F$11)</f>
        <v>0</v>
      </c>
      <c r="BA39">
        <f>($B$11*$K$9+$C$11*$K$9+$F$11*((CV39+CN39)/MAX(CV39+CN39+CW39, 0.1)*$P$9+CW39/MAX(CV39+CN39+CW39, 0.1)*$Q$9))/($B$11+$C$11+$F$11)</f>
        <v>0</v>
      </c>
      <c r="BB39">
        <v>2.18</v>
      </c>
      <c r="BC39">
        <v>0.5</v>
      </c>
      <c r="BD39" t="s">
        <v>355</v>
      </c>
      <c r="BE39">
        <v>2</v>
      </c>
      <c r="BF39" t="b">
        <v>1</v>
      </c>
      <c r="BG39">
        <v>1656169960.5</v>
      </c>
      <c r="BH39">
        <v>408.025032258065</v>
      </c>
      <c r="BI39">
        <v>417.298677419355</v>
      </c>
      <c r="BJ39">
        <v>19.9273225806452</v>
      </c>
      <c r="BK39">
        <v>18.6571225806452</v>
      </c>
      <c r="BL39">
        <v>406.660290322581</v>
      </c>
      <c r="BM39">
        <v>19.8757548387097</v>
      </c>
      <c r="BN39">
        <v>499.994741935484</v>
      </c>
      <c r="BO39">
        <v>76.3365290322581</v>
      </c>
      <c r="BP39">
        <v>0.100010103225806</v>
      </c>
      <c r="BQ39">
        <v>24.1381161290323</v>
      </c>
      <c r="BR39">
        <v>24.1967</v>
      </c>
      <c r="BS39">
        <v>999.9</v>
      </c>
      <c r="BT39">
        <v>0</v>
      </c>
      <c r="BU39">
        <v>0</v>
      </c>
      <c r="BV39">
        <v>9992.30258064516</v>
      </c>
      <c r="BW39">
        <v>0</v>
      </c>
      <c r="BX39">
        <v>1387.17064516129</v>
      </c>
      <c r="BY39">
        <v>-9.27374096774193</v>
      </c>
      <c r="BZ39">
        <v>416.321161290323</v>
      </c>
      <c r="CA39">
        <v>425.232290322581</v>
      </c>
      <c r="CB39">
        <v>1.2701864516129</v>
      </c>
      <c r="CC39">
        <v>417.298677419355</v>
      </c>
      <c r="CD39">
        <v>18.6571225806452</v>
      </c>
      <c r="CE39">
        <v>1.52118225806452</v>
      </c>
      <c r="CF39">
        <v>1.42422</v>
      </c>
      <c r="CG39">
        <v>13.1827419354839</v>
      </c>
      <c r="CH39">
        <v>12.1779516129032</v>
      </c>
      <c r="CI39">
        <v>2000.00129032258</v>
      </c>
      <c r="CJ39">
        <v>0.979998483870967</v>
      </c>
      <c r="CK39">
        <v>0.0200018</v>
      </c>
      <c r="CL39">
        <v>0</v>
      </c>
      <c r="CM39">
        <v>2.61722258064516</v>
      </c>
      <c r="CN39">
        <v>0</v>
      </c>
      <c r="CO39">
        <v>3628.79483870968</v>
      </c>
      <c r="CP39">
        <v>16705.4064516129</v>
      </c>
      <c r="CQ39">
        <v>40.5</v>
      </c>
      <c r="CR39">
        <v>42.125</v>
      </c>
      <c r="CS39">
        <v>41.437</v>
      </c>
      <c r="CT39">
        <v>40.437</v>
      </c>
      <c r="CU39">
        <v>40.062</v>
      </c>
      <c r="CV39">
        <v>1960.00064516129</v>
      </c>
      <c r="CW39">
        <v>40.0006451612903</v>
      </c>
      <c r="CX39">
        <v>0</v>
      </c>
      <c r="CY39">
        <v>1656169967.4</v>
      </c>
      <c r="CZ39">
        <v>0</v>
      </c>
      <c r="DA39">
        <v>0</v>
      </c>
      <c r="DB39" t="s">
        <v>356</v>
      </c>
      <c r="DC39">
        <v>1656081796.1</v>
      </c>
      <c r="DD39">
        <v>1656081786.6</v>
      </c>
      <c r="DE39">
        <v>0</v>
      </c>
      <c r="DF39">
        <v>0.447</v>
      </c>
      <c r="DG39">
        <v>0.012</v>
      </c>
      <c r="DH39">
        <v>1.816</v>
      </c>
      <c r="DI39">
        <v>-0.091</v>
      </c>
      <c r="DJ39">
        <v>420</v>
      </c>
      <c r="DK39">
        <v>13</v>
      </c>
      <c r="DL39">
        <v>0.64</v>
      </c>
      <c r="DM39">
        <v>0.22</v>
      </c>
      <c r="DN39">
        <v>-9.54874675</v>
      </c>
      <c r="DO39">
        <v>5.41677242026269</v>
      </c>
      <c r="DP39">
        <v>0.580949425321979</v>
      </c>
      <c r="DQ39">
        <v>0</v>
      </c>
      <c r="DR39">
        <v>1.2654155</v>
      </c>
      <c r="DS39">
        <v>0.233126003752345</v>
      </c>
      <c r="DT39">
        <v>0.0277427929334809</v>
      </c>
      <c r="DU39">
        <v>0</v>
      </c>
      <c r="DV39">
        <v>0</v>
      </c>
      <c r="DW39">
        <v>2</v>
      </c>
      <c r="DX39" t="s">
        <v>357</v>
      </c>
      <c r="DY39">
        <v>2.90229</v>
      </c>
      <c r="DZ39">
        <v>2.7163</v>
      </c>
      <c r="EA39">
        <v>0.076603</v>
      </c>
      <c r="EB39">
        <v>0.0780271</v>
      </c>
      <c r="EC39">
        <v>0.0776121</v>
      </c>
      <c r="ED39">
        <v>0.0735618</v>
      </c>
      <c r="EE39">
        <v>26601.5</v>
      </c>
      <c r="EF39">
        <v>22817.5</v>
      </c>
      <c r="EG39">
        <v>25771.4</v>
      </c>
      <c r="EH39">
        <v>24084.4</v>
      </c>
      <c r="EI39">
        <v>40504.3</v>
      </c>
      <c r="EJ39">
        <v>36896.5</v>
      </c>
      <c r="EK39">
        <v>46498.8</v>
      </c>
      <c r="EL39">
        <v>42911.7</v>
      </c>
      <c r="EM39">
        <v>1.81922</v>
      </c>
      <c r="EN39">
        <v>2.30145</v>
      </c>
      <c r="EO39">
        <v>0.141349</v>
      </c>
      <c r="EP39">
        <v>0</v>
      </c>
      <c r="EQ39">
        <v>21.8021</v>
      </c>
      <c r="ER39">
        <v>999.9</v>
      </c>
      <c r="ES39">
        <v>54.322</v>
      </c>
      <c r="ET39">
        <v>25.438</v>
      </c>
      <c r="EU39">
        <v>23.2242</v>
      </c>
      <c r="EV39">
        <v>52.7201</v>
      </c>
      <c r="EW39">
        <v>35.617</v>
      </c>
      <c r="EX39">
        <v>2</v>
      </c>
      <c r="EY39">
        <v>-0.360948</v>
      </c>
      <c r="EZ39">
        <v>-0.504562</v>
      </c>
      <c r="FA39">
        <v>20.2466</v>
      </c>
      <c r="FB39">
        <v>5.23496</v>
      </c>
      <c r="FC39">
        <v>11.986</v>
      </c>
      <c r="FD39">
        <v>4.9574</v>
      </c>
      <c r="FE39">
        <v>3.30395</v>
      </c>
      <c r="FF39">
        <v>9999</v>
      </c>
      <c r="FG39">
        <v>310.9</v>
      </c>
      <c r="FH39">
        <v>3688.1</v>
      </c>
      <c r="FI39">
        <v>9999</v>
      </c>
      <c r="FJ39">
        <v>1.86828</v>
      </c>
      <c r="FK39">
        <v>1.86401</v>
      </c>
      <c r="FL39">
        <v>1.87161</v>
      </c>
      <c r="FM39">
        <v>1.86244</v>
      </c>
      <c r="FN39">
        <v>1.86188</v>
      </c>
      <c r="FO39">
        <v>1.86829</v>
      </c>
      <c r="FP39">
        <v>1.85837</v>
      </c>
      <c r="FQ39">
        <v>1.86493</v>
      </c>
      <c r="FR39">
        <v>5</v>
      </c>
      <c r="FS39">
        <v>0</v>
      </c>
      <c r="FT39">
        <v>0</v>
      </c>
      <c r="FU39">
        <v>0</v>
      </c>
      <c r="FV39" t="s">
        <v>358</v>
      </c>
      <c r="FW39" t="s">
        <v>359</v>
      </c>
      <c r="FX39" t="s">
        <v>360</v>
      </c>
      <c r="FY39" t="s">
        <v>360</v>
      </c>
      <c r="FZ39" t="s">
        <v>360</v>
      </c>
      <c r="GA39" t="s">
        <v>360</v>
      </c>
      <c r="GB39">
        <v>0</v>
      </c>
      <c r="GC39">
        <v>100</v>
      </c>
      <c r="GD39">
        <v>100</v>
      </c>
      <c r="GE39">
        <v>1.366</v>
      </c>
      <c r="GF39">
        <v>0.0516</v>
      </c>
      <c r="GG39">
        <v>0.394990895927804</v>
      </c>
      <c r="GH39">
        <v>0.00311535208462502</v>
      </c>
      <c r="GI39">
        <v>-2.16445174003142e-06</v>
      </c>
      <c r="GJ39">
        <v>9.0383515404126e-10</v>
      </c>
      <c r="GK39">
        <v>0.0515542376217994</v>
      </c>
      <c r="GL39">
        <v>0</v>
      </c>
      <c r="GM39">
        <v>0</v>
      </c>
      <c r="GN39">
        <v>0</v>
      </c>
      <c r="GO39">
        <v>18</v>
      </c>
      <c r="GP39">
        <v>2154</v>
      </c>
      <c r="GQ39">
        <v>2</v>
      </c>
      <c r="GR39">
        <v>17</v>
      </c>
      <c r="GS39">
        <v>1469.5</v>
      </c>
      <c r="GT39">
        <v>1469.7</v>
      </c>
      <c r="GU39">
        <v>1.30737</v>
      </c>
      <c r="GV39">
        <v>2.35107</v>
      </c>
      <c r="GW39">
        <v>1.99829</v>
      </c>
      <c r="GX39">
        <v>2.70142</v>
      </c>
      <c r="GY39">
        <v>2.09351</v>
      </c>
      <c r="GZ39">
        <v>2.32788</v>
      </c>
      <c r="HA39">
        <v>34.0998</v>
      </c>
      <c r="HB39">
        <v>15.927</v>
      </c>
      <c r="HC39">
        <v>18</v>
      </c>
      <c r="HD39">
        <v>407.468</v>
      </c>
      <c r="HE39">
        <v>732.664</v>
      </c>
      <c r="HF39">
        <v>22.9994</v>
      </c>
      <c r="HG39">
        <v>22.7145</v>
      </c>
      <c r="HH39">
        <v>30.0004</v>
      </c>
      <c r="HI39">
        <v>22.4463</v>
      </c>
      <c r="HJ39">
        <v>22.4424</v>
      </c>
      <c r="HK39">
        <v>26.2773</v>
      </c>
      <c r="HL39">
        <v>33.2121</v>
      </c>
      <c r="HM39">
        <v>85.3949</v>
      </c>
      <c r="HN39">
        <v>23</v>
      </c>
      <c r="HO39">
        <v>424.119</v>
      </c>
      <c r="HP39">
        <v>18.4588</v>
      </c>
      <c r="HQ39">
        <v>98.4814</v>
      </c>
      <c r="HR39">
        <v>100.932</v>
      </c>
    </row>
    <row r="40" spans="1:226">
      <c r="A40">
        <v>24</v>
      </c>
      <c r="B40">
        <v>1656169973.6</v>
      </c>
      <c r="C40">
        <v>177.099999904633</v>
      </c>
      <c r="D40" t="s">
        <v>406</v>
      </c>
      <c r="E40" t="s">
        <v>407</v>
      </c>
      <c r="F40">
        <v>5</v>
      </c>
      <c r="G40" t="s">
        <v>353</v>
      </c>
      <c r="H40" t="s">
        <v>354</v>
      </c>
      <c r="I40">
        <v>1656169965.79667</v>
      </c>
      <c r="J40">
        <f>(K40)/1000</f>
        <v>0</v>
      </c>
      <c r="K40">
        <f>IF(BF40, AN40, AH40)</f>
        <v>0</v>
      </c>
      <c r="L40">
        <f>IF(BF40, AI40, AG40)</f>
        <v>0</v>
      </c>
      <c r="M40">
        <f>BH40 - IF(AU40&gt;1, L40*BB40*100.0/(AW40*BV40), 0)</f>
        <v>0</v>
      </c>
      <c r="N40">
        <f>((T40-J40/2)*M40-L40)/(T40+J40/2)</f>
        <v>0</v>
      </c>
      <c r="O40">
        <f>N40*(BO40+BP40)/1000.0</f>
        <v>0</v>
      </c>
      <c r="P40">
        <f>(BH40 - IF(AU40&gt;1, L40*BB40*100.0/(AW40*BV40), 0))*(BO40+BP40)/1000.0</f>
        <v>0</v>
      </c>
      <c r="Q40">
        <f>2.0/((1/S40-1/R40)+SIGN(S40)*SQRT((1/S40-1/R40)*(1/S40-1/R40) + 4*BC40/((BC40+1)*(BC40+1))*(2*1/S40*1/R40-1/R40*1/R40)))</f>
        <v>0</v>
      </c>
      <c r="R40">
        <f>IF(LEFT(BD40,1)&lt;&gt;"0",IF(LEFT(BD40,1)="1",3.0,BE40),$D$5+$E$5*(BV40*BO40/($K$5*1000))+$F$5*(BV40*BO40/($K$5*1000))*MAX(MIN(BB40,$J$5),$I$5)*MAX(MIN(BB40,$J$5),$I$5)+$G$5*MAX(MIN(BB40,$J$5),$I$5)*(BV40*BO40/($K$5*1000))+$H$5*(BV40*BO40/($K$5*1000))*(BV40*BO40/($K$5*1000)))</f>
        <v>0</v>
      </c>
      <c r="S40">
        <f>J40*(1000-(1000*0.61365*exp(17.502*W40/(240.97+W40))/(BO40+BP40)+BJ40)/2)/(1000*0.61365*exp(17.502*W40/(240.97+W40))/(BO40+BP40)-BJ40)</f>
        <v>0</v>
      </c>
      <c r="T40">
        <f>1/((BC40+1)/(Q40/1.6)+1/(R40/1.37)) + BC40/((BC40+1)/(Q40/1.6) + BC40/(R40/1.37))</f>
        <v>0</v>
      </c>
      <c r="U40">
        <f>(AX40*BA40)</f>
        <v>0</v>
      </c>
      <c r="V40">
        <f>(BQ40+(U40+2*0.95*5.67E-8*(((BQ40+$B$7)+273)^4-(BQ40+273)^4)-44100*J40)/(1.84*29.3*R40+8*0.95*5.67E-8*(BQ40+273)^3))</f>
        <v>0</v>
      </c>
      <c r="W40">
        <f>($C$7*BR40+$D$7*BS40+$E$7*V40)</f>
        <v>0</v>
      </c>
      <c r="X40">
        <f>0.61365*exp(17.502*W40/(240.97+W40))</f>
        <v>0</v>
      </c>
      <c r="Y40">
        <f>(Z40/AA40*100)</f>
        <v>0</v>
      </c>
      <c r="Z40">
        <f>BJ40*(BO40+BP40)/1000</f>
        <v>0</v>
      </c>
      <c r="AA40">
        <f>0.61365*exp(17.502*BQ40/(240.97+BQ40))</f>
        <v>0</v>
      </c>
      <c r="AB40">
        <f>(X40-BJ40*(BO40+BP40)/1000)</f>
        <v>0</v>
      </c>
      <c r="AC40">
        <f>(-J40*44100)</f>
        <v>0</v>
      </c>
      <c r="AD40">
        <f>2*29.3*R40*0.92*(BQ40-W40)</f>
        <v>0</v>
      </c>
      <c r="AE40">
        <f>2*0.95*5.67E-8*(((BQ40+$B$7)+273)^4-(W40+273)^4)</f>
        <v>0</v>
      </c>
      <c r="AF40">
        <f>U40+AE40+AC40+AD40</f>
        <v>0</v>
      </c>
      <c r="AG40">
        <f>BN40*AU40*(BI40-BH40*(1000-AU40*BK40)/(1000-AU40*BJ40))/(100*BB40)</f>
        <v>0</v>
      </c>
      <c r="AH40">
        <f>1000*BN40*AU40*(BJ40-BK40)/(100*BB40*(1000-AU40*BJ40))</f>
        <v>0</v>
      </c>
      <c r="AI40">
        <f>(AJ40 - AK40 - BO40*1E3/(8.314*(BQ40+273.15)) * AM40/BN40 * AL40) * BN40/(100*BB40) * (1000 - BK40)/1000</f>
        <v>0</v>
      </c>
      <c r="AJ40">
        <v>425.381385020247</v>
      </c>
      <c r="AK40">
        <v>416.782454545455</v>
      </c>
      <c r="AL40">
        <v>0.0352249299403488</v>
      </c>
      <c r="AM40">
        <v>66.87844345255</v>
      </c>
      <c r="AN40">
        <f>(AP40 - AO40 + BO40*1E3/(8.314*(BQ40+273.15)) * AR40/BN40 * AQ40) * BN40/(100*BB40) * 1000/(1000 - AP40)</f>
        <v>0</v>
      </c>
      <c r="AO40">
        <v>18.5677485421661</v>
      </c>
      <c r="AP40">
        <v>19.8581224242424</v>
      </c>
      <c r="AQ40">
        <v>-0.00603242526152923</v>
      </c>
      <c r="AR40">
        <v>77.4193285982375</v>
      </c>
      <c r="AS40">
        <v>30</v>
      </c>
      <c r="AT40">
        <v>6</v>
      </c>
      <c r="AU40">
        <f>IF(AS40*$H$13&gt;=AW40,1.0,(AW40/(AW40-AS40*$H$13)))</f>
        <v>0</v>
      </c>
      <c r="AV40">
        <f>(AU40-1)*100</f>
        <v>0</v>
      </c>
      <c r="AW40">
        <f>MAX(0,($B$13+$C$13*BV40)/(1+$D$13*BV40)*BO40/(BQ40+273)*$E$13)</f>
        <v>0</v>
      </c>
      <c r="AX40">
        <f>$B$11*BW40+$C$11*BX40+$F$11*CI40*(1-CL40)</f>
        <v>0</v>
      </c>
      <c r="AY40">
        <f>AX40*AZ40</f>
        <v>0</v>
      </c>
      <c r="AZ40">
        <f>($B$11*$D$9+$C$11*$D$9+$F$11*((CV40+CN40)/MAX(CV40+CN40+CW40, 0.1)*$I$9+CW40/MAX(CV40+CN40+CW40, 0.1)*$J$9))/($B$11+$C$11+$F$11)</f>
        <v>0</v>
      </c>
      <c r="BA40">
        <f>($B$11*$K$9+$C$11*$K$9+$F$11*((CV40+CN40)/MAX(CV40+CN40+CW40, 0.1)*$P$9+CW40/MAX(CV40+CN40+CW40, 0.1)*$Q$9))/($B$11+$C$11+$F$11)</f>
        <v>0</v>
      </c>
      <c r="BB40">
        <v>2.18</v>
      </c>
      <c r="BC40">
        <v>0.5</v>
      </c>
      <c r="BD40" t="s">
        <v>355</v>
      </c>
      <c r="BE40">
        <v>2</v>
      </c>
      <c r="BF40" t="b">
        <v>1</v>
      </c>
      <c r="BG40">
        <v>1656169965.79667</v>
      </c>
      <c r="BH40">
        <v>408.283233333333</v>
      </c>
      <c r="BI40">
        <v>417.585833333333</v>
      </c>
      <c r="BJ40">
        <v>19.9037</v>
      </c>
      <c r="BK40">
        <v>18.6064066666667</v>
      </c>
      <c r="BL40">
        <v>406.917966666667</v>
      </c>
      <c r="BM40">
        <v>19.8521333333333</v>
      </c>
      <c r="BN40">
        <v>499.9904</v>
      </c>
      <c r="BO40">
        <v>76.33717</v>
      </c>
      <c r="BP40">
        <v>0.0999663466666667</v>
      </c>
      <c r="BQ40">
        <v>24.1327566666667</v>
      </c>
      <c r="BR40">
        <v>24.1428166666667</v>
      </c>
      <c r="BS40">
        <v>999.9</v>
      </c>
      <c r="BT40">
        <v>0</v>
      </c>
      <c r="BU40">
        <v>0</v>
      </c>
      <c r="BV40">
        <v>9985.10633333333</v>
      </c>
      <c r="BW40">
        <v>0</v>
      </c>
      <c r="BX40">
        <v>1387.38133333333</v>
      </c>
      <c r="BY40">
        <v>-9.30265433333333</v>
      </c>
      <c r="BZ40">
        <v>416.5746</v>
      </c>
      <c r="CA40">
        <v>425.502833333333</v>
      </c>
      <c r="CB40">
        <v>1.297288</v>
      </c>
      <c r="CC40">
        <v>417.585833333333</v>
      </c>
      <c r="CD40">
        <v>18.6064066666667</v>
      </c>
      <c r="CE40">
        <v>1.51939133333333</v>
      </c>
      <c r="CF40">
        <v>1.42036033333333</v>
      </c>
      <c r="CG40">
        <v>13.1647066666667</v>
      </c>
      <c r="CH40">
        <v>12.1367133333333</v>
      </c>
      <c r="CI40">
        <v>2000.00566666667</v>
      </c>
      <c r="CJ40">
        <v>0.9799983</v>
      </c>
      <c r="CK40">
        <v>0.02000199</v>
      </c>
      <c r="CL40">
        <v>0</v>
      </c>
      <c r="CM40">
        <v>2.56921</v>
      </c>
      <c r="CN40">
        <v>0</v>
      </c>
      <c r="CO40">
        <v>3631.574</v>
      </c>
      <c r="CP40">
        <v>16705.45</v>
      </c>
      <c r="CQ40">
        <v>40.5</v>
      </c>
      <c r="CR40">
        <v>42.125</v>
      </c>
      <c r="CS40">
        <v>41.437</v>
      </c>
      <c r="CT40">
        <v>40.437</v>
      </c>
      <c r="CU40">
        <v>40.0578666666666</v>
      </c>
      <c r="CV40">
        <v>1960.005</v>
      </c>
      <c r="CW40">
        <v>40.0006666666667</v>
      </c>
      <c r="CX40">
        <v>0</v>
      </c>
      <c r="CY40">
        <v>1656169972.2</v>
      </c>
      <c r="CZ40">
        <v>0</v>
      </c>
      <c r="DA40">
        <v>0</v>
      </c>
      <c r="DB40" t="s">
        <v>356</v>
      </c>
      <c r="DC40">
        <v>1656081796.1</v>
      </c>
      <c r="DD40">
        <v>1656081786.6</v>
      </c>
      <c r="DE40">
        <v>0</v>
      </c>
      <c r="DF40">
        <v>0.447</v>
      </c>
      <c r="DG40">
        <v>0.012</v>
      </c>
      <c r="DH40">
        <v>1.816</v>
      </c>
      <c r="DI40">
        <v>-0.091</v>
      </c>
      <c r="DJ40">
        <v>420</v>
      </c>
      <c r="DK40">
        <v>13</v>
      </c>
      <c r="DL40">
        <v>0.64</v>
      </c>
      <c r="DM40">
        <v>0.22</v>
      </c>
      <c r="DN40">
        <v>-9.29432146341463</v>
      </c>
      <c r="DO40">
        <v>1.44072603032116</v>
      </c>
      <c r="DP40">
        <v>0.308107392194163</v>
      </c>
      <c r="DQ40">
        <v>0</v>
      </c>
      <c r="DR40">
        <v>1.28036902439024</v>
      </c>
      <c r="DS40">
        <v>0.326566418801647</v>
      </c>
      <c r="DT40">
        <v>0.033730879664643</v>
      </c>
      <c r="DU40">
        <v>0</v>
      </c>
      <c r="DV40">
        <v>0</v>
      </c>
      <c r="DW40">
        <v>2</v>
      </c>
      <c r="DX40" t="s">
        <v>357</v>
      </c>
      <c r="DY40">
        <v>2.90231</v>
      </c>
      <c r="DZ40">
        <v>2.71652</v>
      </c>
      <c r="EA40">
        <v>0.0766478</v>
      </c>
      <c r="EB40">
        <v>0.0785086</v>
      </c>
      <c r="EC40">
        <v>0.0775139</v>
      </c>
      <c r="ED40">
        <v>0.0734281</v>
      </c>
      <c r="EE40">
        <v>26599.6</v>
      </c>
      <c r="EF40">
        <v>22805.4</v>
      </c>
      <c r="EG40">
        <v>25770.7</v>
      </c>
      <c r="EH40">
        <v>24084.2</v>
      </c>
      <c r="EI40">
        <v>40508</v>
      </c>
      <c r="EJ40">
        <v>36901.5</v>
      </c>
      <c r="EK40">
        <v>46498</v>
      </c>
      <c r="EL40">
        <v>42911.4</v>
      </c>
      <c r="EM40">
        <v>1.81963</v>
      </c>
      <c r="EN40">
        <v>2.30143</v>
      </c>
      <c r="EO40">
        <v>0.140332</v>
      </c>
      <c r="EP40">
        <v>0</v>
      </c>
      <c r="EQ40">
        <v>21.7933</v>
      </c>
      <c r="ER40">
        <v>999.9</v>
      </c>
      <c r="ES40">
        <v>54.346</v>
      </c>
      <c r="ET40">
        <v>25.458</v>
      </c>
      <c r="EU40">
        <v>23.2634</v>
      </c>
      <c r="EV40">
        <v>52.8855</v>
      </c>
      <c r="EW40">
        <v>35.621</v>
      </c>
      <c r="EX40">
        <v>2</v>
      </c>
      <c r="EY40">
        <v>-0.360373</v>
      </c>
      <c r="EZ40">
        <v>-0.507644</v>
      </c>
      <c r="FA40">
        <v>20.2464</v>
      </c>
      <c r="FB40">
        <v>5.23466</v>
      </c>
      <c r="FC40">
        <v>11.986</v>
      </c>
      <c r="FD40">
        <v>4.95725</v>
      </c>
      <c r="FE40">
        <v>3.30395</v>
      </c>
      <c r="FF40">
        <v>9999</v>
      </c>
      <c r="FG40">
        <v>310.9</v>
      </c>
      <c r="FH40">
        <v>3688.4</v>
      </c>
      <c r="FI40">
        <v>9999</v>
      </c>
      <c r="FJ40">
        <v>1.86829</v>
      </c>
      <c r="FK40">
        <v>1.86401</v>
      </c>
      <c r="FL40">
        <v>1.87162</v>
      </c>
      <c r="FM40">
        <v>1.86245</v>
      </c>
      <c r="FN40">
        <v>1.86188</v>
      </c>
      <c r="FO40">
        <v>1.86829</v>
      </c>
      <c r="FP40">
        <v>1.85838</v>
      </c>
      <c r="FQ40">
        <v>1.86493</v>
      </c>
      <c r="FR40">
        <v>5</v>
      </c>
      <c r="FS40">
        <v>0</v>
      </c>
      <c r="FT40">
        <v>0</v>
      </c>
      <c r="FU40">
        <v>0</v>
      </c>
      <c r="FV40" t="s">
        <v>358</v>
      </c>
      <c r="FW40" t="s">
        <v>359</v>
      </c>
      <c r="FX40" t="s">
        <v>360</v>
      </c>
      <c r="FY40" t="s">
        <v>360</v>
      </c>
      <c r="FZ40" t="s">
        <v>360</v>
      </c>
      <c r="GA40" t="s">
        <v>360</v>
      </c>
      <c r="GB40">
        <v>0</v>
      </c>
      <c r="GC40">
        <v>100</v>
      </c>
      <c r="GD40">
        <v>100</v>
      </c>
      <c r="GE40">
        <v>1.366</v>
      </c>
      <c r="GF40">
        <v>0.0515</v>
      </c>
      <c r="GG40">
        <v>0.394990895927804</v>
      </c>
      <c r="GH40">
        <v>0.00311535208462502</v>
      </c>
      <c r="GI40">
        <v>-2.16445174003142e-06</v>
      </c>
      <c r="GJ40">
        <v>9.0383515404126e-10</v>
      </c>
      <c r="GK40">
        <v>0.0515542376217994</v>
      </c>
      <c r="GL40">
        <v>0</v>
      </c>
      <c r="GM40">
        <v>0</v>
      </c>
      <c r="GN40">
        <v>0</v>
      </c>
      <c r="GO40">
        <v>18</v>
      </c>
      <c r="GP40">
        <v>2154</v>
      </c>
      <c r="GQ40">
        <v>2</v>
      </c>
      <c r="GR40">
        <v>17</v>
      </c>
      <c r="GS40">
        <v>1469.6</v>
      </c>
      <c r="GT40">
        <v>1469.8</v>
      </c>
      <c r="GU40">
        <v>1.33301</v>
      </c>
      <c r="GV40">
        <v>2.34985</v>
      </c>
      <c r="GW40">
        <v>1.99829</v>
      </c>
      <c r="GX40">
        <v>2.70142</v>
      </c>
      <c r="GY40">
        <v>2.09351</v>
      </c>
      <c r="GZ40">
        <v>2.31323</v>
      </c>
      <c r="HA40">
        <v>34.0998</v>
      </c>
      <c r="HB40">
        <v>15.927</v>
      </c>
      <c r="HC40">
        <v>18</v>
      </c>
      <c r="HD40">
        <v>407.716</v>
      </c>
      <c r="HE40">
        <v>732.715</v>
      </c>
      <c r="HF40">
        <v>22.9993</v>
      </c>
      <c r="HG40">
        <v>22.7191</v>
      </c>
      <c r="HH40">
        <v>30.0006</v>
      </c>
      <c r="HI40">
        <v>22.4513</v>
      </c>
      <c r="HJ40">
        <v>22.4474</v>
      </c>
      <c r="HK40">
        <v>26.7722</v>
      </c>
      <c r="HL40">
        <v>33.2121</v>
      </c>
      <c r="HM40">
        <v>85.3949</v>
      </c>
      <c r="HN40">
        <v>23</v>
      </c>
      <c r="HO40">
        <v>437.662</v>
      </c>
      <c r="HP40">
        <v>18.4597</v>
      </c>
      <c r="HQ40">
        <v>98.4794</v>
      </c>
      <c r="HR40">
        <v>100.931</v>
      </c>
    </row>
    <row r="41" spans="1:226">
      <c r="A41">
        <v>25</v>
      </c>
      <c r="B41">
        <v>1656169978.6</v>
      </c>
      <c r="C41">
        <v>182.099999904633</v>
      </c>
      <c r="D41" t="s">
        <v>408</v>
      </c>
      <c r="E41" t="s">
        <v>409</v>
      </c>
      <c r="F41">
        <v>5</v>
      </c>
      <c r="G41" t="s">
        <v>353</v>
      </c>
      <c r="H41" t="s">
        <v>354</v>
      </c>
      <c r="I41">
        <v>1656169970.73448</v>
      </c>
      <c r="J41">
        <f>(K41)/1000</f>
        <v>0</v>
      </c>
      <c r="K41">
        <f>IF(BF41, AN41, AH41)</f>
        <v>0</v>
      </c>
      <c r="L41">
        <f>IF(BF41, AI41, AG41)</f>
        <v>0</v>
      </c>
      <c r="M41">
        <f>BH41 - IF(AU41&gt;1, L41*BB41*100.0/(AW41*BV41), 0)</f>
        <v>0</v>
      </c>
      <c r="N41">
        <f>((T41-J41/2)*M41-L41)/(T41+J41/2)</f>
        <v>0</v>
      </c>
      <c r="O41">
        <f>N41*(BO41+BP41)/1000.0</f>
        <v>0</v>
      </c>
      <c r="P41">
        <f>(BH41 - IF(AU41&gt;1, L41*BB41*100.0/(AW41*BV41), 0))*(BO41+BP41)/1000.0</f>
        <v>0</v>
      </c>
      <c r="Q41">
        <f>2.0/((1/S41-1/R41)+SIGN(S41)*SQRT((1/S41-1/R41)*(1/S41-1/R41) + 4*BC41/((BC41+1)*(BC41+1))*(2*1/S41*1/R41-1/R41*1/R41)))</f>
        <v>0</v>
      </c>
      <c r="R41">
        <f>IF(LEFT(BD41,1)&lt;&gt;"0",IF(LEFT(BD41,1)="1",3.0,BE41),$D$5+$E$5*(BV41*BO41/($K$5*1000))+$F$5*(BV41*BO41/($K$5*1000))*MAX(MIN(BB41,$J$5),$I$5)*MAX(MIN(BB41,$J$5),$I$5)+$G$5*MAX(MIN(BB41,$J$5),$I$5)*(BV41*BO41/($K$5*1000))+$H$5*(BV41*BO41/($K$5*1000))*(BV41*BO41/($K$5*1000)))</f>
        <v>0</v>
      </c>
      <c r="S41">
        <f>J41*(1000-(1000*0.61365*exp(17.502*W41/(240.97+W41))/(BO41+BP41)+BJ41)/2)/(1000*0.61365*exp(17.502*W41/(240.97+W41))/(BO41+BP41)-BJ41)</f>
        <v>0</v>
      </c>
      <c r="T41">
        <f>1/((BC41+1)/(Q41/1.6)+1/(R41/1.37)) + BC41/((BC41+1)/(Q41/1.6) + BC41/(R41/1.37))</f>
        <v>0</v>
      </c>
      <c r="U41">
        <f>(AX41*BA41)</f>
        <v>0</v>
      </c>
      <c r="V41">
        <f>(BQ41+(U41+2*0.95*5.67E-8*(((BQ41+$B$7)+273)^4-(BQ41+273)^4)-44100*J41)/(1.84*29.3*R41+8*0.95*5.67E-8*(BQ41+273)^3))</f>
        <v>0</v>
      </c>
      <c r="W41">
        <f>($C$7*BR41+$D$7*BS41+$E$7*V41)</f>
        <v>0</v>
      </c>
      <c r="X41">
        <f>0.61365*exp(17.502*W41/(240.97+W41))</f>
        <v>0</v>
      </c>
      <c r="Y41">
        <f>(Z41/AA41*100)</f>
        <v>0</v>
      </c>
      <c r="Z41">
        <f>BJ41*(BO41+BP41)/1000</f>
        <v>0</v>
      </c>
      <c r="AA41">
        <f>0.61365*exp(17.502*BQ41/(240.97+BQ41))</f>
        <v>0</v>
      </c>
      <c r="AB41">
        <f>(X41-BJ41*(BO41+BP41)/1000)</f>
        <v>0</v>
      </c>
      <c r="AC41">
        <f>(-J41*44100)</f>
        <v>0</v>
      </c>
      <c r="AD41">
        <f>2*29.3*R41*0.92*(BQ41-W41)</f>
        <v>0</v>
      </c>
      <c r="AE41">
        <f>2*0.95*5.67E-8*(((BQ41+$B$7)+273)^4-(W41+273)^4)</f>
        <v>0</v>
      </c>
      <c r="AF41">
        <f>U41+AE41+AC41+AD41</f>
        <v>0</v>
      </c>
      <c r="AG41">
        <f>BN41*AU41*(BI41-BH41*(1000-AU41*BK41)/(1000-AU41*BJ41))/(100*BB41)</f>
        <v>0</v>
      </c>
      <c r="AH41">
        <f>1000*BN41*AU41*(BJ41-BK41)/(100*BB41*(1000-AU41*BJ41))</f>
        <v>0</v>
      </c>
      <c r="AI41">
        <f>(AJ41 - AK41 - BO41*1E3/(8.314*(BQ41+273.15)) * AM41/BN41 * AL41) * BN41/(100*BB41) * (1000 - BK41)/1000</f>
        <v>0</v>
      </c>
      <c r="AJ41">
        <v>432.387331617079</v>
      </c>
      <c r="AK41">
        <v>420.455163636364</v>
      </c>
      <c r="AL41">
        <v>0.900034314664836</v>
      </c>
      <c r="AM41">
        <v>66.87844345255</v>
      </c>
      <c r="AN41">
        <f>(AP41 - AO41 + BO41*1E3/(8.314*(BQ41+273.15)) * AR41/BN41 * AQ41) * BN41/(100*BB41) * 1000/(1000 - AP41)</f>
        <v>0</v>
      </c>
      <c r="AO41">
        <v>18.5353815891192</v>
      </c>
      <c r="AP41">
        <v>19.8410696969697</v>
      </c>
      <c r="AQ41">
        <v>-0.0034853414969141</v>
      </c>
      <c r="AR41">
        <v>77.4193285982375</v>
      </c>
      <c r="AS41">
        <v>30</v>
      </c>
      <c r="AT41">
        <v>6</v>
      </c>
      <c r="AU41">
        <f>IF(AS41*$H$13&gt;=AW41,1.0,(AW41/(AW41-AS41*$H$13)))</f>
        <v>0</v>
      </c>
      <c r="AV41">
        <f>(AU41-1)*100</f>
        <v>0</v>
      </c>
      <c r="AW41">
        <f>MAX(0,($B$13+$C$13*BV41)/(1+$D$13*BV41)*BO41/(BQ41+273)*$E$13)</f>
        <v>0</v>
      </c>
      <c r="AX41">
        <f>$B$11*BW41+$C$11*BX41+$F$11*CI41*(1-CL41)</f>
        <v>0</v>
      </c>
      <c r="AY41">
        <f>AX41*AZ41</f>
        <v>0</v>
      </c>
      <c r="AZ41">
        <f>($B$11*$D$9+$C$11*$D$9+$F$11*((CV41+CN41)/MAX(CV41+CN41+CW41, 0.1)*$I$9+CW41/MAX(CV41+CN41+CW41, 0.1)*$J$9))/($B$11+$C$11+$F$11)</f>
        <v>0</v>
      </c>
      <c r="BA41">
        <f>($B$11*$K$9+$C$11*$K$9+$F$11*((CV41+CN41)/MAX(CV41+CN41+CW41, 0.1)*$P$9+CW41/MAX(CV41+CN41+CW41, 0.1)*$Q$9))/($B$11+$C$11+$F$11)</f>
        <v>0</v>
      </c>
      <c r="BB41">
        <v>2.18</v>
      </c>
      <c r="BC41">
        <v>0.5</v>
      </c>
      <c r="BD41" t="s">
        <v>355</v>
      </c>
      <c r="BE41">
        <v>2</v>
      </c>
      <c r="BF41" t="b">
        <v>1</v>
      </c>
      <c r="BG41">
        <v>1656169970.73448</v>
      </c>
      <c r="BH41">
        <v>408.929310344828</v>
      </c>
      <c r="BI41">
        <v>420.287448275862</v>
      </c>
      <c r="BJ41">
        <v>19.8760275862069</v>
      </c>
      <c r="BK41">
        <v>18.5638655172414</v>
      </c>
      <c r="BL41">
        <v>407.562862068966</v>
      </c>
      <c r="BM41">
        <v>19.8244655172414</v>
      </c>
      <c r="BN41">
        <v>499.980862068966</v>
      </c>
      <c r="BO41">
        <v>76.3370862068966</v>
      </c>
      <c r="BP41">
        <v>0.0999265862068965</v>
      </c>
      <c r="BQ41">
        <v>24.1272482758621</v>
      </c>
      <c r="BR41">
        <v>24.1518172413793</v>
      </c>
      <c r="BS41">
        <v>999.9</v>
      </c>
      <c r="BT41">
        <v>0</v>
      </c>
      <c r="BU41">
        <v>0</v>
      </c>
      <c r="BV41">
        <v>10000.2334482759</v>
      </c>
      <c r="BW41">
        <v>0</v>
      </c>
      <c r="BX41">
        <v>1387.77517241379</v>
      </c>
      <c r="BY41">
        <v>-11.3582079310345</v>
      </c>
      <c r="BZ41">
        <v>417.221931034483</v>
      </c>
      <c r="CA41">
        <v>428.237068965517</v>
      </c>
      <c r="CB41">
        <v>1.31216689655172</v>
      </c>
      <c r="CC41">
        <v>420.287448275862</v>
      </c>
      <c r="CD41">
        <v>18.5638655172414</v>
      </c>
      <c r="CE41">
        <v>1.51727689655172</v>
      </c>
      <c r="CF41">
        <v>1.41711068965517</v>
      </c>
      <c r="CG41">
        <v>13.1433827586207</v>
      </c>
      <c r="CH41">
        <v>12.1019620689655</v>
      </c>
      <c r="CI41">
        <v>2000.01413793103</v>
      </c>
      <c r="CJ41">
        <v>0.979998310344828</v>
      </c>
      <c r="CK41">
        <v>0.0200019793103448</v>
      </c>
      <c r="CL41">
        <v>0</v>
      </c>
      <c r="CM41">
        <v>2.54505862068965</v>
      </c>
      <c r="CN41">
        <v>0</v>
      </c>
      <c r="CO41">
        <v>3633.61862068966</v>
      </c>
      <c r="CP41">
        <v>16705.5206896552</v>
      </c>
      <c r="CQ41">
        <v>40.5</v>
      </c>
      <c r="CR41">
        <v>42.125</v>
      </c>
      <c r="CS41">
        <v>41.437</v>
      </c>
      <c r="CT41">
        <v>40.432724137931</v>
      </c>
      <c r="CU41">
        <v>40.0534482758621</v>
      </c>
      <c r="CV41">
        <v>1960.01344827586</v>
      </c>
      <c r="CW41">
        <v>40.0006896551724</v>
      </c>
      <c r="CX41">
        <v>0</v>
      </c>
      <c r="CY41">
        <v>1656169977.6</v>
      </c>
      <c r="CZ41">
        <v>0</v>
      </c>
      <c r="DA41">
        <v>0</v>
      </c>
      <c r="DB41" t="s">
        <v>356</v>
      </c>
      <c r="DC41">
        <v>1656081796.1</v>
      </c>
      <c r="DD41">
        <v>1656081786.6</v>
      </c>
      <c r="DE41">
        <v>0</v>
      </c>
      <c r="DF41">
        <v>0.447</v>
      </c>
      <c r="DG41">
        <v>0.012</v>
      </c>
      <c r="DH41">
        <v>1.816</v>
      </c>
      <c r="DI41">
        <v>-0.091</v>
      </c>
      <c r="DJ41">
        <v>420</v>
      </c>
      <c r="DK41">
        <v>13</v>
      </c>
      <c r="DL41">
        <v>0.64</v>
      </c>
      <c r="DM41">
        <v>0.22</v>
      </c>
      <c r="DN41">
        <v>-10.3503329268293</v>
      </c>
      <c r="DO41">
        <v>-17.5821231887579</v>
      </c>
      <c r="DP41">
        <v>2.31494712587171</v>
      </c>
      <c r="DQ41">
        <v>0</v>
      </c>
      <c r="DR41">
        <v>1.29708341463415</v>
      </c>
      <c r="DS41">
        <v>0.230559464996638</v>
      </c>
      <c r="DT41">
        <v>0.0283204342850948</v>
      </c>
      <c r="DU41">
        <v>0</v>
      </c>
      <c r="DV41">
        <v>0</v>
      </c>
      <c r="DW41">
        <v>2</v>
      </c>
      <c r="DX41" t="s">
        <v>357</v>
      </c>
      <c r="DY41">
        <v>2.90219</v>
      </c>
      <c r="DZ41">
        <v>2.71668</v>
      </c>
      <c r="EA41">
        <v>0.0772272</v>
      </c>
      <c r="EB41">
        <v>0.0800717</v>
      </c>
      <c r="EC41">
        <v>0.0774744</v>
      </c>
      <c r="ED41">
        <v>0.0734461</v>
      </c>
      <c r="EE41">
        <v>26582.2</v>
      </c>
      <c r="EF41">
        <v>22766.3</v>
      </c>
      <c r="EG41">
        <v>25770.1</v>
      </c>
      <c r="EH41">
        <v>24083.8</v>
      </c>
      <c r="EI41">
        <v>40508.8</v>
      </c>
      <c r="EJ41">
        <v>36900.2</v>
      </c>
      <c r="EK41">
        <v>46496.9</v>
      </c>
      <c r="EL41">
        <v>42910.7</v>
      </c>
      <c r="EM41">
        <v>1.8194</v>
      </c>
      <c r="EN41">
        <v>2.30125</v>
      </c>
      <c r="EO41">
        <v>0.14554</v>
      </c>
      <c r="EP41">
        <v>0</v>
      </c>
      <c r="EQ41">
        <v>21.7836</v>
      </c>
      <c r="ER41">
        <v>999.9</v>
      </c>
      <c r="ES41">
        <v>54.322</v>
      </c>
      <c r="ET41">
        <v>25.478</v>
      </c>
      <c r="EU41">
        <v>23.2787</v>
      </c>
      <c r="EV41">
        <v>52.3555</v>
      </c>
      <c r="EW41">
        <v>35.7252</v>
      </c>
      <c r="EX41">
        <v>2</v>
      </c>
      <c r="EY41">
        <v>-0.360015</v>
      </c>
      <c r="EZ41">
        <v>-0.507704</v>
      </c>
      <c r="FA41">
        <v>20.2463</v>
      </c>
      <c r="FB41">
        <v>5.23436</v>
      </c>
      <c r="FC41">
        <v>11.986</v>
      </c>
      <c r="FD41">
        <v>4.95725</v>
      </c>
      <c r="FE41">
        <v>3.30387</v>
      </c>
      <c r="FF41">
        <v>9999</v>
      </c>
      <c r="FG41">
        <v>310.9</v>
      </c>
      <c r="FH41">
        <v>3688.4</v>
      </c>
      <c r="FI41">
        <v>9999</v>
      </c>
      <c r="FJ41">
        <v>1.86829</v>
      </c>
      <c r="FK41">
        <v>1.86401</v>
      </c>
      <c r="FL41">
        <v>1.87162</v>
      </c>
      <c r="FM41">
        <v>1.86244</v>
      </c>
      <c r="FN41">
        <v>1.86188</v>
      </c>
      <c r="FO41">
        <v>1.86829</v>
      </c>
      <c r="FP41">
        <v>1.85838</v>
      </c>
      <c r="FQ41">
        <v>1.86493</v>
      </c>
      <c r="FR41">
        <v>5</v>
      </c>
      <c r="FS41">
        <v>0</v>
      </c>
      <c r="FT41">
        <v>0</v>
      </c>
      <c r="FU41">
        <v>0</v>
      </c>
      <c r="FV41" t="s">
        <v>358</v>
      </c>
      <c r="FW41" t="s">
        <v>359</v>
      </c>
      <c r="FX41" t="s">
        <v>360</v>
      </c>
      <c r="FY41" t="s">
        <v>360</v>
      </c>
      <c r="FZ41" t="s">
        <v>360</v>
      </c>
      <c r="GA41" t="s">
        <v>360</v>
      </c>
      <c r="GB41">
        <v>0</v>
      </c>
      <c r="GC41">
        <v>100</v>
      </c>
      <c r="GD41">
        <v>100</v>
      </c>
      <c r="GE41">
        <v>1.373</v>
      </c>
      <c r="GF41">
        <v>0.0516</v>
      </c>
      <c r="GG41">
        <v>0.394990895927804</v>
      </c>
      <c r="GH41">
        <v>0.00311535208462502</v>
      </c>
      <c r="GI41">
        <v>-2.16445174003142e-06</v>
      </c>
      <c r="GJ41">
        <v>9.0383515404126e-10</v>
      </c>
      <c r="GK41">
        <v>0.0515542376217994</v>
      </c>
      <c r="GL41">
        <v>0</v>
      </c>
      <c r="GM41">
        <v>0</v>
      </c>
      <c r="GN41">
        <v>0</v>
      </c>
      <c r="GO41">
        <v>18</v>
      </c>
      <c r="GP41">
        <v>2154</v>
      </c>
      <c r="GQ41">
        <v>2</v>
      </c>
      <c r="GR41">
        <v>17</v>
      </c>
      <c r="GS41">
        <v>1469.7</v>
      </c>
      <c r="GT41">
        <v>1469.9</v>
      </c>
      <c r="GU41">
        <v>1.36475</v>
      </c>
      <c r="GV41">
        <v>2.34985</v>
      </c>
      <c r="GW41">
        <v>1.99829</v>
      </c>
      <c r="GX41">
        <v>2.70142</v>
      </c>
      <c r="GY41">
        <v>2.09351</v>
      </c>
      <c r="GZ41">
        <v>2.323</v>
      </c>
      <c r="HA41">
        <v>34.1225</v>
      </c>
      <c r="HB41">
        <v>15.927</v>
      </c>
      <c r="HC41">
        <v>18</v>
      </c>
      <c r="HD41">
        <v>407.631</v>
      </c>
      <c r="HE41">
        <v>732.626</v>
      </c>
      <c r="HF41">
        <v>22.9997</v>
      </c>
      <c r="HG41">
        <v>22.7237</v>
      </c>
      <c r="HH41">
        <v>30.0005</v>
      </c>
      <c r="HI41">
        <v>22.4558</v>
      </c>
      <c r="HJ41">
        <v>22.4519</v>
      </c>
      <c r="HK41">
        <v>27.4939</v>
      </c>
      <c r="HL41">
        <v>33.489</v>
      </c>
      <c r="HM41">
        <v>85.3949</v>
      </c>
      <c r="HN41">
        <v>23</v>
      </c>
      <c r="HO41">
        <v>457.73</v>
      </c>
      <c r="HP41">
        <v>18.4454</v>
      </c>
      <c r="HQ41">
        <v>98.4771</v>
      </c>
      <c r="HR41">
        <v>100.929</v>
      </c>
    </row>
    <row r="42" spans="1:226">
      <c r="A42">
        <v>26</v>
      </c>
      <c r="B42">
        <v>1656169983.6</v>
      </c>
      <c r="C42">
        <v>187.099999904633</v>
      </c>
      <c r="D42" t="s">
        <v>410</v>
      </c>
      <c r="E42" t="s">
        <v>411</v>
      </c>
      <c r="F42">
        <v>5</v>
      </c>
      <c r="G42" t="s">
        <v>353</v>
      </c>
      <c r="H42" t="s">
        <v>354</v>
      </c>
      <c r="I42">
        <v>1656169975.84643</v>
      </c>
      <c r="J42">
        <f>(K42)/1000</f>
        <v>0</v>
      </c>
      <c r="K42">
        <f>IF(BF42, AN42, AH42)</f>
        <v>0</v>
      </c>
      <c r="L42">
        <f>IF(BF42, AI42, AG42)</f>
        <v>0</v>
      </c>
      <c r="M42">
        <f>BH42 - IF(AU42&gt;1, L42*BB42*100.0/(AW42*BV42), 0)</f>
        <v>0</v>
      </c>
      <c r="N42">
        <f>((T42-J42/2)*M42-L42)/(T42+J42/2)</f>
        <v>0</v>
      </c>
      <c r="O42">
        <f>N42*(BO42+BP42)/1000.0</f>
        <v>0</v>
      </c>
      <c r="P42">
        <f>(BH42 - IF(AU42&gt;1, L42*BB42*100.0/(AW42*BV42), 0))*(BO42+BP42)/1000.0</f>
        <v>0</v>
      </c>
      <c r="Q42">
        <f>2.0/((1/S42-1/R42)+SIGN(S42)*SQRT((1/S42-1/R42)*(1/S42-1/R42) + 4*BC42/((BC42+1)*(BC42+1))*(2*1/S42*1/R42-1/R42*1/R42)))</f>
        <v>0</v>
      </c>
      <c r="R42">
        <f>IF(LEFT(BD42,1)&lt;&gt;"0",IF(LEFT(BD42,1)="1",3.0,BE42),$D$5+$E$5*(BV42*BO42/($K$5*1000))+$F$5*(BV42*BO42/($K$5*1000))*MAX(MIN(BB42,$J$5),$I$5)*MAX(MIN(BB42,$J$5),$I$5)+$G$5*MAX(MIN(BB42,$J$5),$I$5)*(BV42*BO42/($K$5*1000))+$H$5*(BV42*BO42/($K$5*1000))*(BV42*BO42/($K$5*1000)))</f>
        <v>0</v>
      </c>
      <c r="S42">
        <f>J42*(1000-(1000*0.61365*exp(17.502*W42/(240.97+W42))/(BO42+BP42)+BJ42)/2)/(1000*0.61365*exp(17.502*W42/(240.97+W42))/(BO42+BP42)-BJ42)</f>
        <v>0</v>
      </c>
      <c r="T42">
        <f>1/((BC42+1)/(Q42/1.6)+1/(R42/1.37)) + BC42/((BC42+1)/(Q42/1.6) + BC42/(R42/1.37))</f>
        <v>0</v>
      </c>
      <c r="U42">
        <f>(AX42*BA42)</f>
        <v>0</v>
      </c>
      <c r="V42">
        <f>(BQ42+(U42+2*0.95*5.67E-8*(((BQ42+$B$7)+273)^4-(BQ42+273)^4)-44100*J42)/(1.84*29.3*R42+8*0.95*5.67E-8*(BQ42+273)^3))</f>
        <v>0</v>
      </c>
      <c r="W42">
        <f>($C$7*BR42+$D$7*BS42+$E$7*V42)</f>
        <v>0</v>
      </c>
      <c r="X42">
        <f>0.61365*exp(17.502*W42/(240.97+W42))</f>
        <v>0</v>
      </c>
      <c r="Y42">
        <f>(Z42/AA42*100)</f>
        <v>0</v>
      </c>
      <c r="Z42">
        <f>BJ42*(BO42+BP42)/1000</f>
        <v>0</v>
      </c>
      <c r="AA42">
        <f>0.61365*exp(17.502*BQ42/(240.97+BQ42))</f>
        <v>0</v>
      </c>
      <c r="AB42">
        <f>(X42-BJ42*(BO42+BP42)/1000)</f>
        <v>0</v>
      </c>
      <c r="AC42">
        <f>(-J42*44100)</f>
        <v>0</v>
      </c>
      <c r="AD42">
        <f>2*29.3*R42*0.92*(BQ42-W42)</f>
        <v>0</v>
      </c>
      <c r="AE42">
        <f>2*0.95*5.67E-8*(((BQ42+$B$7)+273)^4-(W42+273)^4)</f>
        <v>0</v>
      </c>
      <c r="AF42">
        <f>U42+AE42+AC42+AD42</f>
        <v>0</v>
      </c>
      <c r="AG42">
        <f>BN42*AU42*(BI42-BH42*(1000-AU42*BK42)/(1000-AU42*BJ42))/(100*BB42)</f>
        <v>0</v>
      </c>
      <c r="AH42">
        <f>1000*BN42*AU42*(BJ42-BK42)/(100*BB42*(1000-AU42*BJ42))</f>
        <v>0</v>
      </c>
      <c r="AI42">
        <f>(AJ42 - AK42 - BO42*1E3/(8.314*(BQ42+273.15)) * AM42/BN42 * AL42) * BN42/(100*BB42) * (1000 - BK42)/1000</f>
        <v>0</v>
      </c>
      <c r="AJ42">
        <v>445.235183366938</v>
      </c>
      <c r="AK42">
        <v>429.231696969697</v>
      </c>
      <c r="AL42">
        <v>1.91523241535997</v>
      </c>
      <c r="AM42">
        <v>66.87844345255</v>
      </c>
      <c r="AN42">
        <f>(AP42 - AO42 + BO42*1E3/(8.314*(BQ42+273.15)) * AR42/BN42 * AQ42) * BN42/(100*BB42) * 1000/(1000 - AP42)</f>
        <v>0</v>
      </c>
      <c r="AO42">
        <v>18.5364092299461</v>
      </c>
      <c r="AP42">
        <v>19.8307890909091</v>
      </c>
      <c r="AQ42">
        <v>-0.000461161801233674</v>
      </c>
      <c r="AR42">
        <v>77.4193285982375</v>
      </c>
      <c r="AS42">
        <v>30</v>
      </c>
      <c r="AT42">
        <v>6</v>
      </c>
      <c r="AU42">
        <f>IF(AS42*$H$13&gt;=AW42,1.0,(AW42/(AW42-AS42*$H$13)))</f>
        <v>0</v>
      </c>
      <c r="AV42">
        <f>(AU42-1)*100</f>
        <v>0</v>
      </c>
      <c r="AW42">
        <f>MAX(0,($B$13+$C$13*BV42)/(1+$D$13*BV42)*BO42/(BQ42+273)*$E$13)</f>
        <v>0</v>
      </c>
      <c r="AX42">
        <f>$B$11*BW42+$C$11*BX42+$F$11*CI42*(1-CL42)</f>
        <v>0</v>
      </c>
      <c r="AY42">
        <f>AX42*AZ42</f>
        <v>0</v>
      </c>
      <c r="AZ42">
        <f>($B$11*$D$9+$C$11*$D$9+$F$11*((CV42+CN42)/MAX(CV42+CN42+CW42, 0.1)*$I$9+CW42/MAX(CV42+CN42+CW42, 0.1)*$J$9))/($B$11+$C$11+$F$11)</f>
        <v>0</v>
      </c>
      <c r="BA42">
        <f>($B$11*$K$9+$C$11*$K$9+$F$11*((CV42+CN42)/MAX(CV42+CN42+CW42, 0.1)*$P$9+CW42/MAX(CV42+CN42+CW42, 0.1)*$Q$9))/($B$11+$C$11+$F$11)</f>
        <v>0</v>
      </c>
      <c r="BB42">
        <v>2.18</v>
      </c>
      <c r="BC42">
        <v>0.5</v>
      </c>
      <c r="BD42" t="s">
        <v>355</v>
      </c>
      <c r="BE42">
        <v>2</v>
      </c>
      <c r="BF42" t="b">
        <v>1</v>
      </c>
      <c r="BG42">
        <v>1656169975.84643</v>
      </c>
      <c r="BH42">
        <v>411.704535714286</v>
      </c>
      <c r="BI42">
        <v>427.392607142857</v>
      </c>
      <c r="BJ42">
        <v>19.8519285714286</v>
      </c>
      <c r="BK42">
        <v>18.53935</v>
      </c>
      <c r="BL42">
        <v>410.333107142857</v>
      </c>
      <c r="BM42">
        <v>19.8003714285714</v>
      </c>
      <c r="BN42">
        <v>499.9935</v>
      </c>
      <c r="BO42">
        <v>76.3373321428571</v>
      </c>
      <c r="BP42">
        <v>0.0999565035714286</v>
      </c>
      <c r="BQ42">
        <v>24.1234642857143</v>
      </c>
      <c r="BR42">
        <v>24.14725</v>
      </c>
      <c r="BS42">
        <v>999.9</v>
      </c>
      <c r="BT42">
        <v>0</v>
      </c>
      <c r="BU42">
        <v>0</v>
      </c>
      <c r="BV42">
        <v>10007.9396428571</v>
      </c>
      <c r="BW42">
        <v>0</v>
      </c>
      <c r="BX42">
        <v>1388.22321428571</v>
      </c>
      <c r="BY42">
        <v>-15.6880560714286</v>
      </c>
      <c r="BZ42">
        <v>420.043035714286</v>
      </c>
      <c r="CA42">
        <v>435.465678571429</v>
      </c>
      <c r="CB42">
        <v>1.31258928571429</v>
      </c>
      <c r="CC42">
        <v>427.392607142857</v>
      </c>
      <c r="CD42">
        <v>18.53935</v>
      </c>
      <c r="CE42">
        <v>1.51544285714286</v>
      </c>
      <c r="CF42">
        <v>1.41524321428571</v>
      </c>
      <c r="CG42">
        <v>13.124875</v>
      </c>
      <c r="CH42">
        <v>12.0819571428571</v>
      </c>
      <c r="CI42">
        <v>2000.00964285714</v>
      </c>
      <c r="CJ42">
        <v>0.979998214285714</v>
      </c>
      <c r="CK42">
        <v>0.0200020785714286</v>
      </c>
      <c r="CL42">
        <v>0</v>
      </c>
      <c r="CM42">
        <v>2.57220357142857</v>
      </c>
      <c r="CN42">
        <v>0</v>
      </c>
      <c r="CO42">
        <v>3635.68535714286</v>
      </c>
      <c r="CP42">
        <v>16705.4821428571</v>
      </c>
      <c r="CQ42">
        <v>40.4955</v>
      </c>
      <c r="CR42">
        <v>42.125</v>
      </c>
      <c r="CS42">
        <v>41.437</v>
      </c>
      <c r="CT42">
        <v>40.4259285714286</v>
      </c>
      <c r="CU42">
        <v>40.0420714285714</v>
      </c>
      <c r="CV42">
        <v>1960.00892857143</v>
      </c>
      <c r="CW42">
        <v>40.0007142857143</v>
      </c>
      <c r="CX42">
        <v>0</v>
      </c>
      <c r="CY42">
        <v>1656169982.4</v>
      </c>
      <c r="CZ42">
        <v>0</v>
      </c>
      <c r="DA42">
        <v>0</v>
      </c>
      <c r="DB42" t="s">
        <v>356</v>
      </c>
      <c r="DC42">
        <v>1656081796.1</v>
      </c>
      <c r="DD42">
        <v>1656081786.6</v>
      </c>
      <c r="DE42">
        <v>0</v>
      </c>
      <c r="DF42">
        <v>0.447</v>
      </c>
      <c r="DG42">
        <v>0.012</v>
      </c>
      <c r="DH42">
        <v>1.816</v>
      </c>
      <c r="DI42">
        <v>-0.091</v>
      </c>
      <c r="DJ42">
        <v>420</v>
      </c>
      <c r="DK42">
        <v>13</v>
      </c>
      <c r="DL42">
        <v>0.64</v>
      </c>
      <c r="DM42">
        <v>0.22</v>
      </c>
      <c r="DN42">
        <v>-13.1724675609756</v>
      </c>
      <c r="DO42">
        <v>-47.264639152011</v>
      </c>
      <c r="DP42">
        <v>4.93136325790036</v>
      </c>
      <c r="DQ42">
        <v>0</v>
      </c>
      <c r="DR42">
        <v>1.31028731707317</v>
      </c>
      <c r="DS42">
        <v>0.000398523809083372</v>
      </c>
      <c r="DT42">
        <v>0.00941832853080092</v>
      </c>
      <c r="DU42">
        <v>1</v>
      </c>
      <c r="DV42">
        <v>1</v>
      </c>
      <c r="DW42">
        <v>2</v>
      </c>
      <c r="DX42" t="s">
        <v>375</v>
      </c>
      <c r="DY42">
        <v>2.90232</v>
      </c>
      <c r="DZ42">
        <v>2.7166</v>
      </c>
      <c r="EA42">
        <v>0.0785161</v>
      </c>
      <c r="EB42">
        <v>0.0821334</v>
      </c>
      <c r="EC42">
        <v>0.0774403</v>
      </c>
      <c r="ED42">
        <v>0.0733814</v>
      </c>
      <c r="EE42">
        <v>26545</v>
      </c>
      <c r="EF42">
        <v>22715.1</v>
      </c>
      <c r="EG42">
        <v>25770</v>
      </c>
      <c r="EH42">
        <v>24083.5</v>
      </c>
      <c r="EI42">
        <v>40510</v>
      </c>
      <c r="EJ42">
        <v>36902.9</v>
      </c>
      <c r="EK42">
        <v>46496.4</v>
      </c>
      <c r="EL42">
        <v>42910.7</v>
      </c>
      <c r="EM42">
        <v>1.8194</v>
      </c>
      <c r="EN42">
        <v>2.30105</v>
      </c>
      <c r="EO42">
        <v>0.148937</v>
      </c>
      <c r="EP42">
        <v>0</v>
      </c>
      <c r="EQ42">
        <v>21.7749</v>
      </c>
      <c r="ER42">
        <v>999.9</v>
      </c>
      <c r="ES42">
        <v>54.297</v>
      </c>
      <c r="ET42">
        <v>25.498</v>
      </c>
      <c r="EU42">
        <v>23.2969</v>
      </c>
      <c r="EV42">
        <v>52.7255</v>
      </c>
      <c r="EW42">
        <v>35.6771</v>
      </c>
      <c r="EX42">
        <v>2</v>
      </c>
      <c r="EY42">
        <v>-0.359624</v>
      </c>
      <c r="EZ42">
        <v>-0.5011</v>
      </c>
      <c r="FA42">
        <v>20.2464</v>
      </c>
      <c r="FB42">
        <v>5.23481</v>
      </c>
      <c r="FC42">
        <v>11.986</v>
      </c>
      <c r="FD42">
        <v>4.9573</v>
      </c>
      <c r="FE42">
        <v>3.3039</v>
      </c>
      <c r="FF42">
        <v>9999</v>
      </c>
      <c r="FG42">
        <v>310.9</v>
      </c>
      <c r="FH42">
        <v>3688.6</v>
      </c>
      <c r="FI42">
        <v>9999</v>
      </c>
      <c r="FJ42">
        <v>1.86829</v>
      </c>
      <c r="FK42">
        <v>1.86401</v>
      </c>
      <c r="FL42">
        <v>1.87162</v>
      </c>
      <c r="FM42">
        <v>1.86246</v>
      </c>
      <c r="FN42">
        <v>1.86188</v>
      </c>
      <c r="FO42">
        <v>1.86829</v>
      </c>
      <c r="FP42">
        <v>1.85837</v>
      </c>
      <c r="FQ42">
        <v>1.86493</v>
      </c>
      <c r="FR42">
        <v>5</v>
      </c>
      <c r="FS42">
        <v>0</v>
      </c>
      <c r="FT42">
        <v>0</v>
      </c>
      <c r="FU42">
        <v>0</v>
      </c>
      <c r="FV42" t="s">
        <v>358</v>
      </c>
      <c r="FW42" t="s">
        <v>359</v>
      </c>
      <c r="FX42" t="s">
        <v>360</v>
      </c>
      <c r="FY42" t="s">
        <v>360</v>
      </c>
      <c r="FZ42" t="s">
        <v>360</v>
      </c>
      <c r="GA42" t="s">
        <v>360</v>
      </c>
      <c r="GB42">
        <v>0</v>
      </c>
      <c r="GC42">
        <v>100</v>
      </c>
      <c r="GD42">
        <v>100</v>
      </c>
      <c r="GE42">
        <v>1.389</v>
      </c>
      <c r="GF42">
        <v>0.0515</v>
      </c>
      <c r="GG42">
        <v>0.394990895927804</v>
      </c>
      <c r="GH42">
        <v>0.00311535208462502</v>
      </c>
      <c r="GI42">
        <v>-2.16445174003142e-06</v>
      </c>
      <c r="GJ42">
        <v>9.0383515404126e-10</v>
      </c>
      <c r="GK42">
        <v>0.0515542376217994</v>
      </c>
      <c r="GL42">
        <v>0</v>
      </c>
      <c r="GM42">
        <v>0</v>
      </c>
      <c r="GN42">
        <v>0</v>
      </c>
      <c r="GO42">
        <v>18</v>
      </c>
      <c r="GP42">
        <v>2154</v>
      </c>
      <c r="GQ42">
        <v>2</v>
      </c>
      <c r="GR42">
        <v>17</v>
      </c>
      <c r="GS42">
        <v>1469.8</v>
      </c>
      <c r="GT42">
        <v>1470</v>
      </c>
      <c r="GU42">
        <v>1.40625</v>
      </c>
      <c r="GV42">
        <v>2.35229</v>
      </c>
      <c r="GW42">
        <v>1.99829</v>
      </c>
      <c r="GX42">
        <v>2.70142</v>
      </c>
      <c r="GY42">
        <v>2.09351</v>
      </c>
      <c r="GZ42">
        <v>2.30713</v>
      </c>
      <c r="HA42">
        <v>34.1452</v>
      </c>
      <c r="HB42">
        <v>15.927</v>
      </c>
      <c r="HC42">
        <v>18</v>
      </c>
      <c r="HD42">
        <v>407.667</v>
      </c>
      <c r="HE42">
        <v>732.527</v>
      </c>
      <c r="HF42">
        <v>23.0007</v>
      </c>
      <c r="HG42">
        <v>22.7287</v>
      </c>
      <c r="HH42">
        <v>30.0005</v>
      </c>
      <c r="HI42">
        <v>22.4607</v>
      </c>
      <c r="HJ42">
        <v>22.4573</v>
      </c>
      <c r="HK42">
        <v>28.2578</v>
      </c>
      <c r="HL42">
        <v>33.489</v>
      </c>
      <c r="HM42">
        <v>85.0219</v>
      </c>
      <c r="HN42">
        <v>23</v>
      </c>
      <c r="HO42">
        <v>471.168</v>
      </c>
      <c r="HP42">
        <v>18.4411</v>
      </c>
      <c r="HQ42">
        <v>98.4763</v>
      </c>
      <c r="HR42">
        <v>100.929</v>
      </c>
    </row>
    <row r="43" spans="1:226">
      <c r="A43">
        <v>27</v>
      </c>
      <c r="B43">
        <v>1656169988.6</v>
      </c>
      <c r="C43">
        <v>192.099999904633</v>
      </c>
      <c r="D43" t="s">
        <v>412</v>
      </c>
      <c r="E43" t="s">
        <v>413</v>
      </c>
      <c r="F43">
        <v>5</v>
      </c>
      <c r="G43" t="s">
        <v>353</v>
      </c>
      <c r="H43" t="s">
        <v>354</v>
      </c>
      <c r="I43">
        <v>1656169981.1</v>
      </c>
      <c r="J43">
        <f>(K43)/1000</f>
        <v>0</v>
      </c>
      <c r="K43">
        <f>IF(BF43, AN43, AH43)</f>
        <v>0</v>
      </c>
      <c r="L43">
        <f>IF(BF43, AI43, AG43)</f>
        <v>0</v>
      </c>
      <c r="M43">
        <f>BH43 - IF(AU43&gt;1, L43*BB43*100.0/(AW43*BV43), 0)</f>
        <v>0</v>
      </c>
      <c r="N43">
        <f>((T43-J43/2)*M43-L43)/(T43+J43/2)</f>
        <v>0</v>
      </c>
      <c r="O43">
        <f>N43*(BO43+BP43)/1000.0</f>
        <v>0</v>
      </c>
      <c r="P43">
        <f>(BH43 - IF(AU43&gt;1, L43*BB43*100.0/(AW43*BV43), 0))*(BO43+BP43)/1000.0</f>
        <v>0</v>
      </c>
      <c r="Q43">
        <f>2.0/((1/S43-1/R43)+SIGN(S43)*SQRT((1/S43-1/R43)*(1/S43-1/R43) + 4*BC43/((BC43+1)*(BC43+1))*(2*1/S43*1/R43-1/R43*1/R43)))</f>
        <v>0</v>
      </c>
      <c r="R43">
        <f>IF(LEFT(BD43,1)&lt;&gt;"0",IF(LEFT(BD43,1)="1",3.0,BE43),$D$5+$E$5*(BV43*BO43/($K$5*1000))+$F$5*(BV43*BO43/($K$5*1000))*MAX(MIN(BB43,$J$5),$I$5)*MAX(MIN(BB43,$J$5),$I$5)+$G$5*MAX(MIN(BB43,$J$5),$I$5)*(BV43*BO43/($K$5*1000))+$H$5*(BV43*BO43/($K$5*1000))*(BV43*BO43/($K$5*1000)))</f>
        <v>0</v>
      </c>
      <c r="S43">
        <f>J43*(1000-(1000*0.61365*exp(17.502*W43/(240.97+W43))/(BO43+BP43)+BJ43)/2)/(1000*0.61365*exp(17.502*W43/(240.97+W43))/(BO43+BP43)-BJ43)</f>
        <v>0</v>
      </c>
      <c r="T43">
        <f>1/((BC43+1)/(Q43/1.6)+1/(R43/1.37)) + BC43/((BC43+1)/(Q43/1.6) + BC43/(R43/1.37))</f>
        <v>0</v>
      </c>
      <c r="U43">
        <f>(AX43*BA43)</f>
        <v>0</v>
      </c>
      <c r="V43">
        <f>(BQ43+(U43+2*0.95*5.67E-8*(((BQ43+$B$7)+273)^4-(BQ43+273)^4)-44100*J43)/(1.84*29.3*R43+8*0.95*5.67E-8*(BQ43+273)^3))</f>
        <v>0</v>
      </c>
      <c r="W43">
        <f>($C$7*BR43+$D$7*BS43+$E$7*V43)</f>
        <v>0</v>
      </c>
      <c r="X43">
        <f>0.61365*exp(17.502*W43/(240.97+W43))</f>
        <v>0</v>
      </c>
      <c r="Y43">
        <f>(Z43/AA43*100)</f>
        <v>0</v>
      </c>
      <c r="Z43">
        <f>BJ43*(BO43+BP43)/1000</f>
        <v>0</v>
      </c>
      <c r="AA43">
        <f>0.61365*exp(17.502*BQ43/(240.97+BQ43))</f>
        <v>0</v>
      </c>
      <c r="AB43">
        <f>(X43-BJ43*(BO43+BP43)/1000)</f>
        <v>0</v>
      </c>
      <c r="AC43">
        <f>(-J43*44100)</f>
        <v>0</v>
      </c>
      <c r="AD43">
        <f>2*29.3*R43*0.92*(BQ43-W43)</f>
        <v>0</v>
      </c>
      <c r="AE43">
        <f>2*0.95*5.67E-8*(((BQ43+$B$7)+273)^4-(W43+273)^4)</f>
        <v>0</v>
      </c>
      <c r="AF43">
        <f>U43+AE43+AC43+AD43</f>
        <v>0</v>
      </c>
      <c r="AG43">
        <f>BN43*AU43*(BI43-BH43*(1000-AU43*BK43)/(1000-AU43*BJ43))/(100*BB43)</f>
        <v>0</v>
      </c>
      <c r="AH43">
        <f>1000*BN43*AU43*(BJ43-BK43)/(100*BB43*(1000-AU43*BJ43))</f>
        <v>0</v>
      </c>
      <c r="AI43">
        <f>(AJ43 - AK43 - BO43*1E3/(8.314*(BQ43+273.15)) * AM43/BN43 * AL43) * BN43/(100*BB43) * (1000 - BK43)/1000</f>
        <v>0</v>
      </c>
      <c r="AJ43">
        <v>461.153291671446</v>
      </c>
      <c r="AK43">
        <v>441.924351515152</v>
      </c>
      <c r="AL43">
        <v>2.63271679623406</v>
      </c>
      <c r="AM43">
        <v>66.87844345255</v>
      </c>
      <c r="AN43">
        <f>(AP43 - AO43 + BO43*1E3/(8.314*(BQ43+273.15)) * AR43/BN43 * AQ43) * BN43/(100*BB43) * 1000/(1000 - AP43)</f>
        <v>0</v>
      </c>
      <c r="AO43">
        <v>18.5198792529631</v>
      </c>
      <c r="AP43">
        <v>19.8217278787879</v>
      </c>
      <c r="AQ43">
        <v>-0.00040960765533563</v>
      </c>
      <c r="AR43">
        <v>77.4193285982375</v>
      </c>
      <c r="AS43">
        <v>30</v>
      </c>
      <c r="AT43">
        <v>6</v>
      </c>
      <c r="AU43">
        <f>IF(AS43*$H$13&gt;=AW43,1.0,(AW43/(AW43-AS43*$H$13)))</f>
        <v>0</v>
      </c>
      <c r="AV43">
        <f>(AU43-1)*100</f>
        <v>0</v>
      </c>
      <c r="AW43">
        <f>MAX(0,($B$13+$C$13*BV43)/(1+$D$13*BV43)*BO43/(BQ43+273)*$E$13)</f>
        <v>0</v>
      </c>
      <c r="AX43">
        <f>$B$11*BW43+$C$11*BX43+$F$11*CI43*(1-CL43)</f>
        <v>0</v>
      </c>
      <c r="AY43">
        <f>AX43*AZ43</f>
        <v>0</v>
      </c>
      <c r="AZ43">
        <f>($B$11*$D$9+$C$11*$D$9+$F$11*((CV43+CN43)/MAX(CV43+CN43+CW43, 0.1)*$I$9+CW43/MAX(CV43+CN43+CW43, 0.1)*$J$9))/($B$11+$C$11+$F$11)</f>
        <v>0</v>
      </c>
      <c r="BA43">
        <f>($B$11*$K$9+$C$11*$K$9+$F$11*((CV43+CN43)/MAX(CV43+CN43+CW43, 0.1)*$P$9+CW43/MAX(CV43+CN43+CW43, 0.1)*$Q$9))/($B$11+$C$11+$F$11)</f>
        <v>0</v>
      </c>
      <c r="BB43">
        <v>2.18</v>
      </c>
      <c r="BC43">
        <v>0.5</v>
      </c>
      <c r="BD43" t="s">
        <v>355</v>
      </c>
      <c r="BE43">
        <v>2</v>
      </c>
      <c r="BF43" t="b">
        <v>1</v>
      </c>
      <c r="BG43">
        <v>1656169981.1</v>
      </c>
      <c r="BH43">
        <v>418.335703703704</v>
      </c>
      <c r="BI43">
        <v>439.975925925926</v>
      </c>
      <c r="BJ43">
        <v>19.8347407407407</v>
      </c>
      <c r="BK43">
        <v>18.529637037037</v>
      </c>
      <c r="BL43">
        <v>416.952444444444</v>
      </c>
      <c r="BM43">
        <v>19.7831814814815</v>
      </c>
      <c r="BN43">
        <v>499.986888888889</v>
      </c>
      <c r="BO43">
        <v>76.3370185185185</v>
      </c>
      <c r="BP43">
        <v>0.0998785777777778</v>
      </c>
      <c r="BQ43">
        <v>24.1240777777778</v>
      </c>
      <c r="BR43">
        <v>24.1772851851852</v>
      </c>
      <c r="BS43">
        <v>999.9</v>
      </c>
      <c r="BT43">
        <v>0</v>
      </c>
      <c r="BU43">
        <v>0</v>
      </c>
      <c r="BV43">
        <v>10028.9018518519</v>
      </c>
      <c r="BW43">
        <v>0</v>
      </c>
      <c r="BX43">
        <v>1388.97888888889</v>
      </c>
      <c r="BY43">
        <v>-21.6401814814815</v>
      </c>
      <c r="BZ43">
        <v>426.801037037037</v>
      </c>
      <c r="CA43">
        <v>448.282296296296</v>
      </c>
      <c r="CB43">
        <v>1.30510703703704</v>
      </c>
      <c r="CC43">
        <v>439.975925925926</v>
      </c>
      <c r="CD43">
        <v>18.529637037037</v>
      </c>
      <c r="CE43">
        <v>1.51412407407407</v>
      </c>
      <c r="CF43">
        <v>1.41449592592593</v>
      </c>
      <c r="CG43">
        <v>13.1115518518518</v>
      </c>
      <c r="CH43">
        <v>12.073937037037</v>
      </c>
      <c r="CI43">
        <v>2000</v>
      </c>
      <c r="CJ43">
        <v>0.979998222222222</v>
      </c>
      <c r="CK43">
        <v>0.0200020703703704</v>
      </c>
      <c r="CL43">
        <v>0</v>
      </c>
      <c r="CM43">
        <v>2.6093</v>
      </c>
      <c r="CN43">
        <v>0</v>
      </c>
      <c r="CO43">
        <v>3637.96555555556</v>
      </c>
      <c r="CP43">
        <v>16705.3888888889</v>
      </c>
      <c r="CQ43">
        <v>40.4743333333333</v>
      </c>
      <c r="CR43">
        <v>42.125</v>
      </c>
      <c r="CS43">
        <v>41.4324074074074</v>
      </c>
      <c r="CT43">
        <v>40.4071481481481</v>
      </c>
      <c r="CU43">
        <v>40.0275555555556</v>
      </c>
      <c r="CV43">
        <v>1959.99962962963</v>
      </c>
      <c r="CW43">
        <v>40.0003703703704</v>
      </c>
      <c r="CX43">
        <v>0</v>
      </c>
      <c r="CY43">
        <v>1656169987.2</v>
      </c>
      <c r="CZ43">
        <v>0</v>
      </c>
      <c r="DA43">
        <v>0</v>
      </c>
      <c r="DB43" t="s">
        <v>356</v>
      </c>
      <c r="DC43">
        <v>1656081796.1</v>
      </c>
      <c r="DD43">
        <v>1656081786.6</v>
      </c>
      <c r="DE43">
        <v>0</v>
      </c>
      <c r="DF43">
        <v>0.447</v>
      </c>
      <c r="DG43">
        <v>0.012</v>
      </c>
      <c r="DH43">
        <v>1.816</v>
      </c>
      <c r="DI43">
        <v>-0.091</v>
      </c>
      <c r="DJ43">
        <v>420</v>
      </c>
      <c r="DK43">
        <v>13</v>
      </c>
      <c r="DL43">
        <v>0.64</v>
      </c>
      <c r="DM43">
        <v>0.22</v>
      </c>
      <c r="DN43">
        <v>-18.2037246341463</v>
      </c>
      <c r="DO43">
        <v>-67.8165064194906</v>
      </c>
      <c r="DP43">
        <v>6.69541293435274</v>
      </c>
      <c r="DQ43">
        <v>0</v>
      </c>
      <c r="DR43">
        <v>1.3097256097561</v>
      </c>
      <c r="DS43">
        <v>-0.0626995944458039</v>
      </c>
      <c r="DT43">
        <v>0.00968092871194485</v>
      </c>
      <c r="DU43">
        <v>1</v>
      </c>
      <c r="DV43">
        <v>1</v>
      </c>
      <c r="DW43">
        <v>2</v>
      </c>
      <c r="DX43" t="s">
        <v>375</v>
      </c>
      <c r="DY43">
        <v>2.90228</v>
      </c>
      <c r="DZ43">
        <v>2.71697</v>
      </c>
      <c r="EA43">
        <v>0.080303</v>
      </c>
      <c r="EB43">
        <v>0.0842974</v>
      </c>
      <c r="EC43">
        <v>0.0774172</v>
      </c>
      <c r="ED43">
        <v>0.0733924</v>
      </c>
      <c r="EE43">
        <v>26493.1</v>
      </c>
      <c r="EF43">
        <v>22661.1</v>
      </c>
      <c r="EG43">
        <v>25769.6</v>
      </c>
      <c r="EH43">
        <v>24083.1</v>
      </c>
      <c r="EI43">
        <v>40510.5</v>
      </c>
      <c r="EJ43">
        <v>36902</v>
      </c>
      <c r="EK43">
        <v>46495.8</v>
      </c>
      <c r="EL43">
        <v>42910.1</v>
      </c>
      <c r="EM43">
        <v>1.81947</v>
      </c>
      <c r="EN43">
        <v>2.3009</v>
      </c>
      <c r="EO43">
        <v>0.142574</v>
      </c>
      <c r="EP43">
        <v>0</v>
      </c>
      <c r="EQ43">
        <v>21.761</v>
      </c>
      <c r="ER43">
        <v>999.9</v>
      </c>
      <c r="ES43">
        <v>54.297</v>
      </c>
      <c r="ET43">
        <v>25.519</v>
      </c>
      <c r="EU43">
        <v>23.3264</v>
      </c>
      <c r="EV43">
        <v>52.0455</v>
      </c>
      <c r="EW43">
        <v>35.633</v>
      </c>
      <c r="EX43">
        <v>2</v>
      </c>
      <c r="EY43">
        <v>-0.3592</v>
      </c>
      <c r="EZ43">
        <v>-0.497982</v>
      </c>
      <c r="FA43">
        <v>20.2465</v>
      </c>
      <c r="FB43">
        <v>5.23451</v>
      </c>
      <c r="FC43">
        <v>11.986</v>
      </c>
      <c r="FD43">
        <v>4.95725</v>
      </c>
      <c r="FE43">
        <v>3.3039</v>
      </c>
      <c r="FF43">
        <v>9999</v>
      </c>
      <c r="FG43">
        <v>310.9</v>
      </c>
      <c r="FH43">
        <v>3688.6</v>
      </c>
      <c r="FI43">
        <v>9999</v>
      </c>
      <c r="FJ43">
        <v>1.86829</v>
      </c>
      <c r="FK43">
        <v>1.86401</v>
      </c>
      <c r="FL43">
        <v>1.87164</v>
      </c>
      <c r="FM43">
        <v>1.86241</v>
      </c>
      <c r="FN43">
        <v>1.86188</v>
      </c>
      <c r="FO43">
        <v>1.86829</v>
      </c>
      <c r="FP43">
        <v>1.85837</v>
      </c>
      <c r="FQ43">
        <v>1.86493</v>
      </c>
      <c r="FR43">
        <v>5</v>
      </c>
      <c r="FS43">
        <v>0</v>
      </c>
      <c r="FT43">
        <v>0</v>
      </c>
      <c r="FU43">
        <v>0</v>
      </c>
      <c r="FV43" t="s">
        <v>358</v>
      </c>
      <c r="FW43" t="s">
        <v>359</v>
      </c>
      <c r="FX43" t="s">
        <v>360</v>
      </c>
      <c r="FY43" t="s">
        <v>360</v>
      </c>
      <c r="FZ43" t="s">
        <v>360</v>
      </c>
      <c r="GA43" t="s">
        <v>360</v>
      </c>
      <c r="GB43">
        <v>0</v>
      </c>
      <c r="GC43">
        <v>100</v>
      </c>
      <c r="GD43">
        <v>100</v>
      </c>
      <c r="GE43">
        <v>1.412</v>
      </c>
      <c r="GF43">
        <v>0.0516</v>
      </c>
      <c r="GG43">
        <v>0.394990895927804</v>
      </c>
      <c r="GH43">
        <v>0.00311535208462502</v>
      </c>
      <c r="GI43">
        <v>-2.16445174003142e-06</v>
      </c>
      <c r="GJ43">
        <v>9.0383515404126e-10</v>
      </c>
      <c r="GK43">
        <v>0.0515542376217994</v>
      </c>
      <c r="GL43">
        <v>0</v>
      </c>
      <c r="GM43">
        <v>0</v>
      </c>
      <c r="GN43">
        <v>0</v>
      </c>
      <c r="GO43">
        <v>18</v>
      </c>
      <c r="GP43">
        <v>2154</v>
      </c>
      <c r="GQ43">
        <v>2</v>
      </c>
      <c r="GR43">
        <v>17</v>
      </c>
      <c r="GS43">
        <v>1469.9</v>
      </c>
      <c r="GT43">
        <v>1470</v>
      </c>
      <c r="GU43">
        <v>1.44409</v>
      </c>
      <c r="GV43">
        <v>2.35107</v>
      </c>
      <c r="GW43">
        <v>1.99829</v>
      </c>
      <c r="GX43">
        <v>2.70264</v>
      </c>
      <c r="GY43">
        <v>2.09351</v>
      </c>
      <c r="GZ43">
        <v>2.33643</v>
      </c>
      <c r="HA43">
        <v>34.1452</v>
      </c>
      <c r="HB43">
        <v>15.927</v>
      </c>
      <c r="HC43">
        <v>18</v>
      </c>
      <c r="HD43">
        <v>407.737</v>
      </c>
      <c r="HE43">
        <v>732.453</v>
      </c>
      <c r="HF43">
        <v>23.0005</v>
      </c>
      <c r="HG43">
        <v>22.7332</v>
      </c>
      <c r="HH43">
        <v>30.0004</v>
      </c>
      <c r="HI43">
        <v>22.4646</v>
      </c>
      <c r="HJ43">
        <v>22.4614</v>
      </c>
      <c r="HK43">
        <v>29.083</v>
      </c>
      <c r="HL43">
        <v>33.7626</v>
      </c>
      <c r="HM43">
        <v>85.0219</v>
      </c>
      <c r="HN43">
        <v>23</v>
      </c>
      <c r="HO43">
        <v>491.386</v>
      </c>
      <c r="HP43">
        <v>18.4239</v>
      </c>
      <c r="HQ43">
        <v>98.4749</v>
      </c>
      <c r="HR43">
        <v>100.927</v>
      </c>
    </row>
    <row r="44" spans="1:226">
      <c r="A44">
        <v>28</v>
      </c>
      <c r="B44">
        <v>1656169993.6</v>
      </c>
      <c r="C44">
        <v>197.099999904633</v>
      </c>
      <c r="D44" t="s">
        <v>414</v>
      </c>
      <c r="E44" t="s">
        <v>415</v>
      </c>
      <c r="F44">
        <v>5</v>
      </c>
      <c r="G44" t="s">
        <v>353</v>
      </c>
      <c r="H44" t="s">
        <v>354</v>
      </c>
      <c r="I44">
        <v>1656169985.81429</v>
      </c>
      <c r="J44">
        <f>(K44)/1000</f>
        <v>0</v>
      </c>
      <c r="K44">
        <f>IF(BF44, AN44, AH44)</f>
        <v>0</v>
      </c>
      <c r="L44">
        <f>IF(BF44, AI44, AG44)</f>
        <v>0</v>
      </c>
      <c r="M44">
        <f>BH44 - IF(AU44&gt;1, L44*BB44*100.0/(AW44*BV44), 0)</f>
        <v>0</v>
      </c>
      <c r="N44">
        <f>((T44-J44/2)*M44-L44)/(T44+J44/2)</f>
        <v>0</v>
      </c>
      <c r="O44">
        <f>N44*(BO44+BP44)/1000.0</f>
        <v>0</v>
      </c>
      <c r="P44">
        <f>(BH44 - IF(AU44&gt;1, L44*BB44*100.0/(AW44*BV44), 0))*(BO44+BP44)/1000.0</f>
        <v>0</v>
      </c>
      <c r="Q44">
        <f>2.0/((1/S44-1/R44)+SIGN(S44)*SQRT((1/S44-1/R44)*(1/S44-1/R44) + 4*BC44/((BC44+1)*(BC44+1))*(2*1/S44*1/R44-1/R44*1/R44)))</f>
        <v>0</v>
      </c>
      <c r="R44">
        <f>IF(LEFT(BD44,1)&lt;&gt;"0",IF(LEFT(BD44,1)="1",3.0,BE44),$D$5+$E$5*(BV44*BO44/($K$5*1000))+$F$5*(BV44*BO44/($K$5*1000))*MAX(MIN(BB44,$J$5),$I$5)*MAX(MIN(BB44,$J$5),$I$5)+$G$5*MAX(MIN(BB44,$J$5),$I$5)*(BV44*BO44/($K$5*1000))+$H$5*(BV44*BO44/($K$5*1000))*(BV44*BO44/($K$5*1000)))</f>
        <v>0</v>
      </c>
      <c r="S44">
        <f>J44*(1000-(1000*0.61365*exp(17.502*W44/(240.97+W44))/(BO44+BP44)+BJ44)/2)/(1000*0.61365*exp(17.502*W44/(240.97+W44))/(BO44+BP44)-BJ44)</f>
        <v>0</v>
      </c>
      <c r="T44">
        <f>1/((BC44+1)/(Q44/1.6)+1/(R44/1.37)) + BC44/((BC44+1)/(Q44/1.6) + BC44/(R44/1.37))</f>
        <v>0</v>
      </c>
      <c r="U44">
        <f>(AX44*BA44)</f>
        <v>0</v>
      </c>
      <c r="V44">
        <f>(BQ44+(U44+2*0.95*5.67E-8*(((BQ44+$B$7)+273)^4-(BQ44+273)^4)-44100*J44)/(1.84*29.3*R44+8*0.95*5.67E-8*(BQ44+273)^3))</f>
        <v>0</v>
      </c>
      <c r="W44">
        <f>($C$7*BR44+$D$7*BS44+$E$7*V44)</f>
        <v>0</v>
      </c>
      <c r="X44">
        <f>0.61365*exp(17.502*W44/(240.97+W44))</f>
        <v>0</v>
      </c>
      <c r="Y44">
        <f>(Z44/AA44*100)</f>
        <v>0</v>
      </c>
      <c r="Z44">
        <f>BJ44*(BO44+BP44)/1000</f>
        <v>0</v>
      </c>
      <c r="AA44">
        <f>0.61365*exp(17.502*BQ44/(240.97+BQ44))</f>
        <v>0</v>
      </c>
      <c r="AB44">
        <f>(X44-BJ44*(BO44+BP44)/1000)</f>
        <v>0</v>
      </c>
      <c r="AC44">
        <f>(-J44*44100)</f>
        <v>0</v>
      </c>
      <c r="AD44">
        <f>2*29.3*R44*0.92*(BQ44-W44)</f>
        <v>0</v>
      </c>
      <c r="AE44">
        <f>2*0.95*5.67E-8*(((BQ44+$B$7)+273)^4-(W44+273)^4)</f>
        <v>0</v>
      </c>
      <c r="AF44">
        <f>U44+AE44+AC44+AD44</f>
        <v>0</v>
      </c>
      <c r="AG44">
        <f>BN44*AU44*(BI44-BH44*(1000-AU44*BK44)/(1000-AU44*BJ44))/(100*BB44)</f>
        <v>0</v>
      </c>
      <c r="AH44">
        <f>1000*BN44*AU44*(BJ44-BK44)/(100*BB44*(1000-AU44*BJ44))</f>
        <v>0</v>
      </c>
      <c r="AI44">
        <f>(AJ44 - AK44 - BO44*1E3/(8.314*(BQ44+273.15)) * AM44/BN44 * AL44) * BN44/(100*BB44) * (1000 - BK44)/1000</f>
        <v>0</v>
      </c>
      <c r="AJ44">
        <v>477.463948837909</v>
      </c>
      <c r="AK44">
        <v>456.480884848485</v>
      </c>
      <c r="AL44">
        <v>2.96427895744885</v>
      </c>
      <c r="AM44">
        <v>66.87844345255</v>
      </c>
      <c r="AN44">
        <f>(AP44 - AO44 + BO44*1E3/(8.314*(BQ44+273.15)) * AR44/BN44 * AQ44) * BN44/(100*BB44) * 1000/(1000 - AP44)</f>
        <v>0</v>
      </c>
      <c r="AO44">
        <v>18.5182392436059</v>
      </c>
      <c r="AP44">
        <v>19.8255575757576</v>
      </c>
      <c r="AQ44">
        <v>0.000154228872552979</v>
      </c>
      <c r="AR44">
        <v>77.4193285982375</v>
      </c>
      <c r="AS44">
        <v>30</v>
      </c>
      <c r="AT44">
        <v>6</v>
      </c>
      <c r="AU44">
        <f>IF(AS44*$H$13&gt;=AW44,1.0,(AW44/(AW44-AS44*$H$13)))</f>
        <v>0</v>
      </c>
      <c r="AV44">
        <f>(AU44-1)*100</f>
        <v>0</v>
      </c>
      <c r="AW44">
        <f>MAX(0,($B$13+$C$13*BV44)/(1+$D$13*BV44)*BO44/(BQ44+273)*$E$13)</f>
        <v>0</v>
      </c>
      <c r="AX44">
        <f>$B$11*BW44+$C$11*BX44+$F$11*CI44*(1-CL44)</f>
        <v>0</v>
      </c>
      <c r="AY44">
        <f>AX44*AZ44</f>
        <v>0</v>
      </c>
      <c r="AZ44">
        <f>($B$11*$D$9+$C$11*$D$9+$F$11*((CV44+CN44)/MAX(CV44+CN44+CW44, 0.1)*$I$9+CW44/MAX(CV44+CN44+CW44, 0.1)*$J$9))/($B$11+$C$11+$F$11)</f>
        <v>0</v>
      </c>
      <c r="BA44">
        <f>($B$11*$K$9+$C$11*$K$9+$F$11*((CV44+CN44)/MAX(CV44+CN44+CW44, 0.1)*$P$9+CW44/MAX(CV44+CN44+CW44, 0.1)*$Q$9))/($B$11+$C$11+$F$11)</f>
        <v>0</v>
      </c>
      <c r="BB44">
        <v>2.18</v>
      </c>
      <c r="BC44">
        <v>0.5</v>
      </c>
      <c r="BD44" t="s">
        <v>355</v>
      </c>
      <c r="BE44">
        <v>2</v>
      </c>
      <c r="BF44" t="b">
        <v>1</v>
      </c>
      <c r="BG44">
        <v>1656169985.81429</v>
      </c>
      <c r="BH44">
        <v>428.186964285714</v>
      </c>
      <c r="BI44">
        <v>454.097035714286</v>
      </c>
      <c r="BJ44">
        <v>19.8282428571429</v>
      </c>
      <c r="BK44">
        <v>18.5216392857143</v>
      </c>
      <c r="BL44">
        <v>426.786428571429</v>
      </c>
      <c r="BM44">
        <v>19.7766821428571</v>
      </c>
      <c r="BN44">
        <v>500.01675</v>
      </c>
      <c r="BO44">
        <v>76.3367214285714</v>
      </c>
      <c r="BP44">
        <v>0.100005271428571</v>
      </c>
      <c r="BQ44">
        <v>24.1346392857143</v>
      </c>
      <c r="BR44">
        <v>24.1906535714286</v>
      </c>
      <c r="BS44">
        <v>999.9</v>
      </c>
      <c r="BT44">
        <v>0</v>
      </c>
      <c r="BU44">
        <v>0</v>
      </c>
      <c r="BV44">
        <v>10012.4285714286</v>
      </c>
      <c r="BW44">
        <v>0</v>
      </c>
      <c r="BX44">
        <v>1389.52428571429</v>
      </c>
      <c r="BY44">
        <v>-25.9100642857143</v>
      </c>
      <c r="BZ44">
        <v>436.848821428571</v>
      </c>
      <c r="CA44">
        <v>462.666321428571</v>
      </c>
      <c r="CB44">
        <v>1.30659785714286</v>
      </c>
      <c r="CC44">
        <v>454.097035714286</v>
      </c>
      <c r="CD44">
        <v>18.5216392857143</v>
      </c>
      <c r="CE44">
        <v>1.51362285714286</v>
      </c>
      <c r="CF44">
        <v>1.41388107142857</v>
      </c>
      <c r="CG44">
        <v>13.1064785714286</v>
      </c>
      <c r="CH44">
        <v>12.0673321428571</v>
      </c>
      <c r="CI44">
        <v>2000.01035714286</v>
      </c>
      <c r="CJ44">
        <v>0.979998321428571</v>
      </c>
      <c r="CK44">
        <v>0.0200019678571429</v>
      </c>
      <c r="CL44">
        <v>0</v>
      </c>
      <c r="CM44">
        <v>2.62064285714286</v>
      </c>
      <c r="CN44">
        <v>0</v>
      </c>
      <c r="CO44">
        <v>3641.10642857143</v>
      </c>
      <c r="CP44">
        <v>16705.4821428571</v>
      </c>
      <c r="CQ44">
        <v>40.4595</v>
      </c>
      <c r="CR44">
        <v>42.125</v>
      </c>
      <c r="CS44">
        <v>41.4281428571429</v>
      </c>
      <c r="CT44">
        <v>40.3905</v>
      </c>
      <c r="CU44">
        <v>40.0132857142857</v>
      </c>
      <c r="CV44">
        <v>1960.01</v>
      </c>
      <c r="CW44">
        <v>40.0003571428571</v>
      </c>
      <c r="CX44">
        <v>0</v>
      </c>
      <c r="CY44">
        <v>1656169992.6</v>
      </c>
      <c r="CZ44">
        <v>0</v>
      </c>
      <c r="DA44">
        <v>0</v>
      </c>
      <c r="DB44" t="s">
        <v>356</v>
      </c>
      <c r="DC44">
        <v>1656081796.1</v>
      </c>
      <c r="DD44">
        <v>1656081786.6</v>
      </c>
      <c r="DE44">
        <v>0</v>
      </c>
      <c r="DF44">
        <v>0.447</v>
      </c>
      <c r="DG44">
        <v>0.012</v>
      </c>
      <c r="DH44">
        <v>1.816</v>
      </c>
      <c r="DI44">
        <v>-0.091</v>
      </c>
      <c r="DJ44">
        <v>420</v>
      </c>
      <c r="DK44">
        <v>13</v>
      </c>
      <c r="DL44">
        <v>0.64</v>
      </c>
      <c r="DM44">
        <v>0.22</v>
      </c>
      <c r="DN44">
        <v>-22.381155</v>
      </c>
      <c r="DO44">
        <v>-59.6546476547842</v>
      </c>
      <c r="DP44">
        <v>5.84830151163353</v>
      </c>
      <c r="DQ44">
        <v>0</v>
      </c>
      <c r="DR44">
        <v>1.30717075</v>
      </c>
      <c r="DS44">
        <v>-0.0239427016885564</v>
      </c>
      <c r="DT44">
        <v>0.00773047520774112</v>
      </c>
      <c r="DU44">
        <v>1</v>
      </c>
      <c r="DV44">
        <v>1</v>
      </c>
      <c r="DW44">
        <v>2</v>
      </c>
      <c r="DX44" t="s">
        <v>375</v>
      </c>
      <c r="DY44">
        <v>2.90198</v>
      </c>
      <c r="DZ44">
        <v>2.71622</v>
      </c>
      <c r="EA44">
        <v>0.0823021</v>
      </c>
      <c r="EB44">
        <v>0.0865201</v>
      </c>
      <c r="EC44">
        <v>0.0774233</v>
      </c>
      <c r="ED44">
        <v>0.0733634</v>
      </c>
      <c r="EE44">
        <v>26435.1</v>
      </c>
      <c r="EF44">
        <v>22606.2</v>
      </c>
      <c r="EG44">
        <v>25769.3</v>
      </c>
      <c r="EH44">
        <v>24083.2</v>
      </c>
      <c r="EI44">
        <v>40510.2</v>
      </c>
      <c r="EJ44">
        <v>36903.3</v>
      </c>
      <c r="EK44">
        <v>46495.7</v>
      </c>
      <c r="EL44">
        <v>42910.3</v>
      </c>
      <c r="EM44">
        <v>1.81973</v>
      </c>
      <c r="EN44">
        <v>2.30072</v>
      </c>
      <c r="EO44">
        <v>0.154957</v>
      </c>
      <c r="EP44">
        <v>0</v>
      </c>
      <c r="EQ44">
        <v>21.7372</v>
      </c>
      <c r="ER44">
        <v>999.9</v>
      </c>
      <c r="ES44">
        <v>54.273</v>
      </c>
      <c r="ET44">
        <v>25.529</v>
      </c>
      <c r="EU44">
        <v>23.3288</v>
      </c>
      <c r="EV44">
        <v>52.0555</v>
      </c>
      <c r="EW44">
        <v>35.7292</v>
      </c>
      <c r="EX44">
        <v>2</v>
      </c>
      <c r="EY44">
        <v>-0.358859</v>
      </c>
      <c r="EZ44">
        <v>-0.497421</v>
      </c>
      <c r="FA44">
        <v>20.2466</v>
      </c>
      <c r="FB44">
        <v>5.23526</v>
      </c>
      <c r="FC44">
        <v>11.986</v>
      </c>
      <c r="FD44">
        <v>4.9572</v>
      </c>
      <c r="FE44">
        <v>3.304</v>
      </c>
      <c r="FF44">
        <v>9999</v>
      </c>
      <c r="FG44">
        <v>310.9</v>
      </c>
      <c r="FH44">
        <v>3688.9</v>
      </c>
      <c r="FI44">
        <v>9999</v>
      </c>
      <c r="FJ44">
        <v>1.86829</v>
      </c>
      <c r="FK44">
        <v>1.864</v>
      </c>
      <c r="FL44">
        <v>1.87161</v>
      </c>
      <c r="FM44">
        <v>1.86243</v>
      </c>
      <c r="FN44">
        <v>1.86188</v>
      </c>
      <c r="FO44">
        <v>1.86829</v>
      </c>
      <c r="FP44">
        <v>1.8584</v>
      </c>
      <c r="FQ44">
        <v>1.86492</v>
      </c>
      <c r="FR44">
        <v>5</v>
      </c>
      <c r="FS44">
        <v>0</v>
      </c>
      <c r="FT44">
        <v>0</v>
      </c>
      <c r="FU44">
        <v>0</v>
      </c>
      <c r="FV44" t="s">
        <v>358</v>
      </c>
      <c r="FW44" t="s">
        <v>359</v>
      </c>
      <c r="FX44" t="s">
        <v>360</v>
      </c>
      <c r="FY44" t="s">
        <v>360</v>
      </c>
      <c r="FZ44" t="s">
        <v>360</v>
      </c>
      <c r="GA44" t="s">
        <v>360</v>
      </c>
      <c r="GB44">
        <v>0</v>
      </c>
      <c r="GC44">
        <v>100</v>
      </c>
      <c r="GD44">
        <v>100</v>
      </c>
      <c r="GE44">
        <v>1.436</v>
      </c>
      <c r="GF44">
        <v>0.0515</v>
      </c>
      <c r="GG44">
        <v>0.394990895927804</v>
      </c>
      <c r="GH44">
        <v>0.00311535208462502</v>
      </c>
      <c r="GI44">
        <v>-2.16445174003142e-06</v>
      </c>
      <c r="GJ44">
        <v>9.0383515404126e-10</v>
      </c>
      <c r="GK44">
        <v>0.0515542376217994</v>
      </c>
      <c r="GL44">
        <v>0</v>
      </c>
      <c r="GM44">
        <v>0</v>
      </c>
      <c r="GN44">
        <v>0</v>
      </c>
      <c r="GO44">
        <v>18</v>
      </c>
      <c r="GP44">
        <v>2154</v>
      </c>
      <c r="GQ44">
        <v>2</v>
      </c>
      <c r="GR44">
        <v>17</v>
      </c>
      <c r="GS44">
        <v>1470</v>
      </c>
      <c r="GT44">
        <v>1470.1</v>
      </c>
      <c r="GU44">
        <v>1.4856</v>
      </c>
      <c r="GV44">
        <v>2.34253</v>
      </c>
      <c r="GW44">
        <v>1.99829</v>
      </c>
      <c r="GX44">
        <v>2.70142</v>
      </c>
      <c r="GY44">
        <v>2.09351</v>
      </c>
      <c r="GZ44">
        <v>2.31934</v>
      </c>
      <c r="HA44">
        <v>34.1678</v>
      </c>
      <c r="HB44">
        <v>15.927</v>
      </c>
      <c r="HC44">
        <v>18</v>
      </c>
      <c r="HD44">
        <v>407.903</v>
      </c>
      <c r="HE44">
        <v>732.369</v>
      </c>
      <c r="HF44">
        <v>23.0003</v>
      </c>
      <c r="HG44">
        <v>22.7376</v>
      </c>
      <c r="HH44">
        <v>30.0005</v>
      </c>
      <c r="HI44">
        <v>22.4691</v>
      </c>
      <c r="HJ44">
        <v>22.4663</v>
      </c>
      <c r="HK44">
        <v>29.8393</v>
      </c>
      <c r="HL44">
        <v>34.0599</v>
      </c>
      <c r="HM44">
        <v>85.0219</v>
      </c>
      <c r="HN44">
        <v>23</v>
      </c>
      <c r="HO44">
        <v>504.986</v>
      </c>
      <c r="HP44">
        <v>18.4129</v>
      </c>
      <c r="HQ44">
        <v>98.4743</v>
      </c>
      <c r="HR44">
        <v>100.928</v>
      </c>
    </row>
    <row r="45" spans="1:226">
      <c r="A45">
        <v>29</v>
      </c>
      <c r="B45">
        <v>1656169998.6</v>
      </c>
      <c r="C45">
        <v>202.099999904633</v>
      </c>
      <c r="D45" t="s">
        <v>416</v>
      </c>
      <c r="E45" t="s">
        <v>417</v>
      </c>
      <c r="F45">
        <v>5</v>
      </c>
      <c r="G45" t="s">
        <v>353</v>
      </c>
      <c r="H45" t="s">
        <v>354</v>
      </c>
      <c r="I45">
        <v>1656169991.1</v>
      </c>
      <c r="J45">
        <f>(K45)/1000</f>
        <v>0</v>
      </c>
      <c r="K45">
        <f>IF(BF45, AN45, AH45)</f>
        <v>0</v>
      </c>
      <c r="L45">
        <f>IF(BF45, AI45, AG45)</f>
        <v>0</v>
      </c>
      <c r="M45">
        <f>BH45 - IF(AU45&gt;1, L45*BB45*100.0/(AW45*BV45), 0)</f>
        <v>0</v>
      </c>
      <c r="N45">
        <f>((T45-J45/2)*M45-L45)/(T45+J45/2)</f>
        <v>0</v>
      </c>
      <c r="O45">
        <f>N45*(BO45+BP45)/1000.0</f>
        <v>0</v>
      </c>
      <c r="P45">
        <f>(BH45 - IF(AU45&gt;1, L45*BB45*100.0/(AW45*BV45), 0))*(BO45+BP45)/1000.0</f>
        <v>0</v>
      </c>
      <c r="Q45">
        <f>2.0/((1/S45-1/R45)+SIGN(S45)*SQRT((1/S45-1/R45)*(1/S45-1/R45) + 4*BC45/((BC45+1)*(BC45+1))*(2*1/S45*1/R45-1/R45*1/R45)))</f>
        <v>0</v>
      </c>
      <c r="R45">
        <f>IF(LEFT(BD45,1)&lt;&gt;"0",IF(LEFT(BD45,1)="1",3.0,BE45),$D$5+$E$5*(BV45*BO45/($K$5*1000))+$F$5*(BV45*BO45/($K$5*1000))*MAX(MIN(BB45,$J$5),$I$5)*MAX(MIN(BB45,$J$5),$I$5)+$G$5*MAX(MIN(BB45,$J$5),$I$5)*(BV45*BO45/($K$5*1000))+$H$5*(BV45*BO45/($K$5*1000))*(BV45*BO45/($K$5*1000)))</f>
        <v>0</v>
      </c>
      <c r="S45">
        <f>J45*(1000-(1000*0.61365*exp(17.502*W45/(240.97+W45))/(BO45+BP45)+BJ45)/2)/(1000*0.61365*exp(17.502*W45/(240.97+W45))/(BO45+BP45)-BJ45)</f>
        <v>0</v>
      </c>
      <c r="T45">
        <f>1/((BC45+1)/(Q45/1.6)+1/(R45/1.37)) + BC45/((BC45+1)/(Q45/1.6) + BC45/(R45/1.37))</f>
        <v>0</v>
      </c>
      <c r="U45">
        <f>(AX45*BA45)</f>
        <v>0</v>
      </c>
      <c r="V45">
        <f>(BQ45+(U45+2*0.95*5.67E-8*(((BQ45+$B$7)+273)^4-(BQ45+273)^4)-44100*J45)/(1.84*29.3*R45+8*0.95*5.67E-8*(BQ45+273)^3))</f>
        <v>0</v>
      </c>
      <c r="W45">
        <f>($C$7*BR45+$D$7*BS45+$E$7*V45)</f>
        <v>0</v>
      </c>
      <c r="X45">
        <f>0.61365*exp(17.502*W45/(240.97+W45))</f>
        <v>0</v>
      </c>
      <c r="Y45">
        <f>(Z45/AA45*100)</f>
        <v>0</v>
      </c>
      <c r="Z45">
        <f>BJ45*(BO45+BP45)/1000</f>
        <v>0</v>
      </c>
      <c r="AA45">
        <f>0.61365*exp(17.502*BQ45/(240.97+BQ45))</f>
        <v>0</v>
      </c>
      <c r="AB45">
        <f>(X45-BJ45*(BO45+BP45)/1000)</f>
        <v>0</v>
      </c>
      <c r="AC45">
        <f>(-J45*44100)</f>
        <v>0</v>
      </c>
      <c r="AD45">
        <f>2*29.3*R45*0.92*(BQ45-W45)</f>
        <v>0</v>
      </c>
      <c r="AE45">
        <f>2*0.95*5.67E-8*(((BQ45+$B$7)+273)^4-(W45+273)^4)</f>
        <v>0</v>
      </c>
      <c r="AF45">
        <f>U45+AE45+AC45+AD45</f>
        <v>0</v>
      </c>
      <c r="AG45">
        <f>BN45*AU45*(BI45-BH45*(1000-AU45*BK45)/(1000-AU45*BJ45))/(100*BB45)</f>
        <v>0</v>
      </c>
      <c r="AH45">
        <f>1000*BN45*AU45*(BJ45-BK45)/(100*BB45*(1000-AU45*BJ45))</f>
        <v>0</v>
      </c>
      <c r="AI45">
        <f>(AJ45 - AK45 - BO45*1E3/(8.314*(BQ45+273.15)) * AM45/BN45 * AL45) * BN45/(100*BB45) * (1000 - BK45)/1000</f>
        <v>0</v>
      </c>
      <c r="AJ45">
        <v>494.312157173252</v>
      </c>
      <c r="AK45">
        <v>472.180709090909</v>
      </c>
      <c r="AL45">
        <v>3.14577560463011</v>
      </c>
      <c r="AM45">
        <v>66.87844345255</v>
      </c>
      <c r="AN45">
        <f>(AP45 - AO45 + BO45*1E3/(8.314*(BQ45+273.15)) * AR45/BN45 * AQ45) * BN45/(100*BB45) * 1000/(1000 - AP45)</f>
        <v>0</v>
      </c>
      <c r="AO45">
        <v>18.5151306893287</v>
      </c>
      <c r="AP45">
        <v>19.8232109090909</v>
      </c>
      <c r="AQ45">
        <v>-2.51855569525824e-05</v>
      </c>
      <c r="AR45">
        <v>77.4193285982375</v>
      </c>
      <c r="AS45">
        <v>30</v>
      </c>
      <c r="AT45">
        <v>6</v>
      </c>
      <c r="AU45">
        <f>IF(AS45*$H$13&gt;=AW45,1.0,(AW45/(AW45-AS45*$H$13)))</f>
        <v>0</v>
      </c>
      <c r="AV45">
        <f>(AU45-1)*100</f>
        <v>0</v>
      </c>
      <c r="AW45">
        <f>MAX(0,($B$13+$C$13*BV45)/(1+$D$13*BV45)*BO45/(BQ45+273)*$E$13)</f>
        <v>0</v>
      </c>
      <c r="AX45">
        <f>$B$11*BW45+$C$11*BX45+$F$11*CI45*(1-CL45)</f>
        <v>0</v>
      </c>
      <c r="AY45">
        <f>AX45*AZ45</f>
        <v>0</v>
      </c>
      <c r="AZ45">
        <f>($B$11*$D$9+$C$11*$D$9+$F$11*((CV45+CN45)/MAX(CV45+CN45+CW45, 0.1)*$I$9+CW45/MAX(CV45+CN45+CW45, 0.1)*$J$9))/($B$11+$C$11+$F$11)</f>
        <v>0</v>
      </c>
      <c r="BA45">
        <f>($B$11*$K$9+$C$11*$K$9+$F$11*((CV45+CN45)/MAX(CV45+CN45+CW45, 0.1)*$P$9+CW45/MAX(CV45+CN45+CW45, 0.1)*$Q$9))/($B$11+$C$11+$F$11)</f>
        <v>0</v>
      </c>
      <c r="BB45">
        <v>2.18</v>
      </c>
      <c r="BC45">
        <v>0.5</v>
      </c>
      <c r="BD45" t="s">
        <v>355</v>
      </c>
      <c r="BE45">
        <v>2</v>
      </c>
      <c r="BF45" t="b">
        <v>1</v>
      </c>
      <c r="BG45">
        <v>1656169991.1</v>
      </c>
      <c r="BH45">
        <v>442.052703703704</v>
      </c>
      <c r="BI45">
        <v>471.067555555555</v>
      </c>
      <c r="BJ45">
        <v>19.8238407407407</v>
      </c>
      <c r="BK45">
        <v>18.5133407407407</v>
      </c>
      <c r="BL45">
        <v>440.628074074074</v>
      </c>
      <c r="BM45">
        <v>19.7722777777778</v>
      </c>
      <c r="BN45">
        <v>499.999148148148</v>
      </c>
      <c r="BO45">
        <v>76.336637037037</v>
      </c>
      <c r="BP45">
        <v>0.0999758851851852</v>
      </c>
      <c r="BQ45">
        <v>24.1481740740741</v>
      </c>
      <c r="BR45">
        <v>24.2325185185185</v>
      </c>
      <c r="BS45">
        <v>999.9</v>
      </c>
      <c r="BT45">
        <v>0</v>
      </c>
      <c r="BU45">
        <v>0</v>
      </c>
      <c r="BV45">
        <v>10002.6814814815</v>
      </c>
      <c r="BW45">
        <v>0</v>
      </c>
      <c r="BX45">
        <v>1389.69703703704</v>
      </c>
      <c r="BY45">
        <v>-29.0147703703704</v>
      </c>
      <c r="BZ45">
        <v>450.993222222222</v>
      </c>
      <c r="CA45">
        <v>479.953074074074</v>
      </c>
      <c r="CB45">
        <v>1.31049222222222</v>
      </c>
      <c r="CC45">
        <v>471.067555555555</v>
      </c>
      <c r="CD45">
        <v>18.5133407407407</v>
      </c>
      <c r="CE45">
        <v>1.51328444444444</v>
      </c>
      <c r="CF45">
        <v>1.41324592592593</v>
      </c>
      <c r="CG45">
        <v>13.103062962963</v>
      </c>
      <c r="CH45">
        <v>12.0605111111111</v>
      </c>
      <c r="CI45">
        <v>1999.99962962963</v>
      </c>
      <c r="CJ45">
        <v>0.979998222222222</v>
      </c>
      <c r="CK45">
        <v>0.0200020703703704</v>
      </c>
      <c r="CL45">
        <v>0</v>
      </c>
      <c r="CM45">
        <v>2.63992222222222</v>
      </c>
      <c r="CN45">
        <v>0</v>
      </c>
      <c r="CO45">
        <v>3646.48481481481</v>
      </c>
      <c r="CP45">
        <v>16705.4</v>
      </c>
      <c r="CQ45">
        <v>40.451</v>
      </c>
      <c r="CR45">
        <v>42.125</v>
      </c>
      <c r="CS45">
        <v>41.4232222222222</v>
      </c>
      <c r="CT45">
        <v>40.3772962962963</v>
      </c>
      <c r="CU45">
        <v>40.0022962962963</v>
      </c>
      <c r="CV45">
        <v>1959.99925925926</v>
      </c>
      <c r="CW45">
        <v>40.0003703703704</v>
      </c>
      <c r="CX45">
        <v>0</v>
      </c>
      <c r="CY45">
        <v>1656169997.4</v>
      </c>
      <c r="CZ45">
        <v>0</v>
      </c>
      <c r="DA45">
        <v>0</v>
      </c>
      <c r="DB45" t="s">
        <v>356</v>
      </c>
      <c r="DC45">
        <v>1656081796.1</v>
      </c>
      <c r="DD45">
        <v>1656081786.6</v>
      </c>
      <c r="DE45">
        <v>0</v>
      </c>
      <c r="DF45">
        <v>0.447</v>
      </c>
      <c r="DG45">
        <v>0.012</v>
      </c>
      <c r="DH45">
        <v>1.816</v>
      </c>
      <c r="DI45">
        <v>-0.091</v>
      </c>
      <c r="DJ45">
        <v>420</v>
      </c>
      <c r="DK45">
        <v>13</v>
      </c>
      <c r="DL45">
        <v>0.64</v>
      </c>
      <c r="DM45">
        <v>0.22</v>
      </c>
      <c r="DN45">
        <v>-27.1707325</v>
      </c>
      <c r="DO45">
        <v>-34.8424221388367</v>
      </c>
      <c r="DP45">
        <v>3.492725477216</v>
      </c>
      <c r="DQ45">
        <v>0</v>
      </c>
      <c r="DR45">
        <v>1.30966675</v>
      </c>
      <c r="DS45">
        <v>0.0548225515947451</v>
      </c>
      <c r="DT45">
        <v>0.00930871806090935</v>
      </c>
      <c r="DU45">
        <v>1</v>
      </c>
      <c r="DV45">
        <v>1</v>
      </c>
      <c r="DW45">
        <v>2</v>
      </c>
      <c r="DX45" t="s">
        <v>375</v>
      </c>
      <c r="DY45">
        <v>2.90217</v>
      </c>
      <c r="DZ45">
        <v>2.71636</v>
      </c>
      <c r="EA45">
        <v>0.0844036</v>
      </c>
      <c r="EB45">
        <v>0.0886616</v>
      </c>
      <c r="EC45">
        <v>0.0774176</v>
      </c>
      <c r="ED45">
        <v>0.0732638</v>
      </c>
      <c r="EE45">
        <v>26374.3</v>
      </c>
      <c r="EF45">
        <v>22553.6</v>
      </c>
      <c r="EG45">
        <v>25768.9</v>
      </c>
      <c r="EH45">
        <v>24083.6</v>
      </c>
      <c r="EI45">
        <v>40509.8</v>
      </c>
      <c r="EJ45">
        <v>36907.7</v>
      </c>
      <c r="EK45">
        <v>46494.9</v>
      </c>
      <c r="EL45">
        <v>42910.7</v>
      </c>
      <c r="EM45">
        <v>1.81942</v>
      </c>
      <c r="EN45">
        <v>2.30058</v>
      </c>
      <c r="EO45">
        <v>0.158623</v>
      </c>
      <c r="EP45">
        <v>0</v>
      </c>
      <c r="EQ45">
        <v>21.7227</v>
      </c>
      <c r="ER45">
        <v>999.9</v>
      </c>
      <c r="ES45">
        <v>54.249</v>
      </c>
      <c r="ET45">
        <v>25.549</v>
      </c>
      <c r="EU45">
        <v>23.3482</v>
      </c>
      <c r="EV45">
        <v>52.6355</v>
      </c>
      <c r="EW45">
        <v>35.649</v>
      </c>
      <c r="EX45">
        <v>2</v>
      </c>
      <c r="EY45">
        <v>-0.358689</v>
      </c>
      <c r="EZ45">
        <v>-0.494101</v>
      </c>
      <c r="FA45">
        <v>20.2466</v>
      </c>
      <c r="FB45">
        <v>5.23481</v>
      </c>
      <c r="FC45">
        <v>11.986</v>
      </c>
      <c r="FD45">
        <v>4.95725</v>
      </c>
      <c r="FE45">
        <v>3.30387</v>
      </c>
      <c r="FF45">
        <v>9999</v>
      </c>
      <c r="FG45">
        <v>310.9</v>
      </c>
      <c r="FH45">
        <v>3688.9</v>
      </c>
      <c r="FI45">
        <v>9999</v>
      </c>
      <c r="FJ45">
        <v>1.86829</v>
      </c>
      <c r="FK45">
        <v>1.86401</v>
      </c>
      <c r="FL45">
        <v>1.8716</v>
      </c>
      <c r="FM45">
        <v>1.86245</v>
      </c>
      <c r="FN45">
        <v>1.86188</v>
      </c>
      <c r="FO45">
        <v>1.86829</v>
      </c>
      <c r="FP45">
        <v>1.8584</v>
      </c>
      <c r="FQ45">
        <v>1.86492</v>
      </c>
      <c r="FR45">
        <v>5</v>
      </c>
      <c r="FS45">
        <v>0</v>
      </c>
      <c r="FT45">
        <v>0</v>
      </c>
      <c r="FU45">
        <v>0</v>
      </c>
      <c r="FV45" t="s">
        <v>358</v>
      </c>
      <c r="FW45" t="s">
        <v>359</v>
      </c>
      <c r="FX45" t="s">
        <v>360</v>
      </c>
      <c r="FY45" t="s">
        <v>360</v>
      </c>
      <c r="FZ45" t="s">
        <v>360</v>
      </c>
      <c r="GA45" t="s">
        <v>360</v>
      </c>
      <c r="GB45">
        <v>0</v>
      </c>
      <c r="GC45">
        <v>100</v>
      </c>
      <c r="GD45">
        <v>100</v>
      </c>
      <c r="GE45">
        <v>1.463</v>
      </c>
      <c r="GF45">
        <v>0.0515</v>
      </c>
      <c r="GG45">
        <v>0.394990895927804</v>
      </c>
      <c r="GH45">
        <v>0.00311535208462502</v>
      </c>
      <c r="GI45">
        <v>-2.16445174003142e-06</v>
      </c>
      <c r="GJ45">
        <v>9.0383515404126e-10</v>
      </c>
      <c r="GK45">
        <v>0.0515542376217994</v>
      </c>
      <c r="GL45">
        <v>0</v>
      </c>
      <c r="GM45">
        <v>0</v>
      </c>
      <c r="GN45">
        <v>0</v>
      </c>
      <c r="GO45">
        <v>18</v>
      </c>
      <c r="GP45">
        <v>2154</v>
      </c>
      <c r="GQ45">
        <v>2</v>
      </c>
      <c r="GR45">
        <v>17</v>
      </c>
      <c r="GS45">
        <v>1470</v>
      </c>
      <c r="GT45">
        <v>1470.2</v>
      </c>
      <c r="GU45">
        <v>1.52344</v>
      </c>
      <c r="GV45">
        <v>2.34619</v>
      </c>
      <c r="GW45">
        <v>1.99829</v>
      </c>
      <c r="GX45">
        <v>2.70264</v>
      </c>
      <c r="GY45">
        <v>2.09351</v>
      </c>
      <c r="GZ45">
        <v>2.31445</v>
      </c>
      <c r="HA45">
        <v>34.1905</v>
      </c>
      <c r="HB45">
        <v>15.927</v>
      </c>
      <c r="HC45">
        <v>18</v>
      </c>
      <c r="HD45">
        <v>407.779</v>
      </c>
      <c r="HE45">
        <v>732.303</v>
      </c>
      <c r="HF45">
        <v>23.0005</v>
      </c>
      <c r="HG45">
        <v>22.7419</v>
      </c>
      <c r="HH45">
        <v>30.0003</v>
      </c>
      <c r="HI45">
        <v>22.4737</v>
      </c>
      <c r="HJ45">
        <v>22.4709</v>
      </c>
      <c r="HK45">
        <v>30.5939</v>
      </c>
      <c r="HL45">
        <v>34.0599</v>
      </c>
      <c r="HM45">
        <v>85.0219</v>
      </c>
      <c r="HN45">
        <v>23</v>
      </c>
      <c r="HO45">
        <v>525.073</v>
      </c>
      <c r="HP45">
        <v>18.4015</v>
      </c>
      <c r="HQ45">
        <v>98.4728</v>
      </c>
      <c r="HR45">
        <v>100.929</v>
      </c>
    </row>
    <row r="46" spans="1:226">
      <c r="A46">
        <v>30</v>
      </c>
      <c r="B46">
        <v>1656170003.6</v>
      </c>
      <c r="C46">
        <v>207.099999904633</v>
      </c>
      <c r="D46" t="s">
        <v>418</v>
      </c>
      <c r="E46" t="s">
        <v>419</v>
      </c>
      <c r="F46">
        <v>5</v>
      </c>
      <c r="G46" t="s">
        <v>353</v>
      </c>
      <c r="H46" t="s">
        <v>354</v>
      </c>
      <c r="I46">
        <v>1656169995.81429</v>
      </c>
      <c r="J46">
        <f>(K46)/1000</f>
        <v>0</v>
      </c>
      <c r="K46">
        <f>IF(BF46, AN46, AH46)</f>
        <v>0</v>
      </c>
      <c r="L46">
        <f>IF(BF46, AI46, AG46)</f>
        <v>0</v>
      </c>
      <c r="M46">
        <f>BH46 - IF(AU46&gt;1, L46*BB46*100.0/(AW46*BV46), 0)</f>
        <v>0</v>
      </c>
      <c r="N46">
        <f>((T46-J46/2)*M46-L46)/(T46+J46/2)</f>
        <v>0</v>
      </c>
      <c r="O46">
        <f>N46*(BO46+BP46)/1000.0</f>
        <v>0</v>
      </c>
      <c r="P46">
        <f>(BH46 - IF(AU46&gt;1, L46*BB46*100.0/(AW46*BV46), 0))*(BO46+BP46)/1000.0</f>
        <v>0</v>
      </c>
      <c r="Q46">
        <f>2.0/((1/S46-1/R46)+SIGN(S46)*SQRT((1/S46-1/R46)*(1/S46-1/R46) + 4*BC46/((BC46+1)*(BC46+1))*(2*1/S46*1/R46-1/R46*1/R46)))</f>
        <v>0</v>
      </c>
      <c r="R46">
        <f>IF(LEFT(BD46,1)&lt;&gt;"0",IF(LEFT(BD46,1)="1",3.0,BE46),$D$5+$E$5*(BV46*BO46/($K$5*1000))+$F$5*(BV46*BO46/($K$5*1000))*MAX(MIN(BB46,$J$5),$I$5)*MAX(MIN(BB46,$J$5),$I$5)+$G$5*MAX(MIN(BB46,$J$5),$I$5)*(BV46*BO46/($K$5*1000))+$H$5*(BV46*BO46/($K$5*1000))*(BV46*BO46/($K$5*1000)))</f>
        <v>0</v>
      </c>
      <c r="S46">
        <f>J46*(1000-(1000*0.61365*exp(17.502*W46/(240.97+W46))/(BO46+BP46)+BJ46)/2)/(1000*0.61365*exp(17.502*W46/(240.97+W46))/(BO46+BP46)-BJ46)</f>
        <v>0</v>
      </c>
      <c r="T46">
        <f>1/((BC46+1)/(Q46/1.6)+1/(R46/1.37)) + BC46/((BC46+1)/(Q46/1.6) + BC46/(R46/1.37))</f>
        <v>0</v>
      </c>
      <c r="U46">
        <f>(AX46*BA46)</f>
        <v>0</v>
      </c>
      <c r="V46">
        <f>(BQ46+(U46+2*0.95*5.67E-8*(((BQ46+$B$7)+273)^4-(BQ46+273)^4)-44100*J46)/(1.84*29.3*R46+8*0.95*5.67E-8*(BQ46+273)^3))</f>
        <v>0</v>
      </c>
      <c r="W46">
        <f>($C$7*BR46+$D$7*BS46+$E$7*V46)</f>
        <v>0</v>
      </c>
      <c r="X46">
        <f>0.61365*exp(17.502*W46/(240.97+W46))</f>
        <v>0</v>
      </c>
      <c r="Y46">
        <f>(Z46/AA46*100)</f>
        <v>0</v>
      </c>
      <c r="Z46">
        <f>BJ46*(BO46+BP46)/1000</f>
        <v>0</v>
      </c>
      <c r="AA46">
        <f>0.61365*exp(17.502*BQ46/(240.97+BQ46))</f>
        <v>0</v>
      </c>
      <c r="AB46">
        <f>(X46-BJ46*(BO46+BP46)/1000)</f>
        <v>0</v>
      </c>
      <c r="AC46">
        <f>(-J46*44100)</f>
        <v>0</v>
      </c>
      <c r="AD46">
        <f>2*29.3*R46*0.92*(BQ46-W46)</f>
        <v>0</v>
      </c>
      <c r="AE46">
        <f>2*0.95*5.67E-8*(((BQ46+$B$7)+273)^4-(W46+273)^4)</f>
        <v>0</v>
      </c>
      <c r="AF46">
        <f>U46+AE46+AC46+AD46</f>
        <v>0</v>
      </c>
      <c r="AG46">
        <f>BN46*AU46*(BI46-BH46*(1000-AU46*BK46)/(1000-AU46*BJ46))/(100*BB46)</f>
        <v>0</v>
      </c>
      <c r="AH46">
        <f>1000*BN46*AU46*(BJ46-BK46)/(100*BB46*(1000-AU46*BJ46))</f>
        <v>0</v>
      </c>
      <c r="AI46">
        <f>(AJ46 - AK46 - BO46*1E3/(8.314*(BQ46+273.15)) * AM46/BN46 * AL46) * BN46/(100*BB46) * (1000 - BK46)/1000</f>
        <v>0</v>
      </c>
      <c r="AJ46">
        <v>510.953193661569</v>
      </c>
      <c r="AK46">
        <v>488.247909090909</v>
      </c>
      <c r="AL46">
        <v>3.23581534272014</v>
      </c>
      <c r="AM46">
        <v>66.87844345255</v>
      </c>
      <c r="AN46">
        <f>(AP46 - AO46 + BO46*1E3/(8.314*(BQ46+273.15)) * AR46/BN46 * AQ46) * BN46/(100*BB46) * 1000/(1000 - AP46)</f>
        <v>0</v>
      </c>
      <c r="AO46">
        <v>18.4720610830283</v>
      </c>
      <c r="AP46">
        <v>19.8079496969697</v>
      </c>
      <c r="AQ46">
        <v>-0.00020638485229287</v>
      </c>
      <c r="AR46">
        <v>77.4193285982375</v>
      </c>
      <c r="AS46">
        <v>30</v>
      </c>
      <c r="AT46">
        <v>6</v>
      </c>
      <c r="AU46">
        <f>IF(AS46*$H$13&gt;=AW46,1.0,(AW46/(AW46-AS46*$H$13)))</f>
        <v>0</v>
      </c>
      <c r="AV46">
        <f>(AU46-1)*100</f>
        <v>0</v>
      </c>
      <c r="AW46">
        <f>MAX(0,($B$13+$C$13*BV46)/(1+$D$13*BV46)*BO46/(BQ46+273)*$E$13)</f>
        <v>0</v>
      </c>
      <c r="AX46">
        <f>$B$11*BW46+$C$11*BX46+$F$11*CI46*(1-CL46)</f>
        <v>0</v>
      </c>
      <c r="AY46">
        <f>AX46*AZ46</f>
        <v>0</v>
      </c>
      <c r="AZ46">
        <f>($B$11*$D$9+$C$11*$D$9+$F$11*((CV46+CN46)/MAX(CV46+CN46+CW46, 0.1)*$I$9+CW46/MAX(CV46+CN46+CW46, 0.1)*$J$9))/($B$11+$C$11+$F$11)</f>
        <v>0</v>
      </c>
      <c r="BA46">
        <f>($B$11*$K$9+$C$11*$K$9+$F$11*((CV46+CN46)/MAX(CV46+CN46+CW46, 0.1)*$P$9+CW46/MAX(CV46+CN46+CW46, 0.1)*$Q$9))/($B$11+$C$11+$F$11)</f>
        <v>0</v>
      </c>
      <c r="BB46">
        <v>2.18</v>
      </c>
      <c r="BC46">
        <v>0.5</v>
      </c>
      <c r="BD46" t="s">
        <v>355</v>
      </c>
      <c r="BE46">
        <v>2</v>
      </c>
      <c r="BF46" t="b">
        <v>1</v>
      </c>
      <c r="BG46">
        <v>1656169995.81429</v>
      </c>
      <c r="BH46">
        <v>455.966142857143</v>
      </c>
      <c r="BI46">
        <v>486.469392857143</v>
      </c>
      <c r="BJ46">
        <v>19.82075</v>
      </c>
      <c r="BK46">
        <v>18.4975714285714</v>
      </c>
      <c r="BL46">
        <v>454.517642857143</v>
      </c>
      <c r="BM46">
        <v>19.7691928571429</v>
      </c>
      <c r="BN46">
        <v>500.018535714286</v>
      </c>
      <c r="BO46">
        <v>76.3367392857143</v>
      </c>
      <c r="BP46">
        <v>0.100093682142857</v>
      </c>
      <c r="BQ46">
        <v>24.1583321428571</v>
      </c>
      <c r="BR46">
        <v>24.2621392857143</v>
      </c>
      <c r="BS46">
        <v>999.9</v>
      </c>
      <c r="BT46">
        <v>0</v>
      </c>
      <c r="BU46">
        <v>0</v>
      </c>
      <c r="BV46">
        <v>9981.09392857143</v>
      </c>
      <c r="BW46">
        <v>0</v>
      </c>
      <c r="BX46">
        <v>1389.65571428571</v>
      </c>
      <c r="BY46">
        <v>-30.503225</v>
      </c>
      <c r="BZ46">
        <v>465.1865</v>
      </c>
      <c r="CA46">
        <v>495.637285714286</v>
      </c>
      <c r="CB46">
        <v>1.32317678571429</v>
      </c>
      <c r="CC46">
        <v>486.469392857143</v>
      </c>
      <c r="CD46">
        <v>18.4975714285714</v>
      </c>
      <c r="CE46">
        <v>1.51305071428571</v>
      </c>
      <c r="CF46">
        <v>1.41204464285714</v>
      </c>
      <c r="CG46">
        <v>13.1006964285714</v>
      </c>
      <c r="CH46">
        <v>12.0475964285714</v>
      </c>
      <c r="CI46">
        <v>1999.98785714286</v>
      </c>
      <c r="CJ46">
        <v>0.979998107142857</v>
      </c>
      <c r="CK46">
        <v>0.0200021892857143</v>
      </c>
      <c r="CL46">
        <v>0</v>
      </c>
      <c r="CM46">
        <v>2.622075</v>
      </c>
      <c r="CN46">
        <v>0</v>
      </c>
      <c r="CO46">
        <v>3652.70035714286</v>
      </c>
      <c r="CP46">
        <v>16705.3071428571</v>
      </c>
      <c r="CQ46">
        <v>40.45725</v>
      </c>
      <c r="CR46">
        <v>42.125</v>
      </c>
      <c r="CS46">
        <v>41.4082142857143</v>
      </c>
      <c r="CT46">
        <v>40.375</v>
      </c>
      <c r="CU46">
        <v>40</v>
      </c>
      <c r="CV46">
        <v>1959.9875</v>
      </c>
      <c r="CW46">
        <v>40.0003571428571</v>
      </c>
      <c r="CX46">
        <v>0</v>
      </c>
      <c r="CY46">
        <v>1656170002.2</v>
      </c>
      <c r="CZ46">
        <v>0</v>
      </c>
      <c r="DA46">
        <v>0</v>
      </c>
      <c r="DB46" t="s">
        <v>356</v>
      </c>
      <c r="DC46">
        <v>1656081796.1</v>
      </c>
      <c r="DD46">
        <v>1656081786.6</v>
      </c>
      <c r="DE46">
        <v>0</v>
      </c>
      <c r="DF46">
        <v>0.447</v>
      </c>
      <c r="DG46">
        <v>0.012</v>
      </c>
      <c r="DH46">
        <v>1.816</v>
      </c>
      <c r="DI46">
        <v>-0.091</v>
      </c>
      <c r="DJ46">
        <v>420</v>
      </c>
      <c r="DK46">
        <v>13</v>
      </c>
      <c r="DL46">
        <v>0.64</v>
      </c>
      <c r="DM46">
        <v>0.22</v>
      </c>
      <c r="DN46">
        <v>-29.1883</v>
      </c>
      <c r="DO46">
        <v>-21.8605688555347</v>
      </c>
      <c r="DP46">
        <v>2.19499132424254</v>
      </c>
      <c r="DQ46">
        <v>0</v>
      </c>
      <c r="DR46">
        <v>1.31709325</v>
      </c>
      <c r="DS46">
        <v>0.139825778611629</v>
      </c>
      <c r="DT46">
        <v>0.0163013335938352</v>
      </c>
      <c r="DU46">
        <v>0</v>
      </c>
      <c r="DV46">
        <v>0</v>
      </c>
      <c r="DW46">
        <v>2</v>
      </c>
      <c r="DX46" t="s">
        <v>357</v>
      </c>
      <c r="DY46">
        <v>2.90211</v>
      </c>
      <c r="DZ46">
        <v>2.71626</v>
      </c>
      <c r="EA46">
        <v>0.0865203</v>
      </c>
      <c r="EB46">
        <v>0.0908031</v>
      </c>
      <c r="EC46">
        <v>0.0773747</v>
      </c>
      <c r="ED46">
        <v>0.0732597</v>
      </c>
      <c r="EE46">
        <v>26312.5</v>
      </c>
      <c r="EF46">
        <v>22500.2</v>
      </c>
      <c r="EG46">
        <v>25768.1</v>
      </c>
      <c r="EH46">
        <v>24083.2</v>
      </c>
      <c r="EI46">
        <v>40510.8</v>
      </c>
      <c r="EJ46">
        <v>36907.5</v>
      </c>
      <c r="EK46">
        <v>46493.8</v>
      </c>
      <c r="EL46">
        <v>42910.2</v>
      </c>
      <c r="EM46">
        <v>1.81938</v>
      </c>
      <c r="EN46">
        <v>2.30043</v>
      </c>
      <c r="EO46">
        <v>0.150673</v>
      </c>
      <c r="EP46">
        <v>0</v>
      </c>
      <c r="EQ46">
        <v>21.7164</v>
      </c>
      <c r="ER46">
        <v>999.9</v>
      </c>
      <c r="ES46">
        <v>54.249</v>
      </c>
      <c r="ET46">
        <v>25.559</v>
      </c>
      <c r="EU46">
        <v>23.3608</v>
      </c>
      <c r="EV46">
        <v>52.2855</v>
      </c>
      <c r="EW46">
        <v>35.7131</v>
      </c>
      <c r="EX46">
        <v>2</v>
      </c>
      <c r="EY46">
        <v>-0.358252</v>
      </c>
      <c r="EZ46">
        <v>-0.493685</v>
      </c>
      <c r="FA46">
        <v>20.2464</v>
      </c>
      <c r="FB46">
        <v>5.23481</v>
      </c>
      <c r="FC46">
        <v>11.986</v>
      </c>
      <c r="FD46">
        <v>4.95725</v>
      </c>
      <c r="FE46">
        <v>3.30385</v>
      </c>
      <c r="FF46">
        <v>9999</v>
      </c>
      <c r="FG46">
        <v>310.9</v>
      </c>
      <c r="FH46">
        <v>3689.2</v>
      </c>
      <c r="FI46">
        <v>9999</v>
      </c>
      <c r="FJ46">
        <v>1.86829</v>
      </c>
      <c r="FK46">
        <v>1.86401</v>
      </c>
      <c r="FL46">
        <v>1.87158</v>
      </c>
      <c r="FM46">
        <v>1.86241</v>
      </c>
      <c r="FN46">
        <v>1.86188</v>
      </c>
      <c r="FO46">
        <v>1.86829</v>
      </c>
      <c r="FP46">
        <v>1.85838</v>
      </c>
      <c r="FQ46">
        <v>1.86492</v>
      </c>
      <c r="FR46">
        <v>5</v>
      </c>
      <c r="FS46">
        <v>0</v>
      </c>
      <c r="FT46">
        <v>0</v>
      </c>
      <c r="FU46">
        <v>0</v>
      </c>
      <c r="FV46" t="s">
        <v>358</v>
      </c>
      <c r="FW46" t="s">
        <v>359</v>
      </c>
      <c r="FX46" t="s">
        <v>360</v>
      </c>
      <c r="FY46" t="s">
        <v>360</v>
      </c>
      <c r="FZ46" t="s">
        <v>360</v>
      </c>
      <c r="GA46" t="s">
        <v>360</v>
      </c>
      <c r="GB46">
        <v>0</v>
      </c>
      <c r="GC46">
        <v>100</v>
      </c>
      <c r="GD46">
        <v>100</v>
      </c>
      <c r="GE46">
        <v>1.489</v>
      </c>
      <c r="GF46">
        <v>0.0516</v>
      </c>
      <c r="GG46">
        <v>0.394990895927804</v>
      </c>
      <c r="GH46">
        <v>0.00311535208462502</v>
      </c>
      <c r="GI46">
        <v>-2.16445174003142e-06</v>
      </c>
      <c r="GJ46">
        <v>9.0383515404126e-10</v>
      </c>
      <c r="GK46">
        <v>0.0515542376217994</v>
      </c>
      <c r="GL46">
        <v>0</v>
      </c>
      <c r="GM46">
        <v>0</v>
      </c>
      <c r="GN46">
        <v>0</v>
      </c>
      <c r="GO46">
        <v>18</v>
      </c>
      <c r="GP46">
        <v>2154</v>
      </c>
      <c r="GQ46">
        <v>2</v>
      </c>
      <c r="GR46">
        <v>17</v>
      </c>
      <c r="GS46">
        <v>1470.1</v>
      </c>
      <c r="GT46">
        <v>1470.3</v>
      </c>
      <c r="GU46">
        <v>1.56494</v>
      </c>
      <c r="GV46">
        <v>2.34375</v>
      </c>
      <c r="GW46">
        <v>1.99829</v>
      </c>
      <c r="GX46">
        <v>2.70142</v>
      </c>
      <c r="GY46">
        <v>2.09351</v>
      </c>
      <c r="GZ46">
        <v>2.33521</v>
      </c>
      <c r="HA46">
        <v>34.2133</v>
      </c>
      <c r="HB46">
        <v>15.927</v>
      </c>
      <c r="HC46">
        <v>18</v>
      </c>
      <c r="HD46">
        <v>407.788</v>
      </c>
      <c r="HE46">
        <v>732.241</v>
      </c>
      <c r="HF46">
        <v>23.0001</v>
      </c>
      <c r="HG46">
        <v>22.7468</v>
      </c>
      <c r="HH46">
        <v>30.0003</v>
      </c>
      <c r="HI46">
        <v>22.4785</v>
      </c>
      <c r="HJ46">
        <v>22.4757</v>
      </c>
      <c r="HK46">
        <v>31.4311</v>
      </c>
      <c r="HL46">
        <v>34.0599</v>
      </c>
      <c r="HM46">
        <v>85.0219</v>
      </c>
      <c r="HN46">
        <v>23</v>
      </c>
      <c r="HO46">
        <v>538.478</v>
      </c>
      <c r="HP46">
        <v>18.4039</v>
      </c>
      <c r="HQ46">
        <v>98.4702</v>
      </c>
      <c r="HR46">
        <v>100.928</v>
      </c>
    </row>
    <row r="47" spans="1:226">
      <c r="A47">
        <v>31</v>
      </c>
      <c r="B47">
        <v>1656170008.6</v>
      </c>
      <c r="C47">
        <v>212.099999904633</v>
      </c>
      <c r="D47" t="s">
        <v>420</v>
      </c>
      <c r="E47" t="s">
        <v>421</v>
      </c>
      <c r="F47">
        <v>5</v>
      </c>
      <c r="G47" t="s">
        <v>353</v>
      </c>
      <c r="H47" t="s">
        <v>354</v>
      </c>
      <c r="I47">
        <v>1656170001.1</v>
      </c>
      <c r="J47">
        <f>(K47)/1000</f>
        <v>0</v>
      </c>
      <c r="K47">
        <f>IF(BF47, AN47, AH47)</f>
        <v>0</v>
      </c>
      <c r="L47">
        <f>IF(BF47, AI47, AG47)</f>
        <v>0</v>
      </c>
      <c r="M47">
        <f>BH47 - IF(AU47&gt;1, L47*BB47*100.0/(AW47*BV47), 0)</f>
        <v>0</v>
      </c>
      <c r="N47">
        <f>((T47-J47/2)*M47-L47)/(T47+J47/2)</f>
        <v>0</v>
      </c>
      <c r="O47">
        <f>N47*(BO47+BP47)/1000.0</f>
        <v>0</v>
      </c>
      <c r="P47">
        <f>(BH47 - IF(AU47&gt;1, L47*BB47*100.0/(AW47*BV47), 0))*(BO47+BP47)/1000.0</f>
        <v>0</v>
      </c>
      <c r="Q47">
        <f>2.0/((1/S47-1/R47)+SIGN(S47)*SQRT((1/S47-1/R47)*(1/S47-1/R47) + 4*BC47/((BC47+1)*(BC47+1))*(2*1/S47*1/R47-1/R47*1/R47)))</f>
        <v>0</v>
      </c>
      <c r="R47">
        <f>IF(LEFT(BD47,1)&lt;&gt;"0",IF(LEFT(BD47,1)="1",3.0,BE47),$D$5+$E$5*(BV47*BO47/($K$5*1000))+$F$5*(BV47*BO47/($K$5*1000))*MAX(MIN(BB47,$J$5),$I$5)*MAX(MIN(BB47,$J$5),$I$5)+$G$5*MAX(MIN(BB47,$J$5),$I$5)*(BV47*BO47/($K$5*1000))+$H$5*(BV47*BO47/($K$5*1000))*(BV47*BO47/($K$5*1000)))</f>
        <v>0</v>
      </c>
      <c r="S47">
        <f>J47*(1000-(1000*0.61365*exp(17.502*W47/(240.97+W47))/(BO47+BP47)+BJ47)/2)/(1000*0.61365*exp(17.502*W47/(240.97+W47))/(BO47+BP47)-BJ47)</f>
        <v>0</v>
      </c>
      <c r="T47">
        <f>1/((BC47+1)/(Q47/1.6)+1/(R47/1.37)) + BC47/((BC47+1)/(Q47/1.6) + BC47/(R47/1.37))</f>
        <v>0</v>
      </c>
      <c r="U47">
        <f>(AX47*BA47)</f>
        <v>0</v>
      </c>
      <c r="V47">
        <f>(BQ47+(U47+2*0.95*5.67E-8*(((BQ47+$B$7)+273)^4-(BQ47+273)^4)-44100*J47)/(1.84*29.3*R47+8*0.95*5.67E-8*(BQ47+273)^3))</f>
        <v>0</v>
      </c>
      <c r="W47">
        <f>($C$7*BR47+$D$7*BS47+$E$7*V47)</f>
        <v>0</v>
      </c>
      <c r="X47">
        <f>0.61365*exp(17.502*W47/(240.97+W47))</f>
        <v>0</v>
      </c>
      <c r="Y47">
        <f>(Z47/AA47*100)</f>
        <v>0</v>
      </c>
      <c r="Z47">
        <f>BJ47*(BO47+BP47)/1000</f>
        <v>0</v>
      </c>
      <c r="AA47">
        <f>0.61365*exp(17.502*BQ47/(240.97+BQ47))</f>
        <v>0</v>
      </c>
      <c r="AB47">
        <f>(X47-BJ47*(BO47+BP47)/1000)</f>
        <v>0</v>
      </c>
      <c r="AC47">
        <f>(-J47*44100)</f>
        <v>0</v>
      </c>
      <c r="AD47">
        <f>2*29.3*R47*0.92*(BQ47-W47)</f>
        <v>0</v>
      </c>
      <c r="AE47">
        <f>2*0.95*5.67E-8*(((BQ47+$B$7)+273)^4-(W47+273)^4)</f>
        <v>0</v>
      </c>
      <c r="AF47">
        <f>U47+AE47+AC47+AD47</f>
        <v>0</v>
      </c>
      <c r="AG47">
        <f>BN47*AU47*(BI47-BH47*(1000-AU47*BK47)/(1000-AU47*BJ47))/(100*BB47)</f>
        <v>0</v>
      </c>
      <c r="AH47">
        <f>1000*BN47*AU47*(BJ47-BK47)/(100*BB47*(1000-AU47*BJ47))</f>
        <v>0</v>
      </c>
      <c r="AI47">
        <f>(AJ47 - AK47 - BO47*1E3/(8.314*(BQ47+273.15)) * AM47/BN47 * AL47) * BN47/(100*BB47) * (1000 - BK47)/1000</f>
        <v>0</v>
      </c>
      <c r="AJ47">
        <v>527.885531667475</v>
      </c>
      <c r="AK47">
        <v>504.663606060606</v>
      </c>
      <c r="AL47">
        <v>3.30565941399035</v>
      </c>
      <c r="AM47">
        <v>66.87844345255</v>
      </c>
      <c r="AN47">
        <f>(AP47 - AO47 + BO47*1E3/(8.314*(BQ47+273.15)) * AR47/BN47 * AQ47) * BN47/(100*BB47) * 1000/(1000 - AP47)</f>
        <v>0</v>
      </c>
      <c r="AO47">
        <v>18.4793612220464</v>
      </c>
      <c r="AP47">
        <v>19.7983157575757</v>
      </c>
      <c r="AQ47">
        <v>-0.000120186329506181</v>
      </c>
      <c r="AR47">
        <v>77.4193285982375</v>
      </c>
      <c r="AS47">
        <v>30</v>
      </c>
      <c r="AT47">
        <v>6</v>
      </c>
      <c r="AU47">
        <f>IF(AS47*$H$13&gt;=AW47,1.0,(AW47/(AW47-AS47*$H$13)))</f>
        <v>0</v>
      </c>
      <c r="AV47">
        <f>(AU47-1)*100</f>
        <v>0</v>
      </c>
      <c r="AW47">
        <f>MAX(0,($B$13+$C$13*BV47)/(1+$D$13*BV47)*BO47/(BQ47+273)*$E$13)</f>
        <v>0</v>
      </c>
      <c r="AX47">
        <f>$B$11*BW47+$C$11*BX47+$F$11*CI47*(1-CL47)</f>
        <v>0</v>
      </c>
      <c r="AY47">
        <f>AX47*AZ47</f>
        <v>0</v>
      </c>
      <c r="AZ47">
        <f>($B$11*$D$9+$C$11*$D$9+$F$11*((CV47+CN47)/MAX(CV47+CN47+CW47, 0.1)*$I$9+CW47/MAX(CV47+CN47+CW47, 0.1)*$J$9))/($B$11+$C$11+$F$11)</f>
        <v>0</v>
      </c>
      <c r="BA47">
        <f>($B$11*$K$9+$C$11*$K$9+$F$11*((CV47+CN47)/MAX(CV47+CN47+CW47, 0.1)*$P$9+CW47/MAX(CV47+CN47+CW47, 0.1)*$Q$9))/($B$11+$C$11+$F$11)</f>
        <v>0</v>
      </c>
      <c r="BB47">
        <v>2.18</v>
      </c>
      <c r="BC47">
        <v>0.5</v>
      </c>
      <c r="BD47" t="s">
        <v>355</v>
      </c>
      <c r="BE47">
        <v>2</v>
      </c>
      <c r="BF47" t="b">
        <v>1</v>
      </c>
      <c r="BG47">
        <v>1656170001.1</v>
      </c>
      <c r="BH47">
        <v>472.344296296296</v>
      </c>
      <c r="BI47">
        <v>503.913962962963</v>
      </c>
      <c r="BJ47">
        <v>19.8137555555556</v>
      </c>
      <c r="BK47">
        <v>18.4867703703704</v>
      </c>
      <c r="BL47">
        <v>470.868111111111</v>
      </c>
      <c r="BM47">
        <v>19.7622037037037</v>
      </c>
      <c r="BN47">
        <v>499.984777777778</v>
      </c>
      <c r="BO47">
        <v>76.3368111111111</v>
      </c>
      <c r="BP47">
        <v>0.0999705481481482</v>
      </c>
      <c r="BQ47">
        <v>24.1597740740741</v>
      </c>
      <c r="BR47">
        <v>24.2491888888889</v>
      </c>
      <c r="BS47">
        <v>999.9</v>
      </c>
      <c r="BT47">
        <v>0</v>
      </c>
      <c r="BU47">
        <v>0</v>
      </c>
      <c r="BV47">
        <v>9982.73148148148</v>
      </c>
      <c r="BW47">
        <v>0</v>
      </c>
      <c r="BX47">
        <v>1389.74296296296</v>
      </c>
      <c r="BY47">
        <v>-31.5696111111111</v>
      </c>
      <c r="BZ47">
        <v>481.892333333333</v>
      </c>
      <c r="CA47">
        <v>513.405111111111</v>
      </c>
      <c r="CB47">
        <v>1.32698925925926</v>
      </c>
      <c r="CC47">
        <v>503.913962962963</v>
      </c>
      <c r="CD47">
        <v>18.4867703703704</v>
      </c>
      <c r="CE47">
        <v>1.51251888888889</v>
      </c>
      <c r="CF47">
        <v>1.41122111111111</v>
      </c>
      <c r="CG47">
        <v>13.0953074074074</v>
      </c>
      <c r="CH47">
        <v>12.0387444444444</v>
      </c>
      <c r="CI47">
        <v>1999.97962962963</v>
      </c>
      <c r="CJ47">
        <v>0.979998111111111</v>
      </c>
      <c r="CK47">
        <v>0.0200021851851852</v>
      </c>
      <c r="CL47">
        <v>0</v>
      </c>
      <c r="CM47">
        <v>2.59421481481482</v>
      </c>
      <c r="CN47">
        <v>0</v>
      </c>
      <c r="CO47">
        <v>3661.1</v>
      </c>
      <c r="CP47">
        <v>16705.237037037</v>
      </c>
      <c r="CQ47">
        <v>40.4626666666667</v>
      </c>
      <c r="CR47">
        <v>42.1203333333333</v>
      </c>
      <c r="CS47">
        <v>41.3910740740741</v>
      </c>
      <c r="CT47">
        <v>40.375</v>
      </c>
      <c r="CU47">
        <v>40</v>
      </c>
      <c r="CV47">
        <v>1959.97962962963</v>
      </c>
      <c r="CW47">
        <v>40</v>
      </c>
      <c r="CX47">
        <v>0</v>
      </c>
      <c r="CY47">
        <v>1656170007.6</v>
      </c>
      <c r="CZ47">
        <v>0</v>
      </c>
      <c r="DA47">
        <v>0</v>
      </c>
      <c r="DB47" t="s">
        <v>356</v>
      </c>
      <c r="DC47">
        <v>1656081796.1</v>
      </c>
      <c r="DD47">
        <v>1656081786.6</v>
      </c>
      <c r="DE47">
        <v>0</v>
      </c>
      <c r="DF47">
        <v>0.447</v>
      </c>
      <c r="DG47">
        <v>0.012</v>
      </c>
      <c r="DH47">
        <v>1.816</v>
      </c>
      <c r="DI47">
        <v>-0.091</v>
      </c>
      <c r="DJ47">
        <v>420</v>
      </c>
      <c r="DK47">
        <v>13</v>
      </c>
      <c r="DL47">
        <v>0.64</v>
      </c>
      <c r="DM47">
        <v>0.22</v>
      </c>
      <c r="DN47">
        <v>-30.7338525</v>
      </c>
      <c r="DO47">
        <v>-13.0694060037523</v>
      </c>
      <c r="DP47">
        <v>1.30254609649477</v>
      </c>
      <c r="DQ47">
        <v>0</v>
      </c>
      <c r="DR47">
        <v>1.32200275</v>
      </c>
      <c r="DS47">
        <v>0.0985901313320811</v>
      </c>
      <c r="DT47">
        <v>0.0149059348897511</v>
      </c>
      <c r="DU47">
        <v>1</v>
      </c>
      <c r="DV47">
        <v>1</v>
      </c>
      <c r="DW47">
        <v>2</v>
      </c>
      <c r="DX47" t="s">
        <v>375</v>
      </c>
      <c r="DY47">
        <v>2.90201</v>
      </c>
      <c r="DZ47">
        <v>2.71647</v>
      </c>
      <c r="EA47">
        <v>0.0886488</v>
      </c>
      <c r="EB47">
        <v>0.0929514</v>
      </c>
      <c r="EC47">
        <v>0.0773454</v>
      </c>
      <c r="ED47">
        <v>0.0732905</v>
      </c>
      <c r="EE47">
        <v>26251.2</v>
      </c>
      <c r="EF47">
        <v>22446.9</v>
      </c>
      <c r="EG47">
        <v>25768.1</v>
      </c>
      <c r="EH47">
        <v>24083</v>
      </c>
      <c r="EI47">
        <v>40512.1</v>
      </c>
      <c r="EJ47">
        <v>36906.1</v>
      </c>
      <c r="EK47">
        <v>46493.6</v>
      </c>
      <c r="EL47">
        <v>42910</v>
      </c>
      <c r="EM47">
        <v>1.81918</v>
      </c>
      <c r="EN47">
        <v>2.3</v>
      </c>
      <c r="EO47">
        <v>0.14776</v>
      </c>
      <c r="EP47">
        <v>0</v>
      </c>
      <c r="EQ47">
        <v>21.716</v>
      </c>
      <c r="ER47">
        <v>999.9</v>
      </c>
      <c r="ES47">
        <v>54.224</v>
      </c>
      <c r="ET47">
        <v>25.569</v>
      </c>
      <c r="EU47">
        <v>23.3649</v>
      </c>
      <c r="EV47">
        <v>52.2055</v>
      </c>
      <c r="EW47">
        <v>35.7612</v>
      </c>
      <c r="EX47">
        <v>2</v>
      </c>
      <c r="EY47">
        <v>-0.358067</v>
      </c>
      <c r="EZ47">
        <v>-0.496258</v>
      </c>
      <c r="FA47">
        <v>20.2466</v>
      </c>
      <c r="FB47">
        <v>5.23481</v>
      </c>
      <c r="FC47">
        <v>11.986</v>
      </c>
      <c r="FD47">
        <v>4.95745</v>
      </c>
      <c r="FE47">
        <v>3.30398</v>
      </c>
      <c r="FF47">
        <v>9999</v>
      </c>
      <c r="FG47">
        <v>310.9</v>
      </c>
      <c r="FH47">
        <v>3689.2</v>
      </c>
      <c r="FI47">
        <v>9999</v>
      </c>
      <c r="FJ47">
        <v>1.86829</v>
      </c>
      <c r="FK47">
        <v>1.86401</v>
      </c>
      <c r="FL47">
        <v>1.87161</v>
      </c>
      <c r="FM47">
        <v>1.8624</v>
      </c>
      <c r="FN47">
        <v>1.86188</v>
      </c>
      <c r="FO47">
        <v>1.86829</v>
      </c>
      <c r="FP47">
        <v>1.85841</v>
      </c>
      <c r="FQ47">
        <v>1.86492</v>
      </c>
      <c r="FR47">
        <v>5</v>
      </c>
      <c r="FS47">
        <v>0</v>
      </c>
      <c r="FT47">
        <v>0</v>
      </c>
      <c r="FU47">
        <v>0</v>
      </c>
      <c r="FV47" t="s">
        <v>358</v>
      </c>
      <c r="FW47" t="s">
        <v>359</v>
      </c>
      <c r="FX47" t="s">
        <v>360</v>
      </c>
      <c r="FY47" t="s">
        <v>360</v>
      </c>
      <c r="FZ47" t="s">
        <v>360</v>
      </c>
      <c r="GA47" t="s">
        <v>360</v>
      </c>
      <c r="GB47">
        <v>0</v>
      </c>
      <c r="GC47">
        <v>100</v>
      </c>
      <c r="GD47">
        <v>100</v>
      </c>
      <c r="GE47">
        <v>1.516</v>
      </c>
      <c r="GF47">
        <v>0.0515</v>
      </c>
      <c r="GG47">
        <v>0.394990895927804</v>
      </c>
      <c r="GH47">
        <v>0.00311535208462502</v>
      </c>
      <c r="GI47">
        <v>-2.16445174003142e-06</v>
      </c>
      <c r="GJ47">
        <v>9.0383515404126e-10</v>
      </c>
      <c r="GK47">
        <v>0.0515542376217994</v>
      </c>
      <c r="GL47">
        <v>0</v>
      </c>
      <c r="GM47">
        <v>0</v>
      </c>
      <c r="GN47">
        <v>0</v>
      </c>
      <c r="GO47">
        <v>18</v>
      </c>
      <c r="GP47">
        <v>2154</v>
      </c>
      <c r="GQ47">
        <v>2</v>
      </c>
      <c r="GR47">
        <v>17</v>
      </c>
      <c r="GS47">
        <v>1470.2</v>
      </c>
      <c r="GT47">
        <v>1470.4</v>
      </c>
      <c r="GU47">
        <v>1.604</v>
      </c>
      <c r="GV47">
        <v>2.34497</v>
      </c>
      <c r="GW47">
        <v>1.99829</v>
      </c>
      <c r="GX47">
        <v>2.70264</v>
      </c>
      <c r="GY47">
        <v>2.09351</v>
      </c>
      <c r="GZ47">
        <v>2.31812</v>
      </c>
      <c r="HA47">
        <v>34.236</v>
      </c>
      <c r="HB47">
        <v>15.927</v>
      </c>
      <c r="HC47">
        <v>18</v>
      </c>
      <c r="HD47">
        <v>407.722</v>
      </c>
      <c r="HE47">
        <v>731.931</v>
      </c>
      <c r="HF47">
        <v>22.9996</v>
      </c>
      <c r="HG47">
        <v>22.7516</v>
      </c>
      <c r="HH47">
        <v>30.0003</v>
      </c>
      <c r="HI47">
        <v>22.4839</v>
      </c>
      <c r="HJ47">
        <v>22.4804</v>
      </c>
      <c r="HK47">
        <v>32.1933</v>
      </c>
      <c r="HL47">
        <v>34.3383</v>
      </c>
      <c r="HM47">
        <v>85.0219</v>
      </c>
      <c r="HN47">
        <v>23</v>
      </c>
      <c r="HO47">
        <v>551.921</v>
      </c>
      <c r="HP47">
        <v>18.4015</v>
      </c>
      <c r="HQ47">
        <v>98.47</v>
      </c>
      <c r="HR47">
        <v>100.927</v>
      </c>
    </row>
    <row r="48" spans="1:226">
      <c r="A48">
        <v>32</v>
      </c>
      <c r="B48">
        <v>1656170013.6</v>
      </c>
      <c r="C48">
        <v>217.099999904633</v>
      </c>
      <c r="D48" t="s">
        <v>422</v>
      </c>
      <c r="E48" t="s">
        <v>423</v>
      </c>
      <c r="F48">
        <v>5</v>
      </c>
      <c r="G48" t="s">
        <v>353</v>
      </c>
      <c r="H48" t="s">
        <v>354</v>
      </c>
      <c r="I48">
        <v>1656170005.81429</v>
      </c>
      <c r="J48">
        <f>(K48)/1000</f>
        <v>0</v>
      </c>
      <c r="K48">
        <f>IF(BF48, AN48, AH48)</f>
        <v>0</v>
      </c>
      <c r="L48">
        <f>IF(BF48, AI48, AG48)</f>
        <v>0</v>
      </c>
      <c r="M48">
        <f>BH48 - IF(AU48&gt;1, L48*BB48*100.0/(AW48*BV48), 0)</f>
        <v>0</v>
      </c>
      <c r="N48">
        <f>((T48-J48/2)*M48-L48)/(T48+J48/2)</f>
        <v>0</v>
      </c>
      <c r="O48">
        <f>N48*(BO48+BP48)/1000.0</f>
        <v>0</v>
      </c>
      <c r="P48">
        <f>(BH48 - IF(AU48&gt;1, L48*BB48*100.0/(AW48*BV48), 0))*(BO48+BP48)/1000.0</f>
        <v>0</v>
      </c>
      <c r="Q48">
        <f>2.0/((1/S48-1/R48)+SIGN(S48)*SQRT((1/S48-1/R48)*(1/S48-1/R48) + 4*BC48/((BC48+1)*(BC48+1))*(2*1/S48*1/R48-1/R48*1/R48)))</f>
        <v>0</v>
      </c>
      <c r="R48">
        <f>IF(LEFT(BD48,1)&lt;&gt;"0",IF(LEFT(BD48,1)="1",3.0,BE48),$D$5+$E$5*(BV48*BO48/($K$5*1000))+$F$5*(BV48*BO48/($K$5*1000))*MAX(MIN(BB48,$J$5),$I$5)*MAX(MIN(BB48,$J$5),$I$5)+$G$5*MAX(MIN(BB48,$J$5),$I$5)*(BV48*BO48/($K$5*1000))+$H$5*(BV48*BO48/($K$5*1000))*(BV48*BO48/($K$5*1000)))</f>
        <v>0</v>
      </c>
      <c r="S48">
        <f>J48*(1000-(1000*0.61365*exp(17.502*W48/(240.97+W48))/(BO48+BP48)+BJ48)/2)/(1000*0.61365*exp(17.502*W48/(240.97+W48))/(BO48+BP48)-BJ48)</f>
        <v>0</v>
      </c>
      <c r="T48">
        <f>1/((BC48+1)/(Q48/1.6)+1/(R48/1.37)) + BC48/((BC48+1)/(Q48/1.6) + BC48/(R48/1.37))</f>
        <v>0</v>
      </c>
      <c r="U48">
        <f>(AX48*BA48)</f>
        <v>0</v>
      </c>
      <c r="V48">
        <f>(BQ48+(U48+2*0.95*5.67E-8*(((BQ48+$B$7)+273)^4-(BQ48+273)^4)-44100*J48)/(1.84*29.3*R48+8*0.95*5.67E-8*(BQ48+273)^3))</f>
        <v>0</v>
      </c>
      <c r="W48">
        <f>($C$7*BR48+$D$7*BS48+$E$7*V48)</f>
        <v>0</v>
      </c>
      <c r="X48">
        <f>0.61365*exp(17.502*W48/(240.97+W48))</f>
        <v>0</v>
      </c>
      <c r="Y48">
        <f>(Z48/AA48*100)</f>
        <v>0</v>
      </c>
      <c r="Z48">
        <f>BJ48*(BO48+BP48)/1000</f>
        <v>0</v>
      </c>
      <c r="AA48">
        <f>0.61365*exp(17.502*BQ48/(240.97+BQ48))</f>
        <v>0</v>
      </c>
      <c r="AB48">
        <f>(X48-BJ48*(BO48+BP48)/1000)</f>
        <v>0</v>
      </c>
      <c r="AC48">
        <f>(-J48*44100)</f>
        <v>0</v>
      </c>
      <c r="AD48">
        <f>2*29.3*R48*0.92*(BQ48-W48)</f>
        <v>0</v>
      </c>
      <c r="AE48">
        <f>2*0.95*5.67E-8*(((BQ48+$B$7)+273)^4-(W48+273)^4)</f>
        <v>0</v>
      </c>
      <c r="AF48">
        <f>U48+AE48+AC48+AD48</f>
        <v>0</v>
      </c>
      <c r="AG48">
        <f>BN48*AU48*(BI48-BH48*(1000-AU48*BK48)/(1000-AU48*BJ48))/(100*BB48)</f>
        <v>0</v>
      </c>
      <c r="AH48">
        <f>1000*BN48*AU48*(BJ48-BK48)/(100*BB48*(1000-AU48*BJ48))</f>
        <v>0</v>
      </c>
      <c r="AI48">
        <f>(AJ48 - AK48 - BO48*1E3/(8.314*(BQ48+273.15)) * AM48/BN48 * AL48) * BN48/(100*BB48) * (1000 - BK48)/1000</f>
        <v>0</v>
      </c>
      <c r="AJ48">
        <v>545.163347618053</v>
      </c>
      <c r="AK48">
        <v>521.227806060606</v>
      </c>
      <c r="AL48">
        <v>3.32790662789457</v>
      </c>
      <c r="AM48">
        <v>66.87844345255</v>
      </c>
      <c r="AN48">
        <f>(AP48 - AO48 + BO48*1E3/(8.314*(BQ48+273.15)) * AR48/BN48 * AQ48) * BN48/(100*BB48) * 1000/(1000 - AP48)</f>
        <v>0</v>
      </c>
      <c r="AO48">
        <v>18.4844239946248</v>
      </c>
      <c r="AP48">
        <v>19.7883781818182</v>
      </c>
      <c r="AQ48">
        <v>-9.05795310223374e-05</v>
      </c>
      <c r="AR48">
        <v>77.4193285982375</v>
      </c>
      <c r="AS48">
        <v>30</v>
      </c>
      <c r="AT48">
        <v>6</v>
      </c>
      <c r="AU48">
        <f>IF(AS48*$H$13&gt;=AW48,1.0,(AW48/(AW48-AS48*$H$13)))</f>
        <v>0</v>
      </c>
      <c r="AV48">
        <f>(AU48-1)*100</f>
        <v>0</v>
      </c>
      <c r="AW48">
        <f>MAX(0,($B$13+$C$13*BV48)/(1+$D$13*BV48)*BO48/(BQ48+273)*$E$13)</f>
        <v>0</v>
      </c>
      <c r="AX48">
        <f>$B$11*BW48+$C$11*BX48+$F$11*CI48*(1-CL48)</f>
        <v>0</v>
      </c>
      <c r="AY48">
        <f>AX48*AZ48</f>
        <v>0</v>
      </c>
      <c r="AZ48">
        <f>($B$11*$D$9+$C$11*$D$9+$F$11*((CV48+CN48)/MAX(CV48+CN48+CW48, 0.1)*$I$9+CW48/MAX(CV48+CN48+CW48, 0.1)*$J$9))/($B$11+$C$11+$F$11)</f>
        <v>0</v>
      </c>
      <c r="BA48">
        <f>($B$11*$K$9+$C$11*$K$9+$F$11*((CV48+CN48)/MAX(CV48+CN48+CW48, 0.1)*$P$9+CW48/MAX(CV48+CN48+CW48, 0.1)*$Q$9))/($B$11+$C$11+$F$11)</f>
        <v>0</v>
      </c>
      <c r="BB48">
        <v>2.18</v>
      </c>
      <c r="BC48">
        <v>0.5</v>
      </c>
      <c r="BD48" t="s">
        <v>355</v>
      </c>
      <c r="BE48">
        <v>2</v>
      </c>
      <c r="BF48" t="b">
        <v>1</v>
      </c>
      <c r="BG48">
        <v>1656170005.81429</v>
      </c>
      <c r="BH48">
        <v>487.344178571429</v>
      </c>
      <c r="BI48">
        <v>519.624642857143</v>
      </c>
      <c r="BJ48">
        <v>19.80395</v>
      </c>
      <c r="BK48">
        <v>18.4767</v>
      </c>
      <c r="BL48">
        <v>485.843</v>
      </c>
      <c r="BM48">
        <v>19.7524035714286</v>
      </c>
      <c r="BN48">
        <v>499.997642857143</v>
      </c>
      <c r="BO48">
        <v>76.3367642857143</v>
      </c>
      <c r="BP48">
        <v>0.0999896</v>
      </c>
      <c r="BQ48">
        <v>24.15135</v>
      </c>
      <c r="BR48">
        <v>24.2117785714286</v>
      </c>
      <c r="BS48">
        <v>999.9</v>
      </c>
      <c r="BT48">
        <v>0</v>
      </c>
      <c r="BU48">
        <v>0</v>
      </c>
      <c r="BV48">
        <v>9991.65</v>
      </c>
      <c r="BW48">
        <v>0</v>
      </c>
      <c r="BX48">
        <v>1390.02392857143</v>
      </c>
      <c r="BY48">
        <v>-32.2805392857143</v>
      </c>
      <c r="BZ48">
        <v>497.190392857143</v>
      </c>
      <c r="CA48">
        <v>529.406357142857</v>
      </c>
      <c r="CB48">
        <v>1.32726285714286</v>
      </c>
      <c r="CC48">
        <v>519.624642857143</v>
      </c>
      <c r="CD48">
        <v>18.4767</v>
      </c>
      <c r="CE48">
        <v>1.51176964285714</v>
      </c>
      <c r="CF48">
        <v>1.41045071428571</v>
      </c>
      <c r="CG48">
        <v>13.0877178571429</v>
      </c>
      <c r="CH48">
        <v>12.0304678571429</v>
      </c>
      <c r="CI48">
        <v>1999.98535714286</v>
      </c>
      <c r="CJ48">
        <v>0.979998107142857</v>
      </c>
      <c r="CK48">
        <v>0.0200021892857143</v>
      </c>
      <c r="CL48">
        <v>0</v>
      </c>
      <c r="CM48">
        <v>2.56194285714286</v>
      </c>
      <c r="CN48">
        <v>0</v>
      </c>
      <c r="CO48">
        <v>3669.50178571429</v>
      </c>
      <c r="CP48">
        <v>16705.275</v>
      </c>
      <c r="CQ48">
        <v>40.45275</v>
      </c>
      <c r="CR48">
        <v>42.10925</v>
      </c>
      <c r="CS48">
        <v>41.3772142857143</v>
      </c>
      <c r="CT48">
        <v>40.375</v>
      </c>
      <c r="CU48">
        <v>40.0066428571429</v>
      </c>
      <c r="CV48">
        <v>1959.98535714286</v>
      </c>
      <c r="CW48">
        <v>40</v>
      </c>
      <c r="CX48">
        <v>0</v>
      </c>
      <c r="CY48">
        <v>1656170012.4</v>
      </c>
      <c r="CZ48">
        <v>0</v>
      </c>
      <c r="DA48">
        <v>0</v>
      </c>
      <c r="DB48" t="s">
        <v>356</v>
      </c>
      <c r="DC48">
        <v>1656081796.1</v>
      </c>
      <c r="DD48">
        <v>1656081786.6</v>
      </c>
      <c r="DE48">
        <v>0</v>
      </c>
      <c r="DF48">
        <v>0.447</v>
      </c>
      <c r="DG48">
        <v>0.012</v>
      </c>
      <c r="DH48">
        <v>1.816</v>
      </c>
      <c r="DI48">
        <v>-0.091</v>
      </c>
      <c r="DJ48">
        <v>420</v>
      </c>
      <c r="DK48">
        <v>13</v>
      </c>
      <c r="DL48">
        <v>0.64</v>
      </c>
      <c r="DM48">
        <v>0.22</v>
      </c>
      <c r="DN48">
        <v>-31.74979</v>
      </c>
      <c r="DO48">
        <v>-9.24080150093807</v>
      </c>
      <c r="DP48">
        <v>0.889948274002484</v>
      </c>
      <c r="DQ48">
        <v>0</v>
      </c>
      <c r="DR48">
        <v>1.32434075</v>
      </c>
      <c r="DS48">
        <v>-0.0170957223264598</v>
      </c>
      <c r="DT48">
        <v>0.0125499604356946</v>
      </c>
      <c r="DU48">
        <v>1</v>
      </c>
      <c r="DV48">
        <v>1</v>
      </c>
      <c r="DW48">
        <v>2</v>
      </c>
      <c r="DX48" t="s">
        <v>375</v>
      </c>
      <c r="DY48">
        <v>2.90201</v>
      </c>
      <c r="DZ48">
        <v>2.71664</v>
      </c>
      <c r="EA48">
        <v>0.0907677</v>
      </c>
      <c r="EB48">
        <v>0.0950628</v>
      </c>
      <c r="EC48">
        <v>0.0773144</v>
      </c>
      <c r="ED48">
        <v>0.0732115</v>
      </c>
      <c r="EE48">
        <v>26189.6</v>
      </c>
      <c r="EF48">
        <v>22394.3</v>
      </c>
      <c r="EG48">
        <v>25767.6</v>
      </c>
      <c r="EH48">
        <v>24082.6</v>
      </c>
      <c r="EI48">
        <v>40513</v>
      </c>
      <c r="EJ48">
        <v>36908.7</v>
      </c>
      <c r="EK48">
        <v>46493.1</v>
      </c>
      <c r="EL48">
        <v>42909.3</v>
      </c>
      <c r="EM48">
        <v>1.81933</v>
      </c>
      <c r="EN48">
        <v>2.3</v>
      </c>
      <c r="EO48">
        <v>0.152968</v>
      </c>
      <c r="EP48">
        <v>0</v>
      </c>
      <c r="EQ48">
        <v>21.715</v>
      </c>
      <c r="ER48">
        <v>999.9</v>
      </c>
      <c r="ES48">
        <v>54.2</v>
      </c>
      <c r="ET48">
        <v>25.589</v>
      </c>
      <c r="EU48">
        <v>23.3803</v>
      </c>
      <c r="EV48">
        <v>52.3955</v>
      </c>
      <c r="EW48">
        <v>35.7612</v>
      </c>
      <c r="EX48">
        <v>2</v>
      </c>
      <c r="EY48">
        <v>-0.357685</v>
      </c>
      <c r="EZ48">
        <v>-0.506212</v>
      </c>
      <c r="FA48">
        <v>20.2466</v>
      </c>
      <c r="FB48">
        <v>5.23481</v>
      </c>
      <c r="FC48">
        <v>11.986</v>
      </c>
      <c r="FD48">
        <v>4.9572</v>
      </c>
      <c r="FE48">
        <v>3.30395</v>
      </c>
      <c r="FF48">
        <v>9999</v>
      </c>
      <c r="FG48">
        <v>310.9</v>
      </c>
      <c r="FH48">
        <v>3689.5</v>
      </c>
      <c r="FI48">
        <v>9999</v>
      </c>
      <c r="FJ48">
        <v>1.86829</v>
      </c>
      <c r="FK48">
        <v>1.86401</v>
      </c>
      <c r="FL48">
        <v>1.87159</v>
      </c>
      <c r="FM48">
        <v>1.86237</v>
      </c>
      <c r="FN48">
        <v>1.86188</v>
      </c>
      <c r="FO48">
        <v>1.86829</v>
      </c>
      <c r="FP48">
        <v>1.8584</v>
      </c>
      <c r="FQ48">
        <v>1.86491</v>
      </c>
      <c r="FR48">
        <v>5</v>
      </c>
      <c r="FS48">
        <v>0</v>
      </c>
      <c r="FT48">
        <v>0</v>
      </c>
      <c r="FU48">
        <v>0</v>
      </c>
      <c r="FV48" t="s">
        <v>358</v>
      </c>
      <c r="FW48" t="s">
        <v>359</v>
      </c>
      <c r="FX48" t="s">
        <v>360</v>
      </c>
      <c r="FY48" t="s">
        <v>360</v>
      </c>
      <c r="FZ48" t="s">
        <v>360</v>
      </c>
      <c r="GA48" t="s">
        <v>360</v>
      </c>
      <c r="GB48">
        <v>0</v>
      </c>
      <c r="GC48">
        <v>100</v>
      </c>
      <c r="GD48">
        <v>100</v>
      </c>
      <c r="GE48">
        <v>1.543</v>
      </c>
      <c r="GF48">
        <v>0.0515</v>
      </c>
      <c r="GG48">
        <v>0.394990895927804</v>
      </c>
      <c r="GH48">
        <v>0.00311535208462502</v>
      </c>
      <c r="GI48">
        <v>-2.16445174003142e-06</v>
      </c>
      <c r="GJ48">
        <v>9.0383515404126e-10</v>
      </c>
      <c r="GK48">
        <v>0.0515542376217994</v>
      </c>
      <c r="GL48">
        <v>0</v>
      </c>
      <c r="GM48">
        <v>0</v>
      </c>
      <c r="GN48">
        <v>0</v>
      </c>
      <c r="GO48">
        <v>18</v>
      </c>
      <c r="GP48">
        <v>2154</v>
      </c>
      <c r="GQ48">
        <v>2</v>
      </c>
      <c r="GR48">
        <v>17</v>
      </c>
      <c r="GS48">
        <v>1470.3</v>
      </c>
      <c r="GT48">
        <v>1470.5</v>
      </c>
      <c r="GU48">
        <v>1.64429</v>
      </c>
      <c r="GV48">
        <v>2.33398</v>
      </c>
      <c r="GW48">
        <v>1.99829</v>
      </c>
      <c r="GX48">
        <v>2.70142</v>
      </c>
      <c r="GY48">
        <v>2.09351</v>
      </c>
      <c r="GZ48">
        <v>2.35718</v>
      </c>
      <c r="HA48">
        <v>34.236</v>
      </c>
      <c r="HB48">
        <v>15.927</v>
      </c>
      <c r="HC48">
        <v>18</v>
      </c>
      <c r="HD48">
        <v>407.84</v>
      </c>
      <c r="HE48">
        <v>732.001</v>
      </c>
      <c r="HF48">
        <v>22.9984</v>
      </c>
      <c r="HG48">
        <v>22.7564</v>
      </c>
      <c r="HH48">
        <v>30.0004</v>
      </c>
      <c r="HI48">
        <v>22.4889</v>
      </c>
      <c r="HJ48">
        <v>22.4852</v>
      </c>
      <c r="HK48">
        <v>33.0273</v>
      </c>
      <c r="HL48">
        <v>34.3383</v>
      </c>
      <c r="HM48">
        <v>85.0219</v>
      </c>
      <c r="HN48">
        <v>23</v>
      </c>
      <c r="HO48">
        <v>572.166</v>
      </c>
      <c r="HP48">
        <v>18.4118</v>
      </c>
      <c r="HQ48">
        <v>98.4685</v>
      </c>
      <c r="HR48">
        <v>100.925</v>
      </c>
    </row>
    <row r="49" spans="1:226">
      <c r="A49">
        <v>33</v>
      </c>
      <c r="B49">
        <v>1656170018.6</v>
      </c>
      <c r="C49">
        <v>222.099999904633</v>
      </c>
      <c r="D49" t="s">
        <v>424</v>
      </c>
      <c r="E49" t="s">
        <v>425</v>
      </c>
      <c r="F49">
        <v>5</v>
      </c>
      <c r="G49" t="s">
        <v>353</v>
      </c>
      <c r="H49" t="s">
        <v>354</v>
      </c>
      <c r="I49">
        <v>1656170011.1</v>
      </c>
      <c r="J49">
        <f>(K49)/1000</f>
        <v>0</v>
      </c>
      <c r="K49">
        <f>IF(BF49, AN49, AH49)</f>
        <v>0</v>
      </c>
      <c r="L49">
        <f>IF(BF49, AI49, AG49)</f>
        <v>0</v>
      </c>
      <c r="M49">
        <f>BH49 - IF(AU49&gt;1, L49*BB49*100.0/(AW49*BV49), 0)</f>
        <v>0</v>
      </c>
      <c r="N49">
        <f>((T49-J49/2)*M49-L49)/(T49+J49/2)</f>
        <v>0</v>
      </c>
      <c r="O49">
        <f>N49*(BO49+BP49)/1000.0</f>
        <v>0</v>
      </c>
      <c r="P49">
        <f>(BH49 - IF(AU49&gt;1, L49*BB49*100.0/(AW49*BV49), 0))*(BO49+BP49)/1000.0</f>
        <v>0</v>
      </c>
      <c r="Q49">
        <f>2.0/((1/S49-1/R49)+SIGN(S49)*SQRT((1/S49-1/R49)*(1/S49-1/R49) + 4*BC49/((BC49+1)*(BC49+1))*(2*1/S49*1/R49-1/R49*1/R49)))</f>
        <v>0</v>
      </c>
      <c r="R49">
        <f>IF(LEFT(BD49,1)&lt;&gt;"0",IF(LEFT(BD49,1)="1",3.0,BE49),$D$5+$E$5*(BV49*BO49/($K$5*1000))+$F$5*(BV49*BO49/($K$5*1000))*MAX(MIN(BB49,$J$5),$I$5)*MAX(MIN(BB49,$J$5),$I$5)+$G$5*MAX(MIN(BB49,$J$5),$I$5)*(BV49*BO49/($K$5*1000))+$H$5*(BV49*BO49/($K$5*1000))*(BV49*BO49/($K$5*1000)))</f>
        <v>0</v>
      </c>
      <c r="S49">
        <f>J49*(1000-(1000*0.61365*exp(17.502*W49/(240.97+W49))/(BO49+BP49)+BJ49)/2)/(1000*0.61365*exp(17.502*W49/(240.97+W49))/(BO49+BP49)-BJ49)</f>
        <v>0</v>
      </c>
      <c r="T49">
        <f>1/((BC49+1)/(Q49/1.6)+1/(R49/1.37)) + BC49/((BC49+1)/(Q49/1.6) + BC49/(R49/1.37))</f>
        <v>0</v>
      </c>
      <c r="U49">
        <f>(AX49*BA49)</f>
        <v>0</v>
      </c>
      <c r="V49">
        <f>(BQ49+(U49+2*0.95*5.67E-8*(((BQ49+$B$7)+273)^4-(BQ49+273)^4)-44100*J49)/(1.84*29.3*R49+8*0.95*5.67E-8*(BQ49+273)^3))</f>
        <v>0</v>
      </c>
      <c r="W49">
        <f>($C$7*BR49+$D$7*BS49+$E$7*V49)</f>
        <v>0</v>
      </c>
      <c r="X49">
        <f>0.61365*exp(17.502*W49/(240.97+W49))</f>
        <v>0</v>
      </c>
      <c r="Y49">
        <f>(Z49/AA49*100)</f>
        <v>0</v>
      </c>
      <c r="Z49">
        <f>BJ49*(BO49+BP49)/1000</f>
        <v>0</v>
      </c>
      <c r="AA49">
        <f>0.61365*exp(17.502*BQ49/(240.97+BQ49))</f>
        <v>0</v>
      </c>
      <c r="AB49">
        <f>(X49-BJ49*(BO49+BP49)/1000)</f>
        <v>0</v>
      </c>
      <c r="AC49">
        <f>(-J49*44100)</f>
        <v>0</v>
      </c>
      <c r="AD49">
        <f>2*29.3*R49*0.92*(BQ49-W49)</f>
        <v>0</v>
      </c>
      <c r="AE49">
        <f>2*0.95*5.67E-8*(((BQ49+$B$7)+273)^4-(W49+273)^4)</f>
        <v>0</v>
      </c>
      <c r="AF49">
        <f>U49+AE49+AC49+AD49</f>
        <v>0</v>
      </c>
      <c r="AG49">
        <f>BN49*AU49*(BI49-BH49*(1000-AU49*BK49)/(1000-AU49*BJ49))/(100*BB49)</f>
        <v>0</v>
      </c>
      <c r="AH49">
        <f>1000*BN49*AU49*(BJ49-BK49)/(100*BB49*(1000-AU49*BJ49))</f>
        <v>0</v>
      </c>
      <c r="AI49">
        <f>(AJ49 - AK49 - BO49*1E3/(8.314*(BQ49+273.15)) * AM49/BN49 * AL49) * BN49/(100*BB49) * (1000 - BK49)/1000</f>
        <v>0</v>
      </c>
      <c r="AJ49">
        <v>562.209014454009</v>
      </c>
      <c r="AK49">
        <v>537.930054545455</v>
      </c>
      <c r="AL49">
        <v>3.33291603612422</v>
      </c>
      <c r="AM49">
        <v>66.87844345255</v>
      </c>
      <c r="AN49">
        <f>(AP49 - AO49 + BO49*1E3/(8.314*(BQ49+273.15)) * AR49/BN49 * AQ49) * BN49/(100*BB49) * 1000/(1000 - AP49)</f>
        <v>0</v>
      </c>
      <c r="AO49">
        <v>18.4614591445432</v>
      </c>
      <c r="AP49">
        <v>19.7820442424242</v>
      </c>
      <c r="AQ49">
        <v>-0.000104687794903113</v>
      </c>
      <c r="AR49">
        <v>77.4193285982375</v>
      </c>
      <c r="AS49">
        <v>30</v>
      </c>
      <c r="AT49">
        <v>6</v>
      </c>
      <c r="AU49">
        <f>IF(AS49*$H$13&gt;=AW49,1.0,(AW49/(AW49-AS49*$H$13)))</f>
        <v>0</v>
      </c>
      <c r="AV49">
        <f>(AU49-1)*100</f>
        <v>0</v>
      </c>
      <c r="AW49">
        <f>MAX(0,($B$13+$C$13*BV49)/(1+$D$13*BV49)*BO49/(BQ49+273)*$E$13)</f>
        <v>0</v>
      </c>
      <c r="AX49">
        <f>$B$11*BW49+$C$11*BX49+$F$11*CI49*(1-CL49)</f>
        <v>0</v>
      </c>
      <c r="AY49">
        <f>AX49*AZ49</f>
        <v>0</v>
      </c>
      <c r="AZ49">
        <f>($B$11*$D$9+$C$11*$D$9+$F$11*((CV49+CN49)/MAX(CV49+CN49+CW49, 0.1)*$I$9+CW49/MAX(CV49+CN49+CW49, 0.1)*$J$9))/($B$11+$C$11+$F$11)</f>
        <v>0</v>
      </c>
      <c r="BA49">
        <f>($B$11*$K$9+$C$11*$K$9+$F$11*((CV49+CN49)/MAX(CV49+CN49+CW49, 0.1)*$P$9+CW49/MAX(CV49+CN49+CW49, 0.1)*$Q$9))/($B$11+$C$11+$F$11)</f>
        <v>0</v>
      </c>
      <c r="BB49">
        <v>2.18</v>
      </c>
      <c r="BC49">
        <v>0.5</v>
      </c>
      <c r="BD49" t="s">
        <v>355</v>
      </c>
      <c r="BE49">
        <v>2</v>
      </c>
      <c r="BF49" t="b">
        <v>1</v>
      </c>
      <c r="BG49">
        <v>1656170011.1</v>
      </c>
      <c r="BH49">
        <v>504.431555555555</v>
      </c>
      <c r="BI49">
        <v>537.379296296296</v>
      </c>
      <c r="BJ49">
        <v>19.7926962962963</v>
      </c>
      <c r="BK49">
        <v>18.4740407407407</v>
      </c>
      <c r="BL49">
        <v>502.902444444444</v>
      </c>
      <c r="BM49">
        <v>19.7411407407407</v>
      </c>
      <c r="BN49">
        <v>499.98937037037</v>
      </c>
      <c r="BO49">
        <v>76.3368444444444</v>
      </c>
      <c r="BP49">
        <v>0.0999272296296296</v>
      </c>
      <c r="BQ49">
        <v>24.1350185185185</v>
      </c>
      <c r="BR49">
        <v>24.1967555555556</v>
      </c>
      <c r="BS49">
        <v>999.9</v>
      </c>
      <c r="BT49">
        <v>0</v>
      </c>
      <c r="BU49">
        <v>0</v>
      </c>
      <c r="BV49">
        <v>10011.4137037037</v>
      </c>
      <c r="BW49">
        <v>0</v>
      </c>
      <c r="BX49">
        <v>1390.54296296296</v>
      </c>
      <c r="BY49">
        <v>-32.9477703703704</v>
      </c>
      <c r="BZ49">
        <v>514.617111111111</v>
      </c>
      <c r="CA49">
        <v>547.493703703704</v>
      </c>
      <c r="CB49">
        <v>1.31866185185185</v>
      </c>
      <c r="CC49">
        <v>537.379296296296</v>
      </c>
      <c r="CD49">
        <v>18.4740407407407</v>
      </c>
      <c r="CE49">
        <v>1.51091259259259</v>
      </c>
      <c r="CF49">
        <v>1.41025</v>
      </c>
      <c r="CG49">
        <v>13.0790333333333</v>
      </c>
      <c r="CH49">
        <v>12.0283</v>
      </c>
      <c r="CI49">
        <v>1999.98814814815</v>
      </c>
      <c r="CJ49">
        <v>0.979998111111111</v>
      </c>
      <c r="CK49">
        <v>0.0200021851851852</v>
      </c>
      <c r="CL49">
        <v>0</v>
      </c>
      <c r="CM49">
        <v>2.56747037037037</v>
      </c>
      <c r="CN49">
        <v>0</v>
      </c>
      <c r="CO49">
        <v>3679.31518518519</v>
      </c>
      <c r="CP49">
        <v>16705.2962962963</v>
      </c>
      <c r="CQ49">
        <v>40.451</v>
      </c>
      <c r="CR49">
        <v>42.0923333333333</v>
      </c>
      <c r="CS49">
        <v>41.375</v>
      </c>
      <c r="CT49">
        <v>40.375</v>
      </c>
      <c r="CU49">
        <v>40.0068888888889</v>
      </c>
      <c r="CV49">
        <v>1959.98814814815</v>
      </c>
      <c r="CW49">
        <v>40</v>
      </c>
      <c r="CX49">
        <v>0</v>
      </c>
      <c r="CY49">
        <v>1656170017.2</v>
      </c>
      <c r="CZ49">
        <v>0</v>
      </c>
      <c r="DA49">
        <v>0</v>
      </c>
      <c r="DB49" t="s">
        <v>356</v>
      </c>
      <c r="DC49">
        <v>1656081796.1</v>
      </c>
      <c r="DD49">
        <v>1656081786.6</v>
      </c>
      <c r="DE49">
        <v>0</v>
      </c>
      <c r="DF49">
        <v>0.447</v>
      </c>
      <c r="DG49">
        <v>0.012</v>
      </c>
      <c r="DH49">
        <v>1.816</v>
      </c>
      <c r="DI49">
        <v>-0.091</v>
      </c>
      <c r="DJ49">
        <v>420</v>
      </c>
      <c r="DK49">
        <v>13</v>
      </c>
      <c r="DL49">
        <v>0.64</v>
      </c>
      <c r="DM49">
        <v>0.22</v>
      </c>
      <c r="DN49">
        <v>-32.4420275</v>
      </c>
      <c r="DO49">
        <v>-7.83834033771097</v>
      </c>
      <c r="DP49">
        <v>0.759668400023161</v>
      </c>
      <c r="DQ49">
        <v>0</v>
      </c>
      <c r="DR49">
        <v>1.32604375</v>
      </c>
      <c r="DS49">
        <v>-0.0860034146341476</v>
      </c>
      <c r="DT49">
        <v>0.0115150767881721</v>
      </c>
      <c r="DU49">
        <v>1</v>
      </c>
      <c r="DV49">
        <v>1</v>
      </c>
      <c r="DW49">
        <v>2</v>
      </c>
      <c r="DX49" t="s">
        <v>375</v>
      </c>
      <c r="DY49">
        <v>2.90188</v>
      </c>
      <c r="DZ49">
        <v>2.71669</v>
      </c>
      <c r="EA49">
        <v>0.0928617</v>
      </c>
      <c r="EB49">
        <v>0.0971722</v>
      </c>
      <c r="EC49">
        <v>0.077301</v>
      </c>
      <c r="ED49">
        <v>0.0732456</v>
      </c>
      <c r="EE49">
        <v>26129.1</v>
      </c>
      <c r="EF49">
        <v>22341.9</v>
      </c>
      <c r="EG49">
        <v>25767.4</v>
      </c>
      <c r="EH49">
        <v>24082.4</v>
      </c>
      <c r="EI49">
        <v>40513.5</v>
      </c>
      <c r="EJ49">
        <v>36907.5</v>
      </c>
      <c r="EK49">
        <v>46492.8</v>
      </c>
      <c r="EL49">
        <v>42909.4</v>
      </c>
      <c r="EM49">
        <v>1.8192</v>
      </c>
      <c r="EN49">
        <v>2.29967</v>
      </c>
      <c r="EO49">
        <v>0.154346</v>
      </c>
      <c r="EP49">
        <v>0</v>
      </c>
      <c r="EQ49">
        <v>21.7108</v>
      </c>
      <c r="ER49">
        <v>999.9</v>
      </c>
      <c r="ES49">
        <v>54.175</v>
      </c>
      <c r="ET49">
        <v>25.599</v>
      </c>
      <c r="EU49">
        <v>23.3835</v>
      </c>
      <c r="EV49">
        <v>52.3455</v>
      </c>
      <c r="EW49">
        <v>35.8253</v>
      </c>
      <c r="EX49">
        <v>2</v>
      </c>
      <c r="EY49">
        <v>-0.35733</v>
      </c>
      <c r="EZ49">
        <v>-0.514848</v>
      </c>
      <c r="FA49">
        <v>20.2466</v>
      </c>
      <c r="FB49">
        <v>5.23421</v>
      </c>
      <c r="FC49">
        <v>11.986</v>
      </c>
      <c r="FD49">
        <v>4.95735</v>
      </c>
      <c r="FE49">
        <v>3.30395</v>
      </c>
      <c r="FF49">
        <v>9999</v>
      </c>
      <c r="FG49">
        <v>310.9</v>
      </c>
      <c r="FH49">
        <v>3689.5</v>
      </c>
      <c r="FI49">
        <v>9999</v>
      </c>
      <c r="FJ49">
        <v>1.86829</v>
      </c>
      <c r="FK49">
        <v>1.86399</v>
      </c>
      <c r="FL49">
        <v>1.87163</v>
      </c>
      <c r="FM49">
        <v>1.86242</v>
      </c>
      <c r="FN49">
        <v>1.86188</v>
      </c>
      <c r="FO49">
        <v>1.86829</v>
      </c>
      <c r="FP49">
        <v>1.85841</v>
      </c>
      <c r="FQ49">
        <v>1.86489</v>
      </c>
      <c r="FR49">
        <v>5</v>
      </c>
      <c r="FS49">
        <v>0</v>
      </c>
      <c r="FT49">
        <v>0</v>
      </c>
      <c r="FU49">
        <v>0</v>
      </c>
      <c r="FV49" t="s">
        <v>358</v>
      </c>
      <c r="FW49" t="s">
        <v>359</v>
      </c>
      <c r="FX49" t="s">
        <v>360</v>
      </c>
      <c r="FY49" t="s">
        <v>360</v>
      </c>
      <c r="FZ49" t="s">
        <v>360</v>
      </c>
      <c r="GA49" t="s">
        <v>360</v>
      </c>
      <c r="GB49">
        <v>0</v>
      </c>
      <c r="GC49">
        <v>100</v>
      </c>
      <c r="GD49">
        <v>100</v>
      </c>
      <c r="GE49">
        <v>1.568</v>
      </c>
      <c r="GF49">
        <v>0.0515</v>
      </c>
      <c r="GG49">
        <v>0.394990895927804</v>
      </c>
      <c r="GH49">
        <v>0.00311535208462502</v>
      </c>
      <c r="GI49">
        <v>-2.16445174003142e-06</v>
      </c>
      <c r="GJ49">
        <v>9.0383515404126e-10</v>
      </c>
      <c r="GK49">
        <v>0.0515542376217994</v>
      </c>
      <c r="GL49">
        <v>0</v>
      </c>
      <c r="GM49">
        <v>0</v>
      </c>
      <c r="GN49">
        <v>0</v>
      </c>
      <c r="GO49">
        <v>18</v>
      </c>
      <c r="GP49">
        <v>2154</v>
      </c>
      <c r="GQ49">
        <v>2</v>
      </c>
      <c r="GR49">
        <v>17</v>
      </c>
      <c r="GS49">
        <v>1470.4</v>
      </c>
      <c r="GT49">
        <v>1470.5</v>
      </c>
      <c r="GU49">
        <v>1.68335</v>
      </c>
      <c r="GV49">
        <v>2.34131</v>
      </c>
      <c r="GW49">
        <v>1.99829</v>
      </c>
      <c r="GX49">
        <v>2.70142</v>
      </c>
      <c r="GY49">
        <v>2.09351</v>
      </c>
      <c r="GZ49">
        <v>2.35229</v>
      </c>
      <c r="HA49">
        <v>34.2587</v>
      </c>
      <c r="HB49">
        <v>15.927</v>
      </c>
      <c r="HC49">
        <v>18</v>
      </c>
      <c r="HD49">
        <v>407.809</v>
      </c>
      <c r="HE49">
        <v>731.78</v>
      </c>
      <c r="HF49">
        <v>22.9982</v>
      </c>
      <c r="HG49">
        <v>22.7602</v>
      </c>
      <c r="HH49">
        <v>30.0005</v>
      </c>
      <c r="HI49">
        <v>22.4936</v>
      </c>
      <c r="HJ49">
        <v>22.4899</v>
      </c>
      <c r="HK49">
        <v>33.7839</v>
      </c>
      <c r="HL49">
        <v>34.3383</v>
      </c>
      <c r="HM49">
        <v>85.0219</v>
      </c>
      <c r="HN49">
        <v>23</v>
      </c>
      <c r="HO49">
        <v>585.73</v>
      </c>
      <c r="HP49">
        <v>18.4116</v>
      </c>
      <c r="HQ49">
        <v>98.4679</v>
      </c>
      <c r="HR49">
        <v>100.925</v>
      </c>
    </row>
    <row r="50" spans="1:226">
      <c r="A50">
        <v>34</v>
      </c>
      <c r="B50">
        <v>1656170023.6</v>
      </c>
      <c r="C50">
        <v>227.099999904633</v>
      </c>
      <c r="D50" t="s">
        <v>426</v>
      </c>
      <c r="E50" t="s">
        <v>427</v>
      </c>
      <c r="F50">
        <v>5</v>
      </c>
      <c r="G50" t="s">
        <v>353</v>
      </c>
      <c r="H50" t="s">
        <v>354</v>
      </c>
      <c r="I50">
        <v>1656170015.81429</v>
      </c>
      <c r="J50">
        <f>(K50)/1000</f>
        <v>0</v>
      </c>
      <c r="K50">
        <f>IF(BF50, AN50, AH50)</f>
        <v>0</v>
      </c>
      <c r="L50">
        <f>IF(BF50, AI50, AG50)</f>
        <v>0</v>
      </c>
      <c r="M50">
        <f>BH50 - IF(AU50&gt;1, L50*BB50*100.0/(AW50*BV50), 0)</f>
        <v>0</v>
      </c>
      <c r="N50">
        <f>((T50-J50/2)*M50-L50)/(T50+J50/2)</f>
        <v>0</v>
      </c>
      <c r="O50">
        <f>N50*(BO50+BP50)/1000.0</f>
        <v>0</v>
      </c>
      <c r="P50">
        <f>(BH50 - IF(AU50&gt;1, L50*BB50*100.0/(AW50*BV50), 0))*(BO50+BP50)/1000.0</f>
        <v>0</v>
      </c>
      <c r="Q50">
        <f>2.0/((1/S50-1/R50)+SIGN(S50)*SQRT((1/S50-1/R50)*(1/S50-1/R50) + 4*BC50/((BC50+1)*(BC50+1))*(2*1/S50*1/R50-1/R50*1/R50)))</f>
        <v>0</v>
      </c>
      <c r="R50">
        <f>IF(LEFT(BD50,1)&lt;&gt;"0",IF(LEFT(BD50,1)="1",3.0,BE50),$D$5+$E$5*(BV50*BO50/($K$5*1000))+$F$5*(BV50*BO50/($K$5*1000))*MAX(MIN(BB50,$J$5),$I$5)*MAX(MIN(BB50,$J$5),$I$5)+$G$5*MAX(MIN(BB50,$J$5),$I$5)*(BV50*BO50/($K$5*1000))+$H$5*(BV50*BO50/($K$5*1000))*(BV50*BO50/($K$5*1000)))</f>
        <v>0</v>
      </c>
      <c r="S50">
        <f>J50*(1000-(1000*0.61365*exp(17.502*W50/(240.97+W50))/(BO50+BP50)+BJ50)/2)/(1000*0.61365*exp(17.502*W50/(240.97+W50))/(BO50+BP50)-BJ50)</f>
        <v>0</v>
      </c>
      <c r="T50">
        <f>1/((BC50+1)/(Q50/1.6)+1/(R50/1.37)) + BC50/((BC50+1)/(Q50/1.6) + BC50/(R50/1.37))</f>
        <v>0</v>
      </c>
      <c r="U50">
        <f>(AX50*BA50)</f>
        <v>0</v>
      </c>
      <c r="V50">
        <f>(BQ50+(U50+2*0.95*5.67E-8*(((BQ50+$B$7)+273)^4-(BQ50+273)^4)-44100*J50)/(1.84*29.3*R50+8*0.95*5.67E-8*(BQ50+273)^3))</f>
        <v>0</v>
      </c>
      <c r="W50">
        <f>($C$7*BR50+$D$7*BS50+$E$7*V50)</f>
        <v>0</v>
      </c>
      <c r="X50">
        <f>0.61365*exp(17.502*W50/(240.97+W50))</f>
        <v>0</v>
      </c>
      <c r="Y50">
        <f>(Z50/AA50*100)</f>
        <v>0</v>
      </c>
      <c r="Z50">
        <f>BJ50*(BO50+BP50)/1000</f>
        <v>0</v>
      </c>
      <c r="AA50">
        <f>0.61365*exp(17.502*BQ50/(240.97+BQ50))</f>
        <v>0</v>
      </c>
      <c r="AB50">
        <f>(X50-BJ50*(BO50+BP50)/1000)</f>
        <v>0</v>
      </c>
      <c r="AC50">
        <f>(-J50*44100)</f>
        <v>0</v>
      </c>
      <c r="AD50">
        <f>2*29.3*R50*0.92*(BQ50-W50)</f>
        <v>0</v>
      </c>
      <c r="AE50">
        <f>2*0.95*5.67E-8*(((BQ50+$B$7)+273)^4-(W50+273)^4)</f>
        <v>0</v>
      </c>
      <c r="AF50">
        <f>U50+AE50+AC50+AD50</f>
        <v>0</v>
      </c>
      <c r="AG50">
        <f>BN50*AU50*(BI50-BH50*(1000-AU50*BK50)/(1000-AU50*BJ50))/(100*BB50)</f>
        <v>0</v>
      </c>
      <c r="AH50">
        <f>1000*BN50*AU50*(BJ50-BK50)/(100*BB50*(1000-AU50*BJ50))</f>
        <v>0</v>
      </c>
      <c r="AI50">
        <f>(AJ50 - AK50 - BO50*1E3/(8.314*(BQ50+273.15)) * AM50/BN50 * AL50) * BN50/(100*BB50) * (1000 - BK50)/1000</f>
        <v>0</v>
      </c>
      <c r="AJ50">
        <v>579.559809491443</v>
      </c>
      <c r="AK50">
        <v>554.757012121212</v>
      </c>
      <c r="AL50">
        <v>3.36245680112431</v>
      </c>
      <c r="AM50">
        <v>66.87844345255</v>
      </c>
      <c r="AN50">
        <f>(AP50 - AO50 + BO50*1E3/(8.314*(BQ50+273.15)) * AR50/BN50 * AQ50) * BN50/(100*BB50) * 1000/(1000 - AP50)</f>
        <v>0</v>
      </c>
      <c r="AO50">
        <v>18.4748343789826</v>
      </c>
      <c r="AP50">
        <v>19.785176969697</v>
      </c>
      <c r="AQ50">
        <v>-1.33544018056099e-05</v>
      </c>
      <c r="AR50">
        <v>77.4193285982375</v>
      </c>
      <c r="AS50">
        <v>30</v>
      </c>
      <c r="AT50">
        <v>6</v>
      </c>
      <c r="AU50">
        <f>IF(AS50*$H$13&gt;=AW50,1.0,(AW50/(AW50-AS50*$H$13)))</f>
        <v>0</v>
      </c>
      <c r="AV50">
        <f>(AU50-1)*100</f>
        <v>0</v>
      </c>
      <c r="AW50">
        <f>MAX(0,($B$13+$C$13*BV50)/(1+$D$13*BV50)*BO50/(BQ50+273)*$E$13)</f>
        <v>0</v>
      </c>
      <c r="AX50">
        <f>$B$11*BW50+$C$11*BX50+$F$11*CI50*(1-CL50)</f>
        <v>0</v>
      </c>
      <c r="AY50">
        <f>AX50*AZ50</f>
        <v>0</v>
      </c>
      <c r="AZ50">
        <f>($B$11*$D$9+$C$11*$D$9+$F$11*((CV50+CN50)/MAX(CV50+CN50+CW50, 0.1)*$I$9+CW50/MAX(CV50+CN50+CW50, 0.1)*$J$9))/($B$11+$C$11+$F$11)</f>
        <v>0</v>
      </c>
      <c r="BA50">
        <f>($B$11*$K$9+$C$11*$K$9+$F$11*((CV50+CN50)/MAX(CV50+CN50+CW50, 0.1)*$P$9+CW50/MAX(CV50+CN50+CW50, 0.1)*$Q$9))/($B$11+$C$11+$F$11)</f>
        <v>0</v>
      </c>
      <c r="BB50">
        <v>2.18</v>
      </c>
      <c r="BC50">
        <v>0.5</v>
      </c>
      <c r="BD50" t="s">
        <v>355</v>
      </c>
      <c r="BE50">
        <v>2</v>
      </c>
      <c r="BF50" t="b">
        <v>1</v>
      </c>
      <c r="BG50">
        <v>1656170015.81429</v>
      </c>
      <c r="BH50">
        <v>519.842107142857</v>
      </c>
      <c r="BI50">
        <v>553.251964285714</v>
      </c>
      <c r="BJ50">
        <v>19.7867571428571</v>
      </c>
      <c r="BK50">
        <v>18.472825</v>
      </c>
      <c r="BL50">
        <v>518.288107142857</v>
      </c>
      <c r="BM50">
        <v>19.7351964285714</v>
      </c>
      <c r="BN50">
        <v>500.005178571429</v>
      </c>
      <c r="BO50">
        <v>76.3369571428571</v>
      </c>
      <c r="BP50">
        <v>0.0999785071428572</v>
      </c>
      <c r="BQ50">
        <v>24.1252</v>
      </c>
      <c r="BR50">
        <v>24.2130464285714</v>
      </c>
      <c r="BS50">
        <v>999.9</v>
      </c>
      <c r="BT50">
        <v>0</v>
      </c>
      <c r="BU50">
        <v>0</v>
      </c>
      <c r="BV50">
        <v>10010.4917857143</v>
      </c>
      <c r="BW50">
        <v>0</v>
      </c>
      <c r="BX50">
        <v>1391.03678571429</v>
      </c>
      <c r="BY50">
        <v>-33.4099142857143</v>
      </c>
      <c r="BZ50">
        <v>530.335642857143</v>
      </c>
      <c r="CA50">
        <v>563.6645</v>
      </c>
      <c r="CB50">
        <v>1.31393357142857</v>
      </c>
      <c r="CC50">
        <v>553.251964285714</v>
      </c>
      <c r="CD50">
        <v>18.472825</v>
      </c>
      <c r="CE50">
        <v>1.51046035714286</v>
      </c>
      <c r="CF50">
        <v>1.41015892857143</v>
      </c>
      <c r="CG50">
        <v>13.0744714285714</v>
      </c>
      <c r="CH50">
        <v>12.0273214285714</v>
      </c>
      <c r="CI50">
        <v>1999.98857142857</v>
      </c>
      <c r="CJ50">
        <v>0.979998107142857</v>
      </c>
      <c r="CK50">
        <v>0.0200021892857143</v>
      </c>
      <c r="CL50">
        <v>0</v>
      </c>
      <c r="CM50">
        <v>2.56792142857143</v>
      </c>
      <c r="CN50">
        <v>0</v>
      </c>
      <c r="CO50">
        <v>3687.84214285714</v>
      </c>
      <c r="CP50">
        <v>16705.2964285714</v>
      </c>
      <c r="CQ50">
        <v>40.44375</v>
      </c>
      <c r="CR50">
        <v>42.08</v>
      </c>
      <c r="CS50">
        <v>41.375</v>
      </c>
      <c r="CT50">
        <v>40.375</v>
      </c>
      <c r="CU50">
        <v>40.0066428571429</v>
      </c>
      <c r="CV50">
        <v>1959.98857142857</v>
      </c>
      <c r="CW50">
        <v>40</v>
      </c>
      <c r="CX50">
        <v>0</v>
      </c>
      <c r="CY50">
        <v>1656170022.6</v>
      </c>
      <c r="CZ50">
        <v>0</v>
      </c>
      <c r="DA50">
        <v>0</v>
      </c>
      <c r="DB50" t="s">
        <v>356</v>
      </c>
      <c r="DC50">
        <v>1656081796.1</v>
      </c>
      <c r="DD50">
        <v>1656081786.6</v>
      </c>
      <c r="DE50">
        <v>0</v>
      </c>
      <c r="DF50">
        <v>0.447</v>
      </c>
      <c r="DG50">
        <v>0.012</v>
      </c>
      <c r="DH50">
        <v>1.816</v>
      </c>
      <c r="DI50">
        <v>-0.091</v>
      </c>
      <c r="DJ50">
        <v>420</v>
      </c>
      <c r="DK50">
        <v>13</v>
      </c>
      <c r="DL50">
        <v>0.64</v>
      </c>
      <c r="DM50">
        <v>0.22</v>
      </c>
      <c r="DN50">
        <v>-33.054085</v>
      </c>
      <c r="DO50">
        <v>-6.65164502814258</v>
      </c>
      <c r="DP50">
        <v>0.656637306871153</v>
      </c>
      <c r="DQ50">
        <v>0</v>
      </c>
      <c r="DR50">
        <v>1.31723275</v>
      </c>
      <c r="DS50">
        <v>-0.0572248030018807</v>
      </c>
      <c r="DT50">
        <v>0.00832094495460101</v>
      </c>
      <c r="DU50">
        <v>1</v>
      </c>
      <c r="DV50">
        <v>1</v>
      </c>
      <c r="DW50">
        <v>2</v>
      </c>
      <c r="DX50" t="s">
        <v>375</v>
      </c>
      <c r="DY50">
        <v>2.90173</v>
      </c>
      <c r="DZ50">
        <v>2.71646</v>
      </c>
      <c r="EA50">
        <v>0.0949241</v>
      </c>
      <c r="EB50">
        <v>0.0991274</v>
      </c>
      <c r="EC50">
        <v>0.0773117</v>
      </c>
      <c r="ED50">
        <v>0.0732737</v>
      </c>
      <c r="EE50">
        <v>26069.5</v>
      </c>
      <c r="EF50">
        <v>22293.3</v>
      </c>
      <c r="EG50">
        <v>25767.2</v>
      </c>
      <c r="EH50">
        <v>24082.1</v>
      </c>
      <c r="EI50">
        <v>40512.6</v>
      </c>
      <c r="EJ50">
        <v>36906.1</v>
      </c>
      <c r="EK50">
        <v>46492.3</v>
      </c>
      <c r="EL50">
        <v>42909.1</v>
      </c>
      <c r="EM50">
        <v>1.81925</v>
      </c>
      <c r="EN50">
        <v>2.29985</v>
      </c>
      <c r="EO50">
        <v>0.151142</v>
      </c>
      <c r="EP50">
        <v>0</v>
      </c>
      <c r="EQ50">
        <v>21.7072</v>
      </c>
      <c r="ER50">
        <v>999.9</v>
      </c>
      <c r="ES50">
        <v>54.175</v>
      </c>
      <c r="ET50">
        <v>25.619</v>
      </c>
      <c r="EU50">
        <v>23.4115</v>
      </c>
      <c r="EV50">
        <v>52.4455</v>
      </c>
      <c r="EW50">
        <v>35.8173</v>
      </c>
      <c r="EX50">
        <v>2</v>
      </c>
      <c r="EY50">
        <v>-0.356938</v>
      </c>
      <c r="EZ50">
        <v>-0.519229</v>
      </c>
      <c r="FA50">
        <v>20.2466</v>
      </c>
      <c r="FB50">
        <v>5.23466</v>
      </c>
      <c r="FC50">
        <v>11.986</v>
      </c>
      <c r="FD50">
        <v>4.95715</v>
      </c>
      <c r="FE50">
        <v>3.3039</v>
      </c>
      <c r="FF50">
        <v>9999</v>
      </c>
      <c r="FG50">
        <v>310.9</v>
      </c>
      <c r="FH50">
        <v>3689.8</v>
      </c>
      <c r="FI50">
        <v>9999</v>
      </c>
      <c r="FJ50">
        <v>1.86829</v>
      </c>
      <c r="FK50">
        <v>1.86401</v>
      </c>
      <c r="FL50">
        <v>1.87163</v>
      </c>
      <c r="FM50">
        <v>1.86242</v>
      </c>
      <c r="FN50">
        <v>1.86188</v>
      </c>
      <c r="FO50">
        <v>1.86829</v>
      </c>
      <c r="FP50">
        <v>1.85842</v>
      </c>
      <c r="FQ50">
        <v>1.86492</v>
      </c>
      <c r="FR50">
        <v>5</v>
      </c>
      <c r="FS50">
        <v>0</v>
      </c>
      <c r="FT50">
        <v>0</v>
      </c>
      <c r="FU50">
        <v>0</v>
      </c>
      <c r="FV50" t="s">
        <v>358</v>
      </c>
      <c r="FW50" t="s">
        <v>359</v>
      </c>
      <c r="FX50" t="s">
        <v>360</v>
      </c>
      <c r="FY50" t="s">
        <v>360</v>
      </c>
      <c r="FZ50" t="s">
        <v>360</v>
      </c>
      <c r="GA50" t="s">
        <v>360</v>
      </c>
      <c r="GB50">
        <v>0</v>
      </c>
      <c r="GC50">
        <v>100</v>
      </c>
      <c r="GD50">
        <v>100</v>
      </c>
      <c r="GE50">
        <v>1.594</v>
      </c>
      <c r="GF50">
        <v>0.0516</v>
      </c>
      <c r="GG50">
        <v>0.394990895927804</v>
      </c>
      <c r="GH50">
        <v>0.00311535208462502</v>
      </c>
      <c r="GI50">
        <v>-2.16445174003142e-06</v>
      </c>
      <c r="GJ50">
        <v>9.0383515404126e-10</v>
      </c>
      <c r="GK50">
        <v>0.0515542376217994</v>
      </c>
      <c r="GL50">
        <v>0</v>
      </c>
      <c r="GM50">
        <v>0</v>
      </c>
      <c r="GN50">
        <v>0</v>
      </c>
      <c r="GO50">
        <v>18</v>
      </c>
      <c r="GP50">
        <v>2154</v>
      </c>
      <c r="GQ50">
        <v>2</v>
      </c>
      <c r="GR50">
        <v>17</v>
      </c>
      <c r="GS50">
        <v>1470.5</v>
      </c>
      <c r="GT50">
        <v>1470.6</v>
      </c>
      <c r="GU50">
        <v>1.72363</v>
      </c>
      <c r="GV50">
        <v>2.33643</v>
      </c>
      <c r="GW50">
        <v>1.99829</v>
      </c>
      <c r="GX50">
        <v>2.70142</v>
      </c>
      <c r="GY50">
        <v>2.09351</v>
      </c>
      <c r="GZ50">
        <v>2.35962</v>
      </c>
      <c r="HA50">
        <v>34.2587</v>
      </c>
      <c r="HB50">
        <v>15.927</v>
      </c>
      <c r="HC50">
        <v>18</v>
      </c>
      <c r="HD50">
        <v>407.87</v>
      </c>
      <c r="HE50">
        <v>732.005</v>
      </c>
      <c r="HF50">
        <v>22.9988</v>
      </c>
      <c r="HG50">
        <v>22.7648</v>
      </c>
      <c r="HH50">
        <v>30.0004</v>
      </c>
      <c r="HI50">
        <v>22.4983</v>
      </c>
      <c r="HJ50">
        <v>22.4946</v>
      </c>
      <c r="HK50">
        <v>34.5871</v>
      </c>
      <c r="HL50">
        <v>34.3383</v>
      </c>
      <c r="HM50">
        <v>84.6475</v>
      </c>
      <c r="HN50">
        <v>23</v>
      </c>
      <c r="HO50">
        <v>605.865</v>
      </c>
      <c r="HP50">
        <v>18.4078</v>
      </c>
      <c r="HQ50">
        <v>98.4669</v>
      </c>
      <c r="HR50">
        <v>100.924</v>
      </c>
    </row>
    <row r="51" spans="1:226">
      <c r="A51">
        <v>35</v>
      </c>
      <c r="B51">
        <v>1656170028.6</v>
      </c>
      <c r="C51">
        <v>232.099999904633</v>
      </c>
      <c r="D51" t="s">
        <v>428</v>
      </c>
      <c r="E51" t="s">
        <v>429</v>
      </c>
      <c r="F51">
        <v>5</v>
      </c>
      <c r="G51" t="s">
        <v>353</v>
      </c>
      <c r="H51" t="s">
        <v>354</v>
      </c>
      <c r="I51">
        <v>1656170021.1</v>
      </c>
      <c r="J51">
        <f>(K51)/1000</f>
        <v>0</v>
      </c>
      <c r="K51">
        <f>IF(BF51, AN51, AH51)</f>
        <v>0</v>
      </c>
      <c r="L51">
        <f>IF(BF51, AI51, AG51)</f>
        <v>0</v>
      </c>
      <c r="M51">
        <f>BH51 - IF(AU51&gt;1, L51*BB51*100.0/(AW51*BV51), 0)</f>
        <v>0</v>
      </c>
      <c r="N51">
        <f>((T51-J51/2)*M51-L51)/(T51+J51/2)</f>
        <v>0</v>
      </c>
      <c r="O51">
        <f>N51*(BO51+BP51)/1000.0</f>
        <v>0</v>
      </c>
      <c r="P51">
        <f>(BH51 - IF(AU51&gt;1, L51*BB51*100.0/(AW51*BV51), 0))*(BO51+BP51)/1000.0</f>
        <v>0</v>
      </c>
      <c r="Q51">
        <f>2.0/((1/S51-1/R51)+SIGN(S51)*SQRT((1/S51-1/R51)*(1/S51-1/R51) + 4*BC51/((BC51+1)*(BC51+1))*(2*1/S51*1/R51-1/R51*1/R51)))</f>
        <v>0</v>
      </c>
      <c r="R51">
        <f>IF(LEFT(BD51,1)&lt;&gt;"0",IF(LEFT(BD51,1)="1",3.0,BE51),$D$5+$E$5*(BV51*BO51/($K$5*1000))+$F$5*(BV51*BO51/($K$5*1000))*MAX(MIN(BB51,$J$5),$I$5)*MAX(MIN(BB51,$J$5),$I$5)+$G$5*MAX(MIN(BB51,$J$5),$I$5)*(BV51*BO51/($K$5*1000))+$H$5*(BV51*BO51/($K$5*1000))*(BV51*BO51/($K$5*1000)))</f>
        <v>0</v>
      </c>
      <c r="S51">
        <f>J51*(1000-(1000*0.61365*exp(17.502*W51/(240.97+W51))/(BO51+BP51)+BJ51)/2)/(1000*0.61365*exp(17.502*W51/(240.97+W51))/(BO51+BP51)-BJ51)</f>
        <v>0</v>
      </c>
      <c r="T51">
        <f>1/((BC51+1)/(Q51/1.6)+1/(R51/1.37)) + BC51/((BC51+1)/(Q51/1.6) + BC51/(R51/1.37))</f>
        <v>0</v>
      </c>
      <c r="U51">
        <f>(AX51*BA51)</f>
        <v>0</v>
      </c>
      <c r="V51">
        <f>(BQ51+(U51+2*0.95*5.67E-8*(((BQ51+$B$7)+273)^4-(BQ51+273)^4)-44100*J51)/(1.84*29.3*R51+8*0.95*5.67E-8*(BQ51+273)^3))</f>
        <v>0</v>
      </c>
      <c r="W51">
        <f>($C$7*BR51+$D$7*BS51+$E$7*V51)</f>
        <v>0</v>
      </c>
      <c r="X51">
        <f>0.61365*exp(17.502*W51/(240.97+W51))</f>
        <v>0</v>
      </c>
      <c r="Y51">
        <f>(Z51/AA51*100)</f>
        <v>0</v>
      </c>
      <c r="Z51">
        <f>BJ51*(BO51+BP51)/1000</f>
        <v>0</v>
      </c>
      <c r="AA51">
        <f>0.61365*exp(17.502*BQ51/(240.97+BQ51))</f>
        <v>0</v>
      </c>
      <c r="AB51">
        <f>(X51-BJ51*(BO51+BP51)/1000)</f>
        <v>0</v>
      </c>
      <c r="AC51">
        <f>(-J51*44100)</f>
        <v>0</v>
      </c>
      <c r="AD51">
        <f>2*29.3*R51*0.92*(BQ51-W51)</f>
        <v>0</v>
      </c>
      <c r="AE51">
        <f>2*0.95*5.67E-8*(((BQ51+$B$7)+273)^4-(W51+273)^4)</f>
        <v>0</v>
      </c>
      <c r="AF51">
        <f>U51+AE51+AC51+AD51</f>
        <v>0</v>
      </c>
      <c r="AG51">
        <f>BN51*AU51*(BI51-BH51*(1000-AU51*BK51)/(1000-AU51*BJ51))/(100*BB51)</f>
        <v>0</v>
      </c>
      <c r="AH51">
        <f>1000*BN51*AU51*(BJ51-BK51)/(100*BB51*(1000-AU51*BJ51))</f>
        <v>0</v>
      </c>
      <c r="AI51">
        <f>(AJ51 - AK51 - BO51*1E3/(8.314*(BQ51+273.15)) * AM51/BN51 * AL51) * BN51/(100*BB51) * (1000 - BK51)/1000</f>
        <v>0</v>
      </c>
      <c r="AJ51">
        <v>596.175812675685</v>
      </c>
      <c r="AK51">
        <v>571.170939393939</v>
      </c>
      <c r="AL51">
        <v>3.30332999203642</v>
      </c>
      <c r="AM51">
        <v>66.87844345255</v>
      </c>
      <c r="AN51">
        <f>(AP51 - AO51 + BO51*1E3/(8.314*(BQ51+273.15)) * AR51/BN51 * AQ51) * BN51/(100*BB51) * 1000/(1000 - AP51)</f>
        <v>0</v>
      </c>
      <c r="AO51">
        <v>18.4853504389082</v>
      </c>
      <c r="AP51">
        <v>19.8028666666667</v>
      </c>
      <c r="AQ51">
        <v>0.000153027350976397</v>
      </c>
      <c r="AR51">
        <v>77.4193285982375</v>
      </c>
      <c r="AS51">
        <v>30</v>
      </c>
      <c r="AT51">
        <v>6</v>
      </c>
      <c r="AU51">
        <f>IF(AS51*$H$13&gt;=AW51,1.0,(AW51/(AW51-AS51*$H$13)))</f>
        <v>0</v>
      </c>
      <c r="AV51">
        <f>(AU51-1)*100</f>
        <v>0</v>
      </c>
      <c r="AW51">
        <f>MAX(0,($B$13+$C$13*BV51)/(1+$D$13*BV51)*BO51/(BQ51+273)*$E$13)</f>
        <v>0</v>
      </c>
      <c r="AX51">
        <f>$B$11*BW51+$C$11*BX51+$F$11*CI51*(1-CL51)</f>
        <v>0</v>
      </c>
      <c r="AY51">
        <f>AX51*AZ51</f>
        <v>0</v>
      </c>
      <c r="AZ51">
        <f>($B$11*$D$9+$C$11*$D$9+$F$11*((CV51+CN51)/MAX(CV51+CN51+CW51, 0.1)*$I$9+CW51/MAX(CV51+CN51+CW51, 0.1)*$J$9))/($B$11+$C$11+$F$11)</f>
        <v>0</v>
      </c>
      <c r="BA51">
        <f>($B$11*$K$9+$C$11*$K$9+$F$11*((CV51+CN51)/MAX(CV51+CN51+CW51, 0.1)*$P$9+CW51/MAX(CV51+CN51+CW51, 0.1)*$Q$9))/($B$11+$C$11+$F$11)</f>
        <v>0</v>
      </c>
      <c r="BB51">
        <v>2.18</v>
      </c>
      <c r="BC51">
        <v>0.5</v>
      </c>
      <c r="BD51" t="s">
        <v>355</v>
      </c>
      <c r="BE51">
        <v>2</v>
      </c>
      <c r="BF51" t="b">
        <v>1</v>
      </c>
      <c r="BG51">
        <v>1656170021.1</v>
      </c>
      <c r="BH51">
        <v>537.102296296296</v>
      </c>
      <c r="BI51">
        <v>570.942481481481</v>
      </c>
      <c r="BJ51">
        <v>19.787337037037</v>
      </c>
      <c r="BK51">
        <v>18.4767703703704</v>
      </c>
      <c r="BL51">
        <v>535.521037037037</v>
      </c>
      <c r="BM51">
        <v>19.7357703703704</v>
      </c>
      <c r="BN51">
        <v>500.004037037037</v>
      </c>
      <c r="BO51">
        <v>76.3372555555556</v>
      </c>
      <c r="BP51">
        <v>0.0999577444444445</v>
      </c>
      <c r="BQ51">
        <v>24.1213222222222</v>
      </c>
      <c r="BR51">
        <v>24.2130296296296</v>
      </c>
      <c r="BS51">
        <v>999.9</v>
      </c>
      <c r="BT51">
        <v>0</v>
      </c>
      <c r="BU51">
        <v>0</v>
      </c>
      <c r="BV51">
        <v>10010.2377777778</v>
      </c>
      <c r="BW51">
        <v>0</v>
      </c>
      <c r="BX51">
        <v>1391.27185185185</v>
      </c>
      <c r="BY51">
        <v>-33.8401296296296</v>
      </c>
      <c r="BZ51">
        <v>547.944777777778</v>
      </c>
      <c r="CA51">
        <v>581.690333333333</v>
      </c>
      <c r="CB51">
        <v>1.31056518518519</v>
      </c>
      <c r="CC51">
        <v>570.942481481481</v>
      </c>
      <c r="CD51">
        <v>18.4767703703704</v>
      </c>
      <c r="CE51">
        <v>1.51050925925926</v>
      </c>
      <c r="CF51">
        <v>1.41046592592593</v>
      </c>
      <c r="CG51">
        <v>13.0749814814815</v>
      </c>
      <c r="CH51">
        <v>12.0306148148148</v>
      </c>
      <c r="CI51">
        <v>1999.99296296296</v>
      </c>
      <c r="CJ51">
        <v>0.979998222222222</v>
      </c>
      <c r="CK51">
        <v>0.0200020703703704</v>
      </c>
      <c r="CL51">
        <v>0</v>
      </c>
      <c r="CM51">
        <v>2.55313703703704</v>
      </c>
      <c r="CN51">
        <v>0</v>
      </c>
      <c r="CO51">
        <v>3696.56814814815</v>
      </c>
      <c r="CP51">
        <v>16705.3444444444</v>
      </c>
      <c r="CQ51">
        <v>40.4556666666667</v>
      </c>
      <c r="CR51">
        <v>42.069</v>
      </c>
      <c r="CS51">
        <v>41.375</v>
      </c>
      <c r="CT51">
        <v>40.375</v>
      </c>
      <c r="CU51">
        <v>40</v>
      </c>
      <c r="CV51">
        <v>1959.99296296296</v>
      </c>
      <c r="CW51">
        <v>40</v>
      </c>
      <c r="CX51">
        <v>0</v>
      </c>
      <c r="CY51">
        <v>1656170027.4</v>
      </c>
      <c r="CZ51">
        <v>0</v>
      </c>
      <c r="DA51">
        <v>0</v>
      </c>
      <c r="DB51" t="s">
        <v>356</v>
      </c>
      <c r="DC51">
        <v>1656081796.1</v>
      </c>
      <c r="DD51">
        <v>1656081786.6</v>
      </c>
      <c r="DE51">
        <v>0</v>
      </c>
      <c r="DF51">
        <v>0.447</v>
      </c>
      <c r="DG51">
        <v>0.012</v>
      </c>
      <c r="DH51">
        <v>1.816</v>
      </c>
      <c r="DI51">
        <v>-0.091</v>
      </c>
      <c r="DJ51">
        <v>420</v>
      </c>
      <c r="DK51">
        <v>13</v>
      </c>
      <c r="DL51">
        <v>0.64</v>
      </c>
      <c r="DM51">
        <v>0.22</v>
      </c>
      <c r="DN51">
        <v>-33.502475</v>
      </c>
      <c r="DO51">
        <v>-4.60682251407132</v>
      </c>
      <c r="DP51">
        <v>0.497614553520092</v>
      </c>
      <c r="DQ51">
        <v>0</v>
      </c>
      <c r="DR51">
        <v>1.3122905</v>
      </c>
      <c r="DS51">
        <v>-0.0505328330206429</v>
      </c>
      <c r="DT51">
        <v>0.00764965455102384</v>
      </c>
      <c r="DU51">
        <v>1</v>
      </c>
      <c r="DV51">
        <v>1</v>
      </c>
      <c r="DW51">
        <v>2</v>
      </c>
      <c r="DX51" t="s">
        <v>375</v>
      </c>
      <c r="DY51">
        <v>2.90176</v>
      </c>
      <c r="DZ51">
        <v>2.71648</v>
      </c>
      <c r="EA51">
        <v>0.0969356</v>
      </c>
      <c r="EB51">
        <v>0.101231</v>
      </c>
      <c r="EC51">
        <v>0.077361</v>
      </c>
      <c r="ED51">
        <v>0.0732454</v>
      </c>
      <c r="EE51">
        <v>26011.3</v>
      </c>
      <c r="EF51">
        <v>22240.8</v>
      </c>
      <c r="EG51">
        <v>25767</v>
      </c>
      <c r="EH51">
        <v>24081.7</v>
      </c>
      <c r="EI51">
        <v>40510.2</v>
      </c>
      <c r="EJ51">
        <v>36907.2</v>
      </c>
      <c r="EK51">
        <v>46492.1</v>
      </c>
      <c r="EL51">
        <v>42909</v>
      </c>
      <c r="EM51">
        <v>1.81903</v>
      </c>
      <c r="EN51">
        <v>2.29958</v>
      </c>
      <c r="EO51">
        <v>0.14995</v>
      </c>
      <c r="EP51">
        <v>0</v>
      </c>
      <c r="EQ51">
        <v>21.7088</v>
      </c>
      <c r="ER51">
        <v>999.9</v>
      </c>
      <c r="ES51">
        <v>54.175</v>
      </c>
      <c r="ET51">
        <v>25.629</v>
      </c>
      <c r="EU51">
        <v>23.4272</v>
      </c>
      <c r="EV51">
        <v>52.1255</v>
      </c>
      <c r="EW51">
        <v>35.8654</v>
      </c>
      <c r="EX51">
        <v>2</v>
      </c>
      <c r="EY51">
        <v>-0.356425</v>
      </c>
      <c r="EZ51">
        <v>-0.517554</v>
      </c>
      <c r="FA51">
        <v>20.2466</v>
      </c>
      <c r="FB51">
        <v>5.23451</v>
      </c>
      <c r="FC51">
        <v>11.986</v>
      </c>
      <c r="FD51">
        <v>4.9569</v>
      </c>
      <c r="FE51">
        <v>3.30395</v>
      </c>
      <c r="FF51">
        <v>9999</v>
      </c>
      <c r="FG51">
        <v>310.9</v>
      </c>
      <c r="FH51">
        <v>3689.8</v>
      </c>
      <c r="FI51">
        <v>9999</v>
      </c>
      <c r="FJ51">
        <v>1.86829</v>
      </c>
      <c r="FK51">
        <v>1.864</v>
      </c>
      <c r="FL51">
        <v>1.87163</v>
      </c>
      <c r="FM51">
        <v>1.86242</v>
      </c>
      <c r="FN51">
        <v>1.86188</v>
      </c>
      <c r="FO51">
        <v>1.86829</v>
      </c>
      <c r="FP51">
        <v>1.8584</v>
      </c>
      <c r="FQ51">
        <v>1.86492</v>
      </c>
      <c r="FR51">
        <v>5</v>
      </c>
      <c r="FS51">
        <v>0</v>
      </c>
      <c r="FT51">
        <v>0</v>
      </c>
      <c r="FU51">
        <v>0</v>
      </c>
      <c r="FV51" t="s">
        <v>358</v>
      </c>
      <c r="FW51" t="s">
        <v>359</v>
      </c>
      <c r="FX51" t="s">
        <v>360</v>
      </c>
      <c r="FY51" t="s">
        <v>360</v>
      </c>
      <c r="FZ51" t="s">
        <v>360</v>
      </c>
      <c r="GA51" t="s">
        <v>360</v>
      </c>
      <c r="GB51">
        <v>0</v>
      </c>
      <c r="GC51">
        <v>100</v>
      </c>
      <c r="GD51">
        <v>100</v>
      </c>
      <c r="GE51">
        <v>1.62</v>
      </c>
      <c r="GF51">
        <v>0.0515</v>
      </c>
      <c r="GG51">
        <v>0.394990895927804</v>
      </c>
      <c r="GH51">
        <v>0.00311535208462502</v>
      </c>
      <c r="GI51">
        <v>-2.16445174003142e-06</v>
      </c>
      <c r="GJ51">
        <v>9.0383515404126e-10</v>
      </c>
      <c r="GK51">
        <v>0.0515542376217994</v>
      </c>
      <c r="GL51">
        <v>0</v>
      </c>
      <c r="GM51">
        <v>0</v>
      </c>
      <c r="GN51">
        <v>0</v>
      </c>
      <c r="GO51">
        <v>18</v>
      </c>
      <c r="GP51">
        <v>2154</v>
      </c>
      <c r="GQ51">
        <v>2</v>
      </c>
      <c r="GR51">
        <v>17</v>
      </c>
      <c r="GS51">
        <v>1470.5</v>
      </c>
      <c r="GT51">
        <v>1470.7</v>
      </c>
      <c r="GU51">
        <v>1.76147</v>
      </c>
      <c r="GV51">
        <v>2.33643</v>
      </c>
      <c r="GW51">
        <v>1.99829</v>
      </c>
      <c r="GX51">
        <v>2.70142</v>
      </c>
      <c r="GY51">
        <v>2.09351</v>
      </c>
      <c r="GZ51">
        <v>2.3584</v>
      </c>
      <c r="HA51">
        <v>34.2814</v>
      </c>
      <c r="HB51">
        <v>15.927</v>
      </c>
      <c r="HC51">
        <v>18</v>
      </c>
      <c r="HD51">
        <v>407.787</v>
      </c>
      <c r="HE51">
        <v>731.83</v>
      </c>
      <c r="HF51">
        <v>22.9997</v>
      </c>
      <c r="HG51">
        <v>22.7688</v>
      </c>
      <c r="HH51">
        <v>30.0005</v>
      </c>
      <c r="HI51">
        <v>22.503</v>
      </c>
      <c r="HJ51">
        <v>22.4994</v>
      </c>
      <c r="HK51">
        <v>35.3476</v>
      </c>
      <c r="HL51">
        <v>34.622</v>
      </c>
      <c r="HM51">
        <v>84.6475</v>
      </c>
      <c r="HN51">
        <v>23</v>
      </c>
      <c r="HO51">
        <v>619.332</v>
      </c>
      <c r="HP51">
        <v>18.383</v>
      </c>
      <c r="HQ51">
        <v>98.4663</v>
      </c>
      <c r="HR51">
        <v>100.923</v>
      </c>
    </row>
    <row r="52" spans="1:226">
      <c r="A52">
        <v>36</v>
      </c>
      <c r="B52">
        <v>1656170033.6</v>
      </c>
      <c r="C52">
        <v>237.099999904633</v>
      </c>
      <c r="D52" t="s">
        <v>430</v>
      </c>
      <c r="E52" t="s">
        <v>431</v>
      </c>
      <c r="F52">
        <v>5</v>
      </c>
      <c r="G52" t="s">
        <v>353</v>
      </c>
      <c r="H52" t="s">
        <v>354</v>
      </c>
      <c r="I52">
        <v>1656170025.81429</v>
      </c>
      <c r="J52">
        <f>(K52)/1000</f>
        <v>0</v>
      </c>
      <c r="K52">
        <f>IF(BF52, AN52, AH52)</f>
        <v>0</v>
      </c>
      <c r="L52">
        <f>IF(BF52, AI52, AG52)</f>
        <v>0</v>
      </c>
      <c r="M52">
        <f>BH52 - IF(AU52&gt;1, L52*BB52*100.0/(AW52*BV52), 0)</f>
        <v>0</v>
      </c>
      <c r="N52">
        <f>((T52-J52/2)*M52-L52)/(T52+J52/2)</f>
        <v>0</v>
      </c>
      <c r="O52">
        <f>N52*(BO52+BP52)/1000.0</f>
        <v>0</v>
      </c>
      <c r="P52">
        <f>(BH52 - IF(AU52&gt;1, L52*BB52*100.0/(AW52*BV52), 0))*(BO52+BP52)/1000.0</f>
        <v>0</v>
      </c>
      <c r="Q52">
        <f>2.0/((1/S52-1/R52)+SIGN(S52)*SQRT((1/S52-1/R52)*(1/S52-1/R52) + 4*BC52/((BC52+1)*(BC52+1))*(2*1/S52*1/R52-1/R52*1/R52)))</f>
        <v>0</v>
      </c>
      <c r="R52">
        <f>IF(LEFT(BD52,1)&lt;&gt;"0",IF(LEFT(BD52,1)="1",3.0,BE52),$D$5+$E$5*(BV52*BO52/($K$5*1000))+$F$5*(BV52*BO52/($K$5*1000))*MAX(MIN(BB52,$J$5),$I$5)*MAX(MIN(BB52,$J$5),$I$5)+$G$5*MAX(MIN(BB52,$J$5),$I$5)*(BV52*BO52/($K$5*1000))+$H$5*(BV52*BO52/($K$5*1000))*(BV52*BO52/($K$5*1000)))</f>
        <v>0</v>
      </c>
      <c r="S52">
        <f>J52*(1000-(1000*0.61365*exp(17.502*W52/(240.97+W52))/(BO52+BP52)+BJ52)/2)/(1000*0.61365*exp(17.502*W52/(240.97+W52))/(BO52+BP52)-BJ52)</f>
        <v>0</v>
      </c>
      <c r="T52">
        <f>1/((BC52+1)/(Q52/1.6)+1/(R52/1.37)) + BC52/((BC52+1)/(Q52/1.6) + BC52/(R52/1.37))</f>
        <v>0</v>
      </c>
      <c r="U52">
        <f>(AX52*BA52)</f>
        <v>0</v>
      </c>
      <c r="V52">
        <f>(BQ52+(U52+2*0.95*5.67E-8*(((BQ52+$B$7)+273)^4-(BQ52+273)^4)-44100*J52)/(1.84*29.3*R52+8*0.95*5.67E-8*(BQ52+273)^3))</f>
        <v>0</v>
      </c>
      <c r="W52">
        <f>($C$7*BR52+$D$7*BS52+$E$7*V52)</f>
        <v>0</v>
      </c>
      <c r="X52">
        <f>0.61365*exp(17.502*W52/(240.97+W52))</f>
        <v>0</v>
      </c>
      <c r="Y52">
        <f>(Z52/AA52*100)</f>
        <v>0</v>
      </c>
      <c r="Z52">
        <f>BJ52*(BO52+BP52)/1000</f>
        <v>0</v>
      </c>
      <c r="AA52">
        <f>0.61365*exp(17.502*BQ52/(240.97+BQ52))</f>
        <v>0</v>
      </c>
      <c r="AB52">
        <f>(X52-BJ52*(BO52+BP52)/1000)</f>
        <v>0</v>
      </c>
      <c r="AC52">
        <f>(-J52*44100)</f>
        <v>0</v>
      </c>
      <c r="AD52">
        <f>2*29.3*R52*0.92*(BQ52-W52)</f>
        <v>0</v>
      </c>
      <c r="AE52">
        <f>2*0.95*5.67E-8*(((BQ52+$B$7)+273)^4-(W52+273)^4)</f>
        <v>0</v>
      </c>
      <c r="AF52">
        <f>U52+AE52+AC52+AD52</f>
        <v>0</v>
      </c>
      <c r="AG52">
        <f>BN52*AU52*(BI52-BH52*(1000-AU52*BK52)/(1000-AU52*BJ52))/(100*BB52)</f>
        <v>0</v>
      </c>
      <c r="AH52">
        <f>1000*BN52*AU52*(BJ52-BK52)/(100*BB52*(1000-AU52*BJ52))</f>
        <v>0</v>
      </c>
      <c r="AI52">
        <f>(AJ52 - AK52 - BO52*1E3/(8.314*(BQ52+273.15)) * AM52/BN52 * AL52) * BN52/(100*BB52) * (1000 - BK52)/1000</f>
        <v>0</v>
      </c>
      <c r="AJ52">
        <v>613.875695698907</v>
      </c>
      <c r="AK52">
        <v>588.240236363636</v>
      </c>
      <c r="AL52">
        <v>3.41730764808569</v>
      </c>
      <c r="AM52">
        <v>66.87844345255</v>
      </c>
      <c r="AN52">
        <f>(AP52 - AO52 + BO52*1E3/(8.314*(BQ52+273.15)) * AR52/BN52 * AQ52) * BN52/(100*BB52) * 1000/(1000 - AP52)</f>
        <v>0</v>
      </c>
      <c r="AO52">
        <v>18.4611115875616</v>
      </c>
      <c r="AP52">
        <v>19.7994351515151</v>
      </c>
      <c r="AQ52">
        <v>2.31982630372285e-05</v>
      </c>
      <c r="AR52">
        <v>77.4193285982375</v>
      </c>
      <c r="AS52">
        <v>30</v>
      </c>
      <c r="AT52">
        <v>6</v>
      </c>
      <c r="AU52">
        <f>IF(AS52*$H$13&gt;=AW52,1.0,(AW52/(AW52-AS52*$H$13)))</f>
        <v>0</v>
      </c>
      <c r="AV52">
        <f>(AU52-1)*100</f>
        <v>0</v>
      </c>
      <c r="AW52">
        <f>MAX(0,($B$13+$C$13*BV52)/(1+$D$13*BV52)*BO52/(BQ52+273)*$E$13)</f>
        <v>0</v>
      </c>
      <c r="AX52">
        <f>$B$11*BW52+$C$11*BX52+$F$11*CI52*(1-CL52)</f>
        <v>0</v>
      </c>
      <c r="AY52">
        <f>AX52*AZ52</f>
        <v>0</v>
      </c>
      <c r="AZ52">
        <f>($B$11*$D$9+$C$11*$D$9+$F$11*((CV52+CN52)/MAX(CV52+CN52+CW52, 0.1)*$I$9+CW52/MAX(CV52+CN52+CW52, 0.1)*$J$9))/($B$11+$C$11+$F$11)</f>
        <v>0</v>
      </c>
      <c r="BA52">
        <f>($B$11*$K$9+$C$11*$K$9+$F$11*((CV52+CN52)/MAX(CV52+CN52+CW52, 0.1)*$P$9+CW52/MAX(CV52+CN52+CW52, 0.1)*$Q$9))/($B$11+$C$11+$F$11)</f>
        <v>0</v>
      </c>
      <c r="BB52">
        <v>2.18</v>
      </c>
      <c r="BC52">
        <v>0.5</v>
      </c>
      <c r="BD52" t="s">
        <v>355</v>
      </c>
      <c r="BE52">
        <v>2</v>
      </c>
      <c r="BF52" t="b">
        <v>1</v>
      </c>
      <c r="BG52">
        <v>1656170025.81429</v>
      </c>
      <c r="BH52">
        <v>552.548714285714</v>
      </c>
      <c r="BI52">
        <v>586.811464285714</v>
      </c>
      <c r="BJ52">
        <v>19.7936071428571</v>
      </c>
      <c r="BK52">
        <v>18.4711464285714</v>
      </c>
      <c r="BL52">
        <v>550.943321428571</v>
      </c>
      <c r="BM52">
        <v>19.7420392857143</v>
      </c>
      <c r="BN52">
        <v>500.004928571429</v>
      </c>
      <c r="BO52">
        <v>76.3372071428571</v>
      </c>
      <c r="BP52">
        <v>0.100015925</v>
      </c>
      <c r="BQ52">
        <v>24.1291964285714</v>
      </c>
      <c r="BR52">
        <v>24.19615</v>
      </c>
      <c r="BS52">
        <v>999.9</v>
      </c>
      <c r="BT52">
        <v>0</v>
      </c>
      <c r="BU52">
        <v>0</v>
      </c>
      <c r="BV52">
        <v>10004.8017857143</v>
      </c>
      <c r="BW52">
        <v>0</v>
      </c>
      <c r="BX52">
        <v>1391.12035714286</v>
      </c>
      <c r="BY52">
        <v>-34.2626821428571</v>
      </c>
      <c r="BZ52">
        <v>563.706678571429</v>
      </c>
      <c r="CA52">
        <v>597.854321428571</v>
      </c>
      <c r="CB52">
        <v>1.32245464285714</v>
      </c>
      <c r="CC52">
        <v>586.811464285714</v>
      </c>
      <c r="CD52">
        <v>18.4711464285714</v>
      </c>
      <c r="CE52">
        <v>1.51098678571429</v>
      </c>
      <c r="CF52">
        <v>1.410035</v>
      </c>
      <c r="CG52">
        <v>13.0798142857143</v>
      </c>
      <c r="CH52">
        <v>12.0259785714286</v>
      </c>
      <c r="CI52">
        <v>1999.99392857143</v>
      </c>
      <c r="CJ52">
        <v>0.979998321428571</v>
      </c>
      <c r="CK52">
        <v>0.0200019678571429</v>
      </c>
      <c r="CL52">
        <v>0</v>
      </c>
      <c r="CM52">
        <v>2.604525</v>
      </c>
      <c r="CN52">
        <v>0</v>
      </c>
      <c r="CO52">
        <v>3703.6375</v>
      </c>
      <c r="CP52">
        <v>16705.3571428571</v>
      </c>
      <c r="CQ52">
        <v>40.45275</v>
      </c>
      <c r="CR52">
        <v>42.06425</v>
      </c>
      <c r="CS52">
        <v>41.375</v>
      </c>
      <c r="CT52">
        <v>40.375</v>
      </c>
      <c r="CU52">
        <v>40</v>
      </c>
      <c r="CV52">
        <v>1959.99392857143</v>
      </c>
      <c r="CW52">
        <v>40</v>
      </c>
      <c r="CX52">
        <v>0</v>
      </c>
      <c r="CY52">
        <v>1656170032.2</v>
      </c>
      <c r="CZ52">
        <v>0</v>
      </c>
      <c r="DA52">
        <v>0</v>
      </c>
      <c r="DB52" t="s">
        <v>356</v>
      </c>
      <c r="DC52">
        <v>1656081796.1</v>
      </c>
      <c r="DD52">
        <v>1656081786.6</v>
      </c>
      <c r="DE52">
        <v>0</v>
      </c>
      <c r="DF52">
        <v>0.447</v>
      </c>
      <c r="DG52">
        <v>0.012</v>
      </c>
      <c r="DH52">
        <v>1.816</v>
      </c>
      <c r="DI52">
        <v>-0.091</v>
      </c>
      <c r="DJ52">
        <v>420</v>
      </c>
      <c r="DK52">
        <v>13</v>
      </c>
      <c r="DL52">
        <v>0.64</v>
      </c>
      <c r="DM52">
        <v>0.22</v>
      </c>
      <c r="DN52">
        <v>-34.0587275</v>
      </c>
      <c r="DO52">
        <v>-5.18754484052525</v>
      </c>
      <c r="DP52">
        <v>0.579111397741186</v>
      </c>
      <c r="DQ52">
        <v>0</v>
      </c>
      <c r="DR52">
        <v>1.32112375</v>
      </c>
      <c r="DS52">
        <v>0.121112757973731</v>
      </c>
      <c r="DT52">
        <v>0.0195889557771082</v>
      </c>
      <c r="DU52">
        <v>0</v>
      </c>
      <c r="DV52">
        <v>0</v>
      </c>
      <c r="DW52">
        <v>2</v>
      </c>
      <c r="DX52" t="s">
        <v>357</v>
      </c>
      <c r="DY52">
        <v>2.90189</v>
      </c>
      <c r="DZ52">
        <v>2.71655</v>
      </c>
      <c r="EA52">
        <v>0.0989756</v>
      </c>
      <c r="EB52">
        <v>0.103152</v>
      </c>
      <c r="EC52">
        <v>0.0773423</v>
      </c>
      <c r="ED52">
        <v>0.0731588</v>
      </c>
      <c r="EE52">
        <v>25952</v>
      </c>
      <c r="EF52">
        <v>22193</v>
      </c>
      <c r="EG52">
        <v>25766.4</v>
      </c>
      <c r="EH52">
        <v>24081.4</v>
      </c>
      <c r="EI52">
        <v>40510.1</v>
      </c>
      <c r="EJ52">
        <v>36910.5</v>
      </c>
      <c r="EK52">
        <v>46491</v>
      </c>
      <c r="EL52">
        <v>42908.8</v>
      </c>
      <c r="EM52">
        <v>1.81905</v>
      </c>
      <c r="EN52">
        <v>2.29942</v>
      </c>
      <c r="EO52">
        <v>0.149474</v>
      </c>
      <c r="EP52">
        <v>0</v>
      </c>
      <c r="EQ52">
        <v>21.7164</v>
      </c>
      <c r="ER52">
        <v>999.9</v>
      </c>
      <c r="ES52">
        <v>54.151</v>
      </c>
      <c r="ET52">
        <v>25.66</v>
      </c>
      <c r="EU52">
        <v>23.4589</v>
      </c>
      <c r="EV52">
        <v>52.6155</v>
      </c>
      <c r="EW52">
        <v>35.7692</v>
      </c>
      <c r="EX52">
        <v>2</v>
      </c>
      <c r="EY52">
        <v>-0.356072</v>
      </c>
      <c r="EZ52">
        <v>-0.511849</v>
      </c>
      <c r="FA52">
        <v>20.2466</v>
      </c>
      <c r="FB52">
        <v>5.23481</v>
      </c>
      <c r="FC52">
        <v>11.986</v>
      </c>
      <c r="FD52">
        <v>4.95695</v>
      </c>
      <c r="FE52">
        <v>3.30393</v>
      </c>
      <c r="FF52">
        <v>9999</v>
      </c>
      <c r="FG52">
        <v>310.9</v>
      </c>
      <c r="FH52">
        <v>3690.1</v>
      </c>
      <c r="FI52">
        <v>9999</v>
      </c>
      <c r="FJ52">
        <v>1.86829</v>
      </c>
      <c r="FK52">
        <v>1.86401</v>
      </c>
      <c r="FL52">
        <v>1.87163</v>
      </c>
      <c r="FM52">
        <v>1.86244</v>
      </c>
      <c r="FN52">
        <v>1.86188</v>
      </c>
      <c r="FO52">
        <v>1.86829</v>
      </c>
      <c r="FP52">
        <v>1.85838</v>
      </c>
      <c r="FQ52">
        <v>1.86492</v>
      </c>
      <c r="FR52">
        <v>5</v>
      </c>
      <c r="FS52">
        <v>0</v>
      </c>
      <c r="FT52">
        <v>0</v>
      </c>
      <c r="FU52">
        <v>0</v>
      </c>
      <c r="FV52" t="s">
        <v>358</v>
      </c>
      <c r="FW52" t="s">
        <v>359</v>
      </c>
      <c r="FX52" t="s">
        <v>360</v>
      </c>
      <c r="FY52" t="s">
        <v>360</v>
      </c>
      <c r="FZ52" t="s">
        <v>360</v>
      </c>
      <c r="GA52" t="s">
        <v>360</v>
      </c>
      <c r="GB52">
        <v>0</v>
      </c>
      <c r="GC52">
        <v>100</v>
      </c>
      <c r="GD52">
        <v>100</v>
      </c>
      <c r="GE52">
        <v>1.645</v>
      </c>
      <c r="GF52">
        <v>0.0516</v>
      </c>
      <c r="GG52">
        <v>0.394990895927804</v>
      </c>
      <c r="GH52">
        <v>0.00311535208462502</v>
      </c>
      <c r="GI52">
        <v>-2.16445174003142e-06</v>
      </c>
      <c r="GJ52">
        <v>9.0383515404126e-10</v>
      </c>
      <c r="GK52">
        <v>0.0515542376217994</v>
      </c>
      <c r="GL52">
        <v>0</v>
      </c>
      <c r="GM52">
        <v>0</v>
      </c>
      <c r="GN52">
        <v>0</v>
      </c>
      <c r="GO52">
        <v>18</v>
      </c>
      <c r="GP52">
        <v>2154</v>
      </c>
      <c r="GQ52">
        <v>2</v>
      </c>
      <c r="GR52">
        <v>17</v>
      </c>
      <c r="GS52">
        <v>1470.6</v>
      </c>
      <c r="GT52">
        <v>1470.8</v>
      </c>
      <c r="GU52">
        <v>1.80054</v>
      </c>
      <c r="GV52">
        <v>2.33398</v>
      </c>
      <c r="GW52">
        <v>1.99829</v>
      </c>
      <c r="GX52">
        <v>2.70142</v>
      </c>
      <c r="GY52">
        <v>2.09351</v>
      </c>
      <c r="GZ52">
        <v>2.44629</v>
      </c>
      <c r="HA52">
        <v>34.3042</v>
      </c>
      <c r="HB52">
        <v>15.927</v>
      </c>
      <c r="HC52">
        <v>18</v>
      </c>
      <c r="HD52">
        <v>407.842</v>
      </c>
      <c r="HE52">
        <v>731.779</v>
      </c>
      <c r="HF52">
        <v>23.0006</v>
      </c>
      <c r="HG52">
        <v>22.7736</v>
      </c>
      <c r="HH52">
        <v>30.0005</v>
      </c>
      <c r="HI52">
        <v>22.5087</v>
      </c>
      <c r="HJ52">
        <v>22.505</v>
      </c>
      <c r="HK52">
        <v>36.1437</v>
      </c>
      <c r="HL52">
        <v>34.622</v>
      </c>
      <c r="HM52">
        <v>84.6475</v>
      </c>
      <c r="HN52">
        <v>23</v>
      </c>
      <c r="HO52">
        <v>639.452</v>
      </c>
      <c r="HP52">
        <v>18.3933</v>
      </c>
      <c r="HQ52">
        <v>98.4639</v>
      </c>
      <c r="HR52">
        <v>100.923</v>
      </c>
    </row>
    <row r="53" spans="1:226">
      <c r="A53">
        <v>37</v>
      </c>
      <c r="B53">
        <v>1656170038.6</v>
      </c>
      <c r="C53">
        <v>242.099999904633</v>
      </c>
      <c r="D53" t="s">
        <v>432</v>
      </c>
      <c r="E53" t="s">
        <v>433</v>
      </c>
      <c r="F53">
        <v>5</v>
      </c>
      <c r="G53" t="s">
        <v>353</v>
      </c>
      <c r="H53" t="s">
        <v>354</v>
      </c>
      <c r="I53">
        <v>1656170031.1</v>
      </c>
      <c r="J53">
        <f>(K53)/1000</f>
        <v>0</v>
      </c>
      <c r="K53">
        <f>IF(BF53, AN53, AH53)</f>
        <v>0</v>
      </c>
      <c r="L53">
        <f>IF(BF53, AI53, AG53)</f>
        <v>0</v>
      </c>
      <c r="M53">
        <f>BH53 - IF(AU53&gt;1, L53*BB53*100.0/(AW53*BV53), 0)</f>
        <v>0</v>
      </c>
      <c r="N53">
        <f>((T53-J53/2)*M53-L53)/(T53+J53/2)</f>
        <v>0</v>
      </c>
      <c r="O53">
        <f>N53*(BO53+BP53)/1000.0</f>
        <v>0</v>
      </c>
      <c r="P53">
        <f>(BH53 - IF(AU53&gt;1, L53*BB53*100.0/(AW53*BV53), 0))*(BO53+BP53)/1000.0</f>
        <v>0</v>
      </c>
      <c r="Q53">
        <f>2.0/((1/S53-1/R53)+SIGN(S53)*SQRT((1/S53-1/R53)*(1/S53-1/R53) + 4*BC53/((BC53+1)*(BC53+1))*(2*1/S53*1/R53-1/R53*1/R53)))</f>
        <v>0</v>
      </c>
      <c r="R53">
        <f>IF(LEFT(BD53,1)&lt;&gt;"0",IF(LEFT(BD53,1)="1",3.0,BE53),$D$5+$E$5*(BV53*BO53/($K$5*1000))+$F$5*(BV53*BO53/($K$5*1000))*MAX(MIN(BB53,$J$5),$I$5)*MAX(MIN(BB53,$J$5),$I$5)+$G$5*MAX(MIN(BB53,$J$5),$I$5)*(BV53*BO53/($K$5*1000))+$H$5*(BV53*BO53/($K$5*1000))*(BV53*BO53/($K$5*1000)))</f>
        <v>0</v>
      </c>
      <c r="S53">
        <f>J53*(1000-(1000*0.61365*exp(17.502*W53/(240.97+W53))/(BO53+BP53)+BJ53)/2)/(1000*0.61365*exp(17.502*W53/(240.97+W53))/(BO53+BP53)-BJ53)</f>
        <v>0</v>
      </c>
      <c r="T53">
        <f>1/((BC53+1)/(Q53/1.6)+1/(R53/1.37)) + BC53/((BC53+1)/(Q53/1.6) + BC53/(R53/1.37))</f>
        <v>0</v>
      </c>
      <c r="U53">
        <f>(AX53*BA53)</f>
        <v>0</v>
      </c>
      <c r="V53">
        <f>(BQ53+(U53+2*0.95*5.67E-8*(((BQ53+$B$7)+273)^4-(BQ53+273)^4)-44100*J53)/(1.84*29.3*R53+8*0.95*5.67E-8*(BQ53+273)^3))</f>
        <v>0</v>
      </c>
      <c r="W53">
        <f>($C$7*BR53+$D$7*BS53+$E$7*V53)</f>
        <v>0</v>
      </c>
      <c r="X53">
        <f>0.61365*exp(17.502*W53/(240.97+W53))</f>
        <v>0</v>
      </c>
      <c r="Y53">
        <f>(Z53/AA53*100)</f>
        <v>0</v>
      </c>
      <c r="Z53">
        <f>BJ53*(BO53+BP53)/1000</f>
        <v>0</v>
      </c>
      <c r="AA53">
        <f>0.61365*exp(17.502*BQ53/(240.97+BQ53))</f>
        <v>0</v>
      </c>
      <c r="AB53">
        <f>(X53-BJ53*(BO53+BP53)/1000)</f>
        <v>0</v>
      </c>
      <c r="AC53">
        <f>(-J53*44100)</f>
        <v>0</v>
      </c>
      <c r="AD53">
        <f>2*29.3*R53*0.92*(BQ53-W53)</f>
        <v>0</v>
      </c>
      <c r="AE53">
        <f>2*0.95*5.67E-8*(((BQ53+$B$7)+273)^4-(W53+273)^4)</f>
        <v>0</v>
      </c>
      <c r="AF53">
        <f>U53+AE53+AC53+AD53</f>
        <v>0</v>
      </c>
      <c r="AG53">
        <f>BN53*AU53*(BI53-BH53*(1000-AU53*BK53)/(1000-AU53*BJ53))/(100*BB53)</f>
        <v>0</v>
      </c>
      <c r="AH53">
        <f>1000*BN53*AU53*(BJ53-BK53)/(100*BB53*(1000-AU53*BJ53))</f>
        <v>0</v>
      </c>
      <c r="AI53">
        <f>(AJ53 - AK53 - BO53*1E3/(8.314*(BQ53+273.15)) * AM53/BN53 * AL53) * BN53/(100*BB53) * (1000 - BK53)/1000</f>
        <v>0</v>
      </c>
      <c r="AJ53">
        <v>630.620048232968</v>
      </c>
      <c r="AK53">
        <v>604.89856969697</v>
      </c>
      <c r="AL53">
        <v>3.33620871050785</v>
      </c>
      <c r="AM53">
        <v>66.87844345255</v>
      </c>
      <c r="AN53">
        <f>(AP53 - AO53 + BO53*1E3/(8.314*(BQ53+273.15)) * AR53/BN53 * AQ53) * BN53/(100*BB53) * 1000/(1000 - AP53)</f>
        <v>0</v>
      </c>
      <c r="AO53">
        <v>18.4443392892984</v>
      </c>
      <c r="AP53">
        <v>19.7882575757576</v>
      </c>
      <c r="AQ53">
        <v>-8.79235586719074e-05</v>
      </c>
      <c r="AR53">
        <v>77.4193285982375</v>
      </c>
      <c r="AS53">
        <v>30</v>
      </c>
      <c r="AT53">
        <v>6</v>
      </c>
      <c r="AU53">
        <f>IF(AS53*$H$13&gt;=AW53,1.0,(AW53/(AW53-AS53*$H$13)))</f>
        <v>0</v>
      </c>
      <c r="AV53">
        <f>(AU53-1)*100</f>
        <v>0</v>
      </c>
      <c r="AW53">
        <f>MAX(0,($B$13+$C$13*BV53)/(1+$D$13*BV53)*BO53/(BQ53+273)*$E$13)</f>
        <v>0</v>
      </c>
      <c r="AX53">
        <f>$B$11*BW53+$C$11*BX53+$F$11*CI53*(1-CL53)</f>
        <v>0</v>
      </c>
      <c r="AY53">
        <f>AX53*AZ53</f>
        <v>0</v>
      </c>
      <c r="AZ53">
        <f>($B$11*$D$9+$C$11*$D$9+$F$11*((CV53+CN53)/MAX(CV53+CN53+CW53, 0.1)*$I$9+CW53/MAX(CV53+CN53+CW53, 0.1)*$J$9))/($B$11+$C$11+$F$11)</f>
        <v>0</v>
      </c>
      <c r="BA53">
        <f>($B$11*$K$9+$C$11*$K$9+$F$11*((CV53+CN53)/MAX(CV53+CN53+CW53, 0.1)*$P$9+CW53/MAX(CV53+CN53+CW53, 0.1)*$Q$9))/($B$11+$C$11+$F$11)</f>
        <v>0</v>
      </c>
      <c r="BB53">
        <v>2.18</v>
      </c>
      <c r="BC53">
        <v>0.5</v>
      </c>
      <c r="BD53" t="s">
        <v>355</v>
      </c>
      <c r="BE53">
        <v>2</v>
      </c>
      <c r="BF53" t="b">
        <v>1</v>
      </c>
      <c r="BG53">
        <v>1656170031.1</v>
      </c>
      <c r="BH53">
        <v>569.876703703704</v>
      </c>
      <c r="BI53">
        <v>604.583703703704</v>
      </c>
      <c r="BJ53">
        <v>19.7966851851852</v>
      </c>
      <c r="BK53">
        <v>18.4607962962963</v>
      </c>
      <c r="BL53">
        <v>568.244666666667</v>
      </c>
      <c r="BM53">
        <v>19.7451259259259</v>
      </c>
      <c r="BN53">
        <v>499.999740740741</v>
      </c>
      <c r="BO53">
        <v>76.3374962962963</v>
      </c>
      <c r="BP53">
        <v>0.0999580333333333</v>
      </c>
      <c r="BQ53">
        <v>24.135562962963</v>
      </c>
      <c r="BR53">
        <v>24.1899</v>
      </c>
      <c r="BS53">
        <v>999.9</v>
      </c>
      <c r="BT53">
        <v>0</v>
      </c>
      <c r="BU53">
        <v>0</v>
      </c>
      <c r="BV53">
        <v>10010.8788888889</v>
      </c>
      <c r="BW53">
        <v>0</v>
      </c>
      <c r="BX53">
        <v>1390.99222222222</v>
      </c>
      <c r="BY53">
        <v>-34.7069666666667</v>
      </c>
      <c r="BZ53">
        <v>581.386296296296</v>
      </c>
      <c r="CA53">
        <v>615.954481481481</v>
      </c>
      <c r="CB53">
        <v>1.33588777777778</v>
      </c>
      <c r="CC53">
        <v>604.583703703704</v>
      </c>
      <c r="CD53">
        <v>18.4607962962963</v>
      </c>
      <c r="CE53">
        <v>1.51122814814815</v>
      </c>
      <c r="CF53">
        <v>1.40925037037037</v>
      </c>
      <c r="CG53">
        <v>13.0822518518519</v>
      </c>
      <c r="CH53">
        <v>12.0175259259259</v>
      </c>
      <c r="CI53">
        <v>1999.98703703704</v>
      </c>
      <c r="CJ53">
        <v>0.979998333333333</v>
      </c>
      <c r="CK53">
        <v>0.0200019555555556</v>
      </c>
      <c r="CL53">
        <v>0</v>
      </c>
      <c r="CM53">
        <v>2.61906296296296</v>
      </c>
      <c r="CN53">
        <v>0</v>
      </c>
      <c r="CO53">
        <v>3711.21666666667</v>
      </c>
      <c r="CP53">
        <v>16705.2925925926</v>
      </c>
      <c r="CQ53">
        <v>40.465</v>
      </c>
      <c r="CR53">
        <v>42.062</v>
      </c>
      <c r="CS53">
        <v>41.375</v>
      </c>
      <c r="CT53">
        <v>40.375</v>
      </c>
      <c r="CU53">
        <v>40</v>
      </c>
      <c r="CV53">
        <v>1959.98703703704</v>
      </c>
      <c r="CW53">
        <v>40</v>
      </c>
      <c r="CX53">
        <v>0</v>
      </c>
      <c r="CY53">
        <v>1656170037.6</v>
      </c>
      <c r="CZ53">
        <v>0</v>
      </c>
      <c r="DA53">
        <v>0</v>
      </c>
      <c r="DB53" t="s">
        <v>356</v>
      </c>
      <c r="DC53">
        <v>1656081796.1</v>
      </c>
      <c r="DD53">
        <v>1656081786.6</v>
      </c>
      <c r="DE53">
        <v>0</v>
      </c>
      <c r="DF53">
        <v>0.447</v>
      </c>
      <c r="DG53">
        <v>0.012</v>
      </c>
      <c r="DH53">
        <v>1.816</v>
      </c>
      <c r="DI53">
        <v>-0.091</v>
      </c>
      <c r="DJ53">
        <v>420</v>
      </c>
      <c r="DK53">
        <v>13</v>
      </c>
      <c r="DL53">
        <v>0.64</v>
      </c>
      <c r="DM53">
        <v>0.22</v>
      </c>
      <c r="DN53">
        <v>-34.3593225</v>
      </c>
      <c r="DO53">
        <v>-4.63463752345208</v>
      </c>
      <c r="DP53">
        <v>0.554042013518605</v>
      </c>
      <c r="DQ53">
        <v>0</v>
      </c>
      <c r="DR53">
        <v>1.32655025</v>
      </c>
      <c r="DS53">
        <v>0.191104277673542</v>
      </c>
      <c r="DT53">
        <v>0.0221324955085842</v>
      </c>
      <c r="DU53">
        <v>0</v>
      </c>
      <c r="DV53">
        <v>0</v>
      </c>
      <c r="DW53">
        <v>2</v>
      </c>
      <c r="DX53" t="s">
        <v>357</v>
      </c>
      <c r="DY53">
        <v>2.90167</v>
      </c>
      <c r="DZ53">
        <v>2.71639</v>
      </c>
      <c r="EA53">
        <v>0.100952</v>
      </c>
      <c r="EB53">
        <v>0.105212</v>
      </c>
      <c r="EC53">
        <v>0.0773152</v>
      </c>
      <c r="ED53">
        <v>0.0731824</v>
      </c>
      <c r="EE53">
        <v>25894.8</v>
      </c>
      <c r="EF53">
        <v>22141.8</v>
      </c>
      <c r="EG53">
        <v>25766.2</v>
      </c>
      <c r="EH53">
        <v>24081.1</v>
      </c>
      <c r="EI53">
        <v>40511</v>
      </c>
      <c r="EJ53">
        <v>36909.2</v>
      </c>
      <c r="EK53">
        <v>46490.6</v>
      </c>
      <c r="EL53">
        <v>42908.3</v>
      </c>
      <c r="EM53">
        <v>1.81855</v>
      </c>
      <c r="EN53">
        <v>2.2993</v>
      </c>
      <c r="EO53">
        <v>0.150979</v>
      </c>
      <c r="EP53">
        <v>0</v>
      </c>
      <c r="EQ53">
        <v>21.7245</v>
      </c>
      <c r="ER53">
        <v>999.9</v>
      </c>
      <c r="ES53">
        <v>54.151</v>
      </c>
      <c r="ET53">
        <v>25.67</v>
      </c>
      <c r="EU53">
        <v>23.472</v>
      </c>
      <c r="EV53">
        <v>52.3255</v>
      </c>
      <c r="EW53">
        <v>35.8293</v>
      </c>
      <c r="EX53">
        <v>2</v>
      </c>
      <c r="EY53">
        <v>-0.35565</v>
      </c>
      <c r="EZ53">
        <v>-0.512554</v>
      </c>
      <c r="FA53">
        <v>20.2466</v>
      </c>
      <c r="FB53">
        <v>5.23481</v>
      </c>
      <c r="FC53">
        <v>11.986</v>
      </c>
      <c r="FD53">
        <v>4.9572</v>
      </c>
      <c r="FE53">
        <v>3.3039</v>
      </c>
      <c r="FF53">
        <v>9999</v>
      </c>
      <c r="FG53">
        <v>310.9</v>
      </c>
      <c r="FH53">
        <v>3690.1</v>
      </c>
      <c r="FI53">
        <v>9999</v>
      </c>
      <c r="FJ53">
        <v>1.86829</v>
      </c>
      <c r="FK53">
        <v>1.86401</v>
      </c>
      <c r="FL53">
        <v>1.87162</v>
      </c>
      <c r="FM53">
        <v>1.86244</v>
      </c>
      <c r="FN53">
        <v>1.86188</v>
      </c>
      <c r="FO53">
        <v>1.86829</v>
      </c>
      <c r="FP53">
        <v>1.85837</v>
      </c>
      <c r="FQ53">
        <v>1.86491</v>
      </c>
      <c r="FR53">
        <v>5</v>
      </c>
      <c r="FS53">
        <v>0</v>
      </c>
      <c r="FT53">
        <v>0</v>
      </c>
      <c r="FU53">
        <v>0</v>
      </c>
      <c r="FV53" t="s">
        <v>358</v>
      </c>
      <c r="FW53" t="s">
        <v>359</v>
      </c>
      <c r="FX53" t="s">
        <v>360</v>
      </c>
      <c r="FY53" t="s">
        <v>360</v>
      </c>
      <c r="FZ53" t="s">
        <v>360</v>
      </c>
      <c r="GA53" t="s">
        <v>360</v>
      </c>
      <c r="GB53">
        <v>0</v>
      </c>
      <c r="GC53">
        <v>100</v>
      </c>
      <c r="GD53">
        <v>100</v>
      </c>
      <c r="GE53">
        <v>1.67</v>
      </c>
      <c r="GF53">
        <v>0.0516</v>
      </c>
      <c r="GG53">
        <v>0.394990895927804</v>
      </c>
      <c r="GH53">
        <v>0.00311535208462502</v>
      </c>
      <c r="GI53">
        <v>-2.16445174003142e-06</v>
      </c>
      <c r="GJ53">
        <v>9.0383515404126e-10</v>
      </c>
      <c r="GK53">
        <v>0.0515542376217994</v>
      </c>
      <c r="GL53">
        <v>0</v>
      </c>
      <c r="GM53">
        <v>0</v>
      </c>
      <c r="GN53">
        <v>0</v>
      </c>
      <c r="GO53">
        <v>18</v>
      </c>
      <c r="GP53">
        <v>2154</v>
      </c>
      <c r="GQ53">
        <v>2</v>
      </c>
      <c r="GR53">
        <v>17</v>
      </c>
      <c r="GS53">
        <v>1470.7</v>
      </c>
      <c r="GT53">
        <v>1470.9</v>
      </c>
      <c r="GU53">
        <v>1.83838</v>
      </c>
      <c r="GV53">
        <v>2.33276</v>
      </c>
      <c r="GW53">
        <v>1.99829</v>
      </c>
      <c r="GX53">
        <v>2.70142</v>
      </c>
      <c r="GY53">
        <v>2.09351</v>
      </c>
      <c r="GZ53">
        <v>2.43042</v>
      </c>
      <c r="HA53">
        <v>34.3042</v>
      </c>
      <c r="HB53">
        <v>15.927</v>
      </c>
      <c r="HC53">
        <v>18</v>
      </c>
      <c r="HD53">
        <v>407.618</v>
      </c>
      <c r="HE53">
        <v>731.737</v>
      </c>
      <c r="HF53">
        <v>23</v>
      </c>
      <c r="HG53">
        <v>22.778</v>
      </c>
      <c r="HH53">
        <v>30.0006</v>
      </c>
      <c r="HI53">
        <v>22.514</v>
      </c>
      <c r="HJ53">
        <v>22.5097</v>
      </c>
      <c r="HK53">
        <v>36.8892</v>
      </c>
      <c r="HL53">
        <v>34.622</v>
      </c>
      <c r="HM53">
        <v>84.6475</v>
      </c>
      <c r="HN53">
        <v>23</v>
      </c>
      <c r="HO53">
        <v>652.852</v>
      </c>
      <c r="HP53">
        <v>18.3938</v>
      </c>
      <c r="HQ53">
        <v>98.4631</v>
      </c>
      <c r="HR53">
        <v>100.921</v>
      </c>
    </row>
    <row r="54" spans="1:226">
      <c r="A54">
        <v>38</v>
      </c>
      <c r="B54">
        <v>1656170043.1</v>
      </c>
      <c r="C54">
        <v>246.599999904633</v>
      </c>
      <c r="D54" t="s">
        <v>434</v>
      </c>
      <c r="E54" t="s">
        <v>435</v>
      </c>
      <c r="F54">
        <v>5</v>
      </c>
      <c r="G54" t="s">
        <v>353</v>
      </c>
      <c r="H54" t="s">
        <v>354</v>
      </c>
      <c r="I54">
        <v>1656170035.54444</v>
      </c>
      <c r="J54">
        <f>(K54)/1000</f>
        <v>0</v>
      </c>
      <c r="K54">
        <f>IF(BF54, AN54, AH54)</f>
        <v>0</v>
      </c>
      <c r="L54">
        <f>IF(BF54, AI54, AG54)</f>
        <v>0</v>
      </c>
      <c r="M54">
        <f>BH54 - IF(AU54&gt;1, L54*BB54*100.0/(AW54*BV54), 0)</f>
        <v>0</v>
      </c>
      <c r="N54">
        <f>((T54-J54/2)*M54-L54)/(T54+J54/2)</f>
        <v>0</v>
      </c>
      <c r="O54">
        <f>N54*(BO54+BP54)/1000.0</f>
        <v>0</v>
      </c>
      <c r="P54">
        <f>(BH54 - IF(AU54&gt;1, L54*BB54*100.0/(AW54*BV54), 0))*(BO54+BP54)/1000.0</f>
        <v>0</v>
      </c>
      <c r="Q54">
        <f>2.0/((1/S54-1/R54)+SIGN(S54)*SQRT((1/S54-1/R54)*(1/S54-1/R54) + 4*BC54/((BC54+1)*(BC54+1))*(2*1/S54*1/R54-1/R54*1/R54)))</f>
        <v>0</v>
      </c>
      <c r="R54">
        <f>IF(LEFT(BD54,1)&lt;&gt;"0",IF(LEFT(BD54,1)="1",3.0,BE54),$D$5+$E$5*(BV54*BO54/($K$5*1000))+$F$5*(BV54*BO54/($K$5*1000))*MAX(MIN(BB54,$J$5),$I$5)*MAX(MIN(BB54,$J$5),$I$5)+$G$5*MAX(MIN(BB54,$J$5),$I$5)*(BV54*BO54/($K$5*1000))+$H$5*(BV54*BO54/($K$5*1000))*(BV54*BO54/($K$5*1000)))</f>
        <v>0</v>
      </c>
      <c r="S54">
        <f>J54*(1000-(1000*0.61365*exp(17.502*W54/(240.97+W54))/(BO54+BP54)+BJ54)/2)/(1000*0.61365*exp(17.502*W54/(240.97+W54))/(BO54+BP54)-BJ54)</f>
        <v>0</v>
      </c>
      <c r="T54">
        <f>1/((BC54+1)/(Q54/1.6)+1/(R54/1.37)) + BC54/((BC54+1)/(Q54/1.6) + BC54/(R54/1.37))</f>
        <v>0</v>
      </c>
      <c r="U54">
        <f>(AX54*BA54)</f>
        <v>0</v>
      </c>
      <c r="V54">
        <f>(BQ54+(U54+2*0.95*5.67E-8*(((BQ54+$B$7)+273)^4-(BQ54+273)^4)-44100*J54)/(1.84*29.3*R54+8*0.95*5.67E-8*(BQ54+273)^3))</f>
        <v>0</v>
      </c>
      <c r="W54">
        <f>($C$7*BR54+$D$7*BS54+$E$7*V54)</f>
        <v>0</v>
      </c>
      <c r="X54">
        <f>0.61365*exp(17.502*W54/(240.97+W54))</f>
        <v>0</v>
      </c>
      <c r="Y54">
        <f>(Z54/AA54*100)</f>
        <v>0</v>
      </c>
      <c r="Z54">
        <f>BJ54*(BO54+BP54)/1000</f>
        <v>0</v>
      </c>
      <c r="AA54">
        <f>0.61365*exp(17.502*BQ54/(240.97+BQ54))</f>
        <v>0</v>
      </c>
      <c r="AB54">
        <f>(X54-BJ54*(BO54+BP54)/1000)</f>
        <v>0</v>
      </c>
      <c r="AC54">
        <f>(-J54*44100)</f>
        <v>0</v>
      </c>
      <c r="AD54">
        <f>2*29.3*R54*0.92*(BQ54-W54)</f>
        <v>0</v>
      </c>
      <c r="AE54">
        <f>2*0.95*5.67E-8*(((BQ54+$B$7)+273)^4-(W54+273)^4)</f>
        <v>0</v>
      </c>
      <c r="AF54">
        <f>U54+AE54+AC54+AD54</f>
        <v>0</v>
      </c>
      <c r="AG54">
        <f>BN54*AU54*(BI54-BH54*(1000-AU54*BK54)/(1000-AU54*BJ54))/(100*BB54)</f>
        <v>0</v>
      </c>
      <c r="AH54">
        <f>1000*BN54*AU54*(BJ54-BK54)/(100*BB54*(1000-AU54*BJ54))</f>
        <v>0</v>
      </c>
      <c r="AI54">
        <f>(AJ54 - AK54 - BO54*1E3/(8.314*(BQ54+273.15)) * AM54/BN54 * AL54) * BN54/(100*BB54) * (1000 - BK54)/1000</f>
        <v>0</v>
      </c>
      <c r="AJ54">
        <v>646.706433133026</v>
      </c>
      <c r="AK54">
        <v>620.369763636364</v>
      </c>
      <c r="AL54">
        <v>3.44506103497315</v>
      </c>
      <c r="AM54">
        <v>66.87844345255</v>
      </c>
      <c r="AN54">
        <f>(AP54 - AO54 + BO54*1E3/(8.314*(BQ54+273.15)) * AR54/BN54 * AQ54) * BN54/(100*BB54) * 1000/(1000 - AP54)</f>
        <v>0</v>
      </c>
      <c r="AO54">
        <v>18.4522886862277</v>
      </c>
      <c r="AP54">
        <v>19.7916151515151</v>
      </c>
      <c r="AQ54">
        <v>-8.16598562348793e-06</v>
      </c>
      <c r="AR54">
        <v>77.4193285982375</v>
      </c>
      <c r="AS54">
        <v>31</v>
      </c>
      <c r="AT54">
        <v>6</v>
      </c>
      <c r="AU54">
        <f>IF(AS54*$H$13&gt;=AW54,1.0,(AW54/(AW54-AS54*$H$13)))</f>
        <v>0</v>
      </c>
      <c r="AV54">
        <f>(AU54-1)*100</f>
        <v>0</v>
      </c>
      <c r="AW54">
        <f>MAX(0,($B$13+$C$13*BV54)/(1+$D$13*BV54)*BO54/(BQ54+273)*$E$13)</f>
        <v>0</v>
      </c>
      <c r="AX54">
        <f>$B$11*BW54+$C$11*BX54+$F$11*CI54*(1-CL54)</f>
        <v>0</v>
      </c>
      <c r="AY54">
        <f>AX54*AZ54</f>
        <v>0</v>
      </c>
      <c r="AZ54">
        <f>($B$11*$D$9+$C$11*$D$9+$F$11*((CV54+CN54)/MAX(CV54+CN54+CW54, 0.1)*$I$9+CW54/MAX(CV54+CN54+CW54, 0.1)*$J$9))/($B$11+$C$11+$F$11)</f>
        <v>0</v>
      </c>
      <c r="BA54">
        <f>($B$11*$K$9+$C$11*$K$9+$F$11*((CV54+CN54)/MAX(CV54+CN54+CW54, 0.1)*$P$9+CW54/MAX(CV54+CN54+CW54, 0.1)*$Q$9))/($B$11+$C$11+$F$11)</f>
        <v>0</v>
      </c>
      <c r="BB54">
        <v>2.18</v>
      </c>
      <c r="BC54">
        <v>0.5</v>
      </c>
      <c r="BD54" t="s">
        <v>355</v>
      </c>
      <c r="BE54">
        <v>2</v>
      </c>
      <c r="BF54" t="b">
        <v>1</v>
      </c>
      <c r="BG54">
        <v>1656170035.54444</v>
      </c>
      <c r="BH54">
        <v>584.582962962963</v>
      </c>
      <c r="BI54">
        <v>619.715296296296</v>
      </c>
      <c r="BJ54">
        <v>19.7952074074074</v>
      </c>
      <c r="BK54">
        <v>18.4511259259259</v>
      </c>
      <c r="BL54">
        <v>582.928481481481</v>
      </c>
      <c r="BM54">
        <v>19.7436481481481</v>
      </c>
      <c r="BN54">
        <v>499.997518518519</v>
      </c>
      <c r="BO54">
        <v>76.337362962963</v>
      </c>
      <c r="BP54">
        <v>0.0999792814814815</v>
      </c>
      <c r="BQ54">
        <v>24.1364407407407</v>
      </c>
      <c r="BR54">
        <v>24.1956888888889</v>
      </c>
      <c r="BS54">
        <v>999.9</v>
      </c>
      <c r="BT54">
        <v>0</v>
      </c>
      <c r="BU54">
        <v>0</v>
      </c>
      <c r="BV54">
        <v>10004.7881481481</v>
      </c>
      <c r="BW54">
        <v>0</v>
      </c>
      <c r="BX54">
        <v>1391.06925925926</v>
      </c>
      <c r="BY54">
        <v>-35.1324037037037</v>
      </c>
      <c r="BZ54">
        <v>596.388518518518</v>
      </c>
      <c r="CA54">
        <v>631.364777777778</v>
      </c>
      <c r="CB54">
        <v>1.34407111111111</v>
      </c>
      <c r="CC54">
        <v>619.715296296296</v>
      </c>
      <c r="CD54">
        <v>18.4511259259259</v>
      </c>
      <c r="CE54">
        <v>1.51111333333333</v>
      </c>
      <c r="CF54">
        <v>1.40851074074074</v>
      </c>
      <c r="CG54">
        <v>13.0810814814815</v>
      </c>
      <c r="CH54">
        <v>12.009562962963</v>
      </c>
      <c r="CI54">
        <v>1999.99703703704</v>
      </c>
      <c r="CJ54">
        <v>0.979998444444445</v>
      </c>
      <c r="CK54">
        <v>0.0200018407407407</v>
      </c>
      <c r="CL54">
        <v>0</v>
      </c>
      <c r="CM54">
        <v>2.62481111111111</v>
      </c>
      <c r="CN54">
        <v>0</v>
      </c>
      <c r="CO54">
        <v>3717.10481481481</v>
      </c>
      <c r="CP54">
        <v>16705.3777777778</v>
      </c>
      <c r="CQ54">
        <v>40.458</v>
      </c>
      <c r="CR54">
        <v>42.062</v>
      </c>
      <c r="CS54">
        <v>41.375</v>
      </c>
      <c r="CT54">
        <v>40.375</v>
      </c>
      <c r="CU54">
        <v>40</v>
      </c>
      <c r="CV54">
        <v>1959.99703703704</v>
      </c>
      <c r="CW54">
        <v>40</v>
      </c>
      <c r="CX54">
        <v>0</v>
      </c>
      <c r="CY54">
        <v>1656170041.8</v>
      </c>
      <c r="CZ54">
        <v>0</v>
      </c>
      <c r="DA54">
        <v>0</v>
      </c>
      <c r="DB54" t="s">
        <v>356</v>
      </c>
      <c r="DC54">
        <v>1656081796.1</v>
      </c>
      <c r="DD54">
        <v>1656081786.6</v>
      </c>
      <c r="DE54">
        <v>0</v>
      </c>
      <c r="DF54">
        <v>0.447</v>
      </c>
      <c r="DG54">
        <v>0.012</v>
      </c>
      <c r="DH54">
        <v>1.816</v>
      </c>
      <c r="DI54">
        <v>-0.091</v>
      </c>
      <c r="DJ54">
        <v>420</v>
      </c>
      <c r="DK54">
        <v>13</v>
      </c>
      <c r="DL54">
        <v>0.64</v>
      </c>
      <c r="DM54">
        <v>0.22</v>
      </c>
      <c r="DN54">
        <v>-34.8078625</v>
      </c>
      <c r="DO54">
        <v>-6.18827279549712</v>
      </c>
      <c r="DP54">
        <v>0.678849283231374</v>
      </c>
      <c r="DQ54">
        <v>0</v>
      </c>
      <c r="DR54">
        <v>1.33363625</v>
      </c>
      <c r="DS54">
        <v>0.11527170731707</v>
      </c>
      <c r="DT54">
        <v>0.0191990251949806</v>
      </c>
      <c r="DU54">
        <v>0</v>
      </c>
      <c r="DV54">
        <v>0</v>
      </c>
      <c r="DW54">
        <v>2</v>
      </c>
      <c r="DX54" t="s">
        <v>357</v>
      </c>
      <c r="DY54">
        <v>2.90178</v>
      </c>
      <c r="DZ54">
        <v>2.71649</v>
      </c>
      <c r="EA54">
        <v>0.102755</v>
      </c>
      <c r="EB54">
        <v>0.106901</v>
      </c>
      <c r="EC54">
        <v>0.0773223</v>
      </c>
      <c r="ED54">
        <v>0.073201</v>
      </c>
      <c r="EE54">
        <v>25842.4</v>
      </c>
      <c r="EF54">
        <v>22100.1</v>
      </c>
      <c r="EG54">
        <v>25765.7</v>
      </c>
      <c r="EH54">
        <v>24081.1</v>
      </c>
      <c r="EI54">
        <v>40509.9</v>
      </c>
      <c r="EJ54">
        <v>36908.5</v>
      </c>
      <c r="EK54">
        <v>46489.6</v>
      </c>
      <c r="EL54">
        <v>42908.3</v>
      </c>
      <c r="EM54">
        <v>1.81837</v>
      </c>
      <c r="EN54">
        <v>2.2992</v>
      </c>
      <c r="EO54">
        <v>0.148546</v>
      </c>
      <c r="EP54">
        <v>0</v>
      </c>
      <c r="EQ54">
        <v>21.7307</v>
      </c>
      <c r="ER54">
        <v>999.9</v>
      </c>
      <c r="ES54">
        <v>54.126</v>
      </c>
      <c r="ET54">
        <v>25.69</v>
      </c>
      <c r="EU54">
        <v>23.4926</v>
      </c>
      <c r="EV54">
        <v>52.5455</v>
      </c>
      <c r="EW54">
        <v>35.8133</v>
      </c>
      <c r="EX54">
        <v>2</v>
      </c>
      <c r="EY54">
        <v>-0.355312</v>
      </c>
      <c r="EZ54">
        <v>-0.513671</v>
      </c>
      <c r="FA54">
        <v>20.2465</v>
      </c>
      <c r="FB54">
        <v>5.23496</v>
      </c>
      <c r="FC54">
        <v>11.986</v>
      </c>
      <c r="FD54">
        <v>4.95725</v>
      </c>
      <c r="FE54">
        <v>3.3039</v>
      </c>
      <c r="FF54">
        <v>9999</v>
      </c>
      <c r="FG54">
        <v>310.9</v>
      </c>
      <c r="FH54">
        <v>3690.3</v>
      </c>
      <c r="FI54">
        <v>9999</v>
      </c>
      <c r="FJ54">
        <v>1.86829</v>
      </c>
      <c r="FK54">
        <v>1.86401</v>
      </c>
      <c r="FL54">
        <v>1.87163</v>
      </c>
      <c r="FM54">
        <v>1.86244</v>
      </c>
      <c r="FN54">
        <v>1.86188</v>
      </c>
      <c r="FO54">
        <v>1.86829</v>
      </c>
      <c r="FP54">
        <v>1.85838</v>
      </c>
      <c r="FQ54">
        <v>1.86493</v>
      </c>
      <c r="FR54">
        <v>5</v>
      </c>
      <c r="FS54">
        <v>0</v>
      </c>
      <c r="FT54">
        <v>0</v>
      </c>
      <c r="FU54">
        <v>0</v>
      </c>
      <c r="FV54" t="s">
        <v>358</v>
      </c>
      <c r="FW54" t="s">
        <v>359</v>
      </c>
      <c r="FX54" t="s">
        <v>360</v>
      </c>
      <c r="FY54" t="s">
        <v>360</v>
      </c>
      <c r="FZ54" t="s">
        <v>360</v>
      </c>
      <c r="GA54" t="s">
        <v>360</v>
      </c>
      <c r="GB54">
        <v>0</v>
      </c>
      <c r="GC54">
        <v>100</v>
      </c>
      <c r="GD54">
        <v>100</v>
      </c>
      <c r="GE54">
        <v>1.692</v>
      </c>
      <c r="GF54">
        <v>0.0515</v>
      </c>
      <c r="GG54">
        <v>0.394990895927804</v>
      </c>
      <c r="GH54">
        <v>0.00311535208462502</v>
      </c>
      <c r="GI54">
        <v>-2.16445174003142e-06</v>
      </c>
      <c r="GJ54">
        <v>9.0383515404126e-10</v>
      </c>
      <c r="GK54">
        <v>0.0515542376217994</v>
      </c>
      <c r="GL54">
        <v>0</v>
      </c>
      <c r="GM54">
        <v>0</v>
      </c>
      <c r="GN54">
        <v>0</v>
      </c>
      <c r="GO54">
        <v>18</v>
      </c>
      <c r="GP54">
        <v>2154</v>
      </c>
      <c r="GQ54">
        <v>2</v>
      </c>
      <c r="GR54">
        <v>17</v>
      </c>
      <c r="GS54">
        <v>1470.8</v>
      </c>
      <c r="GT54">
        <v>1470.9</v>
      </c>
      <c r="GU54">
        <v>1.87134</v>
      </c>
      <c r="GV54">
        <v>2.32422</v>
      </c>
      <c r="GW54">
        <v>1.99829</v>
      </c>
      <c r="GX54">
        <v>2.70264</v>
      </c>
      <c r="GY54">
        <v>2.09351</v>
      </c>
      <c r="GZ54">
        <v>2.40479</v>
      </c>
      <c r="HA54">
        <v>34.3497</v>
      </c>
      <c r="HB54">
        <v>15.9182</v>
      </c>
      <c r="HC54">
        <v>18</v>
      </c>
      <c r="HD54">
        <v>407.559</v>
      </c>
      <c r="HE54">
        <v>731.722</v>
      </c>
      <c r="HF54">
        <v>22.9998</v>
      </c>
      <c r="HG54">
        <v>22.7825</v>
      </c>
      <c r="HH54">
        <v>30.0005</v>
      </c>
      <c r="HI54">
        <v>22.5184</v>
      </c>
      <c r="HJ54">
        <v>22.5148</v>
      </c>
      <c r="HK54">
        <v>37.6048</v>
      </c>
      <c r="HL54">
        <v>34.622</v>
      </c>
      <c r="HM54">
        <v>84.6475</v>
      </c>
      <c r="HN54">
        <v>23</v>
      </c>
      <c r="HO54">
        <v>673.014</v>
      </c>
      <c r="HP54">
        <v>18.3895</v>
      </c>
      <c r="HQ54">
        <v>98.4611</v>
      </c>
      <c r="HR54">
        <v>100.921</v>
      </c>
    </row>
    <row r="55" spans="1:226">
      <c r="A55">
        <v>39</v>
      </c>
      <c r="B55">
        <v>1656170048.6</v>
      </c>
      <c r="C55">
        <v>252.099999904633</v>
      </c>
      <c r="D55" t="s">
        <v>436</v>
      </c>
      <c r="E55" t="s">
        <v>437</v>
      </c>
      <c r="F55">
        <v>5</v>
      </c>
      <c r="G55" t="s">
        <v>353</v>
      </c>
      <c r="H55" t="s">
        <v>354</v>
      </c>
      <c r="I55">
        <v>1656170040.83214</v>
      </c>
      <c r="J55">
        <f>(K55)/1000</f>
        <v>0</v>
      </c>
      <c r="K55">
        <f>IF(BF55, AN55, AH55)</f>
        <v>0</v>
      </c>
      <c r="L55">
        <f>IF(BF55, AI55, AG55)</f>
        <v>0</v>
      </c>
      <c r="M55">
        <f>BH55 - IF(AU55&gt;1, L55*BB55*100.0/(AW55*BV55), 0)</f>
        <v>0</v>
      </c>
      <c r="N55">
        <f>((T55-J55/2)*M55-L55)/(T55+J55/2)</f>
        <v>0</v>
      </c>
      <c r="O55">
        <f>N55*(BO55+BP55)/1000.0</f>
        <v>0</v>
      </c>
      <c r="P55">
        <f>(BH55 - IF(AU55&gt;1, L55*BB55*100.0/(AW55*BV55), 0))*(BO55+BP55)/1000.0</f>
        <v>0</v>
      </c>
      <c r="Q55">
        <f>2.0/((1/S55-1/R55)+SIGN(S55)*SQRT((1/S55-1/R55)*(1/S55-1/R55) + 4*BC55/((BC55+1)*(BC55+1))*(2*1/S55*1/R55-1/R55*1/R55)))</f>
        <v>0</v>
      </c>
      <c r="R55">
        <f>IF(LEFT(BD55,1)&lt;&gt;"0",IF(LEFT(BD55,1)="1",3.0,BE55),$D$5+$E$5*(BV55*BO55/($K$5*1000))+$F$5*(BV55*BO55/($K$5*1000))*MAX(MIN(BB55,$J$5),$I$5)*MAX(MIN(BB55,$J$5),$I$5)+$G$5*MAX(MIN(BB55,$J$5),$I$5)*(BV55*BO55/($K$5*1000))+$H$5*(BV55*BO55/($K$5*1000))*(BV55*BO55/($K$5*1000)))</f>
        <v>0</v>
      </c>
      <c r="S55">
        <f>J55*(1000-(1000*0.61365*exp(17.502*W55/(240.97+W55))/(BO55+BP55)+BJ55)/2)/(1000*0.61365*exp(17.502*W55/(240.97+W55))/(BO55+BP55)-BJ55)</f>
        <v>0</v>
      </c>
      <c r="T55">
        <f>1/((BC55+1)/(Q55/1.6)+1/(R55/1.37)) + BC55/((BC55+1)/(Q55/1.6) + BC55/(R55/1.37))</f>
        <v>0</v>
      </c>
      <c r="U55">
        <f>(AX55*BA55)</f>
        <v>0</v>
      </c>
      <c r="V55">
        <f>(BQ55+(U55+2*0.95*5.67E-8*(((BQ55+$B$7)+273)^4-(BQ55+273)^4)-44100*J55)/(1.84*29.3*R55+8*0.95*5.67E-8*(BQ55+273)^3))</f>
        <v>0</v>
      </c>
      <c r="W55">
        <f>($C$7*BR55+$D$7*BS55+$E$7*V55)</f>
        <v>0</v>
      </c>
      <c r="X55">
        <f>0.61365*exp(17.502*W55/(240.97+W55))</f>
        <v>0</v>
      </c>
      <c r="Y55">
        <f>(Z55/AA55*100)</f>
        <v>0</v>
      </c>
      <c r="Z55">
        <f>BJ55*(BO55+BP55)/1000</f>
        <v>0</v>
      </c>
      <c r="AA55">
        <f>0.61365*exp(17.502*BQ55/(240.97+BQ55))</f>
        <v>0</v>
      </c>
      <c r="AB55">
        <f>(X55-BJ55*(BO55+BP55)/1000)</f>
        <v>0</v>
      </c>
      <c r="AC55">
        <f>(-J55*44100)</f>
        <v>0</v>
      </c>
      <c r="AD55">
        <f>2*29.3*R55*0.92*(BQ55-W55)</f>
        <v>0</v>
      </c>
      <c r="AE55">
        <f>2*0.95*5.67E-8*(((BQ55+$B$7)+273)^4-(W55+273)^4)</f>
        <v>0</v>
      </c>
      <c r="AF55">
        <f>U55+AE55+AC55+AD55</f>
        <v>0</v>
      </c>
      <c r="AG55">
        <f>BN55*AU55*(BI55-BH55*(1000-AU55*BK55)/(1000-AU55*BJ55))/(100*BB55)</f>
        <v>0</v>
      </c>
      <c r="AH55">
        <f>1000*BN55*AU55*(BJ55-BK55)/(100*BB55*(1000-AU55*BJ55))</f>
        <v>0</v>
      </c>
      <c r="AI55">
        <f>(AJ55 - AK55 - BO55*1E3/(8.314*(BQ55+273.15)) * AM55/BN55 * AL55) * BN55/(100*BB55) * (1000 - BK55)/1000</f>
        <v>0</v>
      </c>
      <c r="AJ55">
        <v>665.082450178166</v>
      </c>
      <c r="AK55">
        <v>638.568321212121</v>
      </c>
      <c r="AL55">
        <v>3.28554213213572</v>
      </c>
      <c r="AM55">
        <v>66.87844345255</v>
      </c>
      <c r="AN55">
        <f>(AP55 - AO55 + BO55*1E3/(8.314*(BQ55+273.15)) * AR55/BN55 * AQ55) * BN55/(100*BB55) * 1000/(1000 - AP55)</f>
        <v>0</v>
      </c>
      <c r="AO55">
        <v>18.4631437192179</v>
      </c>
      <c r="AP55">
        <v>19.7943624242424</v>
      </c>
      <c r="AQ55">
        <v>-1.01125519480544e-05</v>
      </c>
      <c r="AR55">
        <v>77.4193285982375</v>
      </c>
      <c r="AS55">
        <v>30</v>
      </c>
      <c r="AT55">
        <v>6</v>
      </c>
      <c r="AU55">
        <f>IF(AS55*$H$13&gt;=AW55,1.0,(AW55/(AW55-AS55*$H$13)))</f>
        <v>0</v>
      </c>
      <c r="AV55">
        <f>(AU55-1)*100</f>
        <v>0</v>
      </c>
      <c r="AW55">
        <f>MAX(0,($B$13+$C$13*BV55)/(1+$D$13*BV55)*BO55/(BQ55+273)*$E$13)</f>
        <v>0</v>
      </c>
      <c r="AX55">
        <f>$B$11*BW55+$C$11*BX55+$F$11*CI55*(1-CL55)</f>
        <v>0</v>
      </c>
      <c r="AY55">
        <f>AX55*AZ55</f>
        <v>0</v>
      </c>
      <c r="AZ55">
        <f>($B$11*$D$9+$C$11*$D$9+$F$11*((CV55+CN55)/MAX(CV55+CN55+CW55, 0.1)*$I$9+CW55/MAX(CV55+CN55+CW55, 0.1)*$J$9))/($B$11+$C$11+$F$11)</f>
        <v>0</v>
      </c>
      <c r="BA55">
        <f>($B$11*$K$9+$C$11*$K$9+$F$11*((CV55+CN55)/MAX(CV55+CN55+CW55, 0.1)*$P$9+CW55/MAX(CV55+CN55+CW55, 0.1)*$Q$9))/($B$11+$C$11+$F$11)</f>
        <v>0</v>
      </c>
      <c r="BB55">
        <v>2.18</v>
      </c>
      <c r="BC55">
        <v>0.5</v>
      </c>
      <c r="BD55" t="s">
        <v>355</v>
      </c>
      <c r="BE55">
        <v>2</v>
      </c>
      <c r="BF55" t="b">
        <v>1</v>
      </c>
      <c r="BG55">
        <v>1656170040.83214</v>
      </c>
      <c r="BH55">
        <v>602.076</v>
      </c>
      <c r="BI55">
        <v>637.506071428571</v>
      </c>
      <c r="BJ55">
        <v>19.791475</v>
      </c>
      <c r="BK55">
        <v>18.4561142857143</v>
      </c>
      <c r="BL55">
        <v>600.395285714286</v>
      </c>
      <c r="BM55">
        <v>19.7399107142857</v>
      </c>
      <c r="BN55">
        <v>500.007392857143</v>
      </c>
      <c r="BO55">
        <v>76.3372892857143</v>
      </c>
      <c r="BP55">
        <v>0.0999654785714286</v>
      </c>
      <c r="BQ55">
        <v>24.1290464285714</v>
      </c>
      <c r="BR55">
        <v>24.159525</v>
      </c>
      <c r="BS55">
        <v>999.9</v>
      </c>
      <c r="BT55">
        <v>0</v>
      </c>
      <c r="BU55">
        <v>0</v>
      </c>
      <c r="BV55">
        <v>10009.0321428571</v>
      </c>
      <c r="BW55">
        <v>0</v>
      </c>
      <c r="BX55">
        <v>1391.68642857143</v>
      </c>
      <c r="BY55">
        <v>-35.43015</v>
      </c>
      <c r="BZ55">
        <v>614.232571428571</v>
      </c>
      <c r="CA55">
        <v>649.493428571429</v>
      </c>
      <c r="CB55">
        <v>1.33534964285714</v>
      </c>
      <c r="CC55">
        <v>637.506071428571</v>
      </c>
      <c r="CD55">
        <v>18.4561142857143</v>
      </c>
      <c r="CE55">
        <v>1.51082714285714</v>
      </c>
      <c r="CF55">
        <v>1.40889</v>
      </c>
      <c r="CG55">
        <v>13.0781821428571</v>
      </c>
      <c r="CH55">
        <v>12.0136464285714</v>
      </c>
      <c r="CI55">
        <v>1999.99285714286</v>
      </c>
      <c r="CJ55">
        <v>0.979998321428571</v>
      </c>
      <c r="CK55">
        <v>0.0200019678571429</v>
      </c>
      <c r="CL55">
        <v>0</v>
      </c>
      <c r="CM55">
        <v>2.61996785714286</v>
      </c>
      <c r="CN55">
        <v>0</v>
      </c>
      <c r="CO55">
        <v>3727.1775</v>
      </c>
      <c r="CP55">
        <v>16705.3464285714</v>
      </c>
      <c r="CQ55">
        <v>40.46175</v>
      </c>
      <c r="CR55">
        <v>42.062</v>
      </c>
      <c r="CS55">
        <v>41.375</v>
      </c>
      <c r="CT55">
        <v>40.375</v>
      </c>
      <c r="CU55">
        <v>40</v>
      </c>
      <c r="CV55">
        <v>1959.99285714286</v>
      </c>
      <c r="CW55">
        <v>40</v>
      </c>
      <c r="CX55">
        <v>0</v>
      </c>
      <c r="CY55">
        <v>1656170047.2</v>
      </c>
      <c r="CZ55">
        <v>0</v>
      </c>
      <c r="DA55">
        <v>0</v>
      </c>
      <c r="DB55" t="s">
        <v>356</v>
      </c>
      <c r="DC55">
        <v>1656081796.1</v>
      </c>
      <c r="DD55">
        <v>1656081786.6</v>
      </c>
      <c r="DE55">
        <v>0</v>
      </c>
      <c r="DF55">
        <v>0.447</v>
      </c>
      <c r="DG55">
        <v>0.012</v>
      </c>
      <c r="DH55">
        <v>1.816</v>
      </c>
      <c r="DI55">
        <v>-0.091</v>
      </c>
      <c r="DJ55">
        <v>420</v>
      </c>
      <c r="DK55">
        <v>13</v>
      </c>
      <c r="DL55">
        <v>0.64</v>
      </c>
      <c r="DM55">
        <v>0.22</v>
      </c>
      <c r="DN55">
        <v>-35.27292</v>
      </c>
      <c r="DO55">
        <v>-3.99654484052516</v>
      </c>
      <c r="DP55">
        <v>0.516824803584348</v>
      </c>
      <c r="DQ55">
        <v>0</v>
      </c>
      <c r="DR55">
        <v>1.33943825</v>
      </c>
      <c r="DS55">
        <v>-0.101580000000004</v>
      </c>
      <c r="DT55">
        <v>0.0117540448117871</v>
      </c>
      <c r="DU55">
        <v>0</v>
      </c>
      <c r="DV55">
        <v>0</v>
      </c>
      <c r="DW55">
        <v>2</v>
      </c>
      <c r="DX55" t="s">
        <v>357</v>
      </c>
      <c r="DY55">
        <v>2.90164</v>
      </c>
      <c r="DZ55">
        <v>2.71673</v>
      </c>
      <c r="EA55">
        <v>0.104847</v>
      </c>
      <c r="EB55">
        <v>0.109073</v>
      </c>
      <c r="EC55">
        <v>0.0773318</v>
      </c>
      <c r="ED55">
        <v>0.0732348</v>
      </c>
      <c r="EE55">
        <v>25781.1</v>
      </c>
      <c r="EF55">
        <v>22045.8</v>
      </c>
      <c r="EG55">
        <v>25764.6</v>
      </c>
      <c r="EH55">
        <v>24080.6</v>
      </c>
      <c r="EI55">
        <v>40508.9</v>
      </c>
      <c r="EJ55">
        <v>36906.5</v>
      </c>
      <c r="EK55">
        <v>46488.8</v>
      </c>
      <c r="EL55">
        <v>42907.5</v>
      </c>
      <c r="EM55">
        <v>1.81842</v>
      </c>
      <c r="EN55">
        <v>2.2991</v>
      </c>
      <c r="EO55">
        <v>0.14168</v>
      </c>
      <c r="EP55">
        <v>0</v>
      </c>
      <c r="EQ55">
        <v>21.7349</v>
      </c>
      <c r="ER55">
        <v>999.9</v>
      </c>
      <c r="ES55">
        <v>54.126</v>
      </c>
      <c r="ET55">
        <v>25.7</v>
      </c>
      <c r="EU55">
        <v>23.5028</v>
      </c>
      <c r="EV55">
        <v>51.8355</v>
      </c>
      <c r="EW55">
        <v>35.8253</v>
      </c>
      <c r="EX55">
        <v>2</v>
      </c>
      <c r="EY55">
        <v>-0.354858</v>
      </c>
      <c r="EZ55">
        <v>-0.514003</v>
      </c>
      <c r="FA55">
        <v>20.2467</v>
      </c>
      <c r="FB55">
        <v>5.23466</v>
      </c>
      <c r="FC55">
        <v>11.986</v>
      </c>
      <c r="FD55">
        <v>4.95695</v>
      </c>
      <c r="FE55">
        <v>3.30395</v>
      </c>
      <c r="FF55">
        <v>9999</v>
      </c>
      <c r="FG55">
        <v>310.9</v>
      </c>
      <c r="FH55">
        <v>3690.3</v>
      </c>
      <c r="FI55">
        <v>9999</v>
      </c>
      <c r="FJ55">
        <v>1.86829</v>
      </c>
      <c r="FK55">
        <v>1.86401</v>
      </c>
      <c r="FL55">
        <v>1.87163</v>
      </c>
      <c r="FM55">
        <v>1.86246</v>
      </c>
      <c r="FN55">
        <v>1.86188</v>
      </c>
      <c r="FO55">
        <v>1.86829</v>
      </c>
      <c r="FP55">
        <v>1.85839</v>
      </c>
      <c r="FQ55">
        <v>1.86492</v>
      </c>
      <c r="FR55">
        <v>5</v>
      </c>
      <c r="FS55">
        <v>0</v>
      </c>
      <c r="FT55">
        <v>0</v>
      </c>
      <c r="FU55">
        <v>0</v>
      </c>
      <c r="FV55" t="s">
        <v>358</v>
      </c>
      <c r="FW55" t="s">
        <v>359</v>
      </c>
      <c r="FX55" t="s">
        <v>360</v>
      </c>
      <c r="FY55" t="s">
        <v>360</v>
      </c>
      <c r="FZ55" t="s">
        <v>360</v>
      </c>
      <c r="GA55" t="s">
        <v>360</v>
      </c>
      <c r="GB55">
        <v>0</v>
      </c>
      <c r="GC55">
        <v>100</v>
      </c>
      <c r="GD55">
        <v>100</v>
      </c>
      <c r="GE55">
        <v>1.719</v>
      </c>
      <c r="GF55">
        <v>0.0515</v>
      </c>
      <c r="GG55">
        <v>0.394990895927804</v>
      </c>
      <c r="GH55">
        <v>0.00311535208462502</v>
      </c>
      <c r="GI55">
        <v>-2.16445174003142e-06</v>
      </c>
      <c r="GJ55">
        <v>9.0383515404126e-10</v>
      </c>
      <c r="GK55">
        <v>0.0515542376217994</v>
      </c>
      <c r="GL55">
        <v>0</v>
      </c>
      <c r="GM55">
        <v>0</v>
      </c>
      <c r="GN55">
        <v>0</v>
      </c>
      <c r="GO55">
        <v>18</v>
      </c>
      <c r="GP55">
        <v>2154</v>
      </c>
      <c r="GQ55">
        <v>2</v>
      </c>
      <c r="GR55">
        <v>17</v>
      </c>
      <c r="GS55">
        <v>1470.9</v>
      </c>
      <c r="GT55">
        <v>1471</v>
      </c>
      <c r="GU55">
        <v>1.91284</v>
      </c>
      <c r="GV55">
        <v>2.3291</v>
      </c>
      <c r="GW55">
        <v>1.99829</v>
      </c>
      <c r="GX55">
        <v>2.70142</v>
      </c>
      <c r="GY55">
        <v>2.09351</v>
      </c>
      <c r="GZ55">
        <v>2.45728</v>
      </c>
      <c r="HA55">
        <v>34.3497</v>
      </c>
      <c r="HB55">
        <v>15.927</v>
      </c>
      <c r="HC55">
        <v>18</v>
      </c>
      <c r="HD55">
        <v>407.632</v>
      </c>
      <c r="HE55">
        <v>731.712</v>
      </c>
      <c r="HF55">
        <v>22.9998</v>
      </c>
      <c r="HG55">
        <v>22.7877</v>
      </c>
      <c r="HH55">
        <v>30.0004</v>
      </c>
      <c r="HI55">
        <v>22.5247</v>
      </c>
      <c r="HJ55">
        <v>22.5201</v>
      </c>
      <c r="HK55">
        <v>38.3808</v>
      </c>
      <c r="HL55">
        <v>34.9168</v>
      </c>
      <c r="HM55">
        <v>84.6475</v>
      </c>
      <c r="HN55">
        <v>23</v>
      </c>
      <c r="HO55">
        <v>686.464</v>
      </c>
      <c r="HP55">
        <v>18.3816</v>
      </c>
      <c r="HQ55">
        <v>98.4585</v>
      </c>
      <c r="HR55">
        <v>100.919</v>
      </c>
    </row>
    <row r="56" spans="1:226">
      <c r="A56">
        <v>40</v>
      </c>
      <c r="B56">
        <v>1656170053.1</v>
      </c>
      <c r="C56">
        <v>256.599999904633</v>
      </c>
      <c r="D56" t="s">
        <v>438</v>
      </c>
      <c r="E56" t="s">
        <v>439</v>
      </c>
      <c r="F56">
        <v>5</v>
      </c>
      <c r="G56" t="s">
        <v>353</v>
      </c>
      <c r="H56" t="s">
        <v>354</v>
      </c>
      <c r="I56">
        <v>1656170045.27857</v>
      </c>
      <c r="J56">
        <f>(K56)/1000</f>
        <v>0</v>
      </c>
      <c r="K56">
        <f>IF(BF56, AN56, AH56)</f>
        <v>0</v>
      </c>
      <c r="L56">
        <f>IF(BF56, AI56, AG56)</f>
        <v>0</v>
      </c>
      <c r="M56">
        <f>BH56 - IF(AU56&gt;1, L56*BB56*100.0/(AW56*BV56), 0)</f>
        <v>0</v>
      </c>
      <c r="N56">
        <f>((T56-J56/2)*M56-L56)/(T56+J56/2)</f>
        <v>0</v>
      </c>
      <c r="O56">
        <f>N56*(BO56+BP56)/1000.0</f>
        <v>0</v>
      </c>
      <c r="P56">
        <f>(BH56 - IF(AU56&gt;1, L56*BB56*100.0/(AW56*BV56), 0))*(BO56+BP56)/1000.0</f>
        <v>0</v>
      </c>
      <c r="Q56">
        <f>2.0/((1/S56-1/R56)+SIGN(S56)*SQRT((1/S56-1/R56)*(1/S56-1/R56) + 4*BC56/((BC56+1)*(BC56+1))*(2*1/S56*1/R56-1/R56*1/R56)))</f>
        <v>0</v>
      </c>
      <c r="R56">
        <f>IF(LEFT(BD56,1)&lt;&gt;"0",IF(LEFT(BD56,1)="1",3.0,BE56),$D$5+$E$5*(BV56*BO56/($K$5*1000))+$F$5*(BV56*BO56/($K$5*1000))*MAX(MIN(BB56,$J$5),$I$5)*MAX(MIN(BB56,$J$5),$I$5)+$G$5*MAX(MIN(BB56,$J$5),$I$5)*(BV56*BO56/($K$5*1000))+$H$5*(BV56*BO56/($K$5*1000))*(BV56*BO56/($K$5*1000)))</f>
        <v>0</v>
      </c>
      <c r="S56">
        <f>J56*(1000-(1000*0.61365*exp(17.502*W56/(240.97+W56))/(BO56+BP56)+BJ56)/2)/(1000*0.61365*exp(17.502*W56/(240.97+W56))/(BO56+BP56)-BJ56)</f>
        <v>0</v>
      </c>
      <c r="T56">
        <f>1/((BC56+1)/(Q56/1.6)+1/(R56/1.37)) + BC56/((BC56+1)/(Q56/1.6) + BC56/(R56/1.37))</f>
        <v>0</v>
      </c>
      <c r="U56">
        <f>(AX56*BA56)</f>
        <v>0</v>
      </c>
      <c r="V56">
        <f>(BQ56+(U56+2*0.95*5.67E-8*(((BQ56+$B$7)+273)^4-(BQ56+273)^4)-44100*J56)/(1.84*29.3*R56+8*0.95*5.67E-8*(BQ56+273)^3))</f>
        <v>0</v>
      </c>
      <c r="W56">
        <f>($C$7*BR56+$D$7*BS56+$E$7*V56)</f>
        <v>0</v>
      </c>
      <c r="X56">
        <f>0.61365*exp(17.502*W56/(240.97+W56))</f>
        <v>0</v>
      </c>
      <c r="Y56">
        <f>(Z56/AA56*100)</f>
        <v>0</v>
      </c>
      <c r="Z56">
        <f>BJ56*(BO56+BP56)/1000</f>
        <v>0</v>
      </c>
      <c r="AA56">
        <f>0.61365*exp(17.502*BQ56/(240.97+BQ56))</f>
        <v>0</v>
      </c>
      <c r="AB56">
        <f>(X56-BJ56*(BO56+BP56)/1000)</f>
        <v>0</v>
      </c>
      <c r="AC56">
        <f>(-J56*44100)</f>
        <v>0</v>
      </c>
      <c r="AD56">
        <f>2*29.3*R56*0.92*(BQ56-W56)</f>
        <v>0</v>
      </c>
      <c r="AE56">
        <f>2*0.95*5.67E-8*(((BQ56+$B$7)+273)^4-(W56+273)^4)</f>
        <v>0</v>
      </c>
      <c r="AF56">
        <f>U56+AE56+AC56+AD56</f>
        <v>0</v>
      </c>
      <c r="AG56">
        <f>BN56*AU56*(BI56-BH56*(1000-AU56*BK56)/(1000-AU56*BJ56))/(100*BB56)</f>
        <v>0</v>
      </c>
      <c r="AH56">
        <f>1000*BN56*AU56*(BJ56-BK56)/(100*BB56*(1000-AU56*BJ56))</f>
        <v>0</v>
      </c>
      <c r="AI56">
        <f>(AJ56 - AK56 - BO56*1E3/(8.314*(BQ56+273.15)) * AM56/BN56 * AL56) * BN56/(100*BB56) * (1000 - BK56)/1000</f>
        <v>0</v>
      </c>
      <c r="AJ56">
        <v>680.984373192216</v>
      </c>
      <c r="AK56">
        <v>654.045193939394</v>
      </c>
      <c r="AL56">
        <v>3.43789894861474</v>
      </c>
      <c r="AM56">
        <v>66.87844345255</v>
      </c>
      <c r="AN56">
        <f>(AP56 - AO56 + BO56*1E3/(8.314*(BQ56+273.15)) * AR56/BN56 * AQ56) * BN56/(100*BB56) * 1000/(1000 - AP56)</f>
        <v>0</v>
      </c>
      <c r="AO56">
        <v>18.4701760544011</v>
      </c>
      <c r="AP56">
        <v>19.8049812121212</v>
      </c>
      <c r="AQ56">
        <v>6.38070860962843e-05</v>
      </c>
      <c r="AR56">
        <v>77.4193285982375</v>
      </c>
      <c r="AS56">
        <v>30</v>
      </c>
      <c r="AT56">
        <v>6</v>
      </c>
      <c r="AU56">
        <f>IF(AS56*$H$13&gt;=AW56,1.0,(AW56/(AW56-AS56*$H$13)))</f>
        <v>0</v>
      </c>
      <c r="AV56">
        <f>(AU56-1)*100</f>
        <v>0</v>
      </c>
      <c r="AW56">
        <f>MAX(0,($B$13+$C$13*BV56)/(1+$D$13*BV56)*BO56/(BQ56+273)*$E$13)</f>
        <v>0</v>
      </c>
      <c r="AX56">
        <f>$B$11*BW56+$C$11*BX56+$F$11*CI56*(1-CL56)</f>
        <v>0</v>
      </c>
      <c r="AY56">
        <f>AX56*AZ56</f>
        <v>0</v>
      </c>
      <c r="AZ56">
        <f>($B$11*$D$9+$C$11*$D$9+$F$11*((CV56+CN56)/MAX(CV56+CN56+CW56, 0.1)*$I$9+CW56/MAX(CV56+CN56+CW56, 0.1)*$J$9))/($B$11+$C$11+$F$11)</f>
        <v>0</v>
      </c>
      <c r="BA56">
        <f>($B$11*$K$9+$C$11*$K$9+$F$11*((CV56+CN56)/MAX(CV56+CN56+CW56, 0.1)*$P$9+CW56/MAX(CV56+CN56+CW56, 0.1)*$Q$9))/($B$11+$C$11+$F$11)</f>
        <v>0</v>
      </c>
      <c r="BB56">
        <v>2.18</v>
      </c>
      <c r="BC56">
        <v>0.5</v>
      </c>
      <c r="BD56" t="s">
        <v>355</v>
      </c>
      <c r="BE56">
        <v>2</v>
      </c>
      <c r="BF56" t="b">
        <v>1</v>
      </c>
      <c r="BG56">
        <v>1656170045.27857</v>
      </c>
      <c r="BH56">
        <v>616.792107142857</v>
      </c>
      <c r="BI56">
        <v>652.582392857143</v>
      </c>
      <c r="BJ56">
        <v>19.7936785714286</v>
      </c>
      <c r="BK56">
        <v>18.4608464285714</v>
      </c>
      <c r="BL56">
        <v>615.089571428571</v>
      </c>
      <c r="BM56">
        <v>19.7421178571429</v>
      </c>
      <c r="BN56">
        <v>500.012035714286</v>
      </c>
      <c r="BO56">
        <v>76.3369678571429</v>
      </c>
      <c r="BP56">
        <v>0.100039353571429</v>
      </c>
      <c r="BQ56">
        <v>24.1255857142857</v>
      </c>
      <c r="BR56">
        <v>24.126925</v>
      </c>
      <c r="BS56">
        <v>999.9</v>
      </c>
      <c r="BT56">
        <v>0</v>
      </c>
      <c r="BU56">
        <v>0</v>
      </c>
      <c r="BV56">
        <v>10000.1275</v>
      </c>
      <c r="BW56">
        <v>0</v>
      </c>
      <c r="BX56">
        <v>1392.23678571429</v>
      </c>
      <c r="BY56">
        <v>-35.7903071428571</v>
      </c>
      <c r="BZ56">
        <v>629.247285714286</v>
      </c>
      <c r="CA56">
        <v>664.85625</v>
      </c>
      <c r="CB56">
        <v>1.33282785714286</v>
      </c>
      <c r="CC56">
        <v>652.582392857143</v>
      </c>
      <c r="CD56">
        <v>18.4608464285714</v>
      </c>
      <c r="CE56">
        <v>1.51098892857143</v>
      </c>
      <c r="CF56">
        <v>1.40924464285714</v>
      </c>
      <c r="CG56">
        <v>13.0798178571429</v>
      </c>
      <c r="CH56">
        <v>12.0174714285714</v>
      </c>
      <c r="CI56">
        <v>2000.00214285714</v>
      </c>
      <c r="CJ56">
        <v>0.979998321428571</v>
      </c>
      <c r="CK56">
        <v>0.0200019678571429</v>
      </c>
      <c r="CL56">
        <v>0</v>
      </c>
      <c r="CM56">
        <v>2.52904285714286</v>
      </c>
      <c r="CN56">
        <v>0</v>
      </c>
      <c r="CO56">
        <v>3740.66678571428</v>
      </c>
      <c r="CP56">
        <v>16705.4285714286</v>
      </c>
      <c r="CQ56">
        <v>40.45275</v>
      </c>
      <c r="CR56">
        <v>42.062</v>
      </c>
      <c r="CS56">
        <v>41.375</v>
      </c>
      <c r="CT56">
        <v>40.375</v>
      </c>
      <c r="CU56">
        <v>40</v>
      </c>
      <c r="CV56">
        <v>1960.00178571429</v>
      </c>
      <c r="CW56">
        <v>40.0003571428571</v>
      </c>
      <c r="CX56">
        <v>0</v>
      </c>
      <c r="CY56">
        <v>1656170052</v>
      </c>
      <c r="CZ56">
        <v>0</v>
      </c>
      <c r="DA56">
        <v>0</v>
      </c>
      <c r="DB56" t="s">
        <v>356</v>
      </c>
      <c r="DC56">
        <v>1656081796.1</v>
      </c>
      <c r="DD56">
        <v>1656081786.6</v>
      </c>
      <c r="DE56">
        <v>0</v>
      </c>
      <c r="DF56">
        <v>0.447</v>
      </c>
      <c r="DG56">
        <v>0.012</v>
      </c>
      <c r="DH56">
        <v>1.816</v>
      </c>
      <c r="DI56">
        <v>-0.091</v>
      </c>
      <c r="DJ56">
        <v>420</v>
      </c>
      <c r="DK56">
        <v>13</v>
      </c>
      <c r="DL56">
        <v>0.64</v>
      </c>
      <c r="DM56">
        <v>0.22</v>
      </c>
      <c r="DN56">
        <v>-35.5406925</v>
      </c>
      <c r="DO56">
        <v>-5.04633433395864</v>
      </c>
      <c r="DP56">
        <v>0.593405081452585</v>
      </c>
      <c r="DQ56">
        <v>0</v>
      </c>
      <c r="DR56">
        <v>1.33638025</v>
      </c>
      <c r="DS56">
        <v>-0.0661534333958789</v>
      </c>
      <c r="DT56">
        <v>0.00971318394953478</v>
      </c>
      <c r="DU56">
        <v>1</v>
      </c>
      <c r="DV56">
        <v>1</v>
      </c>
      <c r="DW56">
        <v>2</v>
      </c>
      <c r="DX56" t="s">
        <v>375</v>
      </c>
      <c r="DY56">
        <v>2.90172</v>
      </c>
      <c r="DZ56">
        <v>2.71612</v>
      </c>
      <c r="EA56">
        <v>0.106603</v>
      </c>
      <c r="EB56">
        <v>0.110678</v>
      </c>
      <c r="EC56">
        <v>0.0773566</v>
      </c>
      <c r="ED56">
        <v>0.0731883</v>
      </c>
      <c r="EE56">
        <v>25730.4</v>
      </c>
      <c r="EF56">
        <v>22005.6</v>
      </c>
      <c r="EG56">
        <v>25764.5</v>
      </c>
      <c r="EH56">
        <v>24080</v>
      </c>
      <c r="EI56">
        <v>40507.1</v>
      </c>
      <c r="EJ56">
        <v>36907.7</v>
      </c>
      <c r="EK56">
        <v>46488</v>
      </c>
      <c r="EL56">
        <v>42906.7</v>
      </c>
      <c r="EM56">
        <v>1.8188</v>
      </c>
      <c r="EN56">
        <v>2.29895</v>
      </c>
      <c r="EO56">
        <v>0.145845</v>
      </c>
      <c r="EP56">
        <v>0</v>
      </c>
      <c r="EQ56">
        <v>21.7384</v>
      </c>
      <c r="ER56">
        <v>999.9</v>
      </c>
      <c r="ES56">
        <v>54.102</v>
      </c>
      <c r="ET56">
        <v>25.73</v>
      </c>
      <c r="EU56">
        <v>23.5333</v>
      </c>
      <c r="EV56">
        <v>52.5055</v>
      </c>
      <c r="EW56">
        <v>35.641</v>
      </c>
      <c r="EX56">
        <v>2</v>
      </c>
      <c r="EY56">
        <v>-0.354314</v>
      </c>
      <c r="EZ56">
        <v>-0.512397</v>
      </c>
      <c r="FA56">
        <v>20.2467</v>
      </c>
      <c r="FB56">
        <v>5.23466</v>
      </c>
      <c r="FC56">
        <v>11.986</v>
      </c>
      <c r="FD56">
        <v>4.9571</v>
      </c>
      <c r="FE56">
        <v>3.3039</v>
      </c>
      <c r="FF56">
        <v>9999</v>
      </c>
      <c r="FG56">
        <v>310.9</v>
      </c>
      <c r="FH56">
        <v>3690.6</v>
      </c>
      <c r="FI56">
        <v>9999</v>
      </c>
      <c r="FJ56">
        <v>1.86829</v>
      </c>
      <c r="FK56">
        <v>1.86401</v>
      </c>
      <c r="FL56">
        <v>1.87162</v>
      </c>
      <c r="FM56">
        <v>1.86243</v>
      </c>
      <c r="FN56">
        <v>1.86188</v>
      </c>
      <c r="FO56">
        <v>1.86829</v>
      </c>
      <c r="FP56">
        <v>1.85838</v>
      </c>
      <c r="FQ56">
        <v>1.86492</v>
      </c>
      <c r="FR56">
        <v>5</v>
      </c>
      <c r="FS56">
        <v>0</v>
      </c>
      <c r="FT56">
        <v>0</v>
      </c>
      <c r="FU56">
        <v>0</v>
      </c>
      <c r="FV56" t="s">
        <v>358</v>
      </c>
      <c r="FW56" t="s">
        <v>359</v>
      </c>
      <c r="FX56" t="s">
        <v>360</v>
      </c>
      <c r="FY56" t="s">
        <v>360</v>
      </c>
      <c r="FZ56" t="s">
        <v>360</v>
      </c>
      <c r="GA56" t="s">
        <v>360</v>
      </c>
      <c r="GB56">
        <v>0</v>
      </c>
      <c r="GC56">
        <v>100</v>
      </c>
      <c r="GD56">
        <v>100</v>
      </c>
      <c r="GE56">
        <v>1.74</v>
      </c>
      <c r="GF56">
        <v>0.0515</v>
      </c>
      <c r="GG56">
        <v>0.394990895927804</v>
      </c>
      <c r="GH56">
        <v>0.00311535208462502</v>
      </c>
      <c r="GI56">
        <v>-2.16445174003142e-06</v>
      </c>
      <c r="GJ56">
        <v>9.0383515404126e-10</v>
      </c>
      <c r="GK56">
        <v>0.0515542376217994</v>
      </c>
      <c r="GL56">
        <v>0</v>
      </c>
      <c r="GM56">
        <v>0</v>
      </c>
      <c r="GN56">
        <v>0</v>
      </c>
      <c r="GO56">
        <v>18</v>
      </c>
      <c r="GP56">
        <v>2154</v>
      </c>
      <c r="GQ56">
        <v>2</v>
      </c>
      <c r="GR56">
        <v>17</v>
      </c>
      <c r="GS56">
        <v>1471</v>
      </c>
      <c r="GT56">
        <v>1471.1</v>
      </c>
      <c r="GU56">
        <v>1.94458</v>
      </c>
      <c r="GV56">
        <v>2.32666</v>
      </c>
      <c r="GW56">
        <v>1.99829</v>
      </c>
      <c r="GX56">
        <v>2.70142</v>
      </c>
      <c r="GY56">
        <v>2.09351</v>
      </c>
      <c r="GZ56">
        <v>2.39868</v>
      </c>
      <c r="HA56">
        <v>34.3725</v>
      </c>
      <c r="HB56">
        <v>15.9182</v>
      </c>
      <c r="HC56">
        <v>18</v>
      </c>
      <c r="HD56">
        <v>407.861</v>
      </c>
      <c r="HE56">
        <v>731.65</v>
      </c>
      <c r="HF56">
        <v>23.0001</v>
      </c>
      <c r="HG56">
        <v>22.7922</v>
      </c>
      <c r="HH56">
        <v>30.0006</v>
      </c>
      <c r="HI56">
        <v>22.5288</v>
      </c>
      <c r="HJ56">
        <v>22.5251</v>
      </c>
      <c r="HK56">
        <v>39.0055</v>
      </c>
      <c r="HL56">
        <v>34.9168</v>
      </c>
      <c r="HM56">
        <v>84.6475</v>
      </c>
      <c r="HN56">
        <v>23</v>
      </c>
      <c r="HO56">
        <v>706.596</v>
      </c>
      <c r="HP56">
        <v>18.3751</v>
      </c>
      <c r="HQ56">
        <v>98.4572</v>
      </c>
      <c r="HR56">
        <v>100.917</v>
      </c>
    </row>
    <row r="57" spans="1:226">
      <c r="A57">
        <v>41</v>
      </c>
      <c r="B57">
        <v>1656170058.6</v>
      </c>
      <c r="C57">
        <v>262.099999904633</v>
      </c>
      <c r="D57" t="s">
        <v>440</v>
      </c>
      <c r="E57" t="s">
        <v>441</v>
      </c>
      <c r="F57">
        <v>5</v>
      </c>
      <c r="G57" t="s">
        <v>353</v>
      </c>
      <c r="H57" t="s">
        <v>354</v>
      </c>
      <c r="I57">
        <v>1656170050.85</v>
      </c>
      <c r="J57">
        <f>(K57)/1000</f>
        <v>0</v>
      </c>
      <c r="K57">
        <f>IF(BF57, AN57, AH57)</f>
        <v>0</v>
      </c>
      <c r="L57">
        <f>IF(BF57, AI57, AG57)</f>
        <v>0</v>
      </c>
      <c r="M57">
        <f>BH57 - IF(AU57&gt;1, L57*BB57*100.0/(AW57*BV57), 0)</f>
        <v>0</v>
      </c>
      <c r="N57">
        <f>((T57-J57/2)*M57-L57)/(T57+J57/2)</f>
        <v>0</v>
      </c>
      <c r="O57">
        <f>N57*(BO57+BP57)/1000.0</f>
        <v>0</v>
      </c>
      <c r="P57">
        <f>(BH57 - IF(AU57&gt;1, L57*BB57*100.0/(AW57*BV57), 0))*(BO57+BP57)/1000.0</f>
        <v>0</v>
      </c>
      <c r="Q57">
        <f>2.0/((1/S57-1/R57)+SIGN(S57)*SQRT((1/S57-1/R57)*(1/S57-1/R57) + 4*BC57/((BC57+1)*(BC57+1))*(2*1/S57*1/R57-1/R57*1/R57)))</f>
        <v>0</v>
      </c>
      <c r="R57">
        <f>IF(LEFT(BD57,1)&lt;&gt;"0",IF(LEFT(BD57,1)="1",3.0,BE57),$D$5+$E$5*(BV57*BO57/($K$5*1000))+$F$5*(BV57*BO57/($K$5*1000))*MAX(MIN(BB57,$J$5),$I$5)*MAX(MIN(BB57,$J$5),$I$5)+$G$5*MAX(MIN(BB57,$J$5),$I$5)*(BV57*BO57/($K$5*1000))+$H$5*(BV57*BO57/($K$5*1000))*(BV57*BO57/($K$5*1000)))</f>
        <v>0</v>
      </c>
      <c r="S57">
        <f>J57*(1000-(1000*0.61365*exp(17.502*W57/(240.97+W57))/(BO57+BP57)+BJ57)/2)/(1000*0.61365*exp(17.502*W57/(240.97+W57))/(BO57+BP57)-BJ57)</f>
        <v>0</v>
      </c>
      <c r="T57">
        <f>1/((BC57+1)/(Q57/1.6)+1/(R57/1.37)) + BC57/((BC57+1)/(Q57/1.6) + BC57/(R57/1.37))</f>
        <v>0</v>
      </c>
      <c r="U57">
        <f>(AX57*BA57)</f>
        <v>0</v>
      </c>
      <c r="V57">
        <f>(BQ57+(U57+2*0.95*5.67E-8*(((BQ57+$B$7)+273)^4-(BQ57+273)^4)-44100*J57)/(1.84*29.3*R57+8*0.95*5.67E-8*(BQ57+273)^3))</f>
        <v>0</v>
      </c>
      <c r="W57">
        <f>($C$7*BR57+$D$7*BS57+$E$7*V57)</f>
        <v>0</v>
      </c>
      <c r="X57">
        <f>0.61365*exp(17.502*W57/(240.97+W57))</f>
        <v>0</v>
      </c>
      <c r="Y57">
        <f>(Z57/AA57*100)</f>
        <v>0</v>
      </c>
      <c r="Z57">
        <f>BJ57*(BO57+BP57)/1000</f>
        <v>0</v>
      </c>
      <c r="AA57">
        <f>0.61365*exp(17.502*BQ57/(240.97+BQ57))</f>
        <v>0</v>
      </c>
      <c r="AB57">
        <f>(X57-BJ57*(BO57+BP57)/1000)</f>
        <v>0</v>
      </c>
      <c r="AC57">
        <f>(-J57*44100)</f>
        <v>0</v>
      </c>
      <c r="AD57">
        <f>2*29.3*R57*0.92*(BQ57-W57)</f>
        <v>0</v>
      </c>
      <c r="AE57">
        <f>2*0.95*5.67E-8*(((BQ57+$B$7)+273)^4-(W57+273)^4)</f>
        <v>0</v>
      </c>
      <c r="AF57">
        <f>U57+AE57+AC57+AD57</f>
        <v>0</v>
      </c>
      <c r="AG57">
        <f>BN57*AU57*(BI57-BH57*(1000-AU57*BK57)/(1000-AU57*BJ57))/(100*BB57)</f>
        <v>0</v>
      </c>
      <c r="AH57">
        <f>1000*BN57*AU57*(BJ57-BK57)/(100*BB57*(1000-AU57*BJ57))</f>
        <v>0</v>
      </c>
      <c r="AI57">
        <f>(AJ57 - AK57 - BO57*1E3/(8.314*(BQ57+273.15)) * AM57/BN57 * AL57) * BN57/(100*BB57) * (1000 - BK57)/1000</f>
        <v>0</v>
      </c>
      <c r="AJ57">
        <v>698.771841410137</v>
      </c>
      <c r="AK57">
        <v>672.041690909091</v>
      </c>
      <c r="AL57">
        <v>3.24982700583451</v>
      </c>
      <c r="AM57">
        <v>66.87844345255</v>
      </c>
      <c r="AN57">
        <f>(AP57 - AO57 + BO57*1E3/(8.314*(BQ57+273.15)) * AR57/BN57 * AQ57) * BN57/(100*BB57) * 1000/(1000 - AP57)</f>
        <v>0</v>
      </c>
      <c r="AO57">
        <v>18.4563003004823</v>
      </c>
      <c r="AP57">
        <v>19.8096072727273</v>
      </c>
      <c r="AQ57">
        <v>1.70260132078909e-05</v>
      </c>
      <c r="AR57">
        <v>77.4193285982375</v>
      </c>
      <c r="AS57">
        <v>30</v>
      </c>
      <c r="AT57">
        <v>6</v>
      </c>
      <c r="AU57">
        <f>IF(AS57*$H$13&gt;=AW57,1.0,(AW57/(AW57-AS57*$H$13)))</f>
        <v>0</v>
      </c>
      <c r="AV57">
        <f>(AU57-1)*100</f>
        <v>0</v>
      </c>
      <c r="AW57">
        <f>MAX(0,($B$13+$C$13*BV57)/(1+$D$13*BV57)*BO57/(BQ57+273)*$E$13)</f>
        <v>0</v>
      </c>
      <c r="AX57">
        <f>$B$11*BW57+$C$11*BX57+$F$11*CI57*(1-CL57)</f>
        <v>0</v>
      </c>
      <c r="AY57">
        <f>AX57*AZ57</f>
        <v>0</v>
      </c>
      <c r="AZ57">
        <f>($B$11*$D$9+$C$11*$D$9+$F$11*((CV57+CN57)/MAX(CV57+CN57+CW57, 0.1)*$I$9+CW57/MAX(CV57+CN57+CW57, 0.1)*$J$9))/($B$11+$C$11+$F$11)</f>
        <v>0</v>
      </c>
      <c r="BA57">
        <f>($B$11*$K$9+$C$11*$K$9+$F$11*((CV57+CN57)/MAX(CV57+CN57+CW57, 0.1)*$P$9+CW57/MAX(CV57+CN57+CW57, 0.1)*$Q$9))/($B$11+$C$11+$F$11)</f>
        <v>0</v>
      </c>
      <c r="BB57">
        <v>2.18</v>
      </c>
      <c r="BC57">
        <v>0.5</v>
      </c>
      <c r="BD57" t="s">
        <v>355</v>
      </c>
      <c r="BE57">
        <v>2</v>
      </c>
      <c r="BF57" t="b">
        <v>1</v>
      </c>
      <c r="BG57">
        <v>1656170050.85</v>
      </c>
      <c r="BH57">
        <v>635.151571428571</v>
      </c>
      <c r="BI57">
        <v>671.026607142857</v>
      </c>
      <c r="BJ57">
        <v>19.8000285714286</v>
      </c>
      <c r="BK57">
        <v>18.4611821428571</v>
      </c>
      <c r="BL57">
        <v>633.422071428571</v>
      </c>
      <c r="BM57">
        <v>19.7484785714286</v>
      </c>
      <c r="BN57">
        <v>500.004178571429</v>
      </c>
      <c r="BO57">
        <v>76.3367821428571</v>
      </c>
      <c r="BP57">
        <v>0.0999760285714286</v>
      </c>
      <c r="BQ57">
        <v>24.1294678571429</v>
      </c>
      <c r="BR57">
        <v>24.110175</v>
      </c>
      <c r="BS57">
        <v>999.9</v>
      </c>
      <c r="BT57">
        <v>0</v>
      </c>
      <c r="BU57">
        <v>0</v>
      </c>
      <c r="BV57">
        <v>10001.6025</v>
      </c>
      <c r="BW57">
        <v>0</v>
      </c>
      <c r="BX57">
        <v>1392.87642857143</v>
      </c>
      <c r="BY57">
        <v>-35.8749928571429</v>
      </c>
      <c r="BZ57">
        <v>647.98175</v>
      </c>
      <c r="CA57">
        <v>683.647357142857</v>
      </c>
      <c r="CB57">
        <v>1.33885428571429</v>
      </c>
      <c r="CC57">
        <v>671.026607142857</v>
      </c>
      <c r="CD57">
        <v>18.4611821428571</v>
      </c>
      <c r="CE57">
        <v>1.51147071428571</v>
      </c>
      <c r="CF57">
        <v>1.40926642857143</v>
      </c>
      <c r="CG57">
        <v>13.0846964285714</v>
      </c>
      <c r="CH57">
        <v>12.0177142857143</v>
      </c>
      <c r="CI57">
        <v>2000.00857142857</v>
      </c>
      <c r="CJ57">
        <v>0.979998428571428</v>
      </c>
      <c r="CK57">
        <v>0.0200018571428571</v>
      </c>
      <c r="CL57">
        <v>0</v>
      </c>
      <c r="CM57">
        <v>2.58050357142857</v>
      </c>
      <c r="CN57">
        <v>0</v>
      </c>
      <c r="CO57">
        <v>3751.8375</v>
      </c>
      <c r="CP57">
        <v>16705.475</v>
      </c>
      <c r="CQ57">
        <v>40.455</v>
      </c>
      <c r="CR57">
        <v>42.07775</v>
      </c>
      <c r="CS57">
        <v>41.375</v>
      </c>
      <c r="CT57">
        <v>40.375</v>
      </c>
      <c r="CU57">
        <v>40</v>
      </c>
      <c r="CV57">
        <v>1960.00821428571</v>
      </c>
      <c r="CW57">
        <v>40.0003571428571</v>
      </c>
      <c r="CX57">
        <v>0</v>
      </c>
      <c r="CY57">
        <v>1656170057.4</v>
      </c>
      <c r="CZ57">
        <v>0</v>
      </c>
      <c r="DA57">
        <v>0</v>
      </c>
      <c r="DB57" t="s">
        <v>356</v>
      </c>
      <c r="DC57">
        <v>1656081796.1</v>
      </c>
      <c r="DD57">
        <v>1656081786.6</v>
      </c>
      <c r="DE57">
        <v>0</v>
      </c>
      <c r="DF57">
        <v>0.447</v>
      </c>
      <c r="DG57">
        <v>0.012</v>
      </c>
      <c r="DH57">
        <v>1.816</v>
      </c>
      <c r="DI57">
        <v>-0.091</v>
      </c>
      <c r="DJ57">
        <v>420</v>
      </c>
      <c r="DK57">
        <v>13</v>
      </c>
      <c r="DL57">
        <v>0.64</v>
      </c>
      <c r="DM57">
        <v>0.22</v>
      </c>
      <c r="DN57">
        <v>-35.8073375</v>
      </c>
      <c r="DO57">
        <v>-1.54651969981228</v>
      </c>
      <c r="DP57">
        <v>0.384684588128703</v>
      </c>
      <c r="DQ57">
        <v>0</v>
      </c>
      <c r="DR57">
        <v>1.33773325</v>
      </c>
      <c r="DS57">
        <v>0.0797652157598467</v>
      </c>
      <c r="DT57">
        <v>0.0111148136258554</v>
      </c>
      <c r="DU57">
        <v>1</v>
      </c>
      <c r="DV57">
        <v>1</v>
      </c>
      <c r="DW57">
        <v>2</v>
      </c>
      <c r="DX57" t="s">
        <v>375</v>
      </c>
      <c r="DY57">
        <v>2.90147</v>
      </c>
      <c r="DZ57">
        <v>2.71654</v>
      </c>
      <c r="EA57">
        <v>0.108616</v>
      </c>
      <c r="EB57">
        <v>0.112717</v>
      </c>
      <c r="EC57">
        <v>0.0773686</v>
      </c>
      <c r="ED57">
        <v>0.0731373</v>
      </c>
      <c r="EE57">
        <v>25672.2</v>
      </c>
      <c r="EF57">
        <v>21954.8</v>
      </c>
      <c r="EG57">
        <v>25764.2</v>
      </c>
      <c r="EH57">
        <v>24079.6</v>
      </c>
      <c r="EI57">
        <v>40506.3</v>
      </c>
      <c r="EJ57">
        <v>36909.3</v>
      </c>
      <c r="EK57">
        <v>46487.6</v>
      </c>
      <c r="EL57">
        <v>42906.1</v>
      </c>
      <c r="EM57">
        <v>1.81848</v>
      </c>
      <c r="EN57">
        <v>2.29873</v>
      </c>
      <c r="EO57">
        <v>0.143357</v>
      </c>
      <c r="EP57">
        <v>0</v>
      </c>
      <c r="EQ57">
        <v>21.7462</v>
      </c>
      <c r="ER57">
        <v>999.9</v>
      </c>
      <c r="ES57">
        <v>54.078</v>
      </c>
      <c r="ET57">
        <v>25.74</v>
      </c>
      <c r="EU57">
        <v>23.5386</v>
      </c>
      <c r="EV57">
        <v>52.5455</v>
      </c>
      <c r="EW57">
        <v>35.7732</v>
      </c>
      <c r="EX57">
        <v>2</v>
      </c>
      <c r="EY57">
        <v>-0.353892</v>
      </c>
      <c r="EZ57">
        <v>-0.506778</v>
      </c>
      <c r="FA57">
        <v>20.2464</v>
      </c>
      <c r="FB57">
        <v>5.23496</v>
      </c>
      <c r="FC57">
        <v>11.986</v>
      </c>
      <c r="FD57">
        <v>4.95715</v>
      </c>
      <c r="FE57">
        <v>3.304</v>
      </c>
      <c r="FF57">
        <v>9999</v>
      </c>
      <c r="FG57">
        <v>310.9</v>
      </c>
      <c r="FH57">
        <v>3690.6</v>
      </c>
      <c r="FI57">
        <v>9999</v>
      </c>
      <c r="FJ57">
        <v>1.86829</v>
      </c>
      <c r="FK57">
        <v>1.86401</v>
      </c>
      <c r="FL57">
        <v>1.87164</v>
      </c>
      <c r="FM57">
        <v>1.86243</v>
      </c>
      <c r="FN57">
        <v>1.86188</v>
      </c>
      <c r="FO57">
        <v>1.86829</v>
      </c>
      <c r="FP57">
        <v>1.85838</v>
      </c>
      <c r="FQ57">
        <v>1.86493</v>
      </c>
      <c r="FR57">
        <v>5</v>
      </c>
      <c r="FS57">
        <v>0</v>
      </c>
      <c r="FT57">
        <v>0</v>
      </c>
      <c r="FU57">
        <v>0</v>
      </c>
      <c r="FV57" t="s">
        <v>358</v>
      </c>
      <c r="FW57" t="s">
        <v>359</v>
      </c>
      <c r="FX57" t="s">
        <v>360</v>
      </c>
      <c r="FY57" t="s">
        <v>360</v>
      </c>
      <c r="FZ57" t="s">
        <v>360</v>
      </c>
      <c r="GA57" t="s">
        <v>360</v>
      </c>
      <c r="GB57">
        <v>0</v>
      </c>
      <c r="GC57">
        <v>100</v>
      </c>
      <c r="GD57">
        <v>100</v>
      </c>
      <c r="GE57">
        <v>1.766</v>
      </c>
      <c r="GF57">
        <v>0.0516</v>
      </c>
      <c r="GG57">
        <v>0.394990895927804</v>
      </c>
      <c r="GH57">
        <v>0.00311535208462502</v>
      </c>
      <c r="GI57">
        <v>-2.16445174003142e-06</v>
      </c>
      <c r="GJ57">
        <v>9.0383515404126e-10</v>
      </c>
      <c r="GK57">
        <v>0.0515542376217994</v>
      </c>
      <c r="GL57">
        <v>0</v>
      </c>
      <c r="GM57">
        <v>0</v>
      </c>
      <c r="GN57">
        <v>0</v>
      </c>
      <c r="GO57">
        <v>18</v>
      </c>
      <c r="GP57">
        <v>2154</v>
      </c>
      <c r="GQ57">
        <v>2</v>
      </c>
      <c r="GR57">
        <v>17</v>
      </c>
      <c r="GS57">
        <v>1471</v>
      </c>
      <c r="GT57">
        <v>1471.2</v>
      </c>
      <c r="GU57">
        <v>1.98608</v>
      </c>
      <c r="GV57">
        <v>2.323</v>
      </c>
      <c r="GW57">
        <v>1.99829</v>
      </c>
      <c r="GX57">
        <v>2.70142</v>
      </c>
      <c r="GY57">
        <v>2.09351</v>
      </c>
      <c r="GZ57">
        <v>2.38403</v>
      </c>
      <c r="HA57">
        <v>34.3952</v>
      </c>
      <c r="HB57">
        <v>15.927</v>
      </c>
      <c r="HC57">
        <v>18</v>
      </c>
      <c r="HD57">
        <v>407.736</v>
      </c>
      <c r="HE57">
        <v>731.538</v>
      </c>
      <c r="HF57">
        <v>23.0007</v>
      </c>
      <c r="HG57">
        <v>22.7976</v>
      </c>
      <c r="HH57">
        <v>30.0005</v>
      </c>
      <c r="HI57">
        <v>22.5351</v>
      </c>
      <c r="HJ57">
        <v>22.5311</v>
      </c>
      <c r="HK57">
        <v>39.8481</v>
      </c>
      <c r="HL57">
        <v>35.2185</v>
      </c>
      <c r="HM57">
        <v>84.2729</v>
      </c>
      <c r="HN57">
        <v>23</v>
      </c>
      <c r="HO57">
        <v>719.996</v>
      </c>
      <c r="HP57">
        <v>18.3537</v>
      </c>
      <c r="HQ57">
        <v>98.4563</v>
      </c>
      <c r="HR57">
        <v>100.916</v>
      </c>
    </row>
    <row r="58" spans="1:226">
      <c r="A58">
        <v>42</v>
      </c>
      <c r="B58">
        <v>1656170063.1</v>
      </c>
      <c r="C58">
        <v>266.599999904633</v>
      </c>
      <c r="D58" t="s">
        <v>442</v>
      </c>
      <c r="E58" t="s">
        <v>443</v>
      </c>
      <c r="F58">
        <v>5</v>
      </c>
      <c r="G58" t="s">
        <v>353</v>
      </c>
      <c r="H58" t="s">
        <v>354</v>
      </c>
      <c r="I58">
        <v>1656170055.27857</v>
      </c>
      <c r="J58">
        <f>(K58)/1000</f>
        <v>0</v>
      </c>
      <c r="K58">
        <f>IF(BF58, AN58, AH58)</f>
        <v>0</v>
      </c>
      <c r="L58">
        <f>IF(BF58, AI58, AG58)</f>
        <v>0</v>
      </c>
      <c r="M58">
        <f>BH58 - IF(AU58&gt;1, L58*BB58*100.0/(AW58*BV58), 0)</f>
        <v>0</v>
      </c>
      <c r="N58">
        <f>((T58-J58/2)*M58-L58)/(T58+J58/2)</f>
        <v>0</v>
      </c>
      <c r="O58">
        <f>N58*(BO58+BP58)/1000.0</f>
        <v>0</v>
      </c>
      <c r="P58">
        <f>(BH58 - IF(AU58&gt;1, L58*BB58*100.0/(AW58*BV58), 0))*(BO58+BP58)/1000.0</f>
        <v>0</v>
      </c>
      <c r="Q58">
        <f>2.0/((1/S58-1/R58)+SIGN(S58)*SQRT((1/S58-1/R58)*(1/S58-1/R58) + 4*BC58/((BC58+1)*(BC58+1))*(2*1/S58*1/R58-1/R58*1/R58)))</f>
        <v>0</v>
      </c>
      <c r="R58">
        <f>IF(LEFT(BD58,1)&lt;&gt;"0",IF(LEFT(BD58,1)="1",3.0,BE58),$D$5+$E$5*(BV58*BO58/($K$5*1000))+$F$5*(BV58*BO58/($K$5*1000))*MAX(MIN(BB58,$J$5),$I$5)*MAX(MIN(BB58,$J$5),$I$5)+$G$5*MAX(MIN(BB58,$J$5),$I$5)*(BV58*BO58/($K$5*1000))+$H$5*(BV58*BO58/($K$5*1000))*(BV58*BO58/($K$5*1000)))</f>
        <v>0</v>
      </c>
      <c r="S58">
        <f>J58*(1000-(1000*0.61365*exp(17.502*W58/(240.97+W58))/(BO58+BP58)+BJ58)/2)/(1000*0.61365*exp(17.502*W58/(240.97+W58))/(BO58+BP58)-BJ58)</f>
        <v>0</v>
      </c>
      <c r="T58">
        <f>1/((BC58+1)/(Q58/1.6)+1/(R58/1.37)) + BC58/((BC58+1)/(Q58/1.6) + BC58/(R58/1.37))</f>
        <v>0</v>
      </c>
      <c r="U58">
        <f>(AX58*BA58)</f>
        <v>0</v>
      </c>
      <c r="V58">
        <f>(BQ58+(U58+2*0.95*5.67E-8*(((BQ58+$B$7)+273)^4-(BQ58+273)^4)-44100*J58)/(1.84*29.3*R58+8*0.95*5.67E-8*(BQ58+273)^3))</f>
        <v>0</v>
      </c>
      <c r="W58">
        <f>($C$7*BR58+$D$7*BS58+$E$7*V58)</f>
        <v>0</v>
      </c>
      <c r="X58">
        <f>0.61365*exp(17.502*W58/(240.97+W58))</f>
        <v>0</v>
      </c>
      <c r="Y58">
        <f>(Z58/AA58*100)</f>
        <v>0</v>
      </c>
      <c r="Z58">
        <f>BJ58*(BO58+BP58)/1000</f>
        <v>0</v>
      </c>
      <c r="AA58">
        <f>0.61365*exp(17.502*BQ58/(240.97+BQ58))</f>
        <v>0</v>
      </c>
      <c r="AB58">
        <f>(X58-BJ58*(BO58+BP58)/1000)</f>
        <v>0</v>
      </c>
      <c r="AC58">
        <f>(-J58*44100)</f>
        <v>0</v>
      </c>
      <c r="AD58">
        <f>2*29.3*R58*0.92*(BQ58-W58)</f>
        <v>0</v>
      </c>
      <c r="AE58">
        <f>2*0.95*5.67E-8*(((BQ58+$B$7)+273)^4-(W58+273)^4)</f>
        <v>0</v>
      </c>
      <c r="AF58">
        <f>U58+AE58+AC58+AD58</f>
        <v>0</v>
      </c>
      <c r="AG58">
        <f>BN58*AU58*(BI58-BH58*(1000-AU58*BK58)/(1000-AU58*BJ58))/(100*BB58)</f>
        <v>0</v>
      </c>
      <c r="AH58">
        <f>1000*BN58*AU58*(BJ58-BK58)/(100*BB58*(1000-AU58*BJ58))</f>
        <v>0</v>
      </c>
      <c r="AI58">
        <f>(AJ58 - AK58 - BO58*1E3/(8.314*(BQ58+273.15)) * AM58/BN58 * AL58) * BN58/(100*BB58) * (1000 - BK58)/1000</f>
        <v>0</v>
      </c>
      <c r="AJ58">
        <v>714.236897460831</v>
      </c>
      <c r="AK58">
        <v>687.024224242424</v>
      </c>
      <c r="AL58">
        <v>3.34164372672708</v>
      </c>
      <c r="AM58">
        <v>66.87844345255</v>
      </c>
      <c r="AN58">
        <f>(AP58 - AO58 + BO58*1E3/(8.314*(BQ58+273.15)) * AR58/BN58 * AQ58) * BN58/(100*BB58) * 1000/(1000 - AP58)</f>
        <v>0</v>
      </c>
      <c r="AO58">
        <v>18.4320142855875</v>
      </c>
      <c r="AP58">
        <v>19.7991921212121</v>
      </c>
      <c r="AQ58">
        <v>-3.10037814273955e-05</v>
      </c>
      <c r="AR58">
        <v>77.4193285982375</v>
      </c>
      <c r="AS58">
        <v>30</v>
      </c>
      <c r="AT58">
        <v>6</v>
      </c>
      <c r="AU58">
        <f>IF(AS58*$H$13&gt;=AW58,1.0,(AW58/(AW58-AS58*$H$13)))</f>
        <v>0</v>
      </c>
      <c r="AV58">
        <f>(AU58-1)*100</f>
        <v>0</v>
      </c>
      <c r="AW58">
        <f>MAX(0,($B$13+$C$13*BV58)/(1+$D$13*BV58)*BO58/(BQ58+273)*$E$13)</f>
        <v>0</v>
      </c>
      <c r="AX58">
        <f>$B$11*BW58+$C$11*BX58+$F$11*CI58*(1-CL58)</f>
        <v>0</v>
      </c>
      <c r="AY58">
        <f>AX58*AZ58</f>
        <v>0</v>
      </c>
      <c r="AZ58">
        <f>($B$11*$D$9+$C$11*$D$9+$F$11*((CV58+CN58)/MAX(CV58+CN58+CW58, 0.1)*$I$9+CW58/MAX(CV58+CN58+CW58, 0.1)*$J$9))/($B$11+$C$11+$F$11)</f>
        <v>0</v>
      </c>
      <c r="BA58">
        <f>($B$11*$K$9+$C$11*$K$9+$F$11*((CV58+CN58)/MAX(CV58+CN58+CW58, 0.1)*$P$9+CW58/MAX(CV58+CN58+CW58, 0.1)*$Q$9))/($B$11+$C$11+$F$11)</f>
        <v>0</v>
      </c>
      <c r="BB58">
        <v>2.18</v>
      </c>
      <c r="BC58">
        <v>0.5</v>
      </c>
      <c r="BD58" t="s">
        <v>355</v>
      </c>
      <c r="BE58">
        <v>2</v>
      </c>
      <c r="BF58" t="b">
        <v>1</v>
      </c>
      <c r="BG58">
        <v>1656170055.27857</v>
      </c>
      <c r="BH58">
        <v>649.611071428572</v>
      </c>
      <c r="BI58">
        <v>685.741714285714</v>
      </c>
      <c r="BJ58">
        <v>19.8036107142857</v>
      </c>
      <c r="BK58">
        <v>18.4468464285714</v>
      </c>
      <c r="BL58">
        <v>647.860535714286</v>
      </c>
      <c r="BM58">
        <v>19.7520714285714</v>
      </c>
      <c r="BN58">
        <v>499.994714285714</v>
      </c>
      <c r="BO58">
        <v>76.3367714285714</v>
      </c>
      <c r="BP58">
        <v>0.0999948178571429</v>
      </c>
      <c r="BQ58">
        <v>24.137125</v>
      </c>
      <c r="BR58">
        <v>24.1282642857143</v>
      </c>
      <c r="BS58">
        <v>999.9</v>
      </c>
      <c r="BT58">
        <v>0</v>
      </c>
      <c r="BU58">
        <v>0</v>
      </c>
      <c r="BV58">
        <v>9997.94535714286</v>
      </c>
      <c r="BW58">
        <v>0</v>
      </c>
      <c r="BX58">
        <v>1393.09714285714</v>
      </c>
      <c r="BY58">
        <v>-36.1305285714286</v>
      </c>
      <c r="BZ58">
        <v>662.735678571429</v>
      </c>
      <c r="CA58">
        <v>698.628714285714</v>
      </c>
      <c r="CB58">
        <v>1.3567775</v>
      </c>
      <c r="CC58">
        <v>685.741714285714</v>
      </c>
      <c r="CD58">
        <v>18.4468464285714</v>
      </c>
      <c r="CE58">
        <v>1.51174428571429</v>
      </c>
      <c r="CF58">
        <v>1.40817285714286</v>
      </c>
      <c r="CG58">
        <v>13.0874678571429</v>
      </c>
      <c r="CH58">
        <v>12.0059178571429</v>
      </c>
      <c r="CI58">
        <v>2000.03285714286</v>
      </c>
      <c r="CJ58">
        <v>0.979998535714286</v>
      </c>
      <c r="CK58">
        <v>0.0200017464285714</v>
      </c>
      <c r="CL58">
        <v>0</v>
      </c>
      <c r="CM58">
        <v>2.58288571428571</v>
      </c>
      <c r="CN58">
        <v>0</v>
      </c>
      <c r="CO58">
        <v>3759.52642857143</v>
      </c>
      <c r="CP58">
        <v>16705.6642857143</v>
      </c>
      <c r="CQ58">
        <v>40.4505</v>
      </c>
      <c r="CR58">
        <v>42.08</v>
      </c>
      <c r="CS58">
        <v>41.375</v>
      </c>
      <c r="CT58">
        <v>40.375</v>
      </c>
      <c r="CU58">
        <v>39.99325</v>
      </c>
      <c r="CV58">
        <v>1960.03178571429</v>
      </c>
      <c r="CW58">
        <v>40.0010714285714</v>
      </c>
      <c r="CX58">
        <v>0</v>
      </c>
      <c r="CY58">
        <v>1656170062.2</v>
      </c>
      <c r="CZ58">
        <v>0</v>
      </c>
      <c r="DA58">
        <v>0</v>
      </c>
      <c r="DB58" t="s">
        <v>356</v>
      </c>
      <c r="DC58">
        <v>1656081796.1</v>
      </c>
      <c r="DD58">
        <v>1656081786.6</v>
      </c>
      <c r="DE58">
        <v>0</v>
      </c>
      <c r="DF58">
        <v>0.447</v>
      </c>
      <c r="DG58">
        <v>0.012</v>
      </c>
      <c r="DH58">
        <v>1.816</v>
      </c>
      <c r="DI58">
        <v>-0.091</v>
      </c>
      <c r="DJ58">
        <v>420</v>
      </c>
      <c r="DK58">
        <v>13</v>
      </c>
      <c r="DL58">
        <v>0.64</v>
      </c>
      <c r="DM58">
        <v>0.22</v>
      </c>
      <c r="DN58">
        <v>-35.96364</v>
      </c>
      <c r="DO58">
        <v>-2.82099962476543</v>
      </c>
      <c r="DP58">
        <v>0.446050101894395</v>
      </c>
      <c r="DQ58">
        <v>0</v>
      </c>
      <c r="DR58">
        <v>1.34807925</v>
      </c>
      <c r="DS58">
        <v>0.212781275797371</v>
      </c>
      <c r="DT58">
        <v>0.0225565939790896</v>
      </c>
      <c r="DU58">
        <v>0</v>
      </c>
      <c r="DV58">
        <v>0</v>
      </c>
      <c r="DW58">
        <v>2</v>
      </c>
      <c r="DX58" t="s">
        <v>357</v>
      </c>
      <c r="DY58">
        <v>2.90175</v>
      </c>
      <c r="DZ58">
        <v>2.71668</v>
      </c>
      <c r="EA58">
        <v>0.110284</v>
      </c>
      <c r="EB58">
        <v>0.114322</v>
      </c>
      <c r="EC58">
        <v>0.0773378</v>
      </c>
      <c r="ED58">
        <v>0.0730612</v>
      </c>
      <c r="EE58">
        <v>25623.7</v>
      </c>
      <c r="EF58">
        <v>21914.8</v>
      </c>
      <c r="EG58">
        <v>25763.7</v>
      </c>
      <c r="EH58">
        <v>24079.3</v>
      </c>
      <c r="EI58">
        <v>40506.9</v>
      </c>
      <c r="EJ58">
        <v>36911.8</v>
      </c>
      <c r="EK58">
        <v>46486.8</v>
      </c>
      <c r="EL58">
        <v>42905.5</v>
      </c>
      <c r="EM58">
        <v>1.81887</v>
      </c>
      <c r="EN58">
        <v>2.29862</v>
      </c>
      <c r="EO58">
        <v>0.150256</v>
      </c>
      <c r="EP58">
        <v>0</v>
      </c>
      <c r="EQ58">
        <v>21.7502</v>
      </c>
      <c r="ER58">
        <v>999.9</v>
      </c>
      <c r="ES58">
        <v>54.078</v>
      </c>
      <c r="ET58">
        <v>25.75</v>
      </c>
      <c r="EU58">
        <v>23.5519</v>
      </c>
      <c r="EV58">
        <v>52.3755</v>
      </c>
      <c r="EW58">
        <v>35.6651</v>
      </c>
      <c r="EX58">
        <v>2</v>
      </c>
      <c r="EY58">
        <v>-0.353511</v>
      </c>
      <c r="EZ58">
        <v>-0.503175</v>
      </c>
      <c r="FA58">
        <v>20.2465</v>
      </c>
      <c r="FB58">
        <v>5.23526</v>
      </c>
      <c r="FC58">
        <v>11.986</v>
      </c>
      <c r="FD58">
        <v>4.9571</v>
      </c>
      <c r="FE58">
        <v>3.3039</v>
      </c>
      <c r="FF58">
        <v>9999</v>
      </c>
      <c r="FG58">
        <v>310.9</v>
      </c>
      <c r="FH58">
        <v>3690.6</v>
      </c>
      <c r="FI58">
        <v>9999</v>
      </c>
      <c r="FJ58">
        <v>1.86829</v>
      </c>
      <c r="FK58">
        <v>1.86401</v>
      </c>
      <c r="FL58">
        <v>1.87163</v>
      </c>
      <c r="FM58">
        <v>1.86243</v>
      </c>
      <c r="FN58">
        <v>1.86188</v>
      </c>
      <c r="FO58">
        <v>1.86829</v>
      </c>
      <c r="FP58">
        <v>1.8584</v>
      </c>
      <c r="FQ58">
        <v>1.86492</v>
      </c>
      <c r="FR58">
        <v>5</v>
      </c>
      <c r="FS58">
        <v>0</v>
      </c>
      <c r="FT58">
        <v>0</v>
      </c>
      <c r="FU58">
        <v>0</v>
      </c>
      <c r="FV58" t="s">
        <v>358</v>
      </c>
      <c r="FW58" t="s">
        <v>359</v>
      </c>
      <c r="FX58" t="s">
        <v>360</v>
      </c>
      <c r="FY58" t="s">
        <v>360</v>
      </c>
      <c r="FZ58" t="s">
        <v>360</v>
      </c>
      <c r="GA58" t="s">
        <v>360</v>
      </c>
      <c r="GB58">
        <v>0</v>
      </c>
      <c r="GC58">
        <v>100</v>
      </c>
      <c r="GD58">
        <v>100</v>
      </c>
      <c r="GE58">
        <v>1.787</v>
      </c>
      <c r="GF58">
        <v>0.0515</v>
      </c>
      <c r="GG58">
        <v>0.394990895927804</v>
      </c>
      <c r="GH58">
        <v>0.00311535208462502</v>
      </c>
      <c r="GI58">
        <v>-2.16445174003142e-06</v>
      </c>
      <c r="GJ58">
        <v>9.0383515404126e-10</v>
      </c>
      <c r="GK58">
        <v>0.0515542376217994</v>
      </c>
      <c r="GL58">
        <v>0</v>
      </c>
      <c r="GM58">
        <v>0</v>
      </c>
      <c r="GN58">
        <v>0</v>
      </c>
      <c r="GO58">
        <v>18</v>
      </c>
      <c r="GP58">
        <v>2154</v>
      </c>
      <c r="GQ58">
        <v>2</v>
      </c>
      <c r="GR58">
        <v>17</v>
      </c>
      <c r="GS58">
        <v>1471.1</v>
      </c>
      <c r="GT58">
        <v>1471.3</v>
      </c>
      <c r="GU58">
        <v>2.02148</v>
      </c>
      <c r="GV58">
        <v>2.32178</v>
      </c>
      <c r="GW58">
        <v>1.99829</v>
      </c>
      <c r="GX58">
        <v>2.70142</v>
      </c>
      <c r="GY58">
        <v>2.09351</v>
      </c>
      <c r="GZ58">
        <v>2.39258</v>
      </c>
      <c r="HA58">
        <v>34.418</v>
      </c>
      <c r="HB58">
        <v>15.927</v>
      </c>
      <c r="HC58">
        <v>18</v>
      </c>
      <c r="HD58">
        <v>407.978</v>
      </c>
      <c r="HE58">
        <v>731.516</v>
      </c>
      <c r="HF58">
        <v>23.0007</v>
      </c>
      <c r="HG58">
        <v>22.8018</v>
      </c>
      <c r="HH58">
        <v>30.0005</v>
      </c>
      <c r="HI58">
        <v>22.5392</v>
      </c>
      <c r="HJ58">
        <v>22.5357</v>
      </c>
      <c r="HK58">
        <v>40.483</v>
      </c>
      <c r="HL58">
        <v>35.2185</v>
      </c>
      <c r="HM58">
        <v>84.2729</v>
      </c>
      <c r="HN58">
        <v>23</v>
      </c>
      <c r="HO58">
        <v>740.093</v>
      </c>
      <c r="HP58">
        <v>18.3637</v>
      </c>
      <c r="HQ58">
        <v>98.4545</v>
      </c>
      <c r="HR58">
        <v>100.914</v>
      </c>
    </row>
    <row r="59" spans="1:226">
      <c r="A59">
        <v>43</v>
      </c>
      <c r="B59">
        <v>1656170068.6</v>
      </c>
      <c r="C59">
        <v>272.099999904633</v>
      </c>
      <c r="D59" t="s">
        <v>444</v>
      </c>
      <c r="E59" t="s">
        <v>445</v>
      </c>
      <c r="F59">
        <v>5</v>
      </c>
      <c r="G59" t="s">
        <v>353</v>
      </c>
      <c r="H59" t="s">
        <v>354</v>
      </c>
      <c r="I59">
        <v>1656170060.85</v>
      </c>
      <c r="J59">
        <f>(K59)/1000</f>
        <v>0</v>
      </c>
      <c r="K59">
        <f>IF(BF59, AN59, AH59)</f>
        <v>0</v>
      </c>
      <c r="L59">
        <f>IF(BF59, AI59, AG59)</f>
        <v>0</v>
      </c>
      <c r="M59">
        <f>BH59 - IF(AU59&gt;1, L59*BB59*100.0/(AW59*BV59), 0)</f>
        <v>0</v>
      </c>
      <c r="N59">
        <f>((T59-J59/2)*M59-L59)/(T59+J59/2)</f>
        <v>0</v>
      </c>
      <c r="O59">
        <f>N59*(BO59+BP59)/1000.0</f>
        <v>0</v>
      </c>
      <c r="P59">
        <f>(BH59 - IF(AU59&gt;1, L59*BB59*100.0/(AW59*BV59), 0))*(BO59+BP59)/1000.0</f>
        <v>0</v>
      </c>
      <c r="Q59">
        <f>2.0/((1/S59-1/R59)+SIGN(S59)*SQRT((1/S59-1/R59)*(1/S59-1/R59) + 4*BC59/((BC59+1)*(BC59+1))*(2*1/S59*1/R59-1/R59*1/R59)))</f>
        <v>0</v>
      </c>
      <c r="R59">
        <f>IF(LEFT(BD59,1)&lt;&gt;"0",IF(LEFT(BD59,1)="1",3.0,BE59),$D$5+$E$5*(BV59*BO59/($K$5*1000))+$F$5*(BV59*BO59/($K$5*1000))*MAX(MIN(BB59,$J$5),$I$5)*MAX(MIN(BB59,$J$5),$I$5)+$G$5*MAX(MIN(BB59,$J$5),$I$5)*(BV59*BO59/($K$5*1000))+$H$5*(BV59*BO59/($K$5*1000))*(BV59*BO59/($K$5*1000)))</f>
        <v>0</v>
      </c>
      <c r="S59">
        <f>J59*(1000-(1000*0.61365*exp(17.502*W59/(240.97+W59))/(BO59+BP59)+BJ59)/2)/(1000*0.61365*exp(17.502*W59/(240.97+W59))/(BO59+BP59)-BJ59)</f>
        <v>0</v>
      </c>
      <c r="T59">
        <f>1/((BC59+1)/(Q59/1.6)+1/(R59/1.37)) + BC59/((BC59+1)/(Q59/1.6) + BC59/(R59/1.37))</f>
        <v>0</v>
      </c>
      <c r="U59">
        <f>(AX59*BA59)</f>
        <v>0</v>
      </c>
      <c r="V59">
        <f>(BQ59+(U59+2*0.95*5.67E-8*(((BQ59+$B$7)+273)^4-(BQ59+273)^4)-44100*J59)/(1.84*29.3*R59+8*0.95*5.67E-8*(BQ59+273)^3))</f>
        <v>0</v>
      </c>
      <c r="W59">
        <f>($C$7*BR59+$D$7*BS59+$E$7*V59)</f>
        <v>0</v>
      </c>
      <c r="X59">
        <f>0.61365*exp(17.502*W59/(240.97+W59))</f>
        <v>0</v>
      </c>
      <c r="Y59">
        <f>(Z59/AA59*100)</f>
        <v>0</v>
      </c>
      <c r="Z59">
        <f>BJ59*(BO59+BP59)/1000</f>
        <v>0</v>
      </c>
      <c r="AA59">
        <f>0.61365*exp(17.502*BQ59/(240.97+BQ59))</f>
        <v>0</v>
      </c>
      <c r="AB59">
        <f>(X59-BJ59*(BO59+BP59)/1000)</f>
        <v>0</v>
      </c>
      <c r="AC59">
        <f>(-J59*44100)</f>
        <v>0</v>
      </c>
      <c r="AD59">
        <f>2*29.3*R59*0.92*(BQ59-W59)</f>
        <v>0</v>
      </c>
      <c r="AE59">
        <f>2*0.95*5.67E-8*(((BQ59+$B$7)+273)^4-(W59+273)^4)</f>
        <v>0</v>
      </c>
      <c r="AF59">
        <f>U59+AE59+AC59+AD59</f>
        <v>0</v>
      </c>
      <c r="AG59">
        <f>BN59*AU59*(BI59-BH59*(1000-AU59*BK59)/(1000-AU59*BJ59))/(100*BB59)</f>
        <v>0</v>
      </c>
      <c r="AH59">
        <f>1000*BN59*AU59*(BJ59-BK59)/(100*BB59*(1000-AU59*BJ59))</f>
        <v>0</v>
      </c>
      <c r="AI59">
        <f>(AJ59 - AK59 - BO59*1E3/(8.314*(BQ59+273.15)) * AM59/BN59 * AL59) * BN59/(100*BB59) * (1000 - BK59)/1000</f>
        <v>0</v>
      </c>
      <c r="AJ59">
        <v>732.612688055582</v>
      </c>
      <c r="AK59">
        <v>705.28156969697</v>
      </c>
      <c r="AL59">
        <v>3.30442116444102</v>
      </c>
      <c r="AM59">
        <v>66.87844345255</v>
      </c>
      <c r="AN59">
        <f>(AP59 - AO59 + BO59*1E3/(8.314*(BQ59+273.15)) * AR59/BN59 * AQ59) * BN59/(100*BB59) * 1000/(1000 - AP59)</f>
        <v>0</v>
      </c>
      <c r="AO59">
        <v>18.4133713779064</v>
      </c>
      <c r="AP59">
        <v>19.8000290909091</v>
      </c>
      <c r="AQ59">
        <v>-9.84231403794899e-07</v>
      </c>
      <c r="AR59">
        <v>77.4193285982375</v>
      </c>
      <c r="AS59">
        <v>31</v>
      </c>
      <c r="AT59">
        <v>6</v>
      </c>
      <c r="AU59">
        <f>IF(AS59*$H$13&gt;=AW59,1.0,(AW59/(AW59-AS59*$H$13)))</f>
        <v>0</v>
      </c>
      <c r="AV59">
        <f>(AU59-1)*100</f>
        <v>0</v>
      </c>
      <c r="AW59">
        <f>MAX(0,($B$13+$C$13*BV59)/(1+$D$13*BV59)*BO59/(BQ59+273)*$E$13)</f>
        <v>0</v>
      </c>
      <c r="AX59">
        <f>$B$11*BW59+$C$11*BX59+$F$11*CI59*(1-CL59)</f>
        <v>0</v>
      </c>
      <c r="AY59">
        <f>AX59*AZ59</f>
        <v>0</v>
      </c>
      <c r="AZ59">
        <f>($B$11*$D$9+$C$11*$D$9+$F$11*((CV59+CN59)/MAX(CV59+CN59+CW59, 0.1)*$I$9+CW59/MAX(CV59+CN59+CW59, 0.1)*$J$9))/($B$11+$C$11+$F$11)</f>
        <v>0</v>
      </c>
      <c r="BA59">
        <f>($B$11*$K$9+$C$11*$K$9+$F$11*((CV59+CN59)/MAX(CV59+CN59+CW59, 0.1)*$P$9+CW59/MAX(CV59+CN59+CW59, 0.1)*$Q$9))/($B$11+$C$11+$F$11)</f>
        <v>0</v>
      </c>
      <c r="BB59">
        <v>2.18</v>
      </c>
      <c r="BC59">
        <v>0.5</v>
      </c>
      <c r="BD59" t="s">
        <v>355</v>
      </c>
      <c r="BE59">
        <v>2</v>
      </c>
      <c r="BF59" t="b">
        <v>1</v>
      </c>
      <c r="BG59">
        <v>1656170060.85</v>
      </c>
      <c r="BH59">
        <v>667.757464285714</v>
      </c>
      <c r="BI59">
        <v>704.059678571429</v>
      </c>
      <c r="BJ59">
        <v>19.802925</v>
      </c>
      <c r="BK59">
        <v>18.4300178571429</v>
      </c>
      <c r="BL59">
        <v>665.980714285714</v>
      </c>
      <c r="BM59">
        <v>19.7513857142857</v>
      </c>
      <c r="BN59">
        <v>499.979821428571</v>
      </c>
      <c r="BO59">
        <v>76.3370785714286</v>
      </c>
      <c r="BP59">
        <v>0.0998793535714286</v>
      </c>
      <c r="BQ59">
        <v>24.1472392857143</v>
      </c>
      <c r="BR59">
        <v>24.2023321428571</v>
      </c>
      <c r="BS59">
        <v>999.9</v>
      </c>
      <c r="BT59">
        <v>0</v>
      </c>
      <c r="BU59">
        <v>0</v>
      </c>
      <c r="BV59">
        <v>10010.0928571429</v>
      </c>
      <c r="BW59">
        <v>0</v>
      </c>
      <c r="BX59">
        <v>1393.255</v>
      </c>
      <c r="BY59">
        <v>-36.3021857142857</v>
      </c>
      <c r="BZ59">
        <v>681.248107142857</v>
      </c>
      <c r="CA59">
        <v>717.27875</v>
      </c>
      <c r="CB59">
        <v>1.37292214285714</v>
      </c>
      <c r="CC59">
        <v>704.059678571429</v>
      </c>
      <c r="CD59">
        <v>18.4300178571429</v>
      </c>
      <c r="CE59">
        <v>1.5116975</v>
      </c>
      <c r="CF59">
        <v>1.40689428571429</v>
      </c>
      <c r="CG59">
        <v>13.0870035714286</v>
      </c>
      <c r="CH59">
        <v>11.9921357142857</v>
      </c>
      <c r="CI59">
        <v>2000.02214285714</v>
      </c>
      <c r="CJ59">
        <v>0.979998428571428</v>
      </c>
      <c r="CK59">
        <v>0.0200018571428571</v>
      </c>
      <c r="CL59">
        <v>0</v>
      </c>
      <c r="CM59">
        <v>2.61811428571429</v>
      </c>
      <c r="CN59">
        <v>0</v>
      </c>
      <c r="CO59">
        <v>3755.64142857143</v>
      </c>
      <c r="CP59">
        <v>16705.5571428571</v>
      </c>
      <c r="CQ59">
        <v>40.446</v>
      </c>
      <c r="CR59">
        <v>42.08</v>
      </c>
      <c r="CS59">
        <v>41.375</v>
      </c>
      <c r="CT59">
        <v>40.375</v>
      </c>
      <c r="CU59">
        <v>39.99325</v>
      </c>
      <c r="CV59">
        <v>1960.02107142857</v>
      </c>
      <c r="CW59">
        <v>40.0010714285714</v>
      </c>
      <c r="CX59">
        <v>0</v>
      </c>
      <c r="CY59">
        <v>1656170067.6</v>
      </c>
      <c r="CZ59">
        <v>0</v>
      </c>
      <c r="DA59">
        <v>0</v>
      </c>
      <c r="DB59" t="s">
        <v>356</v>
      </c>
      <c r="DC59">
        <v>1656081796.1</v>
      </c>
      <c r="DD59">
        <v>1656081786.6</v>
      </c>
      <c r="DE59">
        <v>0</v>
      </c>
      <c r="DF59">
        <v>0.447</v>
      </c>
      <c r="DG59">
        <v>0.012</v>
      </c>
      <c r="DH59">
        <v>1.816</v>
      </c>
      <c r="DI59">
        <v>-0.091</v>
      </c>
      <c r="DJ59">
        <v>420</v>
      </c>
      <c r="DK59">
        <v>13</v>
      </c>
      <c r="DL59">
        <v>0.64</v>
      </c>
      <c r="DM59">
        <v>0.22</v>
      </c>
      <c r="DN59">
        <v>-36.25433</v>
      </c>
      <c r="DO59">
        <v>-2.61246078799242</v>
      </c>
      <c r="DP59">
        <v>0.403534609544213</v>
      </c>
      <c r="DQ59">
        <v>0</v>
      </c>
      <c r="DR59">
        <v>1.36460225</v>
      </c>
      <c r="DS59">
        <v>0.191960487804874</v>
      </c>
      <c r="DT59">
        <v>0.0211107708868601</v>
      </c>
      <c r="DU59">
        <v>0</v>
      </c>
      <c r="DV59">
        <v>0</v>
      </c>
      <c r="DW59">
        <v>2</v>
      </c>
      <c r="DX59" t="s">
        <v>357</v>
      </c>
      <c r="DY59">
        <v>2.90136</v>
      </c>
      <c r="DZ59">
        <v>2.71639</v>
      </c>
      <c r="EA59">
        <v>0.112276</v>
      </c>
      <c r="EB59">
        <v>0.116349</v>
      </c>
      <c r="EC59">
        <v>0.0773413</v>
      </c>
      <c r="ED59">
        <v>0.0730997</v>
      </c>
      <c r="EE59">
        <v>25566.1</v>
      </c>
      <c r="EF59">
        <v>21864.8</v>
      </c>
      <c r="EG59">
        <v>25763.5</v>
      </c>
      <c r="EH59">
        <v>24079.4</v>
      </c>
      <c r="EI59">
        <v>40506.7</v>
      </c>
      <c r="EJ59">
        <v>36910.6</v>
      </c>
      <c r="EK59">
        <v>46486.7</v>
      </c>
      <c r="EL59">
        <v>42905.9</v>
      </c>
      <c r="EM59">
        <v>1.8179</v>
      </c>
      <c r="EN59">
        <v>2.2986</v>
      </c>
      <c r="EO59">
        <v>0.155635</v>
      </c>
      <c r="EP59">
        <v>0</v>
      </c>
      <c r="EQ59">
        <v>21.7437</v>
      </c>
      <c r="ER59">
        <v>999.9</v>
      </c>
      <c r="ES59">
        <v>54.053</v>
      </c>
      <c r="ET59">
        <v>25.77</v>
      </c>
      <c r="EU59">
        <v>23.5678</v>
      </c>
      <c r="EV59">
        <v>51.9955</v>
      </c>
      <c r="EW59">
        <v>35.7372</v>
      </c>
      <c r="EX59">
        <v>2</v>
      </c>
      <c r="EY59">
        <v>-0.353013</v>
      </c>
      <c r="EZ59">
        <v>-0.501051</v>
      </c>
      <c r="FA59">
        <v>20.2465</v>
      </c>
      <c r="FB59">
        <v>5.23451</v>
      </c>
      <c r="FC59">
        <v>11.986</v>
      </c>
      <c r="FD59">
        <v>4.95715</v>
      </c>
      <c r="FE59">
        <v>3.30387</v>
      </c>
      <c r="FF59">
        <v>9999</v>
      </c>
      <c r="FG59">
        <v>310.9</v>
      </c>
      <c r="FH59">
        <v>3690.9</v>
      </c>
      <c r="FI59">
        <v>9999</v>
      </c>
      <c r="FJ59">
        <v>1.86829</v>
      </c>
      <c r="FK59">
        <v>1.86401</v>
      </c>
      <c r="FL59">
        <v>1.87162</v>
      </c>
      <c r="FM59">
        <v>1.86246</v>
      </c>
      <c r="FN59">
        <v>1.86188</v>
      </c>
      <c r="FO59">
        <v>1.86829</v>
      </c>
      <c r="FP59">
        <v>1.8584</v>
      </c>
      <c r="FQ59">
        <v>1.86493</v>
      </c>
      <c r="FR59">
        <v>5</v>
      </c>
      <c r="FS59">
        <v>0</v>
      </c>
      <c r="FT59">
        <v>0</v>
      </c>
      <c r="FU59">
        <v>0</v>
      </c>
      <c r="FV59" t="s">
        <v>358</v>
      </c>
      <c r="FW59" t="s">
        <v>359</v>
      </c>
      <c r="FX59" t="s">
        <v>360</v>
      </c>
      <c r="FY59" t="s">
        <v>360</v>
      </c>
      <c r="FZ59" t="s">
        <v>360</v>
      </c>
      <c r="GA59" t="s">
        <v>360</v>
      </c>
      <c r="GB59">
        <v>0</v>
      </c>
      <c r="GC59">
        <v>100</v>
      </c>
      <c r="GD59">
        <v>100</v>
      </c>
      <c r="GE59">
        <v>1.812</v>
      </c>
      <c r="GF59">
        <v>0.0516</v>
      </c>
      <c r="GG59">
        <v>0.394990895927804</v>
      </c>
      <c r="GH59">
        <v>0.00311535208462502</v>
      </c>
      <c r="GI59">
        <v>-2.16445174003142e-06</v>
      </c>
      <c r="GJ59">
        <v>9.0383515404126e-10</v>
      </c>
      <c r="GK59">
        <v>0.0515542376217994</v>
      </c>
      <c r="GL59">
        <v>0</v>
      </c>
      <c r="GM59">
        <v>0</v>
      </c>
      <c r="GN59">
        <v>0</v>
      </c>
      <c r="GO59">
        <v>18</v>
      </c>
      <c r="GP59">
        <v>2154</v>
      </c>
      <c r="GQ59">
        <v>2</v>
      </c>
      <c r="GR59">
        <v>17</v>
      </c>
      <c r="GS59">
        <v>1471.2</v>
      </c>
      <c r="GT59">
        <v>1471.4</v>
      </c>
      <c r="GU59">
        <v>2.06055</v>
      </c>
      <c r="GV59">
        <v>2.32056</v>
      </c>
      <c r="GW59">
        <v>1.99829</v>
      </c>
      <c r="GX59">
        <v>2.70142</v>
      </c>
      <c r="GY59">
        <v>2.09351</v>
      </c>
      <c r="GZ59">
        <v>2.37183</v>
      </c>
      <c r="HA59">
        <v>34.418</v>
      </c>
      <c r="HB59">
        <v>15.9182</v>
      </c>
      <c r="HC59">
        <v>18</v>
      </c>
      <c r="HD59">
        <v>407.503</v>
      </c>
      <c r="HE59">
        <v>731.572</v>
      </c>
      <c r="HF59">
        <v>23.0005</v>
      </c>
      <c r="HG59">
        <v>22.8081</v>
      </c>
      <c r="HH59">
        <v>30.0004</v>
      </c>
      <c r="HI59">
        <v>22.5445</v>
      </c>
      <c r="HJ59">
        <v>22.541</v>
      </c>
      <c r="HK59">
        <v>41.331</v>
      </c>
      <c r="HL59">
        <v>35.2185</v>
      </c>
      <c r="HM59">
        <v>84.2729</v>
      </c>
      <c r="HN59">
        <v>23</v>
      </c>
      <c r="HO59">
        <v>753.486</v>
      </c>
      <c r="HP59">
        <v>18.3493</v>
      </c>
      <c r="HQ59">
        <v>98.4541</v>
      </c>
      <c r="HR59">
        <v>100.915</v>
      </c>
    </row>
    <row r="60" spans="1:226">
      <c r="A60">
        <v>44</v>
      </c>
      <c r="B60">
        <v>1656170073.6</v>
      </c>
      <c r="C60">
        <v>277.099999904633</v>
      </c>
      <c r="D60" t="s">
        <v>446</v>
      </c>
      <c r="E60" t="s">
        <v>447</v>
      </c>
      <c r="F60">
        <v>5</v>
      </c>
      <c r="G60" t="s">
        <v>353</v>
      </c>
      <c r="H60" t="s">
        <v>354</v>
      </c>
      <c r="I60">
        <v>1656170066.11852</v>
      </c>
      <c r="J60">
        <f>(K60)/1000</f>
        <v>0</v>
      </c>
      <c r="K60">
        <f>IF(BF60, AN60, AH60)</f>
        <v>0</v>
      </c>
      <c r="L60">
        <f>IF(BF60, AI60, AG60)</f>
        <v>0</v>
      </c>
      <c r="M60">
        <f>BH60 - IF(AU60&gt;1, L60*BB60*100.0/(AW60*BV60), 0)</f>
        <v>0</v>
      </c>
      <c r="N60">
        <f>((T60-J60/2)*M60-L60)/(T60+J60/2)</f>
        <v>0</v>
      </c>
      <c r="O60">
        <f>N60*(BO60+BP60)/1000.0</f>
        <v>0</v>
      </c>
      <c r="P60">
        <f>(BH60 - IF(AU60&gt;1, L60*BB60*100.0/(AW60*BV60), 0))*(BO60+BP60)/1000.0</f>
        <v>0</v>
      </c>
      <c r="Q60">
        <f>2.0/((1/S60-1/R60)+SIGN(S60)*SQRT((1/S60-1/R60)*(1/S60-1/R60) + 4*BC60/((BC60+1)*(BC60+1))*(2*1/S60*1/R60-1/R60*1/R60)))</f>
        <v>0</v>
      </c>
      <c r="R60">
        <f>IF(LEFT(BD60,1)&lt;&gt;"0",IF(LEFT(BD60,1)="1",3.0,BE60),$D$5+$E$5*(BV60*BO60/($K$5*1000))+$F$5*(BV60*BO60/($K$5*1000))*MAX(MIN(BB60,$J$5),$I$5)*MAX(MIN(BB60,$J$5),$I$5)+$G$5*MAX(MIN(BB60,$J$5),$I$5)*(BV60*BO60/($K$5*1000))+$H$5*(BV60*BO60/($K$5*1000))*(BV60*BO60/($K$5*1000)))</f>
        <v>0</v>
      </c>
      <c r="S60">
        <f>J60*(1000-(1000*0.61365*exp(17.502*W60/(240.97+W60))/(BO60+BP60)+BJ60)/2)/(1000*0.61365*exp(17.502*W60/(240.97+W60))/(BO60+BP60)-BJ60)</f>
        <v>0</v>
      </c>
      <c r="T60">
        <f>1/((BC60+1)/(Q60/1.6)+1/(R60/1.37)) + BC60/((BC60+1)/(Q60/1.6) + BC60/(R60/1.37))</f>
        <v>0</v>
      </c>
      <c r="U60">
        <f>(AX60*BA60)</f>
        <v>0</v>
      </c>
      <c r="V60">
        <f>(BQ60+(U60+2*0.95*5.67E-8*(((BQ60+$B$7)+273)^4-(BQ60+273)^4)-44100*J60)/(1.84*29.3*R60+8*0.95*5.67E-8*(BQ60+273)^3))</f>
        <v>0</v>
      </c>
      <c r="W60">
        <f>($C$7*BR60+$D$7*BS60+$E$7*V60)</f>
        <v>0</v>
      </c>
      <c r="X60">
        <f>0.61365*exp(17.502*W60/(240.97+W60))</f>
        <v>0</v>
      </c>
      <c r="Y60">
        <f>(Z60/AA60*100)</f>
        <v>0</v>
      </c>
      <c r="Z60">
        <f>BJ60*(BO60+BP60)/1000</f>
        <v>0</v>
      </c>
      <c r="AA60">
        <f>0.61365*exp(17.502*BQ60/(240.97+BQ60))</f>
        <v>0</v>
      </c>
      <c r="AB60">
        <f>(X60-BJ60*(BO60+BP60)/1000)</f>
        <v>0</v>
      </c>
      <c r="AC60">
        <f>(-J60*44100)</f>
        <v>0</v>
      </c>
      <c r="AD60">
        <f>2*29.3*R60*0.92*(BQ60-W60)</f>
        <v>0</v>
      </c>
      <c r="AE60">
        <f>2*0.95*5.67E-8*(((BQ60+$B$7)+273)^4-(W60+273)^4)</f>
        <v>0</v>
      </c>
      <c r="AF60">
        <f>U60+AE60+AC60+AD60</f>
        <v>0</v>
      </c>
      <c r="AG60">
        <f>BN60*AU60*(BI60-BH60*(1000-AU60*BK60)/(1000-AU60*BJ60))/(100*BB60)</f>
        <v>0</v>
      </c>
      <c r="AH60">
        <f>1000*BN60*AU60*(BJ60-BK60)/(100*BB60*(1000-AU60*BJ60))</f>
        <v>0</v>
      </c>
      <c r="AI60">
        <f>(AJ60 - AK60 - BO60*1E3/(8.314*(BQ60+273.15)) * AM60/BN60 * AL60) * BN60/(100*BB60) * (1000 - BK60)/1000</f>
        <v>0</v>
      </c>
      <c r="AJ60">
        <v>749.895649899086</v>
      </c>
      <c r="AK60">
        <v>722.190557575757</v>
      </c>
      <c r="AL60">
        <v>3.38197243752114</v>
      </c>
      <c r="AM60">
        <v>66.87844345255</v>
      </c>
      <c r="AN60">
        <f>(AP60 - AO60 + BO60*1E3/(8.314*(BQ60+273.15)) * AR60/BN60 * AQ60) * BN60/(100*BB60) * 1000/(1000 - AP60)</f>
        <v>0</v>
      </c>
      <c r="AO60">
        <v>18.4274218158836</v>
      </c>
      <c r="AP60">
        <v>19.8027587878788</v>
      </c>
      <c r="AQ60">
        <v>2.10795474464709e-05</v>
      </c>
      <c r="AR60">
        <v>77.4193285982375</v>
      </c>
      <c r="AS60">
        <v>31</v>
      </c>
      <c r="AT60">
        <v>6</v>
      </c>
      <c r="AU60">
        <f>IF(AS60*$H$13&gt;=AW60,1.0,(AW60/(AW60-AS60*$H$13)))</f>
        <v>0</v>
      </c>
      <c r="AV60">
        <f>(AU60-1)*100</f>
        <v>0</v>
      </c>
      <c r="AW60">
        <f>MAX(0,($B$13+$C$13*BV60)/(1+$D$13*BV60)*BO60/(BQ60+273)*$E$13)</f>
        <v>0</v>
      </c>
      <c r="AX60">
        <f>$B$11*BW60+$C$11*BX60+$F$11*CI60*(1-CL60)</f>
        <v>0</v>
      </c>
      <c r="AY60">
        <f>AX60*AZ60</f>
        <v>0</v>
      </c>
      <c r="AZ60">
        <f>($B$11*$D$9+$C$11*$D$9+$F$11*((CV60+CN60)/MAX(CV60+CN60+CW60, 0.1)*$I$9+CW60/MAX(CV60+CN60+CW60, 0.1)*$J$9))/($B$11+$C$11+$F$11)</f>
        <v>0</v>
      </c>
      <c r="BA60">
        <f>($B$11*$K$9+$C$11*$K$9+$F$11*((CV60+CN60)/MAX(CV60+CN60+CW60, 0.1)*$P$9+CW60/MAX(CV60+CN60+CW60, 0.1)*$Q$9))/($B$11+$C$11+$F$11)</f>
        <v>0</v>
      </c>
      <c r="BB60">
        <v>2.18</v>
      </c>
      <c r="BC60">
        <v>0.5</v>
      </c>
      <c r="BD60" t="s">
        <v>355</v>
      </c>
      <c r="BE60">
        <v>2</v>
      </c>
      <c r="BF60" t="b">
        <v>1</v>
      </c>
      <c r="BG60">
        <v>1656170066.11852</v>
      </c>
      <c r="BH60">
        <v>684.923222222222</v>
      </c>
      <c r="BI60">
        <v>721.645444444444</v>
      </c>
      <c r="BJ60">
        <v>19.8010111111111</v>
      </c>
      <c r="BK60">
        <v>18.4208148148148</v>
      </c>
      <c r="BL60">
        <v>683.121925925926</v>
      </c>
      <c r="BM60">
        <v>19.7494703703704</v>
      </c>
      <c r="BN60">
        <v>499.966962962963</v>
      </c>
      <c r="BO60">
        <v>76.337237037037</v>
      </c>
      <c r="BP60">
        <v>0.0998809814814815</v>
      </c>
      <c r="BQ60">
        <v>24.1538703703704</v>
      </c>
      <c r="BR60">
        <v>24.2212333333333</v>
      </c>
      <c r="BS60">
        <v>999.9</v>
      </c>
      <c r="BT60">
        <v>0</v>
      </c>
      <c r="BU60">
        <v>0</v>
      </c>
      <c r="BV60">
        <v>10018.0592592593</v>
      </c>
      <c r="BW60">
        <v>0</v>
      </c>
      <c r="BX60">
        <v>1393.0262962963</v>
      </c>
      <c r="BY60">
        <v>-36.7222222222222</v>
      </c>
      <c r="BZ60">
        <v>698.75937037037</v>
      </c>
      <c r="CA60">
        <v>735.188185185185</v>
      </c>
      <c r="CB60">
        <v>1.38021074074074</v>
      </c>
      <c r="CC60">
        <v>721.645444444444</v>
      </c>
      <c r="CD60">
        <v>18.4208148148148</v>
      </c>
      <c r="CE60">
        <v>1.51155444444444</v>
      </c>
      <c r="CF60">
        <v>1.40619444444444</v>
      </c>
      <c r="CG60">
        <v>13.0855555555556</v>
      </c>
      <c r="CH60">
        <v>11.9845851851852</v>
      </c>
      <c r="CI60">
        <v>2000.00185185185</v>
      </c>
      <c r="CJ60">
        <v>0.979998222222222</v>
      </c>
      <c r="CK60">
        <v>0.0200020703703704</v>
      </c>
      <c r="CL60">
        <v>0</v>
      </c>
      <c r="CM60">
        <v>2.61616296296296</v>
      </c>
      <c r="CN60">
        <v>0</v>
      </c>
      <c r="CO60">
        <v>3755.30962962963</v>
      </c>
      <c r="CP60">
        <v>16705.3851851852</v>
      </c>
      <c r="CQ60">
        <v>40.4393333333333</v>
      </c>
      <c r="CR60">
        <v>42.0643333333333</v>
      </c>
      <c r="CS60">
        <v>41.375</v>
      </c>
      <c r="CT60">
        <v>40.375</v>
      </c>
      <c r="CU60">
        <v>39.993</v>
      </c>
      <c r="CV60">
        <v>1960.00074074074</v>
      </c>
      <c r="CW60">
        <v>40.0011111111111</v>
      </c>
      <c r="CX60">
        <v>0</v>
      </c>
      <c r="CY60">
        <v>1656170072.4</v>
      </c>
      <c r="CZ60">
        <v>0</v>
      </c>
      <c r="DA60">
        <v>0</v>
      </c>
      <c r="DB60" t="s">
        <v>356</v>
      </c>
      <c r="DC60">
        <v>1656081796.1</v>
      </c>
      <c r="DD60">
        <v>1656081786.6</v>
      </c>
      <c r="DE60">
        <v>0</v>
      </c>
      <c r="DF60">
        <v>0.447</v>
      </c>
      <c r="DG60">
        <v>0.012</v>
      </c>
      <c r="DH60">
        <v>1.816</v>
      </c>
      <c r="DI60">
        <v>-0.091</v>
      </c>
      <c r="DJ60">
        <v>420</v>
      </c>
      <c r="DK60">
        <v>13</v>
      </c>
      <c r="DL60">
        <v>0.64</v>
      </c>
      <c r="DM60">
        <v>0.22</v>
      </c>
      <c r="DN60">
        <v>-36.4264175</v>
      </c>
      <c r="DO60">
        <v>-4.95753658536574</v>
      </c>
      <c r="DP60">
        <v>0.514844860073158</v>
      </c>
      <c r="DQ60">
        <v>0</v>
      </c>
      <c r="DR60">
        <v>1.37208275</v>
      </c>
      <c r="DS60">
        <v>0.0853021013133168</v>
      </c>
      <c r="DT60">
        <v>0.014841264263448</v>
      </c>
      <c r="DU60">
        <v>1</v>
      </c>
      <c r="DV60">
        <v>1</v>
      </c>
      <c r="DW60">
        <v>2</v>
      </c>
      <c r="DX60" t="s">
        <v>375</v>
      </c>
      <c r="DY60">
        <v>2.90147</v>
      </c>
      <c r="DZ60">
        <v>2.71665</v>
      </c>
      <c r="EA60">
        <v>0.114112</v>
      </c>
      <c r="EB60">
        <v>0.118112</v>
      </c>
      <c r="EC60">
        <v>0.0773522</v>
      </c>
      <c r="ED60">
        <v>0.0731268</v>
      </c>
      <c r="EE60">
        <v>25512.9</v>
      </c>
      <c r="EF60">
        <v>21821</v>
      </c>
      <c r="EG60">
        <v>25763.1</v>
      </c>
      <c r="EH60">
        <v>24079.2</v>
      </c>
      <c r="EI60">
        <v>40505.3</v>
      </c>
      <c r="EJ60">
        <v>36909.5</v>
      </c>
      <c r="EK60">
        <v>46485.5</v>
      </c>
      <c r="EL60">
        <v>42905.7</v>
      </c>
      <c r="EM60">
        <v>1.8176</v>
      </c>
      <c r="EN60">
        <v>2.29835</v>
      </c>
      <c r="EO60">
        <v>0.14931</v>
      </c>
      <c r="EP60">
        <v>0</v>
      </c>
      <c r="EQ60">
        <v>21.7383</v>
      </c>
      <c r="ER60">
        <v>999.9</v>
      </c>
      <c r="ES60">
        <v>54.053</v>
      </c>
      <c r="ET60">
        <v>25.78</v>
      </c>
      <c r="EU60">
        <v>23.5812</v>
      </c>
      <c r="EV60">
        <v>51.9455</v>
      </c>
      <c r="EW60">
        <v>35.8173</v>
      </c>
      <c r="EX60">
        <v>2</v>
      </c>
      <c r="EY60">
        <v>-0.352642</v>
      </c>
      <c r="EZ60">
        <v>-0.495803</v>
      </c>
      <c r="FA60">
        <v>20.2464</v>
      </c>
      <c r="FB60">
        <v>5.23481</v>
      </c>
      <c r="FC60">
        <v>11.986</v>
      </c>
      <c r="FD60">
        <v>4.9571</v>
      </c>
      <c r="FE60">
        <v>3.30393</v>
      </c>
      <c r="FF60">
        <v>9999</v>
      </c>
      <c r="FG60">
        <v>310.9</v>
      </c>
      <c r="FH60">
        <v>3690.9</v>
      </c>
      <c r="FI60">
        <v>9999</v>
      </c>
      <c r="FJ60">
        <v>1.86829</v>
      </c>
      <c r="FK60">
        <v>1.86401</v>
      </c>
      <c r="FL60">
        <v>1.87164</v>
      </c>
      <c r="FM60">
        <v>1.86245</v>
      </c>
      <c r="FN60">
        <v>1.86188</v>
      </c>
      <c r="FO60">
        <v>1.86829</v>
      </c>
      <c r="FP60">
        <v>1.85839</v>
      </c>
      <c r="FQ60">
        <v>1.86493</v>
      </c>
      <c r="FR60">
        <v>5</v>
      </c>
      <c r="FS60">
        <v>0</v>
      </c>
      <c r="FT60">
        <v>0</v>
      </c>
      <c r="FU60">
        <v>0</v>
      </c>
      <c r="FV60" t="s">
        <v>358</v>
      </c>
      <c r="FW60" t="s">
        <v>359</v>
      </c>
      <c r="FX60" t="s">
        <v>360</v>
      </c>
      <c r="FY60" t="s">
        <v>360</v>
      </c>
      <c r="FZ60" t="s">
        <v>360</v>
      </c>
      <c r="GA60" t="s">
        <v>360</v>
      </c>
      <c r="GB60">
        <v>0</v>
      </c>
      <c r="GC60">
        <v>100</v>
      </c>
      <c r="GD60">
        <v>100</v>
      </c>
      <c r="GE60">
        <v>1.836</v>
      </c>
      <c r="GF60">
        <v>0.0515</v>
      </c>
      <c r="GG60">
        <v>0.394990895927804</v>
      </c>
      <c r="GH60">
        <v>0.00311535208462502</v>
      </c>
      <c r="GI60">
        <v>-2.16445174003142e-06</v>
      </c>
      <c r="GJ60">
        <v>9.0383515404126e-10</v>
      </c>
      <c r="GK60">
        <v>0.0515542376217994</v>
      </c>
      <c r="GL60">
        <v>0</v>
      </c>
      <c r="GM60">
        <v>0</v>
      </c>
      <c r="GN60">
        <v>0</v>
      </c>
      <c r="GO60">
        <v>18</v>
      </c>
      <c r="GP60">
        <v>2154</v>
      </c>
      <c r="GQ60">
        <v>2</v>
      </c>
      <c r="GR60">
        <v>17</v>
      </c>
      <c r="GS60">
        <v>1471.3</v>
      </c>
      <c r="GT60">
        <v>1471.5</v>
      </c>
      <c r="GU60">
        <v>2.09595</v>
      </c>
      <c r="GV60">
        <v>2.32178</v>
      </c>
      <c r="GW60">
        <v>1.99829</v>
      </c>
      <c r="GX60">
        <v>2.70142</v>
      </c>
      <c r="GY60">
        <v>2.09351</v>
      </c>
      <c r="GZ60">
        <v>2.3938</v>
      </c>
      <c r="HA60">
        <v>34.4408</v>
      </c>
      <c r="HB60">
        <v>15.9182</v>
      </c>
      <c r="HC60">
        <v>18</v>
      </c>
      <c r="HD60">
        <v>407.387</v>
      </c>
      <c r="HE60">
        <v>731.419</v>
      </c>
      <c r="HF60">
        <v>23.0008</v>
      </c>
      <c r="HG60">
        <v>22.8129</v>
      </c>
      <c r="HH60">
        <v>30.0005</v>
      </c>
      <c r="HI60">
        <v>22.5502</v>
      </c>
      <c r="HJ60">
        <v>22.5457</v>
      </c>
      <c r="HK60">
        <v>42.0851</v>
      </c>
      <c r="HL60">
        <v>35.5024</v>
      </c>
      <c r="HM60">
        <v>84.2729</v>
      </c>
      <c r="HN60">
        <v>23</v>
      </c>
      <c r="HO60">
        <v>773.586</v>
      </c>
      <c r="HP60">
        <v>18.3404</v>
      </c>
      <c r="HQ60">
        <v>98.452</v>
      </c>
      <c r="HR60">
        <v>100.915</v>
      </c>
    </row>
    <row r="61" spans="1:226">
      <c r="A61">
        <v>45</v>
      </c>
      <c r="B61">
        <v>1656170078.6</v>
      </c>
      <c r="C61">
        <v>282.099999904633</v>
      </c>
      <c r="D61" t="s">
        <v>448</v>
      </c>
      <c r="E61" t="s">
        <v>449</v>
      </c>
      <c r="F61">
        <v>5</v>
      </c>
      <c r="G61" t="s">
        <v>353</v>
      </c>
      <c r="H61" t="s">
        <v>354</v>
      </c>
      <c r="I61">
        <v>1656170070.83214</v>
      </c>
      <c r="J61">
        <f>(K61)/1000</f>
        <v>0</v>
      </c>
      <c r="K61">
        <f>IF(BF61, AN61, AH61)</f>
        <v>0</v>
      </c>
      <c r="L61">
        <f>IF(BF61, AI61, AG61)</f>
        <v>0</v>
      </c>
      <c r="M61">
        <f>BH61 - IF(AU61&gt;1, L61*BB61*100.0/(AW61*BV61), 0)</f>
        <v>0</v>
      </c>
      <c r="N61">
        <f>((T61-J61/2)*M61-L61)/(T61+J61/2)</f>
        <v>0</v>
      </c>
      <c r="O61">
        <f>N61*(BO61+BP61)/1000.0</f>
        <v>0</v>
      </c>
      <c r="P61">
        <f>(BH61 - IF(AU61&gt;1, L61*BB61*100.0/(AW61*BV61), 0))*(BO61+BP61)/1000.0</f>
        <v>0</v>
      </c>
      <c r="Q61">
        <f>2.0/((1/S61-1/R61)+SIGN(S61)*SQRT((1/S61-1/R61)*(1/S61-1/R61) + 4*BC61/((BC61+1)*(BC61+1))*(2*1/S61*1/R61-1/R61*1/R61)))</f>
        <v>0</v>
      </c>
      <c r="R61">
        <f>IF(LEFT(BD61,1)&lt;&gt;"0",IF(LEFT(BD61,1)="1",3.0,BE61),$D$5+$E$5*(BV61*BO61/($K$5*1000))+$F$5*(BV61*BO61/($K$5*1000))*MAX(MIN(BB61,$J$5),$I$5)*MAX(MIN(BB61,$J$5),$I$5)+$G$5*MAX(MIN(BB61,$J$5),$I$5)*(BV61*BO61/($K$5*1000))+$H$5*(BV61*BO61/($K$5*1000))*(BV61*BO61/($K$5*1000)))</f>
        <v>0</v>
      </c>
      <c r="S61">
        <f>J61*(1000-(1000*0.61365*exp(17.502*W61/(240.97+W61))/(BO61+BP61)+BJ61)/2)/(1000*0.61365*exp(17.502*W61/(240.97+W61))/(BO61+BP61)-BJ61)</f>
        <v>0</v>
      </c>
      <c r="T61">
        <f>1/((BC61+1)/(Q61/1.6)+1/(R61/1.37)) + BC61/((BC61+1)/(Q61/1.6) + BC61/(R61/1.37))</f>
        <v>0</v>
      </c>
      <c r="U61">
        <f>(AX61*BA61)</f>
        <v>0</v>
      </c>
      <c r="V61">
        <f>(BQ61+(U61+2*0.95*5.67E-8*(((BQ61+$B$7)+273)^4-(BQ61+273)^4)-44100*J61)/(1.84*29.3*R61+8*0.95*5.67E-8*(BQ61+273)^3))</f>
        <v>0</v>
      </c>
      <c r="W61">
        <f>($C$7*BR61+$D$7*BS61+$E$7*V61)</f>
        <v>0</v>
      </c>
      <c r="X61">
        <f>0.61365*exp(17.502*W61/(240.97+W61))</f>
        <v>0</v>
      </c>
      <c r="Y61">
        <f>(Z61/AA61*100)</f>
        <v>0</v>
      </c>
      <c r="Z61">
        <f>BJ61*(BO61+BP61)/1000</f>
        <v>0</v>
      </c>
      <c r="AA61">
        <f>0.61365*exp(17.502*BQ61/(240.97+BQ61))</f>
        <v>0</v>
      </c>
      <c r="AB61">
        <f>(X61-BJ61*(BO61+BP61)/1000)</f>
        <v>0</v>
      </c>
      <c r="AC61">
        <f>(-J61*44100)</f>
        <v>0</v>
      </c>
      <c r="AD61">
        <f>2*29.3*R61*0.92*(BQ61-W61)</f>
        <v>0</v>
      </c>
      <c r="AE61">
        <f>2*0.95*5.67E-8*(((BQ61+$B$7)+273)^4-(W61+273)^4)</f>
        <v>0</v>
      </c>
      <c r="AF61">
        <f>U61+AE61+AC61+AD61</f>
        <v>0</v>
      </c>
      <c r="AG61">
        <f>BN61*AU61*(BI61-BH61*(1000-AU61*BK61)/(1000-AU61*BJ61))/(100*BB61)</f>
        <v>0</v>
      </c>
      <c r="AH61">
        <f>1000*BN61*AU61*(BJ61-BK61)/(100*BB61*(1000-AU61*BJ61))</f>
        <v>0</v>
      </c>
      <c r="AI61">
        <f>(AJ61 - AK61 - BO61*1E3/(8.314*(BQ61+273.15)) * AM61/BN61 * AL61) * BN61/(100*BB61) * (1000 - BK61)/1000</f>
        <v>0</v>
      </c>
      <c r="AJ61">
        <v>766.980788903565</v>
      </c>
      <c r="AK61">
        <v>739.096224242424</v>
      </c>
      <c r="AL61">
        <v>3.38319093631353</v>
      </c>
      <c r="AM61">
        <v>66.87844345255</v>
      </c>
      <c r="AN61">
        <f>(AP61 - AO61 + BO61*1E3/(8.314*(BQ61+273.15)) * AR61/BN61 * AQ61) * BN61/(100*BB61) * 1000/(1000 - AP61)</f>
        <v>0</v>
      </c>
      <c r="AO61">
        <v>18.4340742659152</v>
      </c>
      <c r="AP61">
        <v>19.8009236363636</v>
      </c>
      <c r="AQ61">
        <v>9.3162366664927e-07</v>
      </c>
      <c r="AR61">
        <v>77.4193285982375</v>
      </c>
      <c r="AS61">
        <v>30</v>
      </c>
      <c r="AT61">
        <v>6</v>
      </c>
      <c r="AU61">
        <f>IF(AS61*$H$13&gt;=AW61,1.0,(AW61/(AW61-AS61*$H$13)))</f>
        <v>0</v>
      </c>
      <c r="AV61">
        <f>(AU61-1)*100</f>
        <v>0</v>
      </c>
      <c r="AW61">
        <f>MAX(0,($B$13+$C$13*BV61)/(1+$D$13*BV61)*BO61/(BQ61+273)*$E$13)</f>
        <v>0</v>
      </c>
      <c r="AX61">
        <f>$B$11*BW61+$C$11*BX61+$F$11*CI61*(1-CL61)</f>
        <v>0</v>
      </c>
      <c r="AY61">
        <f>AX61*AZ61</f>
        <v>0</v>
      </c>
      <c r="AZ61">
        <f>($B$11*$D$9+$C$11*$D$9+$F$11*((CV61+CN61)/MAX(CV61+CN61+CW61, 0.1)*$I$9+CW61/MAX(CV61+CN61+CW61, 0.1)*$J$9))/($B$11+$C$11+$F$11)</f>
        <v>0</v>
      </c>
      <c r="BA61">
        <f>($B$11*$K$9+$C$11*$K$9+$F$11*((CV61+CN61)/MAX(CV61+CN61+CW61, 0.1)*$P$9+CW61/MAX(CV61+CN61+CW61, 0.1)*$Q$9))/($B$11+$C$11+$F$11)</f>
        <v>0</v>
      </c>
      <c r="BB61">
        <v>2.18</v>
      </c>
      <c r="BC61">
        <v>0.5</v>
      </c>
      <c r="BD61" t="s">
        <v>355</v>
      </c>
      <c r="BE61">
        <v>2</v>
      </c>
      <c r="BF61" t="b">
        <v>1</v>
      </c>
      <c r="BG61">
        <v>1656170070.83214</v>
      </c>
      <c r="BH61">
        <v>700.422035714286</v>
      </c>
      <c r="BI61">
        <v>737.457035714286</v>
      </c>
      <c r="BJ61">
        <v>19.8007428571429</v>
      </c>
      <c r="BK61">
        <v>18.4239178571429</v>
      </c>
      <c r="BL61">
        <v>698.598785714286</v>
      </c>
      <c r="BM61">
        <v>19.7491964285714</v>
      </c>
      <c r="BN61">
        <v>500.001214285714</v>
      </c>
      <c r="BO61">
        <v>76.3376357142857</v>
      </c>
      <c r="BP61">
        <v>0.0999522607142857</v>
      </c>
      <c r="BQ61">
        <v>24.1602785714286</v>
      </c>
      <c r="BR61">
        <v>24.2479928571429</v>
      </c>
      <c r="BS61">
        <v>999.9</v>
      </c>
      <c r="BT61">
        <v>0</v>
      </c>
      <c r="BU61">
        <v>0</v>
      </c>
      <c r="BV61">
        <v>10002.2582142857</v>
      </c>
      <c r="BW61">
        <v>0</v>
      </c>
      <c r="BX61">
        <v>1393.38285714286</v>
      </c>
      <c r="BY61">
        <v>-37.0349464285714</v>
      </c>
      <c r="BZ61">
        <v>714.571178571429</v>
      </c>
      <c r="CA61">
        <v>751.298892857143</v>
      </c>
      <c r="CB61">
        <v>1.37683678571429</v>
      </c>
      <c r="CC61">
        <v>737.457035714286</v>
      </c>
      <c r="CD61">
        <v>18.4239178571429</v>
      </c>
      <c r="CE61">
        <v>1.51154142857143</v>
      </c>
      <c r="CF61">
        <v>1.40643857142857</v>
      </c>
      <c r="CG61">
        <v>13.0854214285714</v>
      </c>
      <c r="CH61">
        <v>11.9872214285714</v>
      </c>
      <c r="CI61">
        <v>1999.99035714286</v>
      </c>
      <c r="CJ61">
        <v>0.979998428571428</v>
      </c>
      <c r="CK61">
        <v>0.0200018571428571</v>
      </c>
      <c r="CL61">
        <v>0</v>
      </c>
      <c r="CM61">
        <v>2.61199642857143</v>
      </c>
      <c r="CN61">
        <v>0</v>
      </c>
      <c r="CO61">
        <v>3752.62535714286</v>
      </c>
      <c r="CP61">
        <v>16705.3035714286</v>
      </c>
      <c r="CQ61">
        <v>40.437</v>
      </c>
      <c r="CR61">
        <v>42.0665</v>
      </c>
      <c r="CS61">
        <v>41.375</v>
      </c>
      <c r="CT61">
        <v>40.375</v>
      </c>
      <c r="CU61">
        <v>40</v>
      </c>
      <c r="CV61">
        <v>1959.99</v>
      </c>
      <c r="CW61">
        <v>40.0003571428571</v>
      </c>
      <c r="CX61">
        <v>0</v>
      </c>
      <c r="CY61">
        <v>1656170077.2</v>
      </c>
      <c r="CZ61">
        <v>0</v>
      </c>
      <c r="DA61">
        <v>0</v>
      </c>
      <c r="DB61" t="s">
        <v>356</v>
      </c>
      <c r="DC61">
        <v>1656081796.1</v>
      </c>
      <c r="DD61">
        <v>1656081786.6</v>
      </c>
      <c r="DE61">
        <v>0</v>
      </c>
      <c r="DF61">
        <v>0.447</v>
      </c>
      <c r="DG61">
        <v>0.012</v>
      </c>
      <c r="DH61">
        <v>1.816</v>
      </c>
      <c r="DI61">
        <v>-0.091</v>
      </c>
      <c r="DJ61">
        <v>420</v>
      </c>
      <c r="DK61">
        <v>13</v>
      </c>
      <c r="DL61">
        <v>0.64</v>
      </c>
      <c r="DM61">
        <v>0.22</v>
      </c>
      <c r="DN61">
        <v>-36.805795</v>
      </c>
      <c r="DO61">
        <v>-3.77166529080664</v>
      </c>
      <c r="DP61">
        <v>0.410628060384333</v>
      </c>
      <c r="DQ61">
        <v>0</v>
      </c>
      <c r="DR61">
        <v>1.3780035</v>
      </c>
      <c r="DS61">
        <v>-0.0328198874296475</v>
      </c>
      <c r="DT61">
        <v>0.00813800760321591</v>
      </c>
      <c r="DU61">
        <v>1</v>
      </c>
      <c r="DV61">
        <v>1</v>
      </c>
      <c r="DW61">
        <v>2</v>
      </c>
      <c r="DX61" t="s">
        <v>375</v>
      </c>
      <c r="DY61">
        <v>2.90134</v>
      </c>
      <c r="DZ61">
        <v>2.71622</v>
      </c>
      <c r="EA61">
        <v>0.115916</v>
      </c>
      <c r="EB61">
        <v>0.119949</v>
      </c>
      <c r="EC61">
        <v>0.0773411</v>
      </c>
      <c r="ED61">
        <v>0.07306</v>
      </c>
      <c r="EE61">
        <v>25460.1</v>
      </c>
      <c r="EF61">
        <v>21775.6</v>
      </c>
      <c r="EG61">
        <v>25762.3</v>
      </c>
      <c r="EH61">
        <v>24079.2</v>
      </c>
      <c r="EI61">
        <v>40504.9</v>
      </c>
      <c r="EJ61">
        <v>36911.9</v>
      </c>
      <c r="EK61">
        <v>46484.5</v>
      </c>
      <c r="EL61">
        <v>42905.4</v>
      </c>
      <c r="EM61">
        <v>1.8182</v>
      </c>
      <c r="EN61">
        <v>2.29815</v>
      </c>
      <c r="EO61">
        <v>0.152126</v>
      </c>
      <c r="EP61">
        <v>0</v>
      </c>
      <c r="EQ61">
        <v>21.7297</v>
      </c>
      <c r="ER61">
        <v>999.9</v>
      </c>
      <c r="ES61">
        <v>54.029</v>
      </c>
      <c r="ET61">
        <v>25.801</v>
      </c>
      <c r="EU61">
        <v>23.6022</v>
      </c>
      <c r="EV61">
        <v>52.1055</v>
      </c>
      <c r="EW61">
        <v>35.7011</v>
      </c>
      <c r="EX61">
        <v>2</v>
      </c>
      <c r="EY61">
        <v>-0.352315</v>
      </c>
      <c r="EZ61">
        <v>-0.497985</v>
      </c>
      <c r="FA61">
        <v>20.2465</v>
      </c>
      <c r="FB61">
        <v>5.23511</v>
      </c>
      <c r="FC61">
        <v>11.986</v>
      </c>
      <c r="FD61">
        <v>4.957</v>
      </c>
      <c r="FE61">
        <v>3.30398</v>
      </c>
      <c r="FF61">
        <v>9999</v>
      </c>
      <c r="FG61">
        <v>310.9</v>
      </c>
      <c r="FH61">
        <v>3691.2</v>
      </c>
      <c r="FI61">
        <v>9999</v>
      </c>
      <c r="FJ61">
        <v>1.86829</v>
      </c>
      <c r="FK61">
        <v>1.86401</v>
      </c>
      <c r="FL61">
        <v>1.87164</v>
      </c>
      <c r="FM61">
        <v>1.86242</v>
      </c>
      <c r="FN61">
        <v>1.86188</v>
      </c>
      <c r="FO61">
        <v>1.86829</v>
      </c>
      <c r="FP61">
        <v>1.85838</v>
      </c>
      <c r="FQ61">
        <v>1.86493</v>
      </c>
      <c r="FR61">
        <v>5</v>
      </c>
      <c r="FS61">
        <v>0</v>
      </c>
      <c r="FT61">
        <v>0</v>
      </c>
      <c r="FU61">
        <v>0</v>
      </c>
      <c r="FV61" t="s">
        <v>358</v>
      </c>
      <c r="FW61" t="s">
        <v>359</v>
      </c>
      <c r="FX61" t="s">
        <v>360</v>
      </c>
      <c r="FY61" t="s">
        <v>360</v>
      </c>
      <c r="FZ61" t="s">
        <v>360</v>
      </c>
      <c r="GA61" t="s">
        <v>360</v>
      </c>
      <c r="GB61">
        <v>0</v>
      </c>
      <c r="GC61">
        <v>100</v>
      </c>
      <c r="GD61">
        <v>100</v>
      </c>
      <c r="GE61">
        <v>1.86</v>
      </c>
      <c r="GF61">
        <v>0.0515</v>
      </c>
      <c r="GG61">
        <v>0.394990895927804</v>
      </c>
      <c r="GH61">
        <v>0.00311535208462502</v>
      </c>
      <c r="GI61">
        <v>-2.16445174003142e-06</v>
      </c>
      <c r="GJ61">
        <v>9.0383515404126e-10</v>
      </c>
      <c r="GK61">
        <v>0.0515542376217994</v>
      </c>
      <c r="GL61">
        <v>0</v>
      </c>
      <c r="GM61">
        <v>0</v>
      </c>
      <c r="GN61">
        <v>0</v>
      </c>
      <c r="GO61">
        <v>18</v>
      </c>
      <c r="GP61">
        <v>2154</v>
      </c>
      <c r="GQ61">
        <v>2</v>
      </c>
      <c r="GR61">
        <v>17</v>
      </c>
      <c r="GS61">
        <v>1471.4</v>
      </c>
      <c r="GT61">
        <v>1471.5</v>
      </c>
      <c r="GU61">
        <v>2.13379</v>
      </c>
      <c r="GV61">
        <v>2.32178</v>
      </c>
      <c r="GW61">
        <v>1.99829</v>
      </c>
      <c r="GX61">
        <v>2.70142</v>
      </c>
      <c r="GY61">
        <v>2.09351</v>
      </c>
      <c r="GZ61">
        <v>2.38892</v>
      </c>
      <c r="HA61">
        <v>34.4636</v>
      </c>
      <c r="HB61">
        <v>15.9182</v>
      </c>
      <c r="HC61">
        <v>18</v>
      </c>
      <c r="HD61">
        <v>407.732</v>
      </c>
      <c r="HE61">
        <v>731.31</v>
      </c>
      <c r="HF61">
        <v>22.9999</v>
      </c>
      <c r="HG61">
        <v>22.8177</v>
      </c>
      <c r="HH61">
        <v>30.0005</v>
      </c>
      <c r="HI61">
        <v>22.5539</v>
      </c>
      <c r="HJ61">
        <v>22.5504</v>
      </c>
      <c r="HK61">
        <v>42.7965</v>
      </c>
      <c r="HL61">
        <v>35.5024</v>
      </c>
      <c r="HM61">
        <v>84.2729</v>
      </c>
      <c r="HN61">
        <v>23</v>
      </c>
      <c r="HO61">
        <v>786.993</v>
      </c>
      <c r="HP61">
        <v>18.3358</v>
      </c>
      <c r="HQ61">
        <v>98.4494</v>
      </c>
      <c r="HR61">
        <v>100.914</v>
      </c>
    </row>
    <row r="62" spans="1:226">
      <c r="A62">
        <v>46</v>
      </c>
      <c r="B62">
        <v>1656170083.6</v>
      </c>
      <c r="C62">
        <v>287.099999904633</v>
      </c>
      <c r="D62" t="s">
        <v>450</v>
      </c>
      <c r="E62" t="s">
        <v>451</v>
      </c>
      <c r="F62">
        <v>5</v>
      </c>
      <c r="G62" t="s">
        <v>353</v>
      </c>
      <c r="H62" t="s">
        <v>354</v>
      </c>
      <c r="I62">
        <v>1656170076.1</v>
      </c>
      <c r="J62">
        <f>(K62)/1000</f>
        <v>0</v>
      </c>
      <c r="K62">
        <f>IF(BF62, AN62, AH62)</f>
        <v>0</v>
      </c>
      <c r="L62">
        <f>IF(BF62, AI62, AG62)</f>
        <v>0</v>
      </c>
      <c r="M62">
        <f>BH62 - IF(AU62&gt;1, L62*BB62*100.0/(AW62*BV62), 0)</f>
        <v>0</v>
      </c>
      <c r="N62">
        <f>((T62-J62/2)*M62-L62)/(T62+J62/2)</f>
        <v>0</v>
      </c>
      <c r="O62">
        <f>N62*(BO62+BP62)/1000.0</f>
        <v>0</v>
      </c>
      <c r="P62">
        <f>(BH62 - IF(AU62&gt;1, L62*BB62*100.0/(AW62*BV62), 0))*(BO62+BP62)/1000.0</f>
        <v>0</v>
      </c>
      <c r="Q62">
        <f>2.0/((1/S62-1/R62)+SIGN(S62)*SQRT((1/S62-1/R62)*(1/S62-1/R62) + 4*BC62/((BC62+1)*(BC62+1))*(2*1/S62*1/R62-1/R62*1/R62)))</f>
        <v>0</v>
      </c>
      <c r="R62">
        <f>IF(LEFT(BD62,1)&lt;&gt;"0",IF(LEFT(BD62,1)="1",3.0,BE62),$D$5+$E$5*(BV62*BO62/($K$5*1000))+$F$5*(BV62*BO62/($K$5*1000))*MAX(MIN(BB62,$J$5),$I$5)*MAX(MIN(BB62,$J$5),$I$5)+$G$5*MAX(MIN(BB62,$J$5),$I$5)*(BV62*BO62/($K$5*1000))+$H$5*(BV62*BO62/($K$5*1000))*(BV62*BO62/($K$5*1000)))</f>
        <v>0</v>
      </c>
      <c r="S62">
        <f>J62*(1000-(1000*0.61365*exp(17.502*W62/(240.97+W62))/(BO62+BP62)+BJ62)/2)/(1000*0.61365*exp(17.502*W62/(240.97+W62))/(BO62+BP62)-BJ62)</f>
        <v>0</v>
      </c>
      <c r="T62">
        <f>1/((BC62+1)/(Q62/1.6)+1/(R62/1.37)) + BC62/((BC62+1)/(Q62/1.6) + BC62/(R62/1.37))</f>
        <v>0</v>
      </c>
      <c r="U62">
        <f>(AX62*BA62)</f>
        <v>0</v>
      </c>
      <c r="V62">
        <f>(BQ62+(U62+2*0.95*5.67E-8*(((BQ62+$B$7)+273)^4-(BQ62+273)^4)-44100*J62)/(1.84*29.3*R62+8*0.95*5.67E-8*(BQ62+273)^3))</f>
        <v>0</v>
      </c>
      <c r="W62">
        <f>($C$7*BR62+$D$7*BS62+$E$7*V62)</f>
        <v>0</v>
      </c>
      <c r="X62">
        <f>0.61365*exp(17.502*W62/(240.97+W62))</f>
        <v>0</v>
      </c>
      <c r="Y62">
        <f>(Z62/AA62*100)</f>
        <v>0</v>
      </c>
      <c r="Z62">
        <f>BJ62*(BO62+BP62)/1000</f>
        <v>0</v>
      </c>
      <c r="AA62">
        <f>0.61365*exp(17.502*BQ62/(240.97+BQ62))</f>
        <v>0</v>
      </c>
      <c r="AB62">
        <f>(X62-BJ62*(BO62+BP62)/1000)</f>
        <v>0</v>
      </c>
      <c r="AC62">
        <f>(-J62*44100)</f>
        <v>0</v>
      </c>
      <c r="AD62">
        <f>2*29.3*R62*0.92*(BQ62-W62)</f>
        <v>0</v>
      </c>
      <c r="AE62">
        <f>2*0.95*5.67E-8*(((BQ62+$B$7)+273)^4-(W62+273)^4)</f>
        <v>0</v>
      </c>
      <c r="AF62">
        <f>U62+AE62+AC62+AD62</f>
        <v>0</v>
      </c>
      <c r="AG62">
        <f>BN62*AU62*(BI62-BH62*(1000-AU62*BK62)/(1000-AU62*BJ62))/(100*BB62)</f>
        <v>0</v>
      </c>
      <c r="AH62">
        <f>1000*BN62*AU62*(BJ62-BK62)/(100*BB62*(1000-AU62*BJ62))</f>
        <v>0</v>
      </c>
      <c r="AI62">
        <f>(AJ62 - AK62 - BO62*1E3/(8.314*(BQ62+273.15)) * AM62/BN62 * AL62) * BN62/(100*BB62) * (1000 - BK62)/1000</f>
        <v>0</v>
      </c>
      <c r="AJ62">
        <v>784.463972690016</v>
      </c>
      <c r="AK62">
        <v>756.305333333333</v>
      </c>
      <c r="AL62">
        <v>3.41783559253583</v>
      </c>
      <c r="AM62">
        <v>66.87844345255</v>
      </c>
      <c r="AN62">
        <f>(AP62 - AO62 + BO62*1E3/(8.314*(BQ62+273.15)) * AR62/BN62 * AQ62) * BN62/(100*BB62) * 1000/(1000 - AP62)</f>
        <v>0</v>
      </c>
      <c r="AO62">
        <v>18.4110034686614</v>
      </c>
      <c r="AP62">
        <v>19.7997539393939</v>
      </c>
      <c r="AQ62">
        <v>-3.95329929105666e-06</v>
      </c>
      <c r="AR62">
        <v>77.4193285982375</v>
      </c>
      <c r="AS62">
        <v>30</v>
      </c>
      <c r="AT62">
        <v>6</v>
      </c>
      <c r="AU62">
        <f>IF(AS62*$H$13&gt;=AW62,1.0,(AW62/(AW62-AS62*$H$13)))</f>
        <v>0</v>
      </c>
      <c r="AV62">
        <f>(AU62-1)*100</f>
        <v>0</v>
      </c>
      <c r="AW62">
        <f>MAX(0,($B$13+$C$13*BV62)/(1+$D$13*BV62)*BO62/(BQ62+273)*$E$13)</f>
        <v>0</v>
      </c>
      <c r="AX62">
        <f>$B$11*BW62+$C$11*BX62+$F$11*CI62*(1-CL62)</f>
        <v>0</v>
      </c>
      <c r="AY62">
        <f>AX62*AZ62</f>
        <v>0</v>
      </c>
      <c r="AZ62">
        <f>($B$11*$D$9+$C$11*$D$9+$F$11*((CV62+CN62)/MAX(CV62+CN62+CW62, 0.1)*$I$9+CW62/MAX(CV62+CN62+CW62, 0.1)*$J$9))/($B$11+$C$11+$F$11)</f>
        <v>0</v>
      </c>
      <c r="BA62">
        <f>($B$11*$K$9+$C$11*$K$9+$F$11*((CV62+CN62)/MAX(CV62+CN62+CW62, 0.1)*$P$9+CW62/MAX(CV62+CN62+CW62, 0.1)*$Q$9))/($B$11+$C$11+$F$11)</f>
        <v>0</v>
      </c>
      <c r="BB62">
        <v>2.18</v>
      </c>
      <c r="BC62">
        <v>0.5</v>
      </c>
      <c r="BD62" t="s">
        <v>355</v>
      </c>
      <c r="BE62">
        <v>2</v>
      </c>
      <c r="BF62" t="b">
        <v>1</v>
      </c>
      <c r="BG62">
        <v>1656170076.1</v>
      </c>
      <c r="BH62">
        <v>717.907740740741</v>
      </c>
      <c r="BI62">
        <v>755.274592592593</v>
      </c>
      <c r="BJ62">
        <v>19.8017111111111</v>
      </c>
      <c r="BK62">
        <v>18.4233888888889</v>
      </c>
      <c r="BL62">
        <v>716.059851851852</v>
      </c>
      <c r="BM62">
        <v>19.7501666666667</v>
      </c>
      <c r="BN62">
        <v>500.005666666667</v>
      </c>
      <c r="BO62">
        <v>76.337462962963</v>
      </c>
      <c r="BP62">
        <v>0.100033355555556</v>
      </c>
      <c r="BQ62">
        <v>24.1642259259259</v>
      </c>
      <c r="BR62">
        <v>24.2294444444445</v>
      </c>
      <c r="BS62">
        <v>999.9</v>
      </c>
      <c r="BT62">
        <v>0</v>
      </c>
      <c r="BU62">
        <v>0</v>
      </c>
      <c r="BV62">
        <v>9992.21962962963</v>
      </c>
      <c r="BW62">
        <v>0</v>
      </c>
      <c r="BX62">
        <v>1393.82185185185</v>
      </c>
      <c r="BY62">
        <v>-37.3667185185185</v>
      </c>
      <c r="BZ62">
        <v>732.410777777778</v>
      </c>
      <c r="CA62">
        <v>769.450259259259</v>
      </c>
      <c r="CB62">
        <v>1.37832925925926</v>
      </c>
      <c r="CC62">
        <v>755.274592592593</v>
      </c>
      <c r="CD62">
        <v>18.4233888888889</v>
      </c>
      <c r="CE62">
        <v>1.51161222222222</v>
      </c>
      <c r="CF62">
        <v>1.40639518518519</v>
      </c>
      <c r="CG62">
        <v>13.0861296296296</v>
      </c>
      <c r="CH62">
        <v>11.9867518518519</v>
      </c>
      <c r="CI62">
        <v>1999.99740740741</v>
      </c>
      <c r="CJ62">
        <v>0.979998555555556</v>
      </c>
      <c r="CK62">
        <v>0.0200017259259259</v>
      </c>
      <c r="CL62">
        <v>0</v>
      </c>
      <c r="CM62">
        <v>2.64701111111111</v>
      </c>
      <c r="CN62">
        <v>0</v>
      </c>
      <c r="CO62">
        <v>3756.42111111111</v>
      </c>
      <c r="CP62">
        <v>16705.3851851852</v>
      </c>
      <c r="CQ62">
        <v>40.437</v>
      </c>
      <c r="CR62">
        <v>42.0666666666667</v>
      </c>
      <c r="CS62">
        <v>41.375</v>
      </c>
      <c r="CT62">
        <v>40.375</v>
      </c>
      <c r="CU62">
        <v>39.9953333333333</v>
      </c>
      <c r="CV62">
        <v>1959.99740740741</v>
      </c>
      <c r="CW62">
        <v>40</v>
      </c>
      <c r="CX62">
        <v>0</v>
      </c>
      <c r="CY62">
        <v>1656170082.6</v>
      </c>
      <c r="CZ62">
        <v>0</v>
      </c>
      <c r="DA62">
        <v>0</v>
      </c>
      <c r="DB62" t="s">
        <v>356</v>
      </c>
      <c r="DC62">
        <v>1656081796.1</v>
      </c>
      <c r="DD62">
        <v>1656081786.6</v>
      </c>
      <c r="DE62">
        <v>0</v>
      </c>
      <c r="DF62">
        <v>0.447</v>
      </c>
      <c r="DG62">
        <v>0.012</v>
      </c>
      <c r="DH62">
        <v>1.816</v>
      </c>
      <c r="DI62">
        <v>-0.091</v>
      </c>
      <c r="DJ62">
        <v>420</v>
      </c>
      <c r="DK62">
        <v>13</v>
      </c>
      <c r="DL62">
        <v>0.64</v>
      </c>
      <c r="DM62">
        <v>0.22</v>
      </c>
      <c r="DN62">
        <v>-37.1210175</v>
      </c>
      <c r="DO62">
        <v>-4.43933921200741</v>
      </c>
      <c r="DP62">
        <v>0.468603131598318</v>
      </c>
      <c r="DQ62">
        <v>0</v>
      </c>
      <c r="DR62">
        <v>1.379308</v>
      </c>
      <c r="DS62">
        <v>0.0123185741088114</v>
      </c>
      <c r="DT62">
        <v>0.00679873672089161</v>
      </c>
      <c r="DU62">
        <v>1</v>
      </c>
      <c r="DV62">
        <v>1</v>
      </c>
      <c r="DW62">
        <v>2</v>
      </c>
      <c r="DX62" t="s">
        <v>375</v>
      </c>
      <c r="DY62">
        <v>2.90141</v>
      </c>
      <c r="DZ62">
        <v>2.7163</v>
      </c>
      <c r="EA62">
        <v>0.117718</v>
      </c>
      <c r="EB62">
        <v>0.121671</v>
      </c>
      <c r="EC62">
        <v>0.0773379</v>
      </c>
      <c r="ED62">
        <v>0.073088</v>
      </c>
      <c r="EE62">
        <v>25408</v>
      </c>
      <c r="EF62">
        <v>21732.3</v>
      </c>
      <c r="EG62">
        <v>25762</v>
      </c>
      <c r="EH62">
        <v>24078.4</v>
      </c>
      <c r="EI62">
        <v>40504.6</v>
      </c>
      <c r="EJ62">
        <v>36910</v>
      </c>
      <c r="EK62">
        <v>46483.9</v>
      </c>
      <c r="EL62">
        <v>42904.4</v>
      </c>
      <c r="EM62">
        <v>1.81833</v>
      </c>
      <c r="EN62">
        <v>2.29795</v>
      </c>
      <c r="EO62">
        <v>0.152722</v>
      </c>
      <c r="EP62">
        <v>0</v>
      </c>
      <c r="EQ62">
        <v>21.718</v>
      </c>
      <c r="ER62">
        <v>999.9</v>
      </c>
      <c r="ES62">
        <v>54.004</v>
      </c>
      <c r="ET62">
        <v>25.821</v>
      </c>
      <c r="EU62">
        <v>23.6199</v>
      </c>
      <c r="EV62">
        <v>52.2655</v>
      </c>
      <c r="EW62">
        <v>35.8213</v>
      </c>
      <c r="EX62">
        <v>2</v>
      </c>
      <c r="EY62">
        <v>-0.352104</v>
      </c>
      <c r="EZ62">
        <v>-0.499248</v>
      </c>
      <c r="FA62">
        <v>20.2464</v>
      </c>
      <c r="FB62">
        <v>5.23466</v>
      </c>
      <c r="FC62">
        <v>11.986</v>
      </c>
      <c r="FD62">
        <v>4.9571</v>
      </c>
      <c r="FE62">
        <v>3.3039</v>
      </c>
      <c r="FF62">
        <v>9999</v>
      </c>
      <c r="FG62">
        <v>310.9</v>
      </c>
      <c r="FH62">
        <v>3691.2</v>
      </c>
      <c r="FI62">
        <v>9999</v>
      </c>
      <c r="FJ62">
        <v>1.86829</v>
      </c>
      <c r="FK62">
        <v>1.86401</v>
      </c>
      <c r="FL62">
        <v>1.87164</v>
      </c>
      <c r="FM62">
        <v>1.86242</v>
      </c>
      <c r="FN62">
        <v>1.86188</v>
      </c>
      <c r="FO62">
        <v>1.86829</v>
      </c>
      <c r="FP62">
        <v>1.85838</v>
      </c>
      <c r="FQ62">
        <v>1.86492</v>
      </c>
      <c r="FR62">
        <v>5</v>
      </c>
      <c r="FS62">
        <v>0</v>
      </c>
      <c r="FT62">
        <v>0</v>
      </c>
      <c r="FU62">
        <v>0</v>
      </c>
      <c r="FV62" t="s">
        <v>358</v>
      </c>
      <c r="FW62" t="s">
        <v>359</v>
      </c>
      <c r="FX62" t="s">
        <v>360</v>
      </c>
      <c r="FY62" t="s">
        <v>360</v>
      </c>
      <c r="FZ62" t="s">
        <v>360</v>
      </c>
      <c r="GA62" t="s">
        <v>360</v>
      </c>
      <c r="GB62">
        <v>0</v>
      </c>
      <c r="GC62">
        <v>100</v>
      </c>
      <c r="GD62">
        <v>100</v>
      </c>
      <c r="GE62">
        <v>1.883</v>
      </c>
      <c r="GF62">
        <v>0.0516</v>
      </c>
      <c r="GG62">
        <v>0.394990895927804</v>
      </c>
      <c r="GH62">
        <v>0.00311535208462502</v>
      </c>
      <c r="GI62">
        <v>-2.16445174003142e-06</v>
      </c>
      <c r="GJ62">
        <v>9.0383515404126e-10</v>
      </c>
      <c r="GK62">
        <v>0.0515542376217994</v>
      </c>
      <c r="GL62">
        <v>0</v>
      </c>
      <c r="GM62">
        <v>0</v>
      </c>
      <c r="GN62">
        <v>0</v>
      </c>
      <c r="GO62">
        <v>18</v>
      </c>
      <c r="GP62">
        <v>2154</v>
      </c>
      <c r="GQ62">
        <v>2</v>
      </c>
      <c r="GR62">
        <v>17</v>
      </c>
      <c r="GS62">
        <v>1471.5</v>
      </c>
      <c r="GT62">
        <v>1471.6</v>
      </c>
      <c r="GU62">
        <v>2.16919</v>
      </c>
      <c r="GV62">
        <v>2.31934</v>
      </c>
      <c r="GW62">
        <v>1.99829</v>
      </c>
      <c r="GX62">
        <v>2.70142</v>
      </c>
      <c r="GY62">
        <v>2.09351</v>
      </c>
      <c r="GZ62">
        <v>2.38647</v>
      </c>
      <c r="HA62">
        <v>34.4636</v>
      </c>
      <c r="HB62">
        <v>15.9182</v>
      </c>
      <c r="HC62">
        <v>18</v>
      </c>
      <c r="HD62">
        <v>407.831</v>
      </c>
      <c r="HE62">
        <v>731.197</v>
      </c>
      <c r="HF62">
        <v>22.9998</v>
      </c>
      <c r="HG62">
        <v>22.8217</v>
      </c>
      <c r="HH62">
        <v>30.0003</v>
      </c>
      <c r="HI62">
        <v>22.5583</v>
      </c>
      <c r="HJ62">
        <v>22.5549</v>
      </c>
      <c r="HK62">
        <v>43.5457</v>
      </c>
      <c r="HL62">
        <v>35.7732</v>
      </c>
      <c r="HM62">
        <v>84.2729</v>
      </c>
      <c r="HN62">
        <v>23</v>
      </c>
      <c r="HO62">
        <v>807.38</v>
      </c>
      <c r="HP62">
        <v>18.3325</v>
      </c>
      <c r="HQ62">
        <v>98.4483</v>
      </c>
      <c r="HR62">
        <v>100.911</v>
      </c>
    </row>
    <row r="63" spans="1:226">
      <c r="A63">
        <v>47</v>
      </c>
      <c r="B63">
        <v>1656170088.6</v>
      </c>
      <c r="C63">
        <v>292.099999904633</v>
      </c>
      <c r="D63" t="s">
        <v>452</v>
      </c>
      <c r="E63" t="s">
        <v>453</v>
      </c>
      <c r="F63">
        <v>5</v>
      </c>
      <c r="G63" t="s">
        <v>353</v>
      </c>
      <c r="H63" t="s">
        <v>354</v>
      </c>
      <c r="I63">
        <v>1656170080.81429</v>
      </c>
      <c r="J63">
        <f>(K63)/1000</f>
        <v>0</v>
      </c>
      <c r="K63">
        <f>IF(BF63, AN63, AH63)</f>
        <v>0</v>
      </c>
      <c r="L63">
        <f>IF(BF63, AI63, AG63)</f>
        <v>0</v>
      </c>
      <c r="M63">
        <f>BH63 - IF(AU63&gt;1, L63*BB63*100.0/(AW63*BV63), 0)</f>
        <v>0</v>
      </c>
      <c r="N63">
        <f>((T63-J63/2)*M63-L63)/(T63+J63/2)</f>
        <v>0</v>
      </c>
      <c r="O63">
        <f>N63*(BO63+BP63)/1000.0</f>
        <v>0</v>
      </c>
      <c r="P63">
        <f>(BH63 - IF(AU63&gt;1, L63*BB63*100.0/(AW63*BV63), 0))*(BO63+BP63)/1000.0</f>
        <v>0</v>
      </c>
      <c r="Q63">
        <f>2.0/((1/S63-1/R63)+SIGN(S63)*SQRT((1/S63-1/R63)*(1/S63-1/R63) + 4*BC63/((BC63+1)*(BC63+1))*(2*1/S63*1/R63-1/R63*1/R63)))</f>
        <v>0</v>
      </c>
      <c r="R63">
        <f>IF(LEFT(BD63,1)&lt;&gt;"0",IF(LEFT(BD63,1)="1",3.0,BE63),$D$5+$E$5*(BV63*BO63/($K$5*1000))+$F$5*(BV63*BO63/($K$5*1000))*MAX(MIN(BB63,$J$5),$I$5)*MAX(MIN(BB63,$J$5),$I$5)+$G$5*MAX(MIN(BB63,$J$5),$I$5)*(BV63*BO63/($K$5*1000))+$H$5*(BV63*BO63/($K$5*1000))*(BV63*BO63/($K$5*1000)))</f>
        <v>0</v>
      </c>
      <c r="S63">
        <f>J63*(1000-(1000*0.61365*exp(17.502*W63/(240.97+W63))/(BO63+BP63)+BJ63)/2)/(1000*0.61365*exp(17.502*W63/(240.97+W63))/(BO63+BP63)-BJ63)</f>
        <v>0</v>
      </c>
      <c r="T63">
        <f>1/((BC63+1)/(Q63/1.6)+1/(R63/1.37)) + BC63/((BC63+1)/(Q63/1.6) + BC63/(R63/1.37))</f>
        <v>0</v>
      </c>
      <c r="U63">
        <f>(AX63*BA63)</f>
        <v>0</v>
      </c>
      <c r="V63">
        <f>(BQ63+(U63+2*0.95*5.67E-8*(((BQ63+$B$7)+273)^4-(BQ63+273)^4)-44100*J63)/(1.84*29.3*R63+8*0.95*5.67E-8*(BQ63+273)^3))</f>
        <v>0</v>
      </c>
      <c r="W63">
        <f>($C$7*BR63+$D$7*BS63+$E$7*V63)</f>
        <v>0</v>
      </c>
      <c r="X63">
        <f>0.61365*exp(17.502*W63/(240.97+W63))</f>
        <v>0</v>
      </c>
      <c r="Y63">
        <f>(Z63/AA63*100)</f>
        <v>0</v>
      </c>
      <c r="Z63">
        <f>BJ63*(BO63+BP63)/1000</f>
        <v>0</v>
      </c>
      <c r="AA63">
        <f>0.61365*exp(17.502*BQ63/(240.97+BQ63))</f>
        <v>0</v>
      </c>
      <c r="AB63">
        <f>(X63-BJ63*(BO63+BP63)/1000)</f>
        <v>0</v>
      </c>
      <c r="AC63">
        <f>(-J63*44100)</f>
        <v>0</v>
      </c>
      <c r="AD63">
        <f>2*29.3*R63*0.92*(BQ63-W63)</f>
        <v>0</v>
      </c>
      <c r="AE63">
        <f>2*0.95*5.67E-8*(((BQ63+$B$7)+273)^4-(W63+273)^4)</f>
        <v>0</v>
      </c>
      <c r="AF63">
        <f>U63+AE63+AC63+AD63</f>
        <v>0</v>
      </c>
      <c r="AG63">
        <f>BN63*AU63*(BI63-BH63*(1000-AU63*BK63)/(1000-AU63*BJ63))/(100*BB63)</f>
        <v>0</v>
      </c>
      <c r="AH63">
        <f>1000*BN63*AU63*(BJ63-BK63)/(100*BB63*(1000-AU63*BJ63))</f>
        <v>0</v>
      </c>
      <c r="AI63">
        <f>(AJ63 - AK63 - BO63*1E3/(8.314*(BQ63+273.15)) * AM63/BN63 * AL63) * BN63/(100*BB63) * (1000 - BK63)/1000</f>
        <v>0</v>
      </c>
      <c r="AJ63">
        <v>801.397956899294</v>
      </c>
      <c r="AK63">
        <v>773.042903030303</v>
      </c>
      <c r="AL63">
        <v>3.37035330962953</v>
      </c>
      <c r="AM63">
        <v>66.87844345255</v>
      </c>
      <c r="AN63">
        <f>(AP63 - AO63 + BO63*1E3/(8.314*(BQ63+273.15)) * AR63/BN63 * AQ63) * BN63/(100*BB63) * 1000/(1000 - AP63)</f>
        <v>0</v>
      </c>
      <c r="AO63">
        <v>18.4243756970951</v>
      </c>
      <c r="AP63">
        <v>19.8096109090909</v>
      </c>
      <c r="AQ63">
        <v>5.42510443769589e-05</v>
      </c>
      <c r="AR63">
        <v>77.4193285982375</v>
      </c>
      <c r="AS63">
        <v>30</v>
      </c>
      <c r="AT63">
        <v>6</v>
      </c>
      <c r="AU63">
        <f>IF(AS63*$H$13&gt;=AW63,1.0,(AW63/(AW63-AS63*$H$13)))</f>
        <v>0</v>
      </c>
      <c r="AV63">
        <f>(AU63-1)*100</f>
        <v>0</v>
      </c>
      <c r="AW63">
        <f>MAX(0,($B$13+$C$13*BV63)/(1+$D$13*BV63)*BO63/(BQ63+273)*$E$13)</f>
        <v>0</v>
      </c>
      <c r="AX63">
        <f>$B$11*BW63+$C$11*BX63+$F$11*CI63*(1-CL63)</f>
        <v>0</v>
      </c>
      <c r="AY63">
        <f>AX63*AZ63</f>
        <v>0</v>
      </c>
      <c r="AZ63">
        <f>($B$11*$D$9+$C$11*$D$9+$F$11*((CV63+CN63)/MAX(CV63+CN63+CW63, 0.1)*$I$9+CW63/MAX(CV63+CN63+CW63, 0.1)*$J$9))/($B$11+$C$11+$F$11)</f>
        <v>0</v>
      </c>
      <c r="BA63">
        <f>($B$11*$K$9+$C$11*$K$9+$F$11*((CV63+CN63)/MAX(CV63+CN63+CW63, 0.1)*$P$9+CW63/MAX(CV63+CN63+CW63, 0.1)*$Q$9))/($B$11+$C$11+$F$11)</f>
        <v>0</v>
      </c>
      <c r="BB63">
        <v>2.18</v>
      </c>
      <c r="BC63">
        <v>0.5</v>
      </c>
      <c r="BD63" t="s">
        <v>355</v>
      </c>
      <c r="BE63">
        <v>2</v>
      </c>
      <c r="BF63" t="b">
        <v>1</v>
      </c>
      <c r="BG63">
        <v>1656170080.81429</v>
      </c>
      <c r="BH63">
        <v>733.568928571429</v>
      </c>
      <c r="BI63">
        <v>771.217678571429</v>
      </c>
      <c r="BJ63">
        <v>19.8028071428571</v>
      </c>
      <c r="BK63">
        <v>18.4192321428571</v>
      </c>
      <c r="BL63">
        <v>731.699107142857</v>
      </c>
      <c r="BM63">
        <v>19.7512571428571</v>
      </c>
      <c r="BN63">
        <v>500.034107142857</v>
      </c>
      <c r="BO63">
        <v>76.3372964285714</v>
      </c>
      <c r="BP63">
        <v>0.100078639285714</v>
      </c>
      <c r="BQ63">
        <v>24.1691785714286</v>
      </c>
      <c r="BR63">
        <v>24.2500928571429</v>
      </c>
      <c r="BS63">
        <v>999.9</v>
      </c>
      <c r="BT63">
        <v>0</v>
      </c>
      <c r="BU63">
        <v>0</v>
      </c>
      <c r="BV63">
        <v>9982.96571428571</v>
      </c>
      <c r="BW63">
        <v>0</v>
      </c>
      <c r="BX63">
        <v>1394.57714285714</v>
      </c>
      <c r="BY63">
        <v>-37.6486285714286</v>
      </c>
      <c r="BZ63">
        <v>748.389142857143</v>
      </c>
      <c r="CA63">
        <v>785.689321428571</v>
      </c>
      <c r="CB63">
        <v>1.38357428571429</v>
      </c>
      <c r="CC63">
        <v>771.217678571429</v>
      </c>
      <c r="CD63">
        <v>18.4192321428571</v>
      </c>
      <c r="CE63">
        <v>1.5116925</v>
      </c>
      <c r="CF63">
        <v>1.406075</v>
      </c>
      <c r="CG63">
        <v>13.0869464285714</v>
      </c>
      <c r="CH63">
        <v>11.9833071428571</v>
      </c>
      <c r="CI63">
        <v>1999.99857142857</v>
      </c>
      <c r="CJ63">
        <v>0.979998428571428</v>
      </c>
      <c r="CK63">
        <v>0.0200018571428571</v>
      </c>
      <c r="CL63">
        <v>0</v>
      </c>
      <c r="CM63">
        <v>2.62138571428571</v>
      </c>
      <c r="CN63">
        <v>0</v>
      </c>
      <c r="CO63">
        <v>3760.38964285714</v>
      </c>
      <c r="CP63">
        <v>16705.3892857143</v>
      </c>
      <c r="CQ63">
        <v>40.437</v>
      </c>
      <c r="CR63">
        <v>42.07325</v>
      </c>
      <c r="CS63">
        <v>41.375</v>
      </c>
      <c r="CT63">
        <v>40.3615</v>
      </c>
      <c r="CU63">
        <v>39.9865</v>
      </c>
      <c r="CV63">
        <v>1959.99857142857</v>
      </c>
      <c r="CW63">
        <v>40</v>
      </c>
      <c r="CX63">
        <v>0</v>
      </c>
      <c r="CY63">
        <v>1656170087.4</v>
      </c>
      <c r="CZ63">
        <v>0</v>
      </c>
      <c r="DA63">
        <v>0</v>
      </c>
      <c r="DB63" t="s">
        <v>356</v>
      </c>
      <c r="DC63">
        <v>1656081796.1</v>
      </c>
      <c r="DD63">
        <v>1656081786.6</v>
      </c>
      <c r="DE63">
        <v>0</v>
      </c>
      <c r="DF63">
        <v>0.447</v>
      </c>
      <c r="DG63">
        <v>0.012</v>
      </c>
      <c r="DH63">
        <v>1.816</v>
      </c>
      <c r="DI63">
        <v>-0.091</v>
      </c>
      <c r="DJ63">
        <v>420</v>
      </c>
      <c r="DK63">
        <v>13</v>
      </c>
      <c r="DL63">
        <v>0.64</v>
      </c>
      <c r="DM63">
        <v>0.22</v>
      </c>
      <c r="DN63">
        <v>-37.4327975</v>
      </c>
      <c r="DO63">
        <v>-3.04466679174472</v>
      </c>
      <c r="DP63">
        <v>0.355265564393384</v>
      </c>
      <c r="DQ63">
        <v>0</v>
      </c>
      <c r="DR63">
        <v>1.37917875</v>
      </c>
      <c r="DS63">
        <v>0.049909981238273</v>
      </c>
      <c r="DT63">
        <v>0.00735117854071714</v>
      </c>
      <c r="DU63">
        <v>1</v>
      </c>
      <c r="DV63">
        <v>1</v>
      </c>
      <c r="DW63">
        <v>2</v>
      </c>
      <c r="DX63" t="s">
        <v>375</v>
      </c>
      <c r="DY63">
        <v>2.90135</v>
      </c>
      <c r="DZ63">
        <v>2.71655</v>
      </c>
      <c r="EA63">
        <v>0.119473</v>
      </c>
      <c r="EB63">
        <v>0.123475</v>
      </c>
      <c r="EC63">
        <v>0.077362</v>
      </c>
      <c r="ED63">
        <v>0.0730039</v>
      </c>
      <c r="EE63">
        <v>25357</v>
      </c>
      <c r="EF63">
        <v>21687.9</v>
      </c>
      <c r="EG63">
        <v>25761.5</v>
      </c>
      <c r="EH63">
        <v>24078.7</v>
      </c>
      <c r="EI63">
        <v>40503.5</v>
      </c>
      <c r="EJ63">
        <v>36913.9</v>
      </c>
      <c r="EK63">
        <v>46483.8</v>
      </c>
      <c r="EL63">
        <v>42905.1</v>
      </c>
      <c r="EM63">
        <v>1.81815</v>
      </c>
      <c r="EN63">
        <v>2.29792</v>
      </c>
      <c r="EO63">
        <v>0.156768</v>
      </c>
      <c r="EP63">
        <v>0</v>
      </c>
      <c r="EQ63">
        <v>21.7093</v>
      </c>
      <c r="ER63">
        <v>999.9</v>
      </c>
      <c r="ES63">
        <v>54.004</v>
      </c>
      <c r="ET63">
        <v>25.841</v>
      </c>
      <c r="EU63">
        <v>23.6503</v>
      </c>
      <c r="EV63">
        <v>52.5155</v>
      </c>
      <c r="EW63">
        <v>35.7692</v>
      </c>
      <c r="EX63">
        <v>2</v>
      </c>
      <c r="EY63">
        <v>-0.35189</v>
      </c>
      <c r="EZ63">
        <v>-0.503916</v>
      </c>
      <c r="FA63">
        <v>20.2465</v>
      </c>
      <c r="FB63">
        <v>5.23496</v>
      </c>
      <c r="FC63">
        <v>11.986</v>
      </c>
      <c r="FD63">
        <v>4.9574</v>
      </c>
      <c r="FE63">
        <v>3.3039</v>
      </c>
      <c r="FF63">
        <v>9999</v>
      </c>
      <c r="FG63">
        <v>310.9</v>
      </c>
      <c r="FH63">
        <v>3691.5</v>
      </c>
      <c r="FI63">
        <v>9999</v>
      </c>
      <c r="FJ63">
        <v>1.86829</v>
      </c>
      <c r="FK63">
        <v>1.86401</v>
      </c>
      <c r="FL63">
        <v>1.87162</v>
      </c>
      <c r="FM63">
        <v>1.8624</v>
      </c>
      <c r="FN63">
        <v>1.86188</v>
      </c>
      <c r="FO63">
        <v>1.86829</v>
      </c>
      <c r="FP63">
        <v>1.85838</v>
      </c>
      <c r="FQ63">
        <v>1.86493</v>
      </c>
      <c r="FR63">
        <v>5</v>
      </c>
      <c r="FS63">
        <v>0</v>
      </c>
      <c r="FT63">
        <v>0</v>
      </c>
      <c r="FU63">
        <v>0</v>
      </c>
      <c r="FV63" t="s">
        <v>358</v>
      </c>
      <c r="FW63" t="s">
        <v>359</v>
      </c>
      <c r="FX63" t="s">
        <v>360</v>
      </c>
      <c r="FY63" t="s">
        <v>360</v>
      </c>
      <c r="FZ63" t="s">
        <v>360</v>
      </c>
      <c r="GA63" t="s">
        <v>360</v>
      </c>
      <c r="GB63">
        <v>0</v>
      </c>
      <c r="GC63">
        <v>100</v>
      </c>
      <c r="GD63">
        <v>100</v>
      </c>
      <c r="GE63">
        <v>1.906</v>
      </c>
      <c r="GF63">
        <v>0.0515</v>
      </c>
      <c r="GG63">
        <v>0.394990895927804</v>
      </c>
      <c r="GH63">
        <v>0.00311535208462502</v>
      </c>
      <c r="GI63">
        <v>-2.16445174003142e-06</v>
      </c>
      <c r="GJ63">
        <v>9.0383515404126e-10</v>
      </c>
      <c r="GK63">
        <v>0.0515542376217994</v>
      </c>
      <c r="GL63">
        <v>0</v>
      </c>
      <c r="GM63">
        <v>0</v>
      </c>
      <c r="GN63">
        <v>0</v>
      </c>
      <c r="GO63">
        <v>18</v>
      </c>
      <c r="GP63">
        <v>2154</v>
      </c>
      <c r="GQ63">
        <v>2</v>
      </c>
      <c r="GR63">
        <v>17</v>
      </c>
      <c r="GS63">
        <v>1471.5</v>
      </c>
      <c r="GT63">
        <v>1471.7</v>
      </c>
      <c r="GU63">
        <v>2.20703</v>
      </c>
      <c r="GV63">
        <v>2.31689</v>
      </c>
      <c r="GW63">
        <v>1.99829</v>
      </c>
      <c r="GX63">
        <v>2.70142</v>
      </c>
      <c r="GY63">
        <v>2.09351</v>
      </c>
      <c r="GZ63">
        <v>2.38647</v>
      </c>
      <c r="HA63">
        <v>34.4864</v>
      </c>
      <c r="HB63">
        <v>15.9182</v>
      </c>
      <c r="HC63">
        <v>18</v>
      </c>
      <c r="HD63">
        <v>407.769</v>
      </c>
      <c r="HE63">
        <v>731.242</v>
      </c>
      <c r="HF63">
        <v>22.9991</v>
      </c>
      <c r="HG63">
        <v>22.8262</v>
      </c>
      <c r="HH63">
        <v>30.0003</v>
      </c>
      <c r="HI63">
        <v>22.5624</v>
      </c>
      <c r="HJ63">
        <v>22.5595</v>
      </c>
      <c r="HK63">
        <v>44.2502</v>
      </c>
      <c r="HL63">
        <v>35.7732</v>
      </c>
      <c r="HM63">
        <v>83.8995</v>
      </c>
      <c r="HN63">
        <v>23</v>
      </c>
      <c r="HO63">
        <v>820.902</v>
      </c>
      <c r="HP63">
        <v>18.3206</v>
      </c>
      <c r="HQ63">
        <v>98.4475</v>
      </c>
      <c r="HR63">
        <v>100.913</v>
      </c>
    </row>
    <row r="64" spans="1:226">
      <c r="A64">
        <v>48</v>
      </c>
      <c r="B64">
        <v>1656170093.6</v>
      </c>
      <c r="C64">
        <v>297.099999904633</v>
      </c>
      <c r="D64" t="s">
        <v>454</v>
      </c>
      <c r="E64" t="s">
        <v>455</v>
      </c>
      <c r="F64">
        <v>5</v>
      </c>
      <c r="G64" t="s">
        <v>353</v>
      </c>
      <c r="H64" t="s">
        <v>354</v>
      </c>
      <c r="I64">
        <v>1656170086.1</v>
      </c>
      <c r="J64">
        <f>(K64)/1000</f>
        <v>0</v>
      </c>
      <c r="K64">
        <f>IF(BF64, AN64, AH64)</f>
        <v>0</v>
      </c>
      <c r="L64">
        <f>IF(BF64, AI64, AG64)</f>
        <v>0</v>
      </c>
      <c r="M64">
        <f>BH64 - IF(AU64&gt;1, L64*BB64*100.0/(AW64*BV64), 0)</f>
        <v>0</v>
      </c>
      <c r="N64">
        <f>((T64-J64/2)*M64-L64)/(T64+J64/2)</f>
        <v>0</v>
      </c>
      <c r="O64">
        <f>N64*(BO64+BP64)/1000.0</f>
        <v>0</v>
      </c>
      <c r="P64">
        <f>(BH64 - IF(AU64&gt;1, L64*BB64*100.0/(AW64*BV64), 0))*(BO64+BP64)/1000.0</f>
        <v>0</v>
      </c>
      <c r="Q64">
        <f>2.0/((1/S64-1/R64)+SIGN(S64)*SQRT((1/S64-1/R64)*(1/S64-1/R64) + 4*BC64/((BC64+1)*(BC64+1))*(2*1/S64*1/R64-1/R64*1/R64)))</f>
        <v>0</v>
      </c>
      <c r="R64">
        <f>IF(LEFT(BD64,1)&lt;&gt;"0",IF(LEFT(BD64,1)="1",3.0,BE64),$D$5+$E$5*(BV64*BO64/($K$5*1000))+$F$5*(BV64*BO64/($K$5*1000))*MAX(MIN(BB64,$J$5),$I$5)*MAX(MIN(BB64,$J$5),$I$5)+$G$5*MAX(MIN(BB64,$J$5),$I$5)*(BV64*BO64/($K$5*1000))+$H$5*(BV64*BO64/($K$5*1000))*(BV64*BO64/($K$5*1000)))</f>
        <v>0</v>
      </c>
      <c r="S64">
        <f>J64*(1000-(1000*0.61365*exp(17.502*W64/(240.97+W64))/(BO64+BP64)+BJ64)/2)/(1000*0.61365*exp(17.502*W64/(240.97+W64))/(BO64+BP64)-BJ64)</f>
        <v>0</v>
      </c>
      <c r="T64">
        <f>1/((BC64+1)/(Q64/1.6)+1/(R64/1.37)) + BC64/((BC64+1)/(Q64/1.6) + BC64/(R64/1.37))</f>
        <v>0</v>
      </c>
      <c r="U64">
        <f>(AX64*BA64)</f>
        <v>0</v>
      </c>
      <c r="V64">
        <f>(BQ64+(U64+2*0.95*5.67E-8*(((BQ64+$B$7)+273)^4-(BQ64+273)^4)-44100*J64)/(1.84*29.3*R64+8*0.95*5.67E-8*(BQ64+273)^3))</f>
        <v>0</v>
      </c>
      <c r="W64">
        <f>($C$7*BR64+$D$7*BS64+$E$7*V64)</f>
        <v>0</v>
      </c>
      <c r="X64">
        <f>0.61365*exp(17.502*W64/(240.97+W64))</f>
        <v>0</v>
      </c>
      <c r="Y64">
        <f>(Z64/AA64*100)</f>
        <v>0</v>
      </c>
      <c r="Z64">
        <f>BJ64*(BO64+BP64)/1000</f>
        <v>0</v>
      </c>
      <c r="AA64">
        <f>0.61365*exp(17.502*BQ64/(240.97+BQ64))</f>
        <v>0</v>
      </c>
      <c r="AB64">
        <f>(X64-BJ64*(BO64+BP64)/1000)</f>
        <v>0</v>
      </c>
      <c r="AC64">
        <f>(-J64*44100)</f>
        <v>0</v>
      </c>
      <c r="AD64">
        <f>2*29.3*R64*0.92*(BQ64-W64)</f>
        <v>0</v>
      </c>
      <c r="AE64">
        <f>2*0.95*5.67E-8*(((BQ64+$B$7)+273)^4-(W64+273)^4)</f>
        <v>0</v>
      </c>
      <c r="AF64">
        <f>U64+AE64+AC64+AD64</f>
        <v>0</v>
      </c>
      <c r="AG64">
        <f>BN64*AU64*(BI64-BH64*(1000-AU64*BK64)/(1000-AU64*BJ64))/(100*BB64)</f>
        <v>0</v>
      </c>
      <c r="AH64">
        <f>1000*BN64*AU64*(BJ64-BK64)/(100*BB64*(1000-AU64*BJ64))</f>
        <v>0</v>
      </c>
      <c r="AI64">
        <f>(AJ64 - AK64 - BO64*1E3/(8.314*(BQ64+273.15)) * AM64/BN64 * AL64) * BN64/(100*BB64) * (1000 - BK64)/1000</f>
        <v>0</v>
      </c>
      <c r="AJ64">
        <v>819.017378756853</v>
      </c>
      <c r="AK64">
        <v>790.312624242424</v>
      </c>
      <c r="AL64">
        <v>3.44645381300598</v>
      </c>
      <c r="AM64">
        <v>66.87844345255</v>
      </c>
      <c r="AN64">
        <f>(AP64 - AO64 + BO64*1E3/(8.314*(BQ64+273.15)) * AR64/BN64 * AQ64) * BN64/(100*BB64) * 1000/(1000 - AP64)</f>
        <v>0</v>
      </c>
      <c r="AO64">
        <v>18.3845606920626</v>
      </c>
      <c r="AP64">
        <v>19.8019012121212</v>
      </c>
      <c r="AQ64">
        <v>-4.24831244799686e-05</v>
      </c>
      <c r="AR64">
        <v>77.4193285982375</v>
      </c>
      <c r="AS64">
        <v>31</v>
      </c>
      <c r="AT64">
        <v>6</v>
      </c>
      <c r="AU64">
        <f>IF(AS64*$H$13&gt;=AW64,1.0,(AW64/(AW64-AS64*$H$13)))</f>
        <v>0</v>
      </c>
      <c r="AV64">
        <f>(AU64-1)*100</f>
        <v>0</v>
      </c>
      <c r="AW64">
        <f>MAX(0,($B$13+$C$13*BV64)/(1+$D$13*BV64)*BO64/(BQ64+273)*$E$13)</f>
        <v>0</v>
      </c>
      <c r="AX64">
        <f>$B$11*BW64+$C$11*BX64+$F$11*CI64*(1-CL64)</f>
        <v>0</v>
      </c>
      <c r="AY64">
        <f>AX64*AZ64</f>
        <v>0</v>
      </c>
      <c r="AZ64">
        <f>($B$11*$D$9+$C$11*$D$9+$F$11*((CV64+CN64)/MAX(CV64+CN64+CW64, 0.1)*$I$9+CW64/MAX(CV64+CN64+CW64, 0.1)*$J$9))/($B$11+$C$11+$F$11)</f>
        <v>0</v>
      </c>
      <c r="BA64">
        <f>($B$11*$K$9+$C$11*$K$9+$F$11*((CV64+CN64)/MAX(CV64+CN64+CW64, 0.1)*$P$9+CW64/MAX(CV64+CN64+CW64, 0.1)*$Q$9))/($B$11+$C$11+$F$11)</f>
        <v>0</v>
      </c>
      <c r="BB64">
        <v>2.18</v>
      </c>
      <c r="BC64">
        <v>0.5</v>
      </c>
      <c r="BD64" t="s">
        <v>355</v>
      </c>
      <c r="BE64">
        <v>2</v>
      </c>
      <c r="BF64" t="b">
        <v>1</v>
      </c>
      <c r="BG64">
        <v>1656170086.1</v>
      </c>
      <c r="BH64">
        <v>751.219666666667</v>
      </c>
      <c r="BI64">
        <v>789.183592592593</v>
      </c>
      <c r="BJ64">
        <v>19.8034481481481</v>
      </c>
      <c r="BK64">
        <v>18.4050777777778</v>
      </c>
      <c r="BL64">
        <v>749.325222222222</v>
      </c>
      <c r="BM64">
        <v>19.7519037037037</v>
      </c>
      <c r="BN64">
        <v>500.004185185185</v>
      </c>
      <c r="BO64">
        <v>76.3364</v>
      </c>
      <c r="BP64">
        <v>0.0999889185185185</v>
      </c>
      <c r="BQ64">
        <v>24.1756851851852</v>
      </c>
      <c r="BR64">
        <v>24.2601740740741</v>
      </c>
      <c r="BS64">
        <v>999.9</v>
      </c>
      <c r="BT64">
        <v>0</v>
      </c>
      <c r="BU64">
        <v>0</v>
      </c>
      <c r="BV64">
        <v>10000.4781481481</v>
      </c>
      <c r="BW64">
        <v>0</v>
      </c>
      <c r="BX64">
        <v>1395.05740740741</v>
      </c>
      <c r="BY64">
        <v>-37.9639333333333</v>
      </c>
      <c r="BZ64">
        <v>766.396888888889</v>
      </c>
      <c r="CA64">
        <v>803.980740740741</v>
      </c>
      <c r="CB64">
        <v>1.39836111111111</v>
      </c>
      <c r="CC64">
        <v>789.183592592593</v>
      </c>
      <c r="CD64">
        <v>18.4050777777778</v>
      </c>
      <c r="CE64">
        <v>1.5117237037037</v>
      </c>
      <c r="CF64">
        <v>1.40497814814815</v>
      </c>
      <c r="CG64">
        <v>13.0872592592593</v>
      </c>
      <c r="CH64">
        <v>11.9714703703704</v>
      </c>
      <c r="CI64">
        <v>2000.00074074074</v>
      </c>
      <c r="CJ64">
        <v>0.979998111111111</v>
      </c>
      <c r="CK64">
        <v>0.0200021851851852</v>
      </c>
      <c r="CL64">
        <v>0</v>
      </c>
      <c r="CM64">
        <v>2.62177777777778</v>
      </c>
      <c r="CN64">
        <v>0</v>
      </c>
      <c r="CO64">
        <v>3767.23592592593</v>
      </c>
      <c r="CP64">
        <v>16705.4037037037</v>
      </c>
      <c r="CQ64">
        <v>40.437</v>
      </c>
      <c r="CR64">
        <v>42.069</v>
      </c>
      <c r="CS64">
        <v>41.375</v>
      </c>
      <c r="CT64">
        <v>40.3446666666667</v>
      </c>
      <c r="CU64">
        <v>39.9743333333333</v>
      </c>
      <c r="CV64">
        <v>1960.00074074074</v>
      </c>
      <c r="CW64">
        <v>40.0025925925926</v>
      </c>
      <c r="CX64">
        <v>0</v>
      </c>
      <c r="CY64">
        <v>1656170092.2</v>
      </c>
      <c r="CZ64">
        <v>0</v>
      </c>
      <c r="DA64">
        <v>0</v>
      </c>
      <c r="DB64" t="s">
        <v>356</v>
      </c>
      <c r="DC64">
        <v>1656081796.1</v>
      </c>
      <c r="DD64">
        <v>1656081786.6</v>
      </c>
      <c r="DE64">
        <v>0</v>
      </c>
      <c r="DF64">
        <v>0.447</v>
      </c>
      <c r="DG64">
        <v>0.012</v>
      </c>
      <c r="DH64">
        <v>1.816</v>
      </c>
      <c r="DI64">
        <v>-0.091</v>
      </c>
      <c r="DJ64">
        <v>420</v>
      </c>
      <c r="DK64">
        <v>13</v>
      </c>
      <c r="DL64">
        <v>0.64</v>
      </c>
      <c r="DM64">
        <v>0.22</v>
      </c>
      <c r="DN64">
        <v>-37.7544625</v>
      </c>
      <c r="DO64">
        <v>-4.19882589118201</v>
      </c>
      <c r="DP64">
        <v>0.455775483482547</v>
      </c>
      <c r="DQ64">
        <v>0</v>
      </c>
      <c r="DR64">
        <v>1.39042975</v>
      </c>
      <c r="DS64">
        <v>0.154083939962475</v>
      </c>
      <c r="DT64">
        <v>0.0177153081383729</v>
      </c>
      <c r="DU64">
        <v>0</v>
      </c>
      <c r="DV64">
        <v>0</v>
      </c>
      <c r="DW64">
        <v>2</v>
      </c>
      <c r="DX64" t="s">
        <v>357</v>
      </c>
      <c r="DY64">
        <v>2.90145</v>
      </c>
      <c r="DZ64">
        <v>2.71669</v>
      </c>
      <c r="EA64">
        <v>0.121248</v>
      </c>
      <c r="EB64">
        <v>0.125178</v>
      </c>
      <c r="EC64">
        <v>0.0773407</v>
      </c>
      <c r="ED64">
        <v>0.0729903</v>
      </c>
      <c r="EE64">
        <v>25305.4</v>
      </c>
      <c r="EF64">
        <v>21645.9</v>
      </c>
      <c r="EG64">
        <v>25761</v>
      </c>
      <c r="EH64">
        <v>24078.8</v>
      </c>
      <c r="EI64">
        <v>40503.6</v>
      </c>
      <c r="EJ64">
        <v>36914.5</v>
      </c>
      <c r="EK64">
        <v>46482.7</v>
      </c>
      <c r="EL64">
        <v>42905.1</v>
      </c>
      <c r="EM64">
        <v>1.81765</v>
      </c>
      <c r="EN64">
        <v>2.29755</v>
      </c>
      <c r="EO64">
        <v>0.155941</v>
      </c>
      <c r="EP64">
        <v>0</v>
      </c>
      <c r="EQ64">
        <v>21.7045</v>
      </c>
      <c r="ER64">
        <v>999.9</v>
      </c>
      <c r="ES64">
        <v>53.98</v>
      </c>
      <c r="ET64">
        <v>25.851</v>
      </c>
      <c r="EU64">
        <v>23.653</v>
      </c>
      <c r="EV64">
        <v>52.3455</v>
      </c>
      <c r="EW64">
        <v>35.6891</v>
      </c>
      <c r="EX64">
        <v>2</v>
      </c>
      <c r="EY64">
        <v>-0.351545</v>
      </c>
      <c r="EZ64">
        <v>-0.513325</v>
      </c>
      <c r="FA64">
        <v>20.2466</v>
      </c>
      <c r="FB64">
        <v>5.23481</v>
      </c>
      <c r="FC64">
        <v>11.986</v>
      </c>
      <c r="FD64">
        <v>4.9574</v>
      </c>
      <c r="FE64">
        <v>3.304</v>
      </c>
      <c r="FF64">
        <v>9999</v>
      </c>
      <c r="FG64">
        <v>310.9</v>
      </c>
      <c r="FH64">
        <v>3691.5</v>
      </c>
      <c r="FI64">
        <v>9999</v>
      </c>
      <c r="FJ64">
        <v>1.86829</v>
      </c>
      <c r="FK64">
        <v>1.86401</v>
      </c>
      <c r="FL64">
        <v>1.87162</v>
      </c>
      <c r="FM64">
        <v>1.86244</v>
      </c>
      <c r="FN64">
        <v>1.86188</v>
      </c>
      <c r="FO64">
        <v>1.86829</v>
      </c>
      <c r="FP64">
        <v>1.85838</v>
      </c>
      <c r="FQ64">
        <v>1.86492</v>
      </c>
      <c r="FR64">
        <v>5</v>
      </c>
      <c r="FS64">
        <v>0</v>
      </c>
      <c r="FT64">
        <v>0</v>
      </c>
      <c r="FU64">
        <v>0</v>
      </c>
      <c r="FV64" t="s">
        <v>358</v>
      </c>
      <c r="FW64" t="s">
        <v>359</v>
      </c>
      <c r="FX64" t="s">
        <v>360</v>
      </c>
      <c r="FY64" t="s">
        <v>360</v>
      </c>
      <c r="FZ64" t="s">
        <v>360</v>
      </c>
      <c r="GA64" t="s">
        <v>360</v>
      </c>
      <c r="GB64">
        <v>0</v>
      </c>
      <c r="GC64">
        <v>100</v>
      </c>
      <c r="GD64">
        <v>100</v>
      </c>
      <c r="GE64">
        <v>1.93</v>
      </c>
      <c r="GF64">
        <v>0.0515</v>
      </c>
      <c r="GG64">
        <v>0.394990895927804</v>
      </c>
      <c r="GH64">
        <v>0.00311535208462502</v>
      </c>
      <c r="GI64">
        <v>-2.16445174003142e-06</v>
      </c>
      <c r="GJ64">
        <v>9.0383515404126e-10</v>
      </c>
      <c r="GK64">
        <v>0.0515542376217994</v>
      </c>
      <c r="GL64">
        <v>0</v>
      </c>
      <c r="GM64">
        <v>0</v>
      </c>
      <c r="GN64">
        <v>0</v>
      </c>
      <c r="GO64">
        <v>18</v>
      </c>
      <c r="GP64">
        <v>2154</v>
      </c>
      <c r="GQ64">
        <v>2</v>
      </c>
      <c r="GR64">
        <v>17</v>
      </c>
      <c r="GS64">
        <v>1471.6</v>
      </c>
      <c r="GT64">
        <v>1471.8</v>
      </c>
      <c r="GU64">
        <v>2.24121</v>
      </c>
      <c r="GV64">
        <v>2.32056</v>
      </c>
      <c r="GW64">
        <v>1.99829</v>
      </c>
      <c r="GX64">
        <v>2.70142</v>
      </c>
      <c r="GY64">
        <v>2.09351</v>
      </c>
      <c r="GZ64">
        <v>2.34985</v>
      </c>
      <c r="HA64">
        <v>34.5092</v>
      </c>
      <c r="HB64">
        <v>15.9095</v>
      </c>
      <c r="HC64">
        <v>18</v>
      </c>
      <c r="HD64">
        <v>407.532</v>
      </c>
      <c r="HE64">
        <v>730.961</v>
      </c>
      <c r="HF64">
        <v>22.9984</v>
      </c>
      <c r="HG64">
        <v>22.8299</v>
      </c>
      <c r="HH64">
        <v>30.0002</v>
      </c>
      <c r="HI64">
        <v>22.566</v>
      </c>
      <c r="HJ64">
        <v>22.5631</v>
      </c>
      <c r="HK64">
        <v>44.9885</v>
      </c>
      <c r="HL64">
        <v>35.7732</v>
      </c>
      <c r="HM64">
        <v>83.8995</v>
      </c>
      <c r="HN64">
        <v>23</v>
      </c>
      <c r="HO64">
        <v>840.988</v>
      </c>
      <c r="HP64">
        <v>18.3166</v>
      </c>
      <c r="HQ64">
        <v>98.4454</v>
      </c>
      <c r="HR64">
        <v>100.913</v>
      </c>
    </row>
    <row r="65" spans="1:226">
      <c r="A65">
        <v>49</v>
      </c>
      <c r="B65">
        <v>1656170098.6</v>
      </c>
      <c r="C65">
        <v>302.099999904633</v>
      </c>
      <c r="D65" t="s">
        <v>456</v>
      </c>
      <c r="E65" t="s">
        <v>457</v>
      </c>
      <c r="F65">
        <v>5</v>
      </c>
      <c r="G65" t="s">
        <v>353</v>
      </c>
      <c r="H65" t="s">
        <v>354</v>
      </c>
      <c r="I65">
        <v>1656170090.81429</v>
      </c>
      <c r="J65">
        <f>(K65)/1000</f>
        <v>0</v>
      </c>
      <c r="K65">
        <f>IF(BF65, AN65, AH65)</f>
        <v>0</v>
      </c>
      <c r="L65">
        <f>IF(BF65, AI65, AG65)</f>
        <v>0</v>
      </c>
      <c r="M65">
        <f>BH65 - IF(AU65&gt;1, L65*BB65*100.0/(AW65*BV65), 0)</f>
        <v>0</v>
      </c>
      <c r="N65">
        <f>((T65-J65/2)*M65-L65)/(T65+J65/2)</f>
        <v>0</v>
      </c>
      <c r="O65">
        <f>N65*(BO65+BP65)/1000.0</f>
        <v>0</v>
      </c>
      <c r="P65">
        <f>(BH65 - IF(AU65&gt;1, L65*BB65*100.0/(AW65*BV65), 0))*(BO65+BP65)/1000.0</f>
        <v>0</v>
      </c>
      <c r="Q65">
        <f>2.0/((1/S65-1/R65)+SIGN(S65)*SQRT((1/S65-1/R65)*(1/S65-1/R65) + 4*BC65/((BC65+1)*(BC65+1))*(2*1/S65*1/R65-1/R65*1/R65)))</f>
        <v>0</v>
      </c>
      <c r="R65">
        <f>IF(LEFT(BD65,1)&lt;&gt;"0",IF(LEFT(BD65,1)="1",3.0,BE65),$D$5+$E$5*(BV65*BO65/($K$5*1000))+$F$5*(BV65*BO65/($K$5*1000))*MAX(MIN(BB65,$J$5),$I$5)*MAX(MIN(BB65,$J$5),$I$5)+$G$5*MAX(MIN(BB65,$J$5),$I$5)*(BV65*BO65/($K$5*1000))+$H$5*(BV65*BO65/($K$5*1000))*(BV65*BO65/($K$5*1000)))</f>
        <v>0</v>
      </c>
      <c r="S65">
        <f>J65*(1000-(1000*0.61365*exp(17.502*W65/(240.97+W65))/(BO65+BP65)+BJ65)/2)/(1000*0.61365*exp(17.502*W65/(240.97+W65))/(BO65+BP65)-BJ65)</f>
        <v>0</v>
      </c>
      <c r="T65">
        <f>1/((BC65+1)/(Q65/1.6)+1/(R65/1.37)) + BC65/((BC65+1)/(Q65/1.6) + BC65/(R65/1.37))</f>
        <v>0</v>
      </c>
      <c r="U65">
        <f>(AX65*BA65)</f>
        <v>0</v>
      </c>
      <c r="V65">
        <f>(BQ65+(U65+2*0.95*5.67E-8*(((BQ65+$B$7)+273)^4-(BQ65+273)^4)-44100*J65)/(1.84*29.3*R65+8*0.95*5.67E-8*(BQ65+273)^3))</f>
        <v>0</v>
      </c>
      <c r="W65">
        <f>($C$7*BR65+$D$7*BS65+$E$7*V65)</f>
        <v>0</v>
      </c>
      <c r="X65">
        <f>0.61365*exp(17.502*W65/(240.97+W65))</f>
        <v>0</v>
      </c>
      <c r="Y65">
        <f>(Z65/AA65*100)</f>
        <v>0</v>
      </c>
      <c r="Z65">
        <f>BJ65*(BO65+BP65)/1000</f>
        <v>0</v>
      </c>
      <c r="AA65">
        <f>0.61365*exp(17.502*BQ65/(240.97+BQ65))</f>
        <v>0</v>
      </c>
      <c r="AB65">
        <f>(X65-BJ65*(BO65+BP65)/1000)</f>
        <v>0</v>
      </c>
      <c r="AC65">
        <f>(-J65*44100)</f>
        <v>0</v>
      </c>
      <c r="AD65">
        <f>2*29.3*R65*0.92*(BQ65-W65)</f>
        <v>0</v>
      </c>
      <c r="AE65">
        <f>2*0.95*5.67E-8*(((BQ65+$B$7)+273)^4-(W65+273)^4)</f>
        <v>0</v>
      </c>
      <c r="AF65">
        <f>U65+AE65+AC65+AD65</f>
        <v>0</v>
      </c>
      <c r="AG65">
        <f>BN65*AU65*(BI65-BH65*(1000-AU65*BK65)/(1000-AU65*BJ65))/(100*BB65)</f>
        <v>0</v>
      </c>
      <c r="AH65">
        <f>1000*BN65*AU65*(BJ65-BK65)/(100*BB65*(1000-AU65*BJ65))</f>
        <v>0</v>
      </c>
      <c r="AI65">
        <f>(AJ65 - AK65 - BO65*1E3/(8.314*(BQ65+273.15)) * AM65/BN65 * AL65) * BN65/(100*BB65) * (1000 - BK65)/1000</f>
        <v>0</v>
      </c>
      <c r="AJ65">
        <v>836.025317751714</v>
      </c>
      <c r="AK65">
        <v>807.267775757576</v>
      </c>
      <c r="AL65">
        <v>3.38630644890393</v>
      </c>
      <c r="AM65">
        <v>66.87844345255</v>
      </c>
      <c r="AN65">
        <f>(AP65 - AO65 + BO65*1E3/(8.314*(BQ65+273.15)) * AR65/BN65 * AQ65) * BN65/(100*BB65) * 1000/(1000 - AP65)</f>
        <v>0</v>
      </c>
      <c r="AO65">
        <v>18.3899041535637</v>
      </c>
      <c r="AP65">
        <v>19.8013218181818</v>
      </c>
      <c r="AQ65">
        <v>-1.1052712988564e-06</v>
      </c>
      <c r="AR65">
        <v>77.4193285982375</v>
      </c>
      <c r="AS65">
        <v>30</v>
      </c>
      <c r="AT65">
        <v>6</v>
      </c>
      <c r="AU65">
        <f>IF(AS65*$H$13&gt;=AW65,1.0,(AW65/(AW65-AS65*$H$13)))</f>
        <v>0</v>
      </c>
      <c r="AV65">
        <f>(AU65-1)*100</f>
        <v>0</v>
      </c>
      <c r="AW65">
        <f>MAX(0,($B$13+$C$13*BV65)/(1+$D$13*BV65)*BO65/(BQ65+273)*$E$13)</f>
        <v>0</v>
      </c>
      <c r="AX65">
        <f>$B$11*BW65+$C$11*BX65+$F$11*CI65*(1-CL65)</f>
        <v>0</v>
      </c>
      <c r="AY65">
        <f>AX65*AZ65</f>
        <v>0</v>
      </c>
      <c r="AZ65">
        <f>($B$11*$D$9+$C$11*$D$9+$F$11*((CV65+CN65)/MAX(CV65+CN65+CW65, 0.1)*$I$9+CW65/MAX(CV65+CN65+CW65, 0.1)*$J$9))/($B$11+$C$11+$F$11)</f>
        <v>0</v>
      </c>
      <c r="BA65">
        <f>($B$11*$K$9+$C$11*$K$9+$F$11*((CV65+CN65)/MAX(CV65+CN65+CW65, 0.1)*$P$9+CW65/MAX(CV65+CN65+CW65, 0.1)*$Q$9))/($B$11+$C$11+$F$11)</f>
        <v>0</v>
      </c>
      <c r="BB65">
        <v>2.18</v>
      </c>
      <c r="BC65">
        <v>0.5</v>
      </c>
      <c r="BD65" t="s">
        <v>355</v>
      </c>
      <c r="BE65">
        <v>2</v>
      </c>
      <c r="BF65" t="b">
        <v>1</v>
      </c>
      <c r="BG65">
        <v>1656170090.81429</v>
      </c>
      <c r="BH65">
        <v>766.935571428571</v>
      </c>
      <c r="BI65">
        <v>805.140821428571</v>
      </c>
      <c r="BJ65">
        <v>19.8039</v>
      </c>
      <c r="BK65">
        <v>18.3988357142857</v>
      </c>
      <c r="BL65">
        <v>765.019357142857</v>
      </c>
      <c r="BM65">
        <v>19.7523535714286</v>
      </c>
      <c r="BN65">
        <v>500.003142857143</v>
      </c>
      <c r="BO65">
        <v>76.3361642857143</v>
      </c>
      <c r="BP65">
        <v>0.0999721535714286</v>
      </c>
      <c r="BQ65">
        <v>24.1866535714286</v>
      </c>
      <c r="BR65">
        <v>24.2472785714286</v>
      </c>
      <c r="BS65">
        <v>999.9</v>
      </c>
      <c r="BT65">
        <v>0</v>
      </c>
      <c r="BU65">
        <v>0</v>
      </c>
      <c r="BV65">
        <v>10000.9089285714</v>
      </c>
      <c r="BW65">
        <v>0</v>
      </c>
      <c r="BX65">
        <v>1395.16964285714</v>
      </c>
      <c r="BY65">
        <v>-38.205325</v>
      </c>
      <c r="BZ65">
        <v>782.430642857143</v>
      </c>
      <c r="CA65">
        <v>820.232142857143</v>
      </c>
      <c r="CB65">
        <v>1.405055</v>
      </c>
      <c r="CC65">
        <v>805.140821428571</v>
      </c>
      <c r="CD65">
        <v>18.3988357142857</v>
      </c>
      <c r="CE65">
        <v>1.51175428571429</v>
      </c>
      <c r="CF65">
        <v>1.40449714285714</v>
      </c>
      <c r="CG65">
        <v>13.0875678571429</v>
      </c>
      <c r="CH65">
        <v>11.9662821428571</v>
      </c>
      <c r="CI65">
        <v>2000.00142857143</v>
      </c>
      <c r="CJ65">
        <v>0.979998</v>
      </c>
      <c r="CK65">
        <v>0.0200023</v>
      </c>
      <c r="CL65">
        <v>0</v>
      </c>
      <c r="CM65">
        <v>2.62625</v>
      </c>
      <c r="CN65">
        <v>0</v>
      </c>
      <c r="CO65">
        <v>3770.54642857143</v>
      </c>
      <c r="CP65">
        <v>16705.4035714286</v>
      </c>
      <c r="CQ65">
        <v>40.437</v>
      </c>
      <c r="CR65">
        <v>42.06875</v>
      </c>
      <c r="CS65">
        <v>41.375</v>
      </c>
      <c r="CT65">
        <v>40.3255</v>
      </c>
      <c r="CU65">
        <v>39.964</v>
      </c>
      <c r="CV65">
        <v>1960.00142857143</v>
      </c>
      <c r="CW65">
        <v>40.0028571428571</v>
      </c>
      <c r="CX65">
        <v>0</v>
      </c>
      <c r="CY65">
        <v>1656170097.6</v>
      </c>
      <c r="CZ65">
        <v>0</v>
      </c>
      <c r="DA65">
        <v>0</v>
      </c>
      <c r="DB65" t="s">
        <v>356</v>
      </c>
      <c r="DC65">
        <v>1656081796.1</v>
      </c>
      <c r="DD65">
        <v>1656081786.6</v>
      </c>
      <c r="DE65">
        <v>0</v>
      </c>
      <c r="DF65">
        <v>0.447</v>
      </c>
      <c r="DG65">
        <v>0.012</v>
      </c>
      <c r="DH65">
        <v>1.816</v>
      </c>
      <c r="DI65">
        <v>-0.091</v>
      </c>
      <c r="DJ65">
        <v>420</v>
      </c>
      <c r="DK65">
        <v>13</v>
      </c>
      <c r="DL65">
        <v>0.64</v>
      </c>
      <c r="DM65">
        <v>0.22</v>
      </c>
      <c r="DN65">
        <v>-38.0180875</v>
      </c>
      <c r="DO65">
        <v>-3.00248217636027</v>
      </c>
      <c r="DP65">
        <v>0.358132962171523</v>
      </c>
      <c r="DQ65">
        <v>0</v>
      </c>
      <c r="DR65">
        <v>1.399882</v>
      </c>
      <c r="DS65">
        <v>0.124664915572231</v>
      </c>
      <c r="DT65">
        <v>0.0160969818910254</v>
      </c>
      <c r="DU65">
        <v>0</v>
      </c>
      <c r="DV65">
        <v>0</v>
      </c>
      <c r="DW65">
        <v>2</v>
      </c>
      <c r="DX65" t="s">
        <v>357</v>
      </c>
      <c r="DY65">
        <v>2.90125</v>
      </c>
      <c r="DZ65">
        <v>2.71652</v>
      </c>
      <c r="EA65">
        <v>0.122982</v>
      </c>
      <c r="EB65">
        <v>0.126914</v>
      </c>
      <c r="EC65">
        <v>0.0773419</v>
      </c>
      <c r="ED65">
        <v>0.0730235</v>
      </c>
      <c r="EE65">
        <v>25255.8</v>
      </c>
      <c r="EF65">
        <v>21602.8</v>
      </c>
      <c r="EG65">
        <v>25761.4</v>
      </c>
      <c r="EH65">
        <v>24078.6</v>
      </c>
      <c r="EI65">
        <v>40503.9</v>
      </c>
      <c r="EJ65">
        <v>36913</v>
      </c>
      <c r="EK65">
        <v>46483.2</v>
      </c>
      <c r="EL65">
        <v>42904.9</v>
      </c>
      <c r="EM65">
        <v>1.8179</v>
      </c>
      <c r="EN65">
        <v>2.29748</v>
      </c>
      <c r="EO65">
        <v>0.151038</v>
      </c>
      <c r="EP65">
        <v>0</v>
      </c>
      <c r="EQ65">
        <v>21.7096</v>
      </c>
      <c r="ER65">
        <v>999.9</v>
      </c>
      <c r="ES65">
        <v>53.98</v>
      </c>
      <c r="ET65">
        <v>25.871</v>
      </c>
      <c r="EU65">
        <v>23.679</v>
      </c>
      <c r="EV65">
        <v>52.1455</v>
      </c>
      <c r="EW65">
        <v>35.7652</v>
      </c>
      <c r="EX65">
        <v>2</v>
      </c>
      <c r="EY65">
        <v>-0.351514</v>
      </c>
      <c r="EZ65">
        <v>-0.522843</v>
      </c>
      <c r="FA65">
        <v>20.2466</v>
      </c>
      <c r="FB65">
        <v>5.23481</v>
      </c>
      <c r="FC65">
        <v>11.986</v>
      </c>
      <c r="FD65">
        <v>4.95725</v>
      </c>
      <c r="FE65">
        <v>3.304</v>
      </c>
      <c r="FF65">
        <v>9999</v>
      </c>
      <c r="FG65">
        <v>310.9</v>
      </c>
      <c r="FH65">
        <v>3691.8</v>
      </c>
      <c r="FI65">
        <v>9999</v>
      </c>
      <c r="FJ65">
        <v>1.86829</v>
      </c>
      <c r="FK65">
        <v>1.86401</v>
      </c>
      <c r="FL65">
        <v>1.87162</v>
      </c>
      <c r="FM65">
        <v>1.86245</v>
      </c>
      <c r="FN65">
        <v>1.86188</v>
      </c>
      <c r="FO65">
        <v>1.86829</v>
      </c>
      <c r="FP65">
        <v>1.85838</v>
      </c>
      <c r="FQ65">
        <v>1.8649</v>
      </c>
      <c r="FR65">
        <v>5</v>
      </c>
      <c r="FS65">
        <v>0</v>
      </c>
      <c r="FT65">
        <v>0</v>
      </c>
      <c r="FU65">
        <v>0</v>
      </c>
      <c r="FV65" t="s">
        <v>358</v>
      </c>
      <c r="FW65" t="s">
        <v>359</v>
      </c>
      <c r="FX65" t="s">
        <v>360</v>
      </c>
      <c r="FY65" t="s">
        <v>360</v>
      </c>
      <c r="FZ65" t="s">
        <v>360</v>
      </c>
      <c r="GA65" t="s">
        <v>360</v>
      </c>
      <c r="GB65">
        <v>0</v>
      </c>
      <c r="GC65">
        <v>100</v>
      </c>
      <c r="GD65">
        <v>100</v>
      </c>
      <c r="GE65">
        <v>1.952</v>
      </c>
      <c r="GF65">
        <v>0.0515</v>
      </c>
      <c r="GG65">
        <v>0.394990895927804</v>
      </c>
      <c r="GH65">
        <v>0.00311535208462502</v>
      </c>
      <c r="GI65">
        <v>-2.16445174003142e-06</v>
      </c>
      <c r="GJ65">
        <v>9.0383515404126e-10</v>
      </c>
      <c r="GK65">
        <v>0.0515542376217994</v>
      </c>
      <c r="GL65">
        <v>0</v>
      </c>
      <c r="GM65">
        <v>0</v>
      </c>
      <c r="GN65">
        <v>0</v>
      </c>
      <c r="GO65">
        <v>18</v>
      </c>
      <c r="GP65">
        <v>2154</v>
      </c>
      <c r="GQ65">
        <v>2</v>
      </c>
      <c r="GR65">
        <v>17</v>
      </c>
      <c r="GS65">
        <v>1471.7</v>
      </c>
      <c r="GT65">
        <v>1471.9</v>
      </c>
      <c r="GU65">
        <v>2.27905</v>
      </c>
      <c r="GV65">
        <v>2.30713</v>
      </c>
      <c r="GW65">
        <v>1.99829</v>
      </c>
      <c r="GX65">
        <v>2.7002</v>
      </c>
      <c r="GY65">
        <v>2.09351</v>
      </c>
      <c r="GZ65">
        <v>2.37061</v>
      </c>
      <c r="HA65">
        <v>34.5549</v>
      </c>
      <c r="HB65">
        <v>15.9182</v>
      </c>
      <c r="HC65">
        <v>18</v>
      </c>
      <c r="HD65">
        <v>407.696</v>
      </c>
      <c r="HE65">
        <v>730.959</v>
      </c>
      <c r="HF65">
        <v>22.9981</v>
      </c>
      <c r="HG65">
        <v>22.8339</v>
      </c>
      <c r="HH65">
        <v>30.0003</v>
      </c>
      <c r="HI65">
        <v>22.5702</v>
      </c>
      <c r="HJ65">
        <v>22.5675</v>
      </c>
      <c r="HK65">
        <v>45.687</v>
      </c>
      <c r="HL65">
        <v>36.0674</v>
      </c>
      <c r="HM65">
        <v>83.8995</v>
      </c>
      <c r="HN65">
        <v>23</v>
      </c>
      <c r="HO65">
        <v>854.56</v>
      </c>
      <c r="HP65">
        <v>18.3016</v>
      </c>
      <c r="HQ65">
        <v>98.4465</v>
      </c>
      <c r="HR65">
        <v>100.912</v>
      </c>
    </row>
    <row r="66" spans="1:226">
      <c r="A66">
        <v>50</v>
      </c>
      <c r="B66">
        <v>1656170103.6</v>
      </c>
      <c r="C66">
        <v>307.099999904633</v>
      </c>
      <c r="D66" t="s">
        <v>458</v>
      </c>
      <c r="E66" t="s">
        <v>459</v>
      </c>
      <c r="F66">
        <v>5</v>
      </c>
      <c r="G66" t="s">
        <v>353</v>
      </c>
      <c r="H66" t="s">
        <v>354</v>
      </c>
      <c r="I66">
        <v>1656170096.1</v>
      </c>
      <c r="J66">
        <f>(K66)/1000</f>
        <v>0</v>
      </c>
      <c r="K66">
        <f>IF(BF66, AN66, AH66)</f>
        <v>0</v>
      </c>
      <c r="L66">
        <f>IF(BF66, AI66, AG66)</f>
        <v>0</v>
      </c>
      <c r="M66">
        <f>BH66 - IF(AU66&gt;1, L66*BB66*100.0/(AW66*BV66), 0)</f>
        <v>0</v>
      </c>
      <c r="N66">
        <f>((T66-J66/2)*M66-L66)/(T66+J66/2)</f>
        <v>0</v>
      </c>
      <c r="O66">
        <f>N66*(BO66+BP66)/1000.0</f>
        <v>0</v>
      </c>
      <c r="P66">
        <f>(BH66 - IF(AU66&gt;1, L66*BB66*100.0/(AW66*BV66), 0))*(BO66+BP66)/1000.0</f>
        <v>0</v>
      </c>
      <c r="Q66">
        <f>2.0/((1/S66-1/R66)+SIGN(S66)*SQRT((1/S66-1/R66)*(1/S66-1/R66) + 4*BC66/((BC66+1)*(BC66+1))*(2*1/S66*1/R66-1/R66*1/R66)))</f>
        <v>0</v>
      </c>
      <c r="R66">
        <f>IF(LEFT(BD66,1)&lt;&gt;"0",IF(LEFT(BD66,1)="1",3.0,BE66),$D$5+$E$5*(BV66*BO66/($K$5*1000))+$F$5*(BV66*BO66/($K$5*1000))*MAX(MIN(BB66,$J$5),$I$5)*MAX(MIN(BB66,$J$5),$I$5)+$G$5*MAX(MIN(BB66,$J$5),$I$5)*(BV66*BO66/($K$5*1000))+$H$5*(BV66*BO66/($K$5*1000))*(BV66*BO66/($K$5*1000)))</f>
        <v>0</v>
      </c>
      <c r="S66">
        <f>J66*(1000-(1000*0.61365*exp(17.502*W66/(240.97+W66))/(BO66+BP66)+BJ66)/2)/(1000*0.61365*exp(17.502*W66/(240.97+W66))/(BO66+BP66)-BJ66)</f>
        <v>0</v>
      </c>
      <c r="T66">
        <f>1/((BC66+1)/(Q66/1.6)+1/(R66/1.37)) + BC66/((BC66+1)/(Q66/1.6) + BC66/(R66/1.37))</f>
        <v>0</v>
      </c>
      <c r="U66">
        <f>(AX66*BA66)</f>
        <v>0</v>
      </c>
      <c r="V66">
        <f>(BQ66+(U66+2*0.95*5.67E-8*(((BQ66+$B$7)+273)^4-(BQ66+273)^4)-44100*J66)/(1.84*29.3*R66+8*0.95*5.67E-8*(BQ66+273)^3))</f>
        <v>0</v>
      </c>
      <c r="W66">
        <f>($C$7*BR66+$D$7*BS66+$E$7*V66)</f>
        <v>0</v>
      </c>
      <c r="X66">
        <f>0.61365*exp(17.502*W66/(240.97+W66))</f>
        <v>0</v>
      </c>
      <c r="Y66">
        <f>(Z66/AA66*100)</f>
        <v>0</v>
      </c>
      <c r="Z66">
        <f>BJ66*(BO66+BP66)/1000</f>
        <v>0</v>
      </c>
      <c r="AA66">
        <f>0.61365*exp(17.502*BQ66/(240.97+BQ66))</f>
        <v>0</v>
      </c>
      <c r="AB66">
        <f>(X66-BJ66*(BO66+BP66)/1000)</f>
        <v>0</v>
      </c>
      <c r="AC66">
        <f>(-J66*44100)</f>
        <v>0</v>
      </c>
      <c r="AD66">
        <f>2*29.3*R66*0.92*(BQ66-W66)</f>
        <v>0</v>
      </c>
      <c r="AE66">
        <f>2*0.95*5.67E-8*(((BQ66+$B$7)+273)^4-(W66+273)^4)</f>
        <v>0</v>
      </c>
      <c r="AF66">
        <f>U66+AE66+AC66+AD66</f>
        <v>0</v>
      </c>
      <c r="AG66">
        <f>BN66*AU66*(BI66-BH66*(1000-AU66*BK66)/(1000-AU66*BJ66))/(100*BB66)</f>
        <v>0</v>
      </c>
      <c r="AH66">
        <f>1000*BN66*AU66*(BJ66-BK66)/(100*BB66*(1000-AU66*BJ66))</f>
        <v>0</v>
      </c>
      <c r="AI66">
        <f>(AJ66 - AK66 - BO66*1E3/(8.314*(BQ66+273.15)) * AM66/BN66 * AL66) * BN66/(100*BB66) * (1000 - BK66)/1000</f>
        <v>0</v>
      </c>
      <c r="AJ66">
        <v>853.462237430286</v>
      </c>
      <c r="AK66">
        <v>824.520563636363</v>
      </c>
      <c r="AL66">
        <v>3.43281620599417</v>
      </c>
      <c r="AM66">
        <v>66.87844345255</v>
      </c>
      <c r="AN66">
        <f>(AP66 - AO66 + BO66*1E3/(8.314*(BQ66+273.15)) * AR66/BN66 * AQ66) * BN66/(100*BB66) * 1000/(1000 - AP66)</f>
        <v>0</v>
      </c>
      <c r="AO66">
        <v>18.4017207675717</v>
      </c>
      <c r="AP66">
        <v>19.8137157575758</v>
      </c>
      <c r="AQ66">
        <v>4.62845999273592e-05</v>
      </c>
      <c r="AR66">
        <v>77.4193285982375</v>
      </c>
      <c r="AS66">
        <v>30</v>
      </c>
      <c r="AT66">
        <v>6</v>
      </c>
      <c r="AU66">
        <f>IF(AS66*$H$13&gt;=AW66,1.0,(AW66/(AW66-AS66*$H$13)))</f>
        <v>0</v>
      </c>
      <c r="AV66">
        <f>(AU66-1)*100</f>
        <v>0</v>
      </c>
      <c r="AW66">
        <f>MAX(0,($B$13+$C$13*BV66)/(1+$D$13*BV66)*BO66/(BQ66+273)*$E$13)</f>
        <v>0</v>
      </c>
      <c r="AX66">
        <f>$B$11*BW66+$C$11*BX66+$F$11*CI66*(1-CL66)</f>
        <v>0</v>
      </c>
      <c r="AY66">
        <f>AX66*AZ66</f>
        <v>0</v>
      </c>
      <c r="AZ66">
        <f>($B$11*$D$9+$C$11*$D$9+$F$11*((CV66+CN66)/MAX(CV66+CN66+CW66, 0.1)*$I$9+CW66/MAX(CV66+CN66+CW66, 0.1)*$J$9))/($B$11+$C$11+$F$11)</f>
        <v>0</v>
      </c>
      <c r="BA66">
        <f>($B$11*$K$9+$C$11*$K$9+$F$11*((CV66+CN66)/MAX(CV66+CN66+CW66, 0.1)*$P$9+CW66/MAX(CV66+CN66+CW66, 0.1)*$Q$9))/($B$11+$C$11+$F$11)</f>
        <v>0</v>
      </c>
      <c r="BB66">
        <v>2.18</v>
      </c>
      <c r="BC66">
        <v>0.5</v>
      </c>
      <c r="BD66" t="s">
        <v>355</v>
      </c>
      <c r="BE66">
        <v>2</v>
      </c>
      <c r="BF66" t="b">
        <v>1</v>
      </c>
      <c r="BG66">
        <v>1656170096.1</v>
      </c>
      <c r="BH66">
        <v>784.680185185185</v>
      </c>
      <c r="BI66">
        <v>823.101333333333</v>
      </c>
      <c r="BJ66">
        <v>19.8055</v>
      </c>
      <c r="BK66">
        <v>18.3928925925926</v>
      </c>
      <c r="BL66">
        <v>782.739259259259</v>
      </c>
      <c r="BM66">
        <v>19.7539518518519</v>
      </c>
      <c r="BN66">
        <v>500.003148148148</v>
      </c>
      <c r="BO66">
        <v>76.335962962963</v>
      </c>
      <c r="BP66">
        <v>0.100004755555556</v>
      </c>
      <c r="BQ66">
        <v>24.2026074074074</v>
      </c>
      <c r="BR66">
        <v>24.247737037037</v>
      </c>
      <c r="BS66">
        <v>999.9</v>
      </c>
      <c r="BT66">
        <v>0</v>
      </c>
      <c r="BU66">
        <v>0</v>
      </c>
      <c r="BV66">
        <v>10003.2348148148</v>
      </c>
      <c r="BW66">
        <v>0</v>
      </c>
      <c r="BX66">
        <v>1395.01222222222</v>
      </c>
      <c r="BY66">
        <v>-38.4212333333333</v>
      </c>
      <c r="BZ66">
        <v>800.535148148148</v>
      </c>
      <c r="CA66">
        <v>838.524407407407</v>
      </c>
      <c r="CB66">
        <v>1.41259888888889</v>
      </c>
      <c r="CC66">
        <v>823.101333333333</v>
      </c>
      <c r="CD66">
        <v>18.3928925925926</v>
      </c>
      <c r="CE66">
        <v>1.51187259259259</v>
      </c>
      <c r="CF66">
        <v>1.40403925925926</v>
      </c>
      <c r="CG66">
        <v>13.0887555555556</v>
      </c>
      <c r="CH66">
        <v>11.961337037037</v>
      </c>
      <c r="CI66">
        <v>1999.99740740741</v>
      </c>
      <c r="CJ66">
        <v>0.979998</v>
      </c>
      <c r="CK66">
        <v>0.0200023</v>
      </c>
      <c r="CL66">
        <v>0</v>
      </c>
      <c r="CM66">
        <v>2.61177777777778</v>
      </c>
      <c r="CN66">
        <v>0</v>
      </c>
      <c r="CO66">
        <v>3773.04481481482</v>
      </c>
      <c r="CP66">
        <v>16705.3777777778</v>
      </c>
      <c r="CQ66">
        <v>40.437</v>
      </c>
      <c r="CR66">
        <v>42.062</v>
      </c>
      <c r="CS66">
        <v>41.375</v>
      </c>
      <c r="CT66">
        <v>40.3166666666667</v>
      </c>
      <c r="CU66">
        <v>39.9533333333333</v>
      </c>
      <c r="CV66">
        <v>1959.99740740741</v>
      </c>
      <c r="CW66">
        <v>40.002962962963</v>
      </c>
      <c r="CX66">
        <v>0</v>
      </c>
      <c r="CY66">
        <v>1656170102.4</v>
      </c>
      <c r="CZ66">
        <v>0</v>
      </c>
      <c r="DA66">
        <v>0</v>
      </c>
      <c r="DB66" t="s">
        <v>356</v>
      </c>
      <c r="DC66">
        <v>1656081796.1</v>
      </c>
      <c r="DD66">
        <v>1656081786.6</v>
      </c>
      <c r="DE66">
        <v>0</v>
      </c>
      <c r="DF66">
        <v>0.447</v>
      </c>
      <c r="DG66">
        <v>0.012</v>
      </c>
      <c r="DH66">
        <v>1.816</v>
      </c>
      <c r="DI66">
        <v>-0.091</v>
      </c>
      <c r="DJ66">
        <v>420</v>
      </c>
      <c r="DK66">
        <v>13</v>
      </c>
      <c r="DL66">
        <v>0.64</v>
      </c>
      <c r="DM66">
        <v>0.22</v>
      </c>
      <c r="DN66">
        <v>-38.297745</v>
      </c>
      <c r="DO66">
        <v>-2.38943639774852</v>
      </c>
      <c r="DP66">
        <v>0.306807498237902</v>
      </c>
      <c r="DQ66">
        <v>0</v>
      </c>
      <c r="DR66">
        <v>1.4063355</v>
      </c>
      <c r="DS66">
        <v>0.0626607129455891</v>
      </c>
      <c r="DT66">
        <v>0.0134420344349358</v>
      </c>
      <c r="DU66">
        <v>1</v>
      </c>
      <c r="DV66">
        <v>1</v>
      </c>
      <c r="DW66">
        <v>2</v>
      </c>
      <c r="DX66" t="s">
        <v>375</v>
      </c>
      <c r="DY66">
        <v>2.90117</v>
      </c>
      <c r="DZ66">
        <v>2.71649</v>
      </c>
      <c r="EA66">
        <v>0.124715</v>
      </c>
      <c r="EB66">
        <v>0.128579</v>
      </c>
      <c r="EC66">
        <v>0.0773725</v>
      </c>
      <c r="ED66">
        <v>0.0730148</v>
      </c>
      <c r="EE66">
        <v>25205.6</v>
      </c>
      <c r="EF66">
        <v>21561.6</v>
      </c>
      <c r="EG66">
        <v>25761</v>
      </c>
      <c r="EH66">
        <v>24078.5</v>
      </c>
      <c r="EI66">
        <v>40502.1</v>
      </c>
      <c r="EJ66">
        <v>36913.5</v>
      </c>
      <c r="EK66">
        <v>46482.5</v>
      </c>
      <c r="EL66">
        <v>42905</v>
      </c>
      <c r="EM66">
        <v>1.81825</v>
      </c>
      <c r="EN66">
        <v>2.29743</v>
      </c>
      <c r="EO66">
        <v>0.158325</v>
      </c>
      <c r="EP66">
        <v>0</v>
      </c>
      <c r="EQ66">
        <v>21.7207</v>
      </c>
      <c r="ER66">
        <v>999.9</v>
      </c>
      <c r="ES66">
        <v>53.956</v>
      </c>
      <c r="ET66">
        <v>25.881</v>
      </c>
      <c r="EU66">
        <v>23.6836</v>
      </c>
      <c r="EV66">
        <v>52.3355</v>
      </c>
      <c r="EW66">
        <v>35.8454</v>
      </c>
      <c r="EX66">
        <v>2</v>
      </c>
      <c r="EY66">
        <v>-0.351326</v>
      </c>
      <c r="EZ66">
        <v>-0.529877</v>
      </c>
      <c r="FA66">
        <v>20.2465</v>
      </c>
      <c r="FB66">
        <v>5.23496</v>
      </c>
      <c r="FC66">
        <v>11.986</v>
      </c>
      <c r="FD66">
        <v>4.9573</v>
      </c>
      <c r="FE66">
        <v>3.3039</v>
      </c>
      <c r="FF66">
        <v>9999</v>
      </c>
      <c r="FG66">
        <v>310.9</v>
      </c>
      <c r="FH66">
        <v>3691.8</v>
      </c>
      <c r="FI66">
        <v>9999</v>
      </c>
      <c r="FJ66">
        <v>1.86829</v>
      </c>
      <c r="FK66">
        <v>1.86401</v>
      </c>
      <c r="FL66">
        <v>1.87161</v>
      </c>
      <c r="FM66">
        <v>1.8624</v>
      </c>
      <c r="FN66">
        <v>1.86188</v>
      </c>
      <c r="FO66">
        <v>1.86829</v>
      </c>
      <c r="FP66">
        <v>1.85838</v>
      </c>
      <c r="FQ66">
        <v>1.86491</v>
      </c>
      <c r="FR66">
        <v>5</v>
      </c>
      <c r="FS66">
        <v>0</v>
      </c>
      <c r="FT66">
        <v>0</v>
      </c>
      <c r="FU66">
        <v>0</v>
      </c>
      <c r="FV66" t="s">
        <v>358</v>
      </c>
      <c r="FW66" t="s">
        <v>359</v>
      </c>
      <c r="FX66" t="s">
        <v>360</v>
      </c>
      <c r="FY66" t="s">
        <v>360</v>
      </c>
      <c r="FZ66" t="s">
        <v>360</v>
      </c>
      <c r="GA66" t="s">
        <v>360</v>
      </c>
      <c r="GB66">
        <v>0</v>
      </c>
      <c r="GC66">
        <v>100</v>
      </c>
      <c r="GD66">
        <v>100</v>
      </c>
      <c r="GE66">
        <v>1.976</v>
      </c>
      <c r="GF66">
        <v>0.0516</v>
      </c>
      <c r="GG66">
        <v>0.394990895927804</v>
      </c>
      <c r="GH66">
        <v>0.00311535208462502</v>
      </c>
      <c r="GI66">
        <v>-2.16445174003142e-06</v>
      </c>
      <c r="GJ66">
        <v>9.0383515404126e-10</v>
      </c>
      <c r="GK66">
        <v>0.0515542376217994</v>
      </c>
      <c r="GL66">
        <v>0</v>
      </c>
      <c r="GM66">
        <v>0</v>
      </c>
      <c r="GN66">
        <v>0</v>
      </c>
      <c r="GO66">
        <v>18</v>
      </c>
      <c r="GP66">
        <v>2154</v>
      </c>
      <c r="GQ66">
        <v>2</v>
      </c>
      <c r="GR66">
        <v>17</v>
      </c>
      <c r="GS66">
        <v>1471.8</v>
      </c>
      <c r="GT66">
        <v>1472</v>
      </c>
      <c r="GU66">
        <v>2.31323</v>
      </c>
      <c r="GV66">
        <v>2.31323</v>
      </c>
      <c r="GW66">
        <v>1.99829</v>
      </c>
      <c r="GX66">
        <v>2.70142</v>
      </c>
      <c r="GY66">
        <v>2.09351</v>
      </c>
      <c r="GZ66">
        <v>2.37793</v>
      </c>
      <c r="HA66">
        <v>34.5549</v>
      </c>
      <c r="HB66">
        <v>15.9095</v>
      </c>
      <c r="HC66">
        <v>18</v>
      </c>
      <c r="HD66">
        <v>407.913</v>
      </c>
      <c r="HE66">
        <v>730.971</v>
      </c>
      <c r="HF66">
        <v>22.9983</v>
      </c>
      <c r="HG66">
        <v>22.8373</v>
      </c>
      <c r="HH66">
        <v>30.0003</v>
      </c>
      <c r="HI66">
        <v>22.5745</v>
      </c>
      <c r="HJ66">
        <v>22.5714</v>
      </c>
      <c r="HK66">
        <v>46.4198</v>
      </c>
      <c r="HL66">
        <v>36.3737</v>
      </c>
      <c r="HM66">
        <v>83.8995</v>
      </c>
      <c r="HN66">
        <v>23</v>
      </c>
      <c r="HO66">
        <v>874.687</v>
      </c>
      <c r="HP66">
        <v>18.2887</v>
      </c>
      <c r="HQ66">
        <v>98.4451</v>
      </c>
      <c r="HR66">
        <v>100.913</v>
      </c>
    </row>
    <row r="67" spans="1:226">
      <c r="A67">
        <v>51</v>
      </c>
      <c r="B67">
        <v>1656170108.6</v>
      </c>
      <c r="C67">
        <v>312.099999904633</v>
      </c>
      <c r="D67" t="s">
        <v>460</v>
      </c>
      <c r="E67" t="s">
        <v>461</v>
      </c>
      <c r="F67">
        <v>5</v>
      </c>
      <c r="G67" t="s">
        <v>353</v>
      </c>
      <c r="H67" t="s">
        <v>354</v>
      </c>
      <c r="I67">
        <v>1656170100.81429</v>
      </c>
      <c r="J67">
        <f>(K67)/1000</f>
        <v>0</v>
      </c>
      <c r="K67">
        <f>IF(BF67, AN67, AH67)</f>
        <v>0</v>
      </c>
      <c r="L67">
        <f>IF(BF67, AI67, AG67)</f>
        <v>0</v>
      </c>
      <c r="M67">
        <f>BH67 - IF(AU67&gt;1, L67*BB67*100.0/(AW67*BV67), 0)</f>
        <v>0</v>
      </c>
      <c r="N67">
        <f>((T67-J67/2)*M67-L67)/(T67+J67/2)</f>
        <v>0</v>
      </c>
      <c r="O67">
        <f>N67*(BO67+BP67)/1000.0</f>
        <v>0</v>
      </c>
      <c r="P67">
        <f>(BH67 - IF(AU67&gt;1, L67*BB67*100.0/(AW67*BV67), 0))*(BO67+BP67)/1000.0</f>
        <v>0</v>
      </c>
      <c r="Q67">
        <f>2.0/((1/S67-1/R67)+SIGN(S67)*SQRT((1/S67-1/R67)*(1/S67-1/R67) + 4*BC67/((BC67+1)*(BC67+1))*(2*1/S67*1/R67-1/R67*1/R67)))</f>
        <v>0</v>
      </c>
      <c r="R67">
        <f>IF(LEFT(BD67,1)&lt;&gt;"0",IF(LEFT(BD67,1)="1",3.0,BE67),$D$5+$E$5*(BV67*BO67/($K$5*1000))+$F$5*(BV67*BO67/($K$5*1000))*MAX(MIN(BB67,$J$5),$I$5)*MAX(MIN(BB67,$J$5),$I$5)+$G$5*MAX(MIN(BB67,$J$5),$I$5)*(BV67*BO67/($K$5*1000))+$H$5*(BV67*BO67/($K$5*1000))*(BV67*BO67/($K$5*1000)))</f>
        <v>0</v>
      </c>
      <c r="S67">
        <f>J67*(1000-(1000*0.61365*exp(17.502*W67/(240.97+W67))/(BO67+BP67)+BJ67)/2)/(1000*0.61365*exp(17.502*W67/(240.97+W67))/(BO67+BP67)-BJ67)</f>
        <v>0</v>
      </c>
      <c r="T67">
        <f>1/((BC67+1)/(Q67/1.6)+1/(R67/1.37)) + BC67/((BC67+1)/(Q67/1.6) + BC67/(R67/1.37))</f>
        <v>0</v>
      </c>
      <c r="U67">
        <f>(AX67*BA67)</f>
        <v>0</v>
      </c>
      <c r="V67">
        <f>(BQ67+(U67+2*0.95*5.67E-8*(((BQ67+$B$7)+273)^4-(BQ67+273)^4)-44100*J67)/(1.84*29.3*R67+8*0.95*5.67E-8*(BQ67+273)^3))</f>
        <v>0</v>
      </c>
      <c r="W67">
        <f>($C$7*BR67+$D$7*BS67+$E$7*V67)</f>
        <v>0</v>
      </c>
      <c r="X67">
        <f>0.61365*exp(17.502*W67/(240.97+W67))</f>
        <v>0</v>
      </c>
      <c r="Y67">
        <f>(Z67/AA67*100)</f>
        <v>0</v>
      </c>
      <c r="Z67">
        <f>BJ67*(BO67+BP67)/1000</f>
        <v>0</v>
      </c>
      <c r="AA67">
        <f>0.61365*exp(17.502*BQ67/(240.97+BQ67))</f>
        <v>0</v>
      </c>
      <c r="AB67">
        <f>(X67-BJ67*(BO67+BP67)/1000)</f>
        <v>0</v>
      </c>
      <c r="AC67">
        <f>(-J67*44100)</f>
        <v>0</v>
      </c>
      <c r="AD67">
        <f>2*29.3*R67*0.92*(BQ67-W67)</f>
        <v>0</v>
      </c>
      <c r="AE67">
        <f>2*0.95*5.67E-8*(((BQ67+$B$7)+273)^4-(W67+273)^4)</f>
        <v>0</v>
      </c>
      <c r="AF67">
        <f>U67+AE67+AC67+AD67</f>
        <v>0</v>
      </c>
      <c r="AG67">
        <f>BN67*AU67*(BI67-BH67*(1000-AU67*BK67)/(1000-AU67*BJ67))/(100*BB67)</f>
        <v>0</v>
      </c>
      <c r="AH67">
        <f>1000*BN67*AU67*(BJ67-BK67)/(100*BB67*(1000-AU67*BJ67))</f>
        <v>0</v>
      </c>
      <c r="AI67">
        <f>(AJ67 - AK67 - BO67*1E3/(8.314*(BQ67+273.15)) * AM67/BN67 * AL67) * BN67/(100*BB67) * (1000 - BK67)/1000</f>
        <v>0</v>
      </c>
      <c r="AJ67">
        <v>870.452803658874</v>
      </c>
      <c r="AK67">
        <v>841.448727272727</v>
      </c>
      <c r="AL67">
        <v>3.39075421945243</v>
      </c>
      <c r="AM67">
        <v>66.87844345255</v>
      </c>
      <c r="AN67">
        <f>(AP67 - AO67 + BO67*1E3/(8.314*(BQ67+273.15)) * AR67/BN67 * AQ67) * BN67/(100*BB67) * 1000/(1000 - AP67)</f>
        <v>0</v>
      </c>
      <c r="AO67">
        <v>18.3986129421346</v>
      </c>
      <c r="AP67">
        <v>19.8230333333333</v>
      </c>
      <c r="AQ67">
        <v>3.40748852217061e-05</v>
      </c>
      <c r="AR67">
        <v>77.4193285982375</v>
      </c>
      <c r="AS67">
        <v>30</v>
      </c>
      <c r="AT67">
        <v>6</v>
      </c>
      <c r="AU67">
        <f>IF(AS67*$H$13&gt;=AW67,1.0,(AW67/(AW67-AS67*$H$13)))</f>
        <v>0</v>
      </c>
      <c r="AV67">
        <f>(AU67-1)*100</f>
        <v>0</v>
      </c>
      <c r="AW67">
        <f>MAX(0,($B$13+$C$13*BV67)/(1+$D$13*BV67)*BO67/(BQ67+273)*$E$13)</f>
        <v>0</v>
      </c>
      <c r="AX67">
        <f>$B$11*BW67+$C$11*BX67+$F$11*CI67*(1-CL67)</f>
        <v>0</v>
      </c>
      <c r="AY67">
        <f>AX67*AZ67</f>
        <v>0</v>
      </c>
      <c r="AZ67">
        <f>($B$11*$D$9+$C$11*$D$9+$F$11*((CV67+CN67)/MAX(CV67+CN67+CW67, 0.1)*$I$9+CW67/MAX(CV67+CN67+CW67, 0.1)*$J$9))/($B$11+$C$11+$F$11)</f>
        <v>0</v>
      </c>
      <c r="BA67">
        <f>($B$11*$K$9+$C$11*$K$9+$F$11*((CV67+CN67)/MAX(CV67+CN67+CW67, 0.1)*$P$9+CW67/MAX(CV67+CN67+CW67, 0.1)*$Q$9))/($B$11+$C$11+$F$11)</f>
        <v>0</v>
      </c>
      <c r="BB67">
        <v>2.18</v>
      </c>
      <c r="BC67">
        <v>0.5</v>
      </c>
      <c r="BD67" t="s">
        <v>355</v>
      </c>
      <c r="BE67">
        <v>2</v>
      </c>
      <c r="BF67" t="b">
        <v>1</v>
      </c>
      <c r="BG67">
        <v>1656170100.81429</v>
      </c>
      <c r="BH67">
        <v>800.459928571429</v>
      </c>
      <c r="BI67">
        <v>838.994142857143</v>
      </c>
      <c r="BJ67">
        <v>19.8098392857143</v>
      </c>
      <c r="BK67">
        <v>18.395025</v>
      </c>
      <c r="BL67">
        <v>798.497178571429</v>
      </c>
      <c r="BM67">
        <v>19.7582857142857</v>
      </c>
      <c r="BN67">
        <v>499.99525</v>
      </c>
      <c r="BO67">
        <v>76.3360535714286</v>
      </c>
      <c r="BP67">
        <v>0.100012871428571</v>
      </c>
      <c r="BQ67">
        <v>24.2230714285714</v>
      </c>
      <c r="BR67">
        <v>24.2783428571429</v>
      </c>
      <c r="BS67">
        <v>999.9</v>
      </c>
      <c r="BT67">
        <v>0</v>
      </c>
      <c r="BU67">
        <v>0</v>
      </c>
      <c r="BV67">
        <v>10001.8353571429</v>
      </c>
      <c r="BW67">
        <v>0</v>
      </c>
      <c r="BX67">
        <v>1395.03107142857</v>
      </c>
      <c r="BY67">
        <v>-38.5343035714286</v>
      </c>
      <c r="BZ67">
        <v>816.637428571429</v>
      </c>
      <c r="CA67">
        <v>854.716678571429</v>
      </c>
      <c r="CB67">
        <v>1.41481392857143</v>
      </c>
      <c r="CC67">
        <v>838.994142857143</v>
      </c>
      <c r="CD67">
        <v>18.395025</v>
      </c>
      <c r="CE67">
        <v>1.51220571428571</v>
      </c>
      <c r="CF67">
        <v>1.40420321428571</v>
      </c>
      <c r="CG67">
        <v>13.0921285714286</v>
      </c>
      <c r="CH67">
        <v>11.9631107142857</v>
      </c>
      <c r="CI67">
        <v>1999.99535714286</v>
      </c>
      <c r="CJ67">
        <v>0.979998</v>
      </c>
      <c r="CK67">
        <v>0.0200023</v>
      </c>
      <c r="CL67">
        <v>0</v>
      </c>
      <c r="CM67">
        <v>2.59490714285714</v>
      </c>
      <c r="CN67">
        <v>0</v>
      </c>
      <c r="CO67">
        <v>3773.21107142857</v>
      </c>
      <c r="CP67">
        <v>16705.3607142857</v>
      </c>
      <c r="CQ67">
        <v>40.437</v>
      </c>
      <c r="CR67">
        <v>42.0755</v>
      </c>
      <c r="CS67">
        <v>41.375</v>
      </c>
      <c r="CT67">
        <v>40.312</v>
      </c>
      <c r="CU67">
        <v>39.946</v>
      </c>
      <c r="CV67">
        <v>1959.99464285714</v>
      </c>
      <c r="CW67">
        <v>40.0014285714286</v>
      </c>
      <c r="CX67">
        <v>0</v>
      </c>
      <c r="CY67">
        <v>1656170107.2</v>
      </c>
      <c r="CZ67">
        <v>0</v>
      </c>
      <c r="DA67">
        <v>0</v>
      </c>
      <c r="DB67" t="s">
        <v>356</v>
      </c>
      <c r="DC67">
        <v>1656081796.1</v>
      </c>
      <c r="DD67">
        <v>1656081786.6</v>
      </c>
      <c r="DE67">
        <v>0</v>
      </c>
      <c r="DF67">
        <v>0.447</v>
      </c>
      <c r="DG67">
        <v>0.012</v>
      </c>
      <c r="DH67">
        <v>1.816</v>
      </c>
      <c r="DI67">
        <v>-0.091</v>
      </c>
      <c r="DJ67">
        <v>420</v>
      </c>
      <c r="DK67">
        <v>13</v>
      </c>
      <c r="DL67">
        <v>0.64</v>
      </c>
      <c r="DM67">
        <v>0.22</v>
      </c>
      <c r="DN67">
        <v>-38.458755</v>
      </c>
      <c r="DO67">
        <v>-1.22113621013128</v>
      </c>
      <c r="DP67">
        <v>0.17980276548207</v>
      </c>
      <c r="DQ67">
        <v>0</v>
      </c>
      <c r="DR67">
        <v>1.41406875</v>
      </c>
      <c r="DS67">
        <v>0.00641347091932323</v>
      </c>
      <c r="DT67">
        <v>0.00752550071008566</v>
      </c>
      <c r="DU67">
        <v>1</v>
      </c>
      <c r="DV67">
        <v>1</v>
      </c>
      <c r="DW67">
        <v>2</v>
      </c>
      <c r="DX67" t="s">
        <v>375</v>
      </c>
      <c r="DY67">
        <v>2.90114</v>
      </c>
      <c r="DZ67">
        <v>2.71646</v>
      </c>
      <c r="EA67">
        <v>0.126402</v>
      </c>
      <c r="EB67">
        <v>0.130268</v>
      </c>
      <c r="EC67">
        <v>0.0773983</v>
      </c>
      <c r="ED67">
        <v>0.0729427</v>
      </c>
      <c r="EE67">
        <v>25156.5</v>
      </c>
      <c r="EF67">
        <v>21520</v>
      </c>
      <c r="EG67">
        <v>25760.5</v>
      </c>
      <c r="EH67">
        <v>24078.8</v>
      </c>
      <c r="EI67">
        <v>40500.4</v>
      </c>
      <c r="EJ67">
        <v>36916.5</v>
      </c>
      <c r="EK67">
        <v>46481.9</v>
      </c>
      <c r="EL67">
        <v>42905.1</v>
      </c>
      <c r="EM67">
        <v>1.81758</v>
      </c>
      <c r="EN67">
        <v>2.29705</v>
      </c>
      <c r="EO67">
        <v>0.160024</v>
      </c>
      <c r="EP67">
        <v>0</v>
      </c>
      <c r="EQ67">
        <v>21.7318</v>
      </c>
      <c r="ER67">
        <v>999.9</v>
      </c>
      <c r="ES67">
        <v>53.931</v>
      </c>
      <c r="ET67">
        <v>25.891</v>
      </c>
      <c r="EU67">
        <v>23.6848</v>
      </c>
      <c r="EV67">
        <v>52.1955</v>
      </c>
      <c r="EW67">
        <v>35.8694</v>
      </c>
      <c r="EX67">
        <v>2</v>
      </c>
      <c r="EY67">
        <v>-0.35096</v>
      </c>
      <c r="EZ67">
        <v>-0.533453</v>
      </c>
      <c r="FA67">
        <v>20.2462</v>
      </c>
      <c r="FB67">
        <v>5.23406</v>
      </c>
      <c r="FC67">
        <v>11.986</v>
      </c>
      <c r="FD67">
        <v>4.9569</v>
      </c>
      <c r="FE67">
        <v>3.30382</v>
      </c>
      <c r="FF67">
        <v>9999</v>
      </c>
      <c r="FG67">
        <v>310.9</v>
      </c>
      <c r="FH67">
        <v>3692</v>
      </c>
      <c r="FI67">
        <v>9999</v>
      </c>
      <c r="FJ67">
        <v>1.86829</v>
      </c>
      <c r="FK67">
        <v>1.86401</v>
      </c>
      <c r="FL67">
        <v>1.87163</v>
      </c>
      <c r="FM67">
        <v>1.86241</v>
      </c>
      <c r="FN67">
        <v>1.86188</v>
      </c>
      <c r="FO67">
        <v>1.86829</v>
      </c>
      <c r="FP67">
        <v>1.85839</v>
      </c>
      <c r="FQ67">
        <v>1.86493</v>
      </c>
      <c r="FR67">
        <v>5</v>
      </c>
      <c r="FS67">
        <v>0</v>
      </c>
      <c r="FT67">
        <v>0</v>
      </c>
      <c r="FU67">
        <v>0</v>
      </c>
      <c r="FV67" t="s">
        <v>358</v>
      </c>
      <c r="FW67" t="s">
        <v>359</v>
      </c>
      <c r="FX67" t="s">
        <v>360</v>
      </c>
      <c r="FY67" t="s">
        <v>360</v>
      </c>
      <c r="FZ67" t="s">
        <v>360</v>
      </c>
      <c r="GA67" t="s">
        <v>360</v>
      </c>
      <c r="GB67">
        <v>0</v>
      </c>
      <c r="GC67">
        <v>100</v>
      </c>
      <c r="GD67">
        <v>100</v>
      </c>
      <c r="GE67">
        <v>1.999</v>
      </c>
      <c r="GF67">
        <v>0.0515</v>
      </c>
      <c r="GG67">
        <v>0.394990895927804</v>
      </c>
      <c r="GH67">
        <v>0.00311535208462502</v>
      </c>
      <c r="GI67">
        <v>-2.16445174003142e-06</v>
      </c>
      <c r="GJ67">
        <v>9.0383515404126e-10</v>
      </c>
      <c r="GK67">
        <v>0.0515542376217994</v>
      </c>
      <c r="GL67">
        <v>0</v>
      </c>
      <c r="GM67">
        <v>0</v>
      </c>
      <c r="GN67">
        <v>0</v>
      </c>
      <c r="GO67">
        <v>18</v>
      </c>
      <c r="GP67">
        <v>2154</v>
      </c>
      <c r="GQ67">
        <v>2</v>
      </c>
      <c r="GR67">
        <v>17</v>
      </c>
      <c r="GS67">
        <v>1471.9</v>
      </c>
      <c r="GT67">
        <v>1472</v>
      </c>
      <c r="GU67">
        <v>2.34985</v>
      </c>
      <c r="GV67">
        <v>2.31445</v>
      </c>
      <c r="GW67">
        <v>1.99829</v>
      </c>
      <c r="GX67">
        <v>2.70142</v>
      </c>
      <c r="GY67">
        <v>2.09351</v>
      </c>
      <c r="GZ67">
        <v>2.38037</v>
      </c>
      <c r="HA67">
        <v>34.5777</v>
      </c>
      <c r="HB67">
        <v>15.9095</v>
      </c>
      <c r="HC67">
        <v>18</v>
      </c>
      <c r="HD67">
        <v>407.585</v>
      </c>
      <c r="HE67">
        <v>730.691</v>
      </c>
      <c r="HF67">
        <v>22.9989</v>
      </c>
      <c r="HG67">
        <v>22.8411</v>
      </c>
      <c r="HH67">
        <v>30.0002</v>
      </c>
      <c r="HI67">
        <v>22.5785</v>
      </c>
      <c r="HJ67">
        <v>22.5751</v>
      </c>
      <c r="HK67">
        <v>47.0895</v>
      </c>
      <c r="HL67">
        <v>36.3737</v>
      </c>
      <c r="HM67">
        <v>83.8995</v>
      </c>
      <c r="HN67">
        <v>23</v>
      </c>
      <c r="HO67">
        <v>888.168</v>
      </c>
      <c r="HP67">
        <v>18.3376</v>
      </c>
      <c r="HQ67">
        <v>98.4435</v>
      </c>
      <c r="HR67">
        <v>100.913</v>
      </c>
    </row>
    <row r="68" spans="1:226">
      <c r="A68">
        <v>52</v>
      </c>
      <c r="B68">
        <v>1656170113.6</v>
      </c>
      <c r="C68">
        <v>317.099999904633</v>
      </c>
      <c r="D68" t="s">
        <v>462</v>
      </c>
      <c r="E68" t="s">
        <v>463</v>
      </c>
      <c r="F68">
        <v>5</v>
      </c>
      <c r="G68" t="s">
        <v>353</v>
      </c>
      <c r="H68" t="s">
        <v>354</v>
      </c>
      <c r="I68">
        <v>1656170106.1</v>
      </c>
      <c r="J68">
        <f>(K68)/1000</f>
        <v>0</v>
      </c>
      <c r="K68">
        <f>IF(BF68, AN68, AH68)</f>
        <v>0</v>
      </c>
      <c r="L68">
        <f>IF(BF68, AI68, AG68)</f>
        <v>0</v>
      </c>
      <c r="M68">
        <f>BH68 - IF(AU68&gt;1, L68*BB68*100.0/(AW68*BV68), 0)</f>
        <v>0</v>
      </c>
      <c r="N68">
        <f>((T68-J68/2)*M68-L68)/(T68+J68/2)</f>
        <v>0</v>
      </c>
      <c r="O68">
        <f>N68*(BO68+BP68)/1000.0</f>
        <v>0</v>
      </c>
      <c r="P68">
        <f>(BH68 - IF(AU68&gt;1, L68*BB68*100.0/(AW68*BV68), 0))*(BO68+BP68)/1000.0</f>
        <v>0</v>
      </c>
      <c r="Q68">
        <f>2.0/((1/S68-1/R68)+SIGN(S68)*SQRT((1/S68-1/R68)*(1/S68-1/R68) + 4*BC68/((BC68+1)*(BC68+1))*(2*1/S68*1/R68-1/R68*1/R68)))</f>
        <v>0</v>
      </c>
      <c r="R68">
        <f>IF(LEFT(BD68,1)&lt;&gt;"0",IF(LEFT(BD68,1)="1",3.0,BE68),$D$5+$E$5*(BV68*BO68/($K$5*1000))+$F$5*(BV68*BO68/($K$5*1000))*MAX(MIN(BB68,$J$5),$I$5)*MAX(MIN(BB68,$J$5),$I$5)+$G$5*MAX(MIN(BB68,$J$5),$I$5)*(BV68*BO68/($K$5*1000))+$H$5*(BV68*BO68/($K$5*1000))*(BV68*BO68/($K$5*1000)))</f>
        <v>0</v>
      </c>
      <c r="S68">
        <f>J68*(1000-(1000*0.61365*exp(17.502*W68/(240.97+W68))/(BO68+BP68)+BJ68)/2)/(1000*0.61365*exp(17.502*W68/(240.97+W68))/(BO68+BP68)-BJ68)</f>
        <v>0</v>
      </c>
      <c r="T68">
        <f>1/((BC68+1)/(Q68/1.6)+1/(R68/1.37)) + BC68/((BC68+1)/(Q68/1.6) + BC68/(R68/1.37))</f>
        <v>0</v>
      </c>
      <c r="U68">
        <f>(AX68*BA68)</f>
        <v>0</v>
      </c>
      <c r="V68">
        <f>(BQ68+(U68+2*0.95*5.67E-8*(((BQ68+$B$7)+273)^4-(BQ68+273)^4)-44100*J68)/(1.84*29.3*R68+8*0.95*5.67E-8*(BQ68+273)^3))</f>
        <v>0</v>
      </c>
      <c r="W68">
        <f>($C$7*BR68+$D$7*BS68+$E$7*V68)</f>
        <v>0</v>
      </c>
      <c r="X68">
        <f>0.61365*exp(17.502*W68/(240.97+W68))</f>
        <v>0</v>
      </c>
      <c r="Y68">
        <f>(Z68/AA68*100)</f>
        <v>0</v>
      </c>
      <c r="Z68">
        <f>BJ68*(BO68+BP68)/1000</f>
        <v>0</v>
      </c>
      <c r="AA68">
        <f>0.61365*exp(17.502*BQ68/(240.97+BQ68))</f>
        <v>0</v>
      </c>
      <c r="AB68">
        <f>(X68-BJ68*(BO68+BP68)/1000)</f>
        <v>0</v>
      </c>
      <c r="AC68">
        <f>(-J68*44100)</f>
        <v>0</v>
      </c>
      <c r="AD68">
        <f>2*29.3*R68*0.92*(BQ68-W68)</f>
        <v>0</v>
      </c>
      <c r="AE68">
        <f>2*0.95*5.67E-8*(((BQ68+$B$7)+273)^4-(W68+273)^4)</f>
        <v>0</v>
      </c>
      <c r="AF68">
        <f>U68+AE68+AC68+AD68</f>
        <v>0</v>
      </c>
      <c r="AG68">
        <f>BN68*AU68*(BI68-BH68*(1000-AU68*BK68)/(1000-AU68*BJ68))/(100*BB68)</f>
        <v>0</v>
      </c>
      <c r="AH68">
        <f>1000*BN68*AU68*(BJ68-BK68)/(100*BB68*(1000-AU68*BJ68))</f>
        <v>0</v>
      </c>
      <c r="AI68">
        <f>(AJ68 - AK68 - BO68*1E3/(8.314*(BQ68+273.15)) * AM68/BN68 * AL68) * BN68/(100*BB68) * (1000 - BK68)/1000</f>
        <v>0</v>
      </c>
      <c r="AJ68">
        <v>887.638006104272</v>
      </c>
      <c r="AK68">
        <v>858.376636363637</v>
      </c>
      <c r="AL68">
        <v>3.39273528782235</v>
      </c>
      <c r="AM68">
        <v>66.87844345255</v>
      </c>
      <c r="AN68">
        <f>(AP68 - AO68 + BO68*1E3/(8.314*(BQ68+273.15)) * AR68/BN68 * AQ68) * BN68/(100*BB68) * 1000/(1000 - AP68)</f>
        <v>0</v>
      </c>
      <c r="AO68">
        <v>18.365508622624</v>
      </c>
      <c r="AP68">
        <v>19.8154884848485</v>
      </c>
      <c r="AQ68">
        <v>-3.35526977674871e-05</v>
      </c>
      <c r="AR68">
        <v>77.4193285982375</v>
      </c>
      <c r="AS68">
        <v>30</v>
      </c>
      <c r="AT68">
        <v>6</v>
      </c>
      <c r="AU68">
        <f>IF(AS68*$H$13&gt;=AW68,1.0,(AW68/(AW68-AS68*$H$13)))</f>
        <v>0</v>
      </c>
      <c r="AV68">
        <f>(AU68-1)*100</f>
        <v>0</v>
      </c>
      <c r="AW68">
        <f>MAX(0,($B$13+$C$13*BV68)/(1+$D$13*BV68)*BO68/(BQ68+273)*$E$13)</f>
        <v>0</v>
      </c>
      <c r="AX68">
        <f>$B$11*BW68+$C$11*BX68+$F$11*CI68*(1-CL68)</f>
        <v>0</v>
      </c>
      <c r="AY68">
        <f>AX68*AZ68</f>
        <v>0</v>
      </c>
      <c r="AZ68">
        <f>($B$11*$D$9+$C$11*$D$9+$F$11*((CV68+CN68)/MAX(CV68+CN68+CW68, 0.1)*$I$9+CW68/MAX(CV68+CN68+CW68, 0.1)*$J$9))/($B$11+$C$11+$F$11)</f>
        <v>0</v>
      </c>
      <c r="BA68">
        <f>($B$11*$K$9+$C$11*$K$9+$F$11*((CV68+CN68)/MAX(CV68+CN68+CW68, 0.1)*$P$9+CW68/MAX(CV68+CN68+CW68, 0.1)*$Q$9))/($B$11+$C$11+$F$11)</f>
        <v>0</v>
      </c>
      <c r="BB68">
        <v>2.18</v>
      </c>
      <c r="BC68">
        <v>0.5</v>
      </c>
      <c r="BD68" t="s">
        <v>355</v>
      </c>
      <c r="BE68">
        <v>2</v>
      </c>
      <c r="BF68" t="b">
        <v>1</v>
      </c>
      <c r="BG68">
        <v>1656170106.1</v>
      </c>
      <c r="BH68">
        <v>818.109185185185</v>
      </c>
      <c r="BI68">
        <v>856.824074074074</v>
      </c>
      <c r="BJ68">
        <v>19.8159703703704</v>
      </c>
      <c r="BK68">
        <v>18.3857888888889</v>
      </c>
      <c r="BL68">
        <v>816.121925925926</v>
      </c>
      <c r="BM68">
        <v>19.7644222222222</v>
      </c>
      <c r="BN68">
        <v>500.006592592593</v>
      </c>
      <c r="BO68">
        <v>76.3357555555556</v>
      </c>
      <c r="BP68">
        <v>0.100000662962963</v>
      </c>
      <c r="BQ68">
        <v>24.245062962963</v>
      </c>
      <c r="BR68">
        <v>24.3225259259259</v>
      </c>
      <c r="BS68">
        <v>999.9</v>
      </c>
      <c r="BT68">
        <v>0</v>
      </c>
      <c r="BU68">
        <v>0</v>
      </c>
      <c r="BV68">
        <v>10002.6444444444</v>
      </c>
      <c r="BW68">
        <v>0</v>
      </c>
      <c r="BX68">
        <v>1395.23148148148</v>
      </c>
      <c r="BY68">
        <v>-38.7149222222222</v>
      </c>
      <c r="BZ68">
        <v>834.648592592593</v>
      </c>
      <c r="CA68">
        <v>872.872259259259</v>
      </c>
      <c r="CB68">
        <v>1.43018925925926</v>
      </c>
      <c r="CC68">
        <v>856.824074074074</v>
      </c>
      <c r="CD68">
        <v>18.3857888888889</v>
      </c>
      <c r="CE68">
        <v>1.51266740740741</v>
      </c>
      <c r="CF68">
        <v>1.40349296296296</v>
      </c>
      <c r="CG68">
        <v>13.0968074074074</v>
      </c>
      <c r="CH68">
        <v>11.9554259259259</v>
      </c>
      <c r="CI68">
        <v>2000.00962962963</v>
      </c>
      <c r="CJ68">
        <v>0.979998222222222</v>
      </c>
      <c r="CK68">
        <v>0.0200020703703704</v>
      </c>
      <c r="CL68">
        <v>0</v>
      </c>
      <c r="CM68">
        <v>2.57951481481481</v>
      </c>
      <c r="CN68">
        <v>0</v>
      </c>
      <c r="CO68">
        <v>3774.4237037037</v>
      </c>
      <c r="CP68">
        <v>16705.4777777778</v>
      </c>
      <c r="CQ68">
        <v>40.437</v>
      </c>
      <c r="CR68">
        <v>42.0923333333333</v>
      </c>
      <c r="CS68">
        <v>41.375</v>
      </c>
      <c r="CT68">
        <v>40.312</v>
      </c>
      <c r="CU68">
        <v>39.944</v>
      </c>
      <c r="CV68">
        <v>1960.00814814815</v>
      </c>
      <c r="CW68">
        <v>40.0014814814815</v>
      </c>
      <c r="CX68">
        <v>0</v>
      </c>
      <c r="CY68">
        <v>1656170112.6</v>
      </c>
      <c r="CZ68">
        <v>0</v>
      </c>
      <c r="DA68">
        <v>0</v>
      </c>
      <c r="DB68" t="s">
        <v>356</v>
      </c>
      <c r="DC68">
        <v>1656081796.1</v>
      </c>
      <c r="DD68">
        <v>1656081786.6</v>
      </c>
      <c r="DE68">
        <v>0</v>
      </c>
      <c r="DF68">
        <v>0.447</v>
      </c>
      <c r="DG68">
        <v>0.012</v>
      </c>
      <c r="DH68">
        <v>1.816</v>
      </c>
      <c r="DI68">
        <v>-0.091</v>
      </c>
      <c r="DJ68">
        <v>420</v>
      </c>
      <c r="DK68">
        <v>13</v>
      </c>
      <c r="DL68">
        <v>0.64</v>
      </c>
      <c r="DM68">
        <v>0.22</v>
      </c>
      <c r="DN68">
        <v>-38.6320025</v>
      </c>
      <c r="DO68">
        <v>-2.05946679174472</v>
      </c>
      <c r="DP68">
        <v>0.233589517623866</v>
      </c>
      <c r="DQ68">
        <v>0</v>
      </c>
      <c r="DR68">
        <v>1.4243675</v>
      </c>
      <c r="DS68">
        <v>0.178182664165101</v>
      </c>
      <c r="DT68">
        <v>0.0195869183066148</v>
      </c>
      <c r="DU68">
        <v>0</v>
      </c>
      <c r="DV68">
        <v>0</v>
      </c>
      <c r="DW68">
        <v>2</v>
      </c>
      <c r="DX68" t="s">
        <v>357</v>
      </c>
      <c r="DY68">
        <v>2.90118</v>
      </c>
      <c r="DZ68">
        <v>2.71644</v>
      </c>
      <c r="EA68">
        <v>0.128076</v>
      </c>
      <c r="EB68">
        <v>0.131889</v>
      </c>
      <c r="EC68">
        <v>0.0773757</v>
      </c>
      <c r="ED68">
        <v>0.0729278</v>
      </c>
      <c r="EE68">
        <v>25108.6</v>
      </c>
      <c r="EF68">
        <v>21479.8</v>
      </c>
      <c r="EG68">
        <v>25760.8</v>
      </c>
      <c r="EH68">
        <v>24078.6</v>
      </c>
      <c r="EI68">
        <v>40501.5</v>
      </c>
      <c r="EJ68">
        <v>36916.9</v>
      </c>
      <c r="EK68">
        <v>46482</v>
      </c>
      <c r="EL68">
        <v>42904.9</v>
      </c>
      <c r="EM68">
        <v>1.81805</v>
      </c>
      <c r="EN68">
        <v>2.29707</v>
      </c>
      <c r="EO68">
        <v>0.157714</v>
      </c>
      <c r="EP68">
        <v>0</v>
      </c>
      <c r="EQ68">
        <v>21.7457</v>
      </c>
      <c r="ER68">
        <v>999.9</v>
      </c>
      <c r="ES68">
        <v>53.931</v>
      </c>
      <c r="ET68">
        <v>25.921</v>
      </c>
      <c r="EU68">
        <v>23.7281</v>
      </c>
      <c r="EV68">
        <v>51.9655</v>
      </c>
      <c r="EW68">
        <v>35.7652</v>
      </c>
      <c r="EX68">
        <v>2</v>
      </c>
      <c r="EY68">
        <v>-0.351062</v>
      </c>
      <c r="EZ68">
        <v>-0.532446</v>
      </c>
      <c r="FA68">
        <v>20.2465</v>
      </c>
      <c r="FB68">
        <v>5.23496</v>
      </c>
      <c r="FC68">
        <v>11.986</v>
      </c>
      <c r="FD68">
        <v>4.95735</v>
      </c>
      <c r="FE68">
        <v>3.3039</v>
      </c>
      <c r="FF68">
        <v>9999</v>
      </c>
      <c r="FG68">
        <v>310.9</v>
      </c>
      <c r="FH68">
        <v>3692</v>
      </c>
      <c r="FI68">
        <v>9999</v>
      </c>
      <c r="FJ68">
        <v>1.86829</v>
      </c>
      <c r="FK68">
        <v>1.86401</v>
      </c>
      <c r="FL68">
        <v>1.8716</v>
      </c>
      <c r="FM68">
        <v>1.86245</v>
      </c>
      <c r="FN68">
        <v>1.86188</v>
      </c>
      <c r="FO68">
        <v>1.86829</v>
      </c>
      <c r="FP68">
        <v>1.85839</v>
      </c>
      <c r="FQ68">
        <v>1.86492</v>
      </c>
      <c r="FR68">
        <v>5</v>
      </c>
      <c r="FS68">
        <v>0</v>
      </c>
      <c r="FT68">
        <v>0</v>
      </c>
      <c r="FU68">
        <v>0</v>
      </c>
      <c r="FV68" t="s">
        <v>358</v>
      </c>
      <c r="FW68" t="s">
        <v>359</v>
      </c>
      <c r="FX68" t="s">
        <v>360</v>
      </c>
      <c r="FY68" t="s">
        <v>360</v>
      </c>
      <c r="FZ68" t="s">
        <v>360</v>
      </c>
      <c r="GA68" t="s">
        <v>360</v>
      </c>
      <c r="GB68">
        <v>0</v>
      </c>
      <c r="GC68">
        <v>100</v>
      </c>
      <c r="GD68">
        <v>100</v>
      </c>
      <c r="GE68">
        <v>2.022</v>
      </c>
      <c r="GF68">
        <v>0.0515</v>
      </c>
      <c r="GG68">
        <v>0.394990895927804</v>
      </c>
      <c r="GH68">
        <v>0.00311535208462502</v>
      </c>
      <c r="GI68">
        <v>-2.16445174003142e-06</v>
      </c>
      <c r="GJ68">
        <v>9.0383515404126e-10</v>
      </c>
      <c r="GK68">
        <v>0.0515542376217994</v>
      </c>
      <c r="GL68">
        <v>0</v>
      </c>
      <c r="GM68">
        <v>0</v>
      </c>
      <c r="GN68">
        <v>0</v>
      </c>
      <c r="GO68">
        <v>18</v>
      </c>
      <c r="GP68">
        <v>2154</v>
      </c>
      <c r="GQ68">
        <v>2</v>
      </c>
      <c r="GR68">
        <v>17</v>
      </c>
      <c r="GS68">
        <v>1472</v>
      </c>
      <c r="GT68">
        <v>1472.1</v>
      </c>
      <c r="GU68">
        <v>2.38159</v>
      </c>
      <c r="GV68">
        <v>2.31567</v>
      </c>
      <c r="GW68">
        <v>1.99829</v>
      </c>
      <c r="GX68">
        <v>2.70142</v>
      </c>
      <c r="GY68">
        <v>2.09351</v>
      </c>
      <c r="GZ68">
        <v>2.37793</v>
      </c>
      <c r="HA68">
        <v>34.5777</v>
      </c>
      <c r="HB68">
        <v>15.9095</v>
      </c>
      <c r="HC68">
        <v>18</v>
      </c>
      <c r="HD68">
        <v>407.864</v>
      </c>
      <c r="HE68">
        <v>730.775</v>
      </c>
      <c r="HF68">
        <v>22.9997</v>
      </c>
      <c r="HG68">
        <v>22.844</v>
      </c>
      <c r="HH68">
        <v>30.0001</v>
      </c>
      <c r="HI68">
        <v>22.5822</v>
      </c>
      <c r="HJ68">
        <v>22.5792</v>
      </c>
      <c r="HK68">
        <v>47.7266</v>
      </c>
      <c r="HL68">
        <v>36.3737</v>
      </c>
      <c r="HM68">
        <v>83.8995</v>
      </c>
      <c r="HN68">
        <v>23</v>
      </c>
      <c r="HO68">
        <v>908.299</v>
      </c>
      <c r="HP68">
        <v>18.3502</v>
      </c>
      <c r="HQ68">
        <v>98.444</v>
      </c>
      <c r="HR68">
        <v>100.912</v>
      </c>
    </row>
    <row r="69" spans="1:226">
      <c r="A69">
        <v>53</v>
      </c>
      <c r="B69">
        <v>1656170118.6</v>
      </c>
      <c r="C69">
        <v>322.099999904633</v>
      </c>
      <c r="D69" t="s">
        <v>464</v>
      </c>
      <c r="E69" t="s">
        <v>465</v>
      </c>
      <c r="F69">
        <v>5</v>
      </c>
      <c r="G69" t="s">
        <v>353</v>
      </c>
      <c r="H69" t="s">
        <v>354</v>
      </c>
      <c r="I69">
        <v>1656170110.81429</v>
      </c>
      <c r="J69">
        <f>(K69)/1000</f>
        <v>0</v>
      </c>
      <c r="K69">
        <f>IF(BF69, AN69, AH69)</f>
        <v>0</v>
      </c>
      <c r="L69">
        <f>IF(BF69, AI69, AG69)</f>
        <v>0</v>
      </c>
      <c r="M69">
        <f>BH69 - IF(AU69&gt;1, L69*BB69*100.0/(AW69*BV69), 0)</f>
        <v>0</v>
      </c>
      <c r="N69">
        <f>((T69-J69/2)*M69-L69)/(T69+J69/2)</f>
        <v>0</v>
      </c>
      <c r="O69">
        <f>N69*(BO69+BP69)/1000.0</f>
        <v>0</v>
      </c>
      <c r="P69">
        <f>(BH69 - IF(AU69&gt;1, L69*BB69*100.0/(AW69*BV69), 0))*(BO69+BP69)/1000.0</f>
        <v>0</v>
      </c>
      <c r="Q69">
        <f>2.0/((1/S69-1/R69)+SIGN(S69)*SQRT((1/S69-1/R69)*(1/S69-1/R69) + 4*BC69/((BC69+1)*(BC69+1))*(2*1/S69*1/R69-1/R69*1/R69)))</f>
        <v>0</v>
      </c>
      <c r="R69">
        <f>IF(LEFT(BD69,1)&lt;&gt;"0",IF(LEFT(BD69,1)="1",3.0,BE69),$D$5+$E$5*(BV69*BO69/($K$5*1000))+$F$5*(BV69*BO69/($K$5*1000))*MAX(MIN(BB69,$J$5),$I$5)*MAX(MIN(BB69,$J$5),$I$5)+$G$5*MAX(MIN(BB69,$J$5),$I$5)*(BV69*BO69/($K$5*1000))+$H$5*(BV69*BO69/($K$5*1000))*(BV69*BO69/($K$5*1000)))</f>
        <v>0</v>
      </c>
      <c r="S69">
        <f>J69*(1000-(1000*0.61365*exp(17.502*W69/(240.97+W69))/(BO69+BP69)+BJ69)/2)/(1000*0.61365*exp(17.502*W69/(240.97+W69))/(BO69+BP69)-BJ69)</f>
        <v>0</v>
      </c>
      <c r="T69">
        <f>1/((BC69+1)/(Q69/1.6)+1/(R69/1.37)) + BC69/((BC69+1)/(Q69/1.6) + BC69/(R69/1.37))</f>
        <v>0</v>
      </c>
      <c r="U69">
        <f>(AX69*BA69)</f>
        <v>0</v>
      </c>
      <c r="V69">
        <f>(BQ69+(U69+2*0.95*5.67E-8*(((BQ69+$B$7)+273)^4-(BQ69+273)^4)-44100*J69)/(1.84*29.3*R69+8*0.95*5.67E-8*(BQ69+273)^3))</f>
        <v>0</v>
      </c>
      <c r="W69">
        <f>($C$7*BR69+$D$7*BS69+$E$7*V69)</f>
        <v>0</v>
      </c>
      <c r="X69">
        <f>0.61365*exp(17.502*W69/(240.97+W69))</f>
        <v>0</v>
      </c>
      <c r="Y69">
        <f>(Z69/AA69*100)</f>
        <v>0</v>
      </c>
      <c r="Z69">
        <f>BJ69*(BO69+BP69)/1000</f>
        <v>0</v>
      </c>
      <c r="AA69">
        <f>0.61365*exp(17.502*BQ69/(240.97+BQ69))</f>
        <v>0</v>
      </c>
      <c r="AB69">
        <f>(X69-BJ69*(BO69+BP69)/1000)</f>
        <v>0</v>
      </c>
      <c r="AC69">
        <f>(-J69*44100)</f>
        <v>0</v>
      </c>
      <c r="AD69">
        <f>2*29.3*R69*0.92*(BQ69-W69)</f>
        <v>0</v>
      </c>
      <c r="AE69">
        <f>2*0.95*5.67E-8*(((BQ69+$B$7)+273)^4-(W69+273)^4)</f>
        <v>0</v>
      </c>
      <c r="AF69">
        <f>U69+AE69+AC69+AD69</f>
        <v>0</v>
      </c>
      <c r="AG69">
        <f>BN69*AU69*(BI69-BH69*(1000-AU69*BK69)/(1000-AU69*BJ69))/(100*BB69)</f>
        <v>0</v>
      </c>
      <c r="AH69">
        <f>1000*BN69*AU69*(BJ69-BK69)/(100*BB69*(1000-AU69*BJ69))</f>
        <v>0</v>
      </c>
      <c r="AI69">
        <f>(AJ69 - AK69 - BO69*1E3/(8.314*(BQ69+273.15)) * AM69/BN69 * AL69) * BN69/(100*BB69) * (1000 - BK69)/1000</f>
        <v>0</v>
      </c>
      <c r="AJ69">
        <v>904.215432064806</v>
      </c>
      <c r="AK69">
        <v>875.112103030303</v>
      </c>
      <c r="AL69">
        <v>3.35649162971763</v>
      </c>
      <c r="AM69">
        <v>66.87844345255</v>
      </c>
      <c r="AN69">
        <f>(AP69 - AO69 + BO69*1E3/(8.314*(BQ69+273.15)) * AR69/BN69 * AQ69) * BN69/(100*BB69) * 1000/(1000 - AP69)</f>
        <v>0</v>
      </c>
      <c r="AO69">
        <v>18.3690200639443</v>
      </c>
      <c r="AP69">
        <v>19.8183981818182</v>
      </c>
      <c r="AQ69">
        <v>2.13577993472294e-05</v>
      </c>
      <c r="AR69">
        <v>77.4193285982375</v>
      </c>
      <c r="AS69">
        <v>30</v>
      </c>
      <c r="AT69">
        <v>6</v>
      </c>
      <c r="AU69">
        <f>IF(AS69*$H$13&gt;=AW69,1.0,(AW69/(AW69-AS69*$H$13)))</f>
        <v>0</v>
      </c>
      <c r="AV69">
        <f>(AU69-1)*100</f>
        <v>0</v>
      </c>
      <c r="AW69">
        <f>MAX(0,($B$13+$C$13*BV69)/(1+$D$13*BV69)*BO69/(BQ69+273)*$E$13)</f>
        <v>0</v>
      </c>
      <c r="AX69">
        <f>$B$11*BW69+$C$11*BX69+$F$11*CI69*(1-CL69)</f>
        <v>0</v>
      </c>
      <c r="AY69">
        <f>AX69*AZ69</f>
        <v>0</v>
      </c>
      <c r="AZ69">
        <f>($B$11*$D$9+$C$11*$D$9+$F$11*((CV69+CN69)/MAX(CV69+CN69+CW69, 0.1)*$I$9+CW69/MAX(CV69+CN69+CW69, 0.1)*$J$9))/($B$11+$C$11+$F$11)</f>
        <v>0</v>
      </c>
      <c r="BA69">
        <f>($B$11*$K$9+$C$11*$K$9+$F$11*((CV69+CN69)/MAX(CV69+CN69+CW69, 0.1)*$P$9+CW69/MAX(CV69+CN69+CW69, 0.1)*$Q$9))/($B$11+$C$11+$F$11)</f>
        <v>0</v>
      </c>
      <c r="BB69">
        <v>2.18</v>
      </c>
      <c r="BC69">
        <v>0.5</v>
      </c>
      <c r="BD69" t="s">
        <v>355</v>
      </c>
      <c r="BE69">
        <v>2</v>
      </c>
      <c r="BF69" t="b">
        <v>1</v>
      </c>
      <c r="BG69">
        <v>1656170110.81429</v>
      </c>
      <c r="BH69">
        <v>833.72675</v>
      </c>
      <c r="BI69">
        <v>872.489892857143</v>
      </c>
      <c r="BJ69">
        <v>19.81855</v>
      </c>
      <c r="BK69">
        <v>18.3770785714286</v>
      </c>
      <c r="BL69">
        <v>831.717892857143</v>
      </c>
      <c r="BM69">
        <v>19.7669964285714</v>
      </c>
      <c r="BN69">
        <v>499.999821428571</v>
      </c>
      <c r="BO69">
        <v>76.3353107142857</v>
      </c>
      <c r="BP69">
        <v>0.1000041</v>
      </c>
      <c r="BQ69">
        <v>24.26215</v>
      </c>
      <c r="BR69">
        <v>24.3601464285714</v>
      </c>
      <c r="BS69">
        <v>999.9</v>
      </c>
      <c r="BT69">
        <v>0</v>
      </c>
      <c r="BU69">
        <v>0</v>
      </c>
      <c r="BV69">
        <v>9998.19892857143</v>
      </c>
      <c r="BW69">
        <v>0</v>
      </c>
      <c r="BX69">
        <v>1395.62714285714</v>
      </c>
      <c r="BY69">
        <v>-38.7632071428571</v>
      </c>
      <c r="BZ69">
        <v>850.584035714286</v>
      </c>
      <c r="CA69">
        <v>888.823821428571</v>
      </c>
      <c r="CB69">
        <v>1.44148357142857</v>
      </c>
      <c r="CC69">
        <v>872.489892857143</v>
      </c>
      <c r="CD69">
        <v>18.3770785714286</v>
      </c>
      <c r="CE69">
        <v>1.51285535714286</v>
      </c>
      <c r="CF69">
        <v>1.40282</v>
      </c>
      <c r="CG69">
        <v>13.0987107142857</v>
      </c>
      <c r="CH69">
        <v>11.94815</v>
      </c>
      <c r="CI69">
        <v>2000.03035714286</v>
      </c>
      <c r="CJ69">
        <v>0.979998321428571</v>
      </c>
      <c r="CK69">
        <v>0.0200019678571429</v>
      </c>
      <c r="CL69">
        <v>0</v>
      </c>
      <c r="CM69">
        <v>2.59853214285714</v>
      </c>
      <c r="CN69">
        <v>0</v>
      </c>
      <c r="CO69">
        <v>3778.95892857143</v>
      </c>
      <c r="CP69">
        <v>16705.6392857143</v>
      </c>
      <c r="CQ69">
        <v>40.437</v>
      </c>
      <c r="CR69">
        <v>42.107</v>
      </c>
      <c r="CS69">
        <v>41.375</v>
      </c>
      <c r="CT69">
        <v>40.312</v>
      </c>
      <c r="CU69">
        <v>39.9415</v>
      </c>
      <c r="CV69">
        <v>1960.02785714286</v>
      </c>
      <c r="CW69">
        <v>40.0025</v>
      </c>
      <c r="CX69">
        <v>0</v>
      </c>
      <c r="CY69">
        <v>1656170117.4</v>
      </c>
      <c r="CZ69">
        <v>0</v>
      </c>
      <c r="DA69">
        <v>0</v>
      </c>
      <c r="DB69" t="s">
        <v>356</v>
      </c>
      <c r="DC69">
        <v>1656081796.1</v>
      </c>
      <c r="DD69">
        <v>1656081786.6</v>
      </c>
      <c r="DE69">
        <v>0</v>
      </c>
      <c r="DF69">
        <v>0.447</v>
      </c>
      <c r="DG69">
        <v>0.012</v>
      </c>
      <c r="DH69">
        <v>1.816</v>
      </c>
      <c r="DI69">
        <v>-0.091</v>
      </c>
      <c r="DJ69">
        <v>420</v>
      </c>
      <c r="DK69">
        <v>13</v>
      </c>
      <c r="DL69">
        <v>0.64</v>
      </c>
      <c r="DM69">
        <v>0.22</v>
      </c>
      <c r="DN69">
        <v>-38.7156125</v>
      </c>
      <c r="DO69">
        <v>-0.985437523452028</v>
      </c>
      <c r="DP69">
        <v>0.167293244315932</v>
      </c>
      <c r="DQ69">
        <v>0</v>
      </c>
      <c r="DR69">
        <v>1.43164025</v>
      </c>
      <c r="DS69">
        <v>0.182155834896808</v>
      </c>
      <c r="DT69">
        <v>0.0197274928066772</v>
      </c>
      <c r="DU69">
        <v>0</v>
      </c>
      <c r="DV69">
        <v>0</v>
      </c>
      <c r="DW69">
        <v>2</v>
      </c>
      <c r="DX69" t="s">
        <v>357</v>
      </c>
      <c r="DY69">
        <v>2.90119</v>
      </c>
      <c r="DZ69">
        <v>2.71622</v>
      </c>
      <c r="EA69">
        <v>0.129709</v>
      </c>
      <c r="EB69">
        <v>0.133473</v>
      </c>
      <c r="EC69">
        <v>0.0773818</v>
      </c>
      <c r="ED69">
        <v>0.0729549</v>
      </c>
      <c r="EE69">
        <v>25060.9</v>
      </c>
      <c r="EF69">
        <v>21440.5</v>
      </c>
      <c r="EG69">
        <v>25760</v>
      </c>
      <c r="EH69">
        <v>24078.5</v>
      </c>
      <c r="EI69">
        <v>40500.5</v>
      </c>
      <c r="EJ69">
        <v>36915.6</v>
      </c>
      <c r="EK69">
        <v>46481.1</v>
      </c>
      <c r="EL69">
        <v>42904.5</v>
      </c>
      <c r="EM69">
        <v>1.818</v>
      </c>
      <c r="EN69">
        <v>2.29693</v>
      </c>
      <c r="EO69">
        <v>0.161827</v>
      </c>
      <c r="EP69">
        <v>0</v>
      </c>
      <c r="EQ69">
        <v>21.7578</v>
      </c>
      <c r="ER69">
        <v>999.9</v>
      </c>
      <c r="ES69">
        <v>53.907</v>
      </c>
      <c r="ET69">
        <v>25.921</v>
      </c>
      <c r="EU69">
        <v>23.7172</v>
      </c>
      <c r="EV69">
        <v>52.2755</v>
      </c>
      <c r="EW69">
        <v>35.8574</v>
      </c>
      <c r="EX69">
        <v>2</v>
      </c>
      <c r="EY69">
        <v>-0.350889</v>
      </c>
      <c r="EZ69">
        <v>-0.529336</v>
      </c>
      <c r="FA69">
        <v>20.2464</v>
      </c>
      <c r="FB69">
        <v>5.23556</v>
      </c>
      <c r="FC69">
        <v>11.986</v>
      </c>
      <c r="FD69">
        <v>4.95735</v>
      </c>
      <c r="FE69">
        <v>3.30395</v>
      </c>
      <c r="FF69">
        <v>9999</v>
      </c>
      <c r="FG69">
        <v>310.9</v>
      </c>
      <c r="FH69">
        <v>3692.3</v>
      </c>
      <c r="FI69">
        <v>9999</v>
      </c>
      <c r="FJ69">
        <v>1.86829</v>
      </c>
      <c r="FK69">
        <v>1.86401</v>
      </c>
      <c r="FL69">
        <v>1.87163</v>
      </c>
      <c r="FM69">
        <v>1.86245</v>
      </c>
      <c r="FN69">
        <v>1.86188</v>
      </c>
      <c r="FO69">
        <v>1.86829</v>
      </c>
      <c r="FP69">
        <v>1.85841</v>
      </c>
      <c r="FQ69">
        <v>1.8649</v>
      </c>
      <c r="FR69">
        <v>5</v>
      </c>
      <c r="FS69">
        <v>0</v>
      </c>
      <c r="FT69">
        <v>0</v>
      </c>
      <c r="FU69">
        <v>0</v>
      </c>
      <c r="FV69" t="s">
        <v>358</v>
      </c>
      <c r="FW69" t="s">
        <v>359</v>
      </c>
      <c r="FX69" t="s">
        <v>360</v>
      </c>
      <c r="FY69" t="s">
        <v>360</v>
      </c>
      <c r="FZ69" t="s">
        <v>360</v>
      </c>
      <c r="GA69" t="s">
        <v>360</v>
      </c>
      <c r="GB69">
        <v>0</v>
      </c>
      <c r="GC69">
        <v>100</v>
      </c>
      <c r="GD69">
        <v>100</v>
      </c>
      <c r="GE69">
        <v>2.045</v>
      </c>
      <c r="GF69">
        <v>0.0516</v>
      </c>
      <c r="GG69">
        <v>0.394990895927804</v>
      </c>
      <c r="GH69">
        <v>0.00311535208462502</v>
      </c>
      <c r="GI69">
        <v>-2.16445174003142e-06</v>
      </c>
      <c r="GJ69">
        <v>9.0383515404126e-10</v>
      </c>
      <c r="GK69">
        <v>0.0515542376217994</v>
      </c>
      <c r="GL69">
        <v>0</v>
      </c>
      <c r="GM69">
        <v>0</v>
      </c>
      <c r="GN69">
        <v>0</v>
      </c>
      <c r="GO69">
        <v>18</v>
      </c>
      <c r="GP69">
        <v>2154</v>
      </c>
      <c r="GQ69">
        <v>2</v>
      </c>
      <c r="GR69">
        <v>17</v>
      </c>
      <c r="GS69">
        <v>1472</v>
      </c>
      <c r="GT69">
        <v>1472.2</v>
      </c>
      <c r="GU69">
        <v>2.41821</v>
      </c>
      <c r="GV69">
        <v>2.31567</v>
      </c>
      <c r="GW69">
        <v>1.99829</v>
      </c>
      <c r="GX69">
        <v>2.70142</v>
      </c>
      <c r="GY69">
        <v>2.09351</v>
      </c>
      <c r="GZ69">
        <v>2.38403</v>
      </c>
      <c r="HA69">
        <v>34.6006</v>
      </c>
      <c r="HB69">
        <v>15.9095</v>
      </c>
      <c r="HC69">
        <v>18</v>
      </c>
      <c r="HD69">
        <v>407.873</v>
      </c>
      <c r="HE69">
        <v>730.705</v>
      </c>
      <c r="HF69">
        <v>23.0003</v>
      </c>
      <c r="HG69">
        <v>22.848</v>
      </c>
      <c r="HH69">
        <v>30.0003</v>
      </c>
      <c r="HI69">
        <v>22.587</v>
      </c>
      <c r="HJ69">
        <v>22.5835</v>
      </c>
      <c r="HK69">
        <v>48.4527</v>
      </c>
      <c r="HL69">
        <v>36.3737</v>
      </c>
      <c r="HM69">
        <v>83.5224</v>
      </c>
      <c r="HN69">
        <v>23</v>
      </c>
      <c r="HO69">
        <v>921.743</v>
      </c>
      <c r="HP69">
        <v>18.3579</v>
      </c>
      <c r="HQ69">
        <v>98.4418</v>
      </c>
      <c r="HR69">
        <v>100.912</v>
      </c>
    </row>
    <row r="70" spans="1:226">
      <c r="A70">
        <v>54</v>
      </c>
      <c r="B70">
        <v>1656170123.6</v>
      </c>
      <c r="C70">
        <v>327.099999904633</v>
      </c>
      <c r="D70" t="s">
        <v>466</v>
      </c>
      <c r="E70" t="s">
        <v>467</v>
      </c>
      <c r="F70">
        <v>5</v>
      </c>
      <c r="G70" t="s">
        <v>353</v>
      </c>
      <c r="H70" t="s">
        <v>354</v>
      </c>
      <c r="I70">
        <v>1656170116.1</v>
      </c>
      <c r="J70">
        <f>(K70)/1000</f>
        <v>0</v>
      </c>
      <c r="K70">
        <f>IF(BF70, AN70, AH70)</f>
        <v>0</v>
      </c>
      <c r="L70">
        <f>IF(BF70, AI70, AG70)</f>
        <v>0</v>
      </c>
      <c r="M70">
        <f>BH70 - IF(AU70&gt;1, L70*BB70*100.0/(AW70*BV70), 0)</f>
        <v>0</v>
      </c>
      <c r="N70">
        <f>((T70-J70/2)*M70-L70)/(T70+J70/2)</f>
        <v>0</v>
      </c>
      <c r="O70">
        <f>N70*(BO70+BP70)/1000.0</f>
        <v>0</v>
      </c>
      <c r="P70">
        <f>(BH70 - IF(AU70&gt;1, L70*BB70*100.0/(AW70*BV70), 0))*(BO70+BP70)/1000.0</f>
        <v>0</v>
      </c>
      <c r="Q70">
        <f>2.0/((1/S70-1/R70)+SIGN(S70)*SQRT((1/S70-1/R70)*(1/S70-1/R70) + 4*BC70/((BC70+1)*(BC70+1))*(2*1/S70*1/R70-1/R70*1/R70)))</f>
        <v>0</v>
      </c>
      <c r="R70">
        <f>IF(LEFT(BD70,1)&lt;&gt;"0",IF(LEFT(BD70,1)="1",3.0,BE70),$D$5+$E$5*(BV70*BO70/($K$5*1000))+$F$5*(BV70*BO70/($K$5*1000))*MAX(MIN(BB70,$J$5),$I$5)*MAX(MIN(BB70,$J$5),$I$5)+$G$5*MAX(MIN(BB70,$J$5),$I$5)*(BV70*BO70/($K$5*1000))+$H$5*(BV70*BO70/($K$5*1000))*(BV70*BO70/($K$5*1000)))</f>
        <v>0</v>
      </c>
      <c r="S70">
        <f>J70*(1000-(1000*0.61365*exp(17.502*W70/(240.97+W70))/(BO70+BP70)+BJ70)/2)/(1000*0.61365*exp(17.502*W70/(240.97+W70))/(BO70+BP70)-BJ70)</f>
        <v>0</v>
      </c>
      <c r="T70">
        <f>1/((BC70+1)/(Q70/1.6)+1/(R70/1.37)) + BC70/((BC70+1)/(Q70/1.6) + BC70/(R70/1.37))</f>
        <v>0</v>
      </c>
      <c r="U70">
        <f>(AX70*BA70)</f>
        <v>0</v>
      </c>
      <c r="V70">
        <f>(BQ70+(U70+2*0.95*5.67E-8*(((BQ70+$B$7)+273)^4-(BQ70+273)^4)-44100*J70)/(1.84*29.3*R70+8*0.95*5.67E-8*(BQ70+273)^3))</f>
        <v>0</v>
      </c>
      <c r="W70">
        <f>($C$7*BR70+$D$7*BS70+$E$7*V70)</f>
        <v>0</v>
      </c>
      <c r="X70">
        <f>0.61365*exp(17.502*W70/(240.97+W70))</f>
        <v>0</v>
      </c>
      <c r="Y70">
        <f>(Z70/AA70*100)</f>
        <v>0</v>
      </c>
      <c r="Z70">
        <f>BJ70*(BO70+BP70)/1000</f>
        <v>0</v>
      </c>
      <c r="AA70">
        <f>0.61365*exp(17.502*BQ70/(240.97+BQ70))</f>
        <v>0</v>
      </c>
      <c r="AB70">
        <f>(X70-BJ70*(BO70+BP70)/1000)</f>
        <v>0</v>
      </c>
      <c r="AC70">
        <f>(-J70*44100)</f>
        <v>0</v>
      </c>
      <c r="AD70">
        <f>2*29.3*R70*0.92*(BQ70-W70)</f>
        <v>0</v>
      </c>
      <c r="AE70">
        <f>2*0.95*5.67E-8*(((BQ70+$B$7)+273)^4-(W70+273)^4)</f>
        <v>0</v>
      </c>
      <c r="AF70">
        <f>U70+AE70+AC70+AD70</f>
        <v>0</v>
      </c>
      <c r="AG70">
        <f>BN70*AU70*(BI70-BH70*(1000-AU70*BK70)/(1000-AU70*BJ70))/(100*BB70)</f>
        <v>0</v>
      </c>
      <c r="AH70">
        <f>1000*BN70*AU70*(BJ70-BK70)/(100*BB70*(1000-AU70*BJ70))</f>
        <v>0</v>
      </c>
      <c r="AI70">
        <f>(AJ70 - AK70 - BO70*1E3/(8.314*(BQ70+273.15)) * AM70/BN70 * AL70) * BN70/(100*BB70) * (1000 - BK70)/1000</f>
        <v>0</v>
      </c>
      <c r="AJ70">
        <v>921.139024591242</v>
      </c>
      <c r="AK70">
        <v>891.912387878787</v>
      </c>
      <c r="AL70">
        <v>3.38072303495295</v>
      </c>
      <c r="AM70">
        <v>66.87844345255</v>
      </c>
      <c r="AN70">
        <f>(AP70 - AO70 + BO70*1E3/(8.314*(BQ70+273.15)) * AR70/BN70 * AQ70) * BN70/(100*BB70) * 1000/(1000 - AP70)</f>
        <v>0</v>
      </c>
      <c r="AO70">
        <v>18.3786887580581</v>
      </c>
      <c r="AP70">
        <v>19.81648</v>
      </c>
      <c r="AQ70">
        <v>-4.88135593220939e-06</v>
      </c>
      <c r="AR70">
        <v>77.4193285982375</v>
      </c>
      <c r="AS70">
        <v>30</v>
      </c>
      <c r="AT70">
        <v>6</v>
      </c>
      <c r="AU70">
        <f>IF(AS70*$H$13&gt;=AW70,1.0,(AW70/(AW70-AS70*$H$13)))</f>
        <v>0</v>
      </c>
      <c r="AV70">
        <f>(AU70-1)*100</f>
        <v>0</v>
      </c>
      <c r="AW70">
        <f>MAX(0,($B$13+$C$13*BV70)/(1+$D$13*BV70)*BO70/(BQ70+273)*$E$13)</f>
        <v>0</v>
      </c>
      <c r="AX70">
        <f>$B$11*BW70+$C$11*BX70+$F$11*CI70*(1-CL70)</f>
        <v>0</v>
      </c>
      <c r="AY70">
        <f>AX70*AZ70</f>
        <v>0</v>
      </c>
      <c r="AZ70">
        <f>($B$11*$D$9+$C$11*$D$9+$F$11*((CV70+CN70)/MAX(CV70+CN70+CW70, 0.1)*$I$9+CW70/MAX(CV70+CN70+CW70, 0.1)*$J$9))/($B$11+$C$11+$F$11)</f>
        <v>0</v>
      </c>
      <c r="BA70">
        <f>($B$11*$K$9+$C$11*$K$9+$F$11*((CV70+CN70)/MAX(CV70+CN70+CW70, 0.1)*$P$9+CW70/MAX(CV70+CN70+CW70, 0.1)*$Q$9))/($B$11+$C$11+$F$11)</f>
        <v>0</v>
      </c>
      <c r="BB70">
        <v>2.18</v>
      </c>
      <c r="BC70">
        <v>0.5</v>
      </c>
      <c r="BD70" t="s">
        <v>355</v>
      </c>
      <c r="BE70">
        <v>2</v>
      </c>
      <c r="BF70" t="b">
        <v>1</v>
      </c>
      <c r="BG70">
        <v>1656170116.1</v>
      </c>
      <c r="BH70">
        <v>851.172037037037</v>
      </c>
      <c r="BI70">
        <v>890.021444444444</v>
      </c>
      <c r="BJ70">
        <v>19.8181740740741</v>
      </c>
      <c r="BK70">
        <v>18.3730407407407</v>
      </c>
      <c r="BL70">
        <v>849.138925925926</v>
      </c>
      <c r="BM70">
        <v>19.7666222222222</v>
      </c>
      <c r="BN70">
        <v>500.003037037037</v>
      </c>
      <c r="BO70">
        <v>76.3348666666667</v>
      </c>
      <c r="BP70">
        <v>0.100007866666667</v>
      </c>
      <c r="BQ70">
        <v>24.2732111111111</v>
      </c>
      <c r="BR70">
        <v>24.3683407407407</v>
      </c>
      <c r="BS70">
        <v>999.9</v>
      </c>
      <c r="BT70">
        <v>0</v>
      </c>
      <c r="BU70">
        <v>0</v>
      </c>
      <c r="BV70">
        <v>9987.6162962963</v>
      </c>
      <c r="BW70">
        <v>0</v>
      </c>
      <c r="BX70">
        <v>1396.34444444444</v>
      </c>
      <c r="BY70">
        <v>-38.8494333333333</v>
      </c>
      <c r="BZ70">
        <v>868.381703703704</v>
      </c>
      <c r="CA70">
        <v>906.680111111111</v>
      </c>
      <c r="CB70">
        <v>1.44514222222222</v>
      </c>
      <c r="CC70">
        <v>890.021444444444</v>
      </c>
      <c r="CD70">
        <v>18.3730407407407</v>
      </c>
      <c r="CE70">
        <v>1.51281777777778</v>
      </c>
      <c r="CF70">
        <v>1.4025037037037</v>
      </c>
      <c r="CG70">
        <v>13.0983333333333</v>
      </c>
      <c r="CH70">
        <v>11.9447259259259</v>
      </c>
      <c r="CI70">
        <v>2000.01185185185</v>
      </c>
      <c r="CJ70">
        <v>0.979998444444444</v>
      </c>
      <c r="CK70">
        <v>0.0200018407407407</v>
      </c>
      <c r="CL70">
        <v>0</v>
      </c>
      <c r="CM70">
        <v>2.60042222222222</v>
      </c>
      <c r="CN70">
        <v>0</v>
      </c>
      <c r="CO70">
        <v>3799.28851851852</v>
      </c>
      <c r="CP70">
        <v>16705.4888888889</v>
      </c>
      <c r="CQ70">
        <v>40.437</v>
      </c>
      <c r="CR70">
        <v>42.111</v>
      </c>
      <c r="CS70">
        <v>41.375</v>
      </c>
      <c r="CT70">
        <v>40.312</v>
      </c>
      <c r="CU70">
        <v>39.9416666666667</v>
      </c>
      <c r="CV70">
        <v>1960.01</v>
      </c>
      <c r="CW70">
        <v>40.0018518518519</v>
      </c>
      <c r="CX70">
        <v>0</v>
      </c>
      <c r="CY70">
        <v>1656170122.8</v>
      </c>
      <c r="CZ70">
        <v>0</v>
      </c>
      <c r="DA70">
        <v>0</v>
      </c>
      <c r="DB70" t="s">
        <v>356</v>
      </c>
      <c r="DC70">
        <v>1656081796.1</v>
      </c>
      <c r="DD70">
        <v>1656081786.6</v>
      </c>
      <c r="DE70">
        <v>0</v>
      </c>
      <c r="DF70">
        <v>0.447</v>
      </c>
      <c r="DG70">
        <v>0.012</v>
      </c>
      <c r="DH70">
        <v>1.816</v>
      </c>
      <c r="DI70">
        <v>-0.091</v>
      </c>
      <c r="DJ70">
        <v>420</v>
      </c>
      <c r="DK70">
        <v>13</v>
      </c>
      <c r="DL70">
        <v>0.64</v>
      </c>
      <c r="DM70">
        <v>0.22</v>
      </c>
      <c r="DN70">
        <v>-38.8060775</v>
      </c>
      <c r="DO70">
        <v>-0.670560225140661</v>
      </c>
      <c r="DP70">
        <v>0.141041042763268</v>
      </c>
      <c r="DQ70">
        <v>0</v>
      </c>
      <c r="DR70">
        <v>1.440465</v>
      </c>
      <c r="DS70">
        <v>0.0253245028142559</v>
      </c>
      <c r="DT70">
        <v>0.0120056724093239</v>
      </c>
      <c r="DU70">
        <v>1</v>
      </c>
      <c r="DV70">
        <v>1</v>
      </c>
      <c r="DW70">
        <v>2</v>
      </c>
      <c r="DX70" t="s">
        <v>375</v>
      </c>
      <c r="DY70">
        <v>2.90109</v>
      </c>
      <c r="DZ70">
        <v>2.71635</v>
      </c>
      <c r="EA70">
        <v>0.131335</v>
      </c>
      <c r="EB70">
        <v>0.13508</v>
      </c>
      <c r="EC70">
        <v>0.077378</v>
      </c>
      <c r="ED70">
        <v>0.0729824</v>
      </c>
      <c r="EE70">
        <v>25014.3</v>
      </c>
      <c r="EF70">
        <v>21401.4</v>
      </c>
      <c r="EG70">
        <v>25760.2</v>
      </c>
      <c r="EH70">
        <v>24079.2</v>
      </c>
      <c r="EI70">
        <v>40501.1</v>
      </c>
      <c r="EJ70">
        <v>36915.5</v>
      </c>
      <c r="EK70">
        <v>46481.5</v>
      </c>
      <c r="EL70">
        <v>42905.6</v>
      </c>
      <c r="EM70">
        <v>1.818</v>
      </c>
      <c r="EN70">
        <v>2.29682</v>
      </c>
      <c r="EO70">
        <v>0.157408</v>
      </c>
      <c r="EP70">
        <v>0</v>
      </c>
      <c r="EQ70">
        <v>21.7704</v>
      </c>
      <c r="ER70">
        <v>999.9</v>
      </c>
      <c r="ES70">
        <v>53.907</v>
      </c>
      <c r="ET70">
        <v>25.962</v>
      </c>
      <c r="EU70">
        <v>23.7738</v>
      </c>
      <c r="EV70">
        <v>52.7355</v>
      </c>
      <c r="EW70">
        <v>35.8013</v>
      </c>
      <c r="EX70">
        <v>2</v>
      </c>
      <c r="EY70">
        <v>-0.350808</v>
      </c>
      <c r="EZ70">
        <v>-0.525351</v>
      </c>
      <c r="FA70">
        <v>20.2463</v>
      </c>
      <c r="FB70">
        <v>5.23616</v>
      </c>
      <c r="FC70">
        <v>11.986</v>
      </c>
      <c r="FD70">
        <v>4.9573</v>
      </c>
      <c r="FE70">
        <v>3.30395</v>
      </c>
      <c r="FF70">
        <v>9999</v>
      </c>
      <c r="FG70">
        <v>310.9</v>
      </c>
      <c r="FH70">
        <v>3692.3</v>
      </c>
      <c r="FI70">
        <v>9999</v>
      </c>
      <c r="FJ70">
        <v>1.86829</v>
      </c>
      <c r="FK70">
        <v>1.86401</v>
      </c>
      <c r="FL70">
        <v>1.87162</v>
      </c>
      <c r="FM70">
        <v>1.86246</v>
      </c>
      <c r="FN70">
        <v>1.86188</v>
      </c>
      <c r="FO70">
        <v>1.86829</v>
      </c>
      <c r="FP70">
        <v>1.85838</v>
      </c>
      <c r="FQ70">
        <v>1.86491</v>
      </c>
      <c r="FR70">
        <v>5</v>
      </c>
      <c r="FS70">
        <v>0</v>
      </c>
      <c r="FT70">
        <v>0</v>
      </c>
      <c r="FU70">
        <v>0</v>
      </c>
      <c r="FV70" t="s">
        <v>358</v>
      </c>
      <c r="FW70" t="s">
        <v>359</v>
      </c>
      <c r="FX70" t="s">
        <v>360</v>
      </c>
      <c r="FY70" t="s">
        <v>360</v>
      </c>
      <c r="FZ70" t="s">
        <v>360</v>
      </c>
      <c r="GA70" t="s">
        <v>360</v>
      </c>
      <c r="GB70">
        <v>0</v>
      </c>
      <c r="GC70">
        <v>100</v>
      </c>
      <c r="GD70">
        <v>100</v>
      </c>
      <c r="GE70">
        <v>2.068</v>
      </c>
      <c r="GF70">
        <v>0.0515</v>
      </c>
      <c r="GG70">
        <v>0.394990895927804</v>
      </c>
      <c r="GH70">
        <v>0.00311535208462502</v>
      </c>
      <c r="GI70">
        <v>-2.16445174003142e-06</v>
      </c>
      <c r="GJ70">
        <v>9.0383515404126e-10</v>
      </c>
      <c r="GK70">
        <v>0.0515542376217994</v>
      </c>
      <c r="GL70">
        <v>0</v>
      </c>
      <c r="GM70">
        <v>0</v>
      </c>
      <c r="GN70">
        <v>0</v>
      </c>
      <c r="GO70">
        <v>18</v>
      </c>
      <c r="GP70">
        <v>2154</v>
      </c>
      <c r="GQ70">
        <v>2</v>
      </c>
      <c r="GR70">
        <v>17</v>
      </c>
      <c r="GS70">
        <v>1472.1</v>
      </c>
      <c r="GT70">
        <v>1472.3</v>
      </c>
      <c r="GU70">
        <v>2.45361</v>
      </c>
      <c r="GV70">
        <v>2.31079</v>
      </c>
      <c r="GW70">
        <v>1.99829</v>
      </c>
      <c r="GX70">
        <v>2.70142</v>
      </c>
      <c r="GY70">
        <v>2.09351</v>
      </c>
      <c r="GZ70">
        <v>2.41699</v>
      </c>
      <c r="HA70">
        <v>34.6235</v>
      </c>
      <c r="HB70">
        <v>15.9182</v>
      </c>
      <c r="HC70">
        <v>18</v>
      </c>
      <c r="HD70">
        <v>407.903</v>
      </c>
      <c r="HE70">
        <v>730.674</v>
      </c>
      <c r="HF70">
        <v>23.0005</v>
      </c>
      <c r="HG70">
        <v>22.8515</v>
      </c>
      <c r="HH70">
        <v>30.0002</v>
      </c>
      <c r="HI70">
        <v>22.591</v>
      </c>
      <c r="HJ70">
        <v>22.5876</v>
      </c>
      <c r="HK70">
        <v>49.1056</v>
      </c>
      <c r="HL70">
        <v>36.3737</v>
      </c>
      <c r="HM70">
        <v>83.5224</v>
      </c>
      <c r="HN70">
        <v>23</v>
      </c>
      <c r="HO70">
        <v>941.832</v>
      </c>
      <c r="HP70">
        <v>18.3723</v>
      </c>
      <c r="HQ70">
        <v>98.4427</v>
      </c>
      <c r="HR70">
        <v>100.914</v>
      </c>
    </row>
    <row r="71" spans="1:226">
      <c r="A71">
        <v>55</v>
      </c>
      <c r="B71">
        <v>1656170128.6</v>
      </c>
      <c r="C71">
        <v>332.099999904633</v>
      </c>
      <c r="D71" t="s">
        <v>468</v>
      </c>
      <c r="E71" t="s">
        <v>469</v>
      </c>
      <c r="F71">
        <v>5</v>
      </c>
      <c r="G71" t="s">
        <v>353</v>
      </c>
      <c r="H71" t="s">
        <v>354</v>
      </c>
      <c r="I71">
        <v>1656170120.81429</v>
      </c>
      <c r="J71">
        <f>(K71)/1000</f>
        <v>0</v>
      </c>
      <c r="K71">
        <f>IF(BF71, AN71, AH71)</f>
        <v>0</v>
      </c>
      <c r="L71">
        <f>IF(BF71, AI71, AG71)</f>
        <v>0</v>
      </c>
      <c r="M71">
        <f>BH71 - IF(AU71&gt;1, L71*BB71*100.0/(AW71*BV71), 0)</f>
        <v>0</v>
      </c>
      <c r="N71">
        <f>((T71-J71/2)*M71-L71)/(T71+J71/2)</f>
        <v>0</v>
      </c>
      <c r="O71">
        <f>N71*(BO71+BP71)/1000.0</f>
        <v>0</v>
      </c>
      <c r="P71">
        <f>(BH71 - IF(AU71&gt;1, L71*BB71*100.0/(AW71*BV71), 0))*(BO71+BP71)/1000.0</f>
        <v>0</v>
      </c>
      <c r="Q71">
        <f>2.0/((1/S71-1/R71)+SIGN(S71)*SQRT((1/S71-1/R71)*(1/S71-1/R71) + 4*BC71/((BC71+1)*(BC71+1))*(2*1/S71*1/R71-1/R71*1/R71)))</f>
        <v>0</v>
      </c>
      <c r="R71">
        <f>IF(LEFT(BD71,1)&lt;&gt;"0",IF(LEFT(BD71,1)="1",3.0,BE71),$D$5+$E$5*(BV71*BO71/($K$5*1000))+$F$5*(BV71*BO71/($K$5*1000))*MAX(MIN(BB71,$J$5),$I$5)*MAX(MIN(BB71,$J$5),$I$5)+$G$5*MAX(MIN(BB71,$J$5),$I$5)*(BV71*BO71/($K$5*1000))+$H$5*(BV71*BO71/($K$5*1000))*(BV71*BO71/($K$5*1000)))</f>
        <v>0</v>
      </c>
      <c r="S71">
        <f>J71*(1000-(1000*0.61365*exp(17.502*W71/(240.97+W71))/(BO71+BP71)+BJ71)/2)/(1000*0.61365*exp(17.502*W71/(240.97+W71))/(BO71+BP71)-BJ71)</f>
        <v>0</v>
      </c>
      <c r="T71">
        <f>1/((BC71+1)/(Q71/1.6)+1/(R71/1.37)) + BC71/((BC71+1)/(Q71/1.6) + BC71/(R71/1.37))</f>
        <v>0</v>
      </c>
      <c r="U71">
        <f>(AX71*BA71)</f>
        <v>0</v>
      </c>
      <c r="V71">
        <f>(BQ71+(U71+2*0.95*5.67E-8*(((BQ71+$B$7)+273)^4-(BQ71+273)^4)-44100*J71)/(1.84*29.3*R71+8*0.95*5.67E-8*(BQ71+273)^3))</f>
        <v>0</v>
      </c>
      <c r="W71">
        <f>($C$7*BR71+$D$7*BS71+$E$7*V71)</f>
        <v>0</v>
      </c>
      <c r="X71">
        <f>0.61365*exp(17.502*W71/(240.97+W71))</f>
        <v>0</v>
      </c>
      <c r="Y71">
        <f>(Z71/AA71*100)</f>
        <v>0</v>
      </c>
      <c r="Z71">
        <f>BJ71*(BO71+BP71)/1000</f>
        <v>0</v>
      </c>
      <c r="AA71">
        <f>0.61365*exp(17.502*BQ71/(240.97+BQ71))</f>
        <v>0</v>
      </c>
      <c r="AB71">
        <f>(X71-BJ71*(BO71+BP71)/1000)</f>
        <v>0</v>
      </c>
      <c r="AC71">
        <f>(-J71*44100)</f>
        <v>0</v>
      </c>
      <c r="AD71">
        <f>2*29.3*R71*0.92*(BQ71-W71)</f>
        <v>0</v>
      </c>
      <c r="AE71">
        <f>2*0.95*5.67E-8*(((BQ71+$B$7)+273)^4-(W71+273)^4)</f>
        <v>0</v>
      </c>
      <c r="AF71">
        <f>U71+AE71+AC71+AD71</f>
        <v>0</v>
      </c>
      <c r="AG71">
        <f>BN71*AU71*(BI71-BH71*(1000-AU71*BK71)/(1000-AU71*BJ71))/(100*BB71)</f>
        <v>0</v>
      </c>
      <c r="AH71">
        <f>1000*BN71*AU71*(BJ71-BK71)/(100*BB71*(1000-AU71*BJ71))</f>
        <v>0</v>
      </c>
      <c r="AI71">
        <f>(AJ71 - AK71 - BO71*1E3/(8.314*(BQ71+273.15)) * AM71/BN71 * AL71) * BN71/(100*BB71) * (1000 - BK71)/1000</f>
        <v>0</v>
      </c>
      <c r="AJ71">
        <v>938.135960587434</v>
      </c>
      <c r="AK71">
        <v>908.687266666667</v>
      </c>
      <c r="AL71">
        <v>3.36113368891322</v>
      </c>
      <c r="AM71">
        <v>66.87844345255</v>
      </c>
      <c r="AN71">
        <f>(AP71 - AO71 + BO71*1E3/(8.314*(BQ71+273.15)) * AR71/BN71 * AQ71) * BN71/(100*BB71) * 1000/(1000 - AP71)</f>
        <v>0</v>
      </c>
      <c r="AO71">
        <v>18.389195711145</v>
      </c>
      <c r="AP71">
        <v>19.8206181818182</v>
      </c>
      <c r="AQ71">
        <v>8.47451604754809e-06</v>
      </c>
      <c r="AR71">
        <v>77.4193285982375</v>
      </c>
      <c r="AS71">
        <v>30</v>
      </c>
      <c r="AT71">
        <v>6</v>
      </c>
      <c r="AU71">
        <f>IF(AS71*$H$13&gt;=AW71,1.0,(AW71/(AW71-AS71*$H$13)))</f>
        <v>0</v>
      </c>
      <c r="AV71">
        <f>(AU71-1)*100</f>
        <v>0</v>
      </c>
      <c r="AW71">
        <f>MAX(0,($B$13+$C$13*BV71)/(1+$D$13*BV71)*BO71/(BQ71+273)*$E$13)</f>
        <v>0</v>
      </c>
      <c r="AX71">
        <f>$B$11*BW71+$C$11*BX71+$F$11*CI71*(1-CL71)</f>
        <v>0</v>
      </c>
      <c r="AY71">
        <f>AX71*AZ71</f>
        <v>0</v>
      </c>
      <c r="AZ71">
        <f>($B$11*$D$9+$C$11*$D$9+$F$11*((CV71+CN71)/MAX(CV71+CN71+CW71, 0.1)*$I$9+CW71/MAX(CV71+CN71+CW71, 0.1)*$J$9))/($B$11+$C$11+$F$11)</f>
        <v>0</v>
      </c>
      <c r="BA71">
        <f>($B$11*$K$9+$C$11*$K$9+$F$11*((CV71+CN71)/MAX(CV71+CN71+CW71, 0.1)*$P$9+CW71/MAX(CV71+CN71+CW71, 0.1)*$Q$9))/($B$11+$C$11+$F$11)</f>
        <v>0</v>
      </c>
      <c r="BB71">
        <v>2.18</v>
      </c>
      <c r="BC71">
        <v>0.5</v>
      </c>
      <c r="BD71" t="s">
        <v>355</v>
      </c>
      <c r="BE71">
        <v>2</v>
      </c>
      <c r="BF71" t="b">
        <v>1</v>
      </c>
      <c r="BG71">
        <v>1656170120.81429</v>
      </c>
      <c r="BH71">
        <v>866.690035714286</v>
      </c>
      <c r="BI71">
        <v>905.610964285714</v>
      </c>
      <c r="BJ71">
        <v>19.8179214285714</v>
      </c>
      <c r="BK71">
        <v>18.3818071428571</v>
      </c>
      <c r="BL71">
        <v>864.635142857143</v>
      </c>
      <c r="BM71">
        <v>19.7663642857143</v>
      </c>
      <c r="BN71">
        <v>499.987321428571</v>
      </c>
      <c r="BO71">
        <v>76.3348357142857</v>
      </c>
      <c r="BP71">
        <v>0.0999755178571429</v>
      </c>
      <c r="BQ71">
        <v>24.2791857142857</v>
      </c>
      <c r="BR71">
        <v>24.3823607142857</v>
      </c>
      <c r="BS71">
        <v>999.9</v>
      </c>
      <c r="BT71">
        <v>0</v>
      </c>
      <c r="BU71">
        <v>0</v>
      </c>
      <c r="BV71">
        <v>9982.1675</v>
      </c>
      <c r="BW71">
        <v>0</v>
      </c>
      <c r="BX71">
        <v>1397.14464285714</v>
      </c>
      <c r="BY71">
        <v>-38.9210857142857</v>
      </c>
      <c r="BZ71">
        <v>884.213107142857</v>
      </c>
      <c r="CA71">
        <v>922.569642857143</v>
      </c>
      <c r="CB71">
        <v>1.4361225</v>
      </c>
      <c r="CC71">
        <v>905.610964285714</v>
      </c>
      <c r="CD71">
        <v>18.3818071428571</v>
      </c>
      <c r="CE71">
        <v>1.51279821428571</v>
      </c>
      <c r="CF71">
        <v>1.40317214285714</v>
      </c>
      <c r="CG71">
        <v>13.0981321428571</v>
      </c>
      <c r="CH71">
        <v>11.9519571428571</v>
      </c>
      <c r="CI71">
        <v>1999.97321428571</v>
      </c>
      <c r="CJ71">
        <v>0.979998428571428</v>
      </c>
      <c r="CK71">
        <v>0.0200018571428571</v>
      </c>
      <c r="CL71">
        <v>0</v>
      </c>
      <c r="CM71">
        <v>2.56437142857143</v>
      </c>
      <c r="CN71">
        <v>0</v>
      </c>
      <c r="CO71">
        <v>3804.1775</v>
      </c>
      <c r="CP71">
        <v>16705.1678571429</v>
      </c>
      <c r="CQ71">
        <v>40.437</v>
      </c>
      <c r="CR71">
        <v>42.1115</v>
      </c>
      <c r="CS71">
        <v>41.375</v>
      </c>
      <c r="CT71">
        <v>40.312</v>
      </c>
      <c r="CU71">
        <v>39.94825</v>
      </c>
      <c r="CV71">
        <v>1959.97214285714</v>
      </c>
      <c r="CW71">
        <v>40.0010714285714</v>
      </c>
      <c r="CX71">
        <v>0</v>
      </c>
      <c r="CY71">
        <v>1656170127.6</v>
      </c>
      <c r="CZ71">
        <v>0</v>
      </c>
      <c r="DA71">
        <v>0</v>
      </c>
      <c r="DB71" t="s">
        <v>356</v>
      </c>
      <c r="DC71">
        <v>1656081796.1</v>
      </c>
      <c r="DD71">
        <v>1656081786.6</v>
      </c>
      <c r="DE71">
        <v>0</v>
      </c>
      <c r="DF71">
        <v>0.447</v>
      </c>
      <c r="DG71">
        <v>0.012</v>
      </c>
      <c r="DH71">
        <v>1.816</v>
      </c>
      <c r="DI71">
        <v>-0.091</v>
      </c>
      <c r="DJ71">
        <v>420</v>
      </c>
      <c r="DK71">
        <v>13</v>
      </c>
      <c r="DL71">
        <v>0.64</v>
      </c>
      <c r="DM71">
        <v>0.22</v>
      </c>
      <c r="DN71">
        <v>-38.9064</v>
      </c>
      <c r="DO71">
        <v>-0.768491289198608</v>
      </c>
      <c r="DP71">
        <v>0.140547004549385</v>
      </c>
      <c r="DQ71">
        <v>0</v>
      </c>
      <c r="DR71">
        <v>1.4411143902439</v>
      </c>
      <c r="DS71">
        <v>-0.0971809756097538</v>
      </c>
      <c r="DT71">
        <v>0.0103420357124204</v>
      </c>
      <c r="DU71">
        <v>1</v>
      </c>
      <c r="DV71">
        <v>1</v>
      </c>
      <c r="DW71">
        <v>2</v>
      </c>
      <c r="DX71" t="s">
        <v>375</v>
      </c>
      <c r="DY71">
        <v>2.90089</v>
      </c>
      <c r="DZ71">
        <v>2.71621</v>
      </c>
      <c r="EA71">
        <v>0.132948</v>
      </c>
      <c r="EB71">
        <v>0.136678</v>
      </c>
      <c r="EC71">
        <v>0.077389</v>
      </c>
      <c r="ED71">
        <v>0.0730153</v>
      </c>
      <c r="EE71">
        <v>24967.7</v>
      </c>
      <c r="EF71">
        <v>21361.5</v>
      </c>
      <c r="EG71">
        <v>25760</v>
      </c>
      <c r="EH71">
        <v>24078.7</v>
      </c>
      <c r="EI71">
        <v>40500.3</v>
      </c>
      <c r="EJ71">
        <v>36913.9</v>
      </c>
      <c r="EK71">
        <v>46481.1</v>
      </c>
      <c r="EL71">
        <v>42905.3</v>
      </c>
      <c r="EM71">
        <v>1.81745</v>
      </c>
      <c r="EN71">
        <v>2.29695</v>
      </c>
      <c r="EO71">
        <v>0.157095</v>
      </c>
      <c r="EP71">
        <v>0</v>
      </c>
      <c r="EQ71">
        <v>21.7832</v>
      </c>
      <c r="ER71">
        <v>999.9</v>
      </c>
      <c r="ES71">
        <v>53.882</v>
      </c>
      <c r="ET71">
        <v>25.962</v>
      </c>
      <c r="EU71">
        <v>23.7628</v>
      </c>
      <c r="EV71">
        <v>52.6855</v>
      </c>
      <c r="EW71">
        <v>35.8974</v>
      </c>
      <c r="EX71">
        <v>2</v>
      </c>
      <c r="EY71">
        <v>-0.350462</v>
      </c>
      <c r="EZ71">
        <v>-0.52296</v>
      </c>
      <c r="FA71">
        <v>20.2463</v>
      </c>
      <c r="FB71">
        <v>5.23571</v>
      </c>
      <c r="FC71">
        <v>11.986</v>
      </c>
      <c r="FD71">
        <v>4.9574</v>
      </c>
      <c r="FE71">
        <v>3.30395</v>
      </c>
      <c r="FF71">
        <v>9999</v>
      </c>
      <c r="FG71">
        <v>311</v>
      </c>
      <c r="FH71">
        <v>3692.6</v>
      </c>
      <c r="FI71">
        <v>9999</v>
      </c>
      <c r="FJ71">
        <v>1.86829</v>
      </c>
      <c r="FK71">
        <v>1.86401</v>
      </c>
      <c r="FL71">
        <v>1.8716</v>
      </c>
      <c r="FM71">
        <v>1.86245</v>
      </c>
      <c r="FN71">
        <v>1.86187</v>
      </c>
      <c r="FO71">
        <v>1.86829</v>
      </c>
      <c r="FP71">
        <v>1.85837</v>
      </c>
      <c r="FQ71">
        <v>1.86493</v>
      </c>
      <c r="FR71">
        <v>5</v>
      </c>
      <c r="FS71">
        <v>0</v>
      </c>
      <c r="FT71">
        <v>0</v>
      </c>
      <c r="FU71">
        <v>0</v>
      </c>
      <c r="FV71" t="s">
        <v>358</v>
      </c>
      <c r="FW71" t="s">
        <v>359</v>
      </c>
      <c r="FX71" t="s">
        <v>360</v>
      </c>
      <c r="FY71" t="s">
        <v>360</v>
      </c>
      <c r="FZ71" t="s">
        <v>360</v>
      </c>
      <c r="GA71" t="s">
        <v>360</v>
      </c>
      <c r="GB71">
        <v>0</v>
      </c>
      <c r="GC71">
        <v>100</v>
      </c>
      <c r="GD71">
        <v>100</v>
      </c>
      <c r="GE71">
        <v>2.09</v>
      </c>
      <c r="GF71">
        <v>0.0516</v>
      </c>
      <c r="GG71">
        <v>0.394990895927804</v>
      </c>
      <c r="GH71">
        <v>0.00311535208462502</v>
      </c>
      <c r="GI71">
        <v>-2.16445174003142e-06</v>
      </c>
      <c r="GJ71">
        <v>9.0383515404126e-10</v>
      </c>
      <c r="GK71">
        <v>0.0515542376217994</v>
      </c>
      <c r="GL71">
        <v>0</v>
      </c>
      <c r="GM71">
        <v>0</v>
      </c>
      <c r="GN71">
        <v>0</v>
      </c>
      <c r="GO71">
        <v>18</v>
      </c>
      <c r="GP71">
        <v>2154</v>
      </c>
      <c r="GQ71">
        <v>2</v>
      </c>
      <c r="GR71">
        <v>17</v>
      </c>
      <c r="GS71">
        <v>1472.2</v>
      </c>
      <c r="GT71">
        <v>1472.4</v>
      </c>
      <c r="GU71">
        <v>2.48657</v>
      </c>
      <c r="GV71">
        <v>2.31445</v>
      </c>
      <c r="GW71">
        <v>1.99829</v>
      </c>
      <c r="GX71">
        <v>2.70142</v>
      </c>
      <c r="GY71">
        <v>2.09351</v>
      </c>
      <c r="GZ71">
        <v>2.37549</v>
      </c>
      <c r="HA71">
        <v>34.6463</v>
      </c>
      <c r="HB71">
        <v>15.9095</v>
      </c>
      <c r="HC71">
        <v>18</v>
      </c>
      <c r="HD71">
        <v>407.646</v>
      </c>
      <c r="HE71">
        <v>730.838</v>
      </c>
      <c r="HF71">
        <v>23.0005</v>
      </c>
      <c r="HG71">
        <v>22.855</v>
      </c>
      <c r="HH71">
        <v>30.0003</v>
      </c>
      <c r="HI71">
        <v>22.5955</v>
      </c>
      <c r="HJ71">
        <v>22.5912</v>
      </c>
      <c r="HK71">
        <v>49.8358</v>
      </c>
      <c r="HL71">
        <v>36.3737</v>
      </c>
      <c r="HM71">
        <v>83.5224</v>
      </c>
      <c r="HN71">
        <v>23</v>
      </c>
      <c r="HO71">
        <v>955.256</v>
      </c>
      <c r="HP71">
        <v>18.3766</v>
      </c>
      <c r="HQ71">
        <v>98.4418</v>
      </c>
      <c r="HR71">
        <v>100.913</v>
      </c>
    </row>
    <row r="72" spans="1:226">
      <c r="A72">
        <v>56</v>
      </c>
      <c r="B72">
        <v>1656170133.6</v>
      </c>
      <c r="C72">
        <v>337.099999904633</v>
      </c>
      <c r="D72" t="s">
        <v>470</v>
      </c>
      <c r="E72" t="s">
        <v>471</v>
      </c>
      <c r="F72">
        <v>5</v>
      </c>
      <c r="G72" t="s">
        <v>353</v>
      </c>
      <c r="H72" t="s">
        <v>354</v>
      </c>
      <c r="I72">
        <v>1656170126.1</v>
      </c>
      <c r="J72">
        <f>(K72)/1000</f>
        <v>0</v>
      </c>
      <c r="K72">
        <f>IF(BF72, AN72, AH72)</f>
        <v>0</v>
      </c>
      <c r="L72">
        <f>IF(BF72, AI72, AG72)</f>
        <v>0</v>
      </c>
      <c r="M72">
        <f>BH72 - IF(AU72&gt;1, L72*BB72*100.0/(AW72*BV72), 0)</f>
        <v>0</v>
      </c>
      <c r="N72">
        <f>((T72-J72/2)*M72-L72)/(T72+J72/2)</f>
        <v>0</v>
      </c>
      <c r="O72">
        <f>N72*(BO72+BP72)/1000.0</f>
        <v>0</v>
      </c>
      <c r="P72">
        <f>(BH72 - IF(AU72&gt;1, L72*BB72*100.0/(AW72*BV72), 0))*(BO72+BP72)/1000.0</f>
        <v>0</v>
      </c>
      <c r="Q72">
        <f>2.0/((1/S72-1/R72)+SIGN(S72)*SQRT((1/S72-1/R72)*(1/S72-1/R72) + 4*BC72/((BC72+1)*(BC72+1))*(2*1/S72*1/R72-1/R72*1/R72)))</f>
        <v>0</v>
      </c>
      <c r="R72">
        <f>IF(LEFT(BD72,1)&lt;&gt;"0",IF(LEFT(BD72,1)="1",3.0,BE72),$D$5+$E$5*(BV72*BO72/($K$5*1000))+$F$5*(BV72*BO72/($K$5*1000))*MAX(MIN(BB72,$J$5),$I$5)*MAX(MIN(BB72,$J$5),$I$5)+$G$5*MAX(MIN(BB72,$J$5),$I$5)*(BV72*BO72/($K$5*1000))+$H$5*(BV72*BO72/($K$5*1000))*(BV72*BO72/($K$5*1000)))</f>
        <v>0</v>
      </c>
      <c r="S72">
        <f>J72*(1000-(1000*0.61365*exp(17.502*W72/(240.97+W72))/(BO72+BP72)+BJ72)/2)/(1000*0.61365*exp(17.502*W72/(240.97+W72))/(BO72+BP72)-BJ72)</f>
        <v>0</v>
      </c>
      <c r="T72">
        <f>1/((BC72+1)/(Q72/1.6)+1/(R72/1.37)) + BC72/((BC72+1)/(Q72/1.6) + BC72/(R72/1.37))</f>
        <v>0</v>
      </c>
      <c r="U72">
        <f>(AX72*BA72)</f>
        <v>0</v>
      </c>
      <c r="V72">
        <f>(BQ72+(U72+2*0.95*5.67E-8*(((BQ72+$B$7)+273)^4-(BQ72+273)^4)-44100*J72)/(1.84*29.3*R72+8*0.95*5.67E-8*(BQ72+273)^3))</f>
        <v>0</v>
      </c>
      <c r="W72">
        <f>($C$7*BR72+$D$7*BS72+$E$7*V72)</f>
        <v>0</v>
      </c>
      <c r="X72">
        <f>0.61365*exp(17.502*W72/(240.97+W72))</f>
        <v>0</v>
      </c>
      <c r="Y72">
        <f>(Z72/AA72*100)</f>
        <v>0</v>
      </c>
      <c r="Z72">
        <f>BJ72*(BO72+BP72)/1000</f>
        <v>0</v>
      </c>
      <c r="AA72">
        <f>0.61365*exp(17.502*BQ72/(240.97+BQ72))</f>
        <v>0</v>
      </c>
      <c r="AB72">
        <f>(X72-BJ72*(BO72+BP72)/1000)</f>
        <v>0</v>
      </c>
      <c r="AC72">
        <f>(-J72*44100)</f>
        <v>0</v>
      </c>
      <c r="AD72">
        <f>2*29.3*R72*0.92*(BQ72-W72)</f>
        <v>0</v>
      </c>
      <c r="AE72">
        <f>2*0.95*5.67E-8*(((BQ72+$B$7)+273)^4-(W72+273)^4)</f>
        <v>0</v>
      </c>
      <c r="AF72">
        <f>U72+AE72+AC72+AD72</f>
        <v>0</v>
      </c>
      <c r="AG72">
        <f>BN72*AU72*(BI72-BH72*(1000-AU72*BK72)/(1000-AU72*BJ72))/(100*BB72)</f>
        <v>0</v>
      </c>
      <c r="AH72">
        <f>1000*BN72*AU72*(BJ72-BK72)/(100*BB72*(1000-AU72*BJ72))</f>
        <v>0</v>
      </c>
      <c r="AI72">
        <f>(AJ72 - AK72 - BO72*1E3/(8.314*(BQ72+273.15)) * AM72/BN72 * AL72) * BN72/(100*BB72) * (1000 - BK72)/1000</f>
        <v>0</v>
      </c>
      <c r="AJ72">
        <v>955.286235397526</v>
      </c>
      <c r="AK72">
        <v>925.577327272727</v>
      </c>
      <c r="AL72">
        <v>3.38862029636426</v>
      </c>
      <c r="AM72">
        <v>66.87844345255</v>
      </c>
      <c r="AN72">
        <f>(AP72 - AO72 + BO72*1E3/(8.314*(BQ72+273.15)) * AR72/BN72 * AQ72) * BN72/(100*BB72) * 1000/(1000 - AP72)</f>
        <v>0</v>
      </c>
      <c r="AO72">
        <v>18.4005136419495</v>
      </c>
      <c r="AP72">
        <v>19.8253981818182</v>
      </c>
      <c r="AQ72">
        <v>6.98666985487951e-06</v>
      </c>
      <c r="AR72">
        <v>77.4193285982375</v>
      </c>
      <c r="AS72">
        <v>30</v>
      </c>
      <c r="AT72">
        <v>6</v>
      </c>
      <c r="AU72">
        <f>IF(AS72*$H$13&gt;=AW72,1.0,(AW72/(AW72-AS72*$H$13)))</f>
        <v>0</v>
      </c>
      <c r="AV72">
        <f>(AU72-1)*100</f>
        <v>0</v>
      </c>
      <c r="AW72">
        <f>MAX(0,($B$13+$C$13*BV72)/(1+$D$13*BV72)*BO72/(BQ72+273)*$E$13)</f>
        <v>0</v>
      </c>
      <c r="AX72">
        <f>$B$11*BW72+$C$11*BX72+$F$11*CI72*(1-CL72)</f>
        <v>0</v>
      </c>
      <c r="AY72">
        <f>AX72*AZ72</f>
        <v>0</v>
      </c>
      <c r="AZ72">
        <f>($B$11*$D$9+$C$11*$D$9+$F$11*((CV72+CN72)/MAX(CV72+CN72+CW72, 0.1)*$I$9+CW72/MAX(CV72+CN72+CW72, 0.1)*$J$9))/($B$11+$C$11+$F$11)</f>
        <v>0</v>
      </c>
      <c r="BA72">
        <f>($B$11*$K$9+$C$11*$K$9+$F$11*((CV72+CN72)/MAX(CV72+CN72+CW72, 0.1)*$P$9+CW72/MAX(CV72+CN72+CW72, 0.1)*$Q$9))/($B$11+$C$11+$F$11)</f>
        <v>0</v>
      </c>
      <c r="BB72">
        <v>2.18</v>
      </c>
      <c r="BC72">
        <v>0.5</v>
      </c>
      <c r="BD72" t="s">
        <v>355</v>
      </c>
      <c r="BE72">
        <v>2</v>
      </c>
      <c r="BF72" t="b">
        <v>1</v>
      </c>
      <c r="BG72">
        <v>1656170126.1</v>
      </c>
      <c r="BH72">
        <v>884.096444444444</v>
      </c>
      <c r="BI72">
        <v>923.260555555556</v>
      </c>
      <c r="BJ72">
        <v>19.819662962963</v>
      </c>
      <c r="BK72">
        <v>18.3929777777778</v>
      </c>
      <c r="BL72">
        <v>882.017185185185</v>
      </c>
      <c r="BM72">
        <v>19.7681111111111</v>
      </c>
      <c r="BN72">
        <v>499.987333333333</v>
      </c>
      <c r="BO72">
        <v>76.3349222222222</v>
      </c>
      <c r="BP72">
        <v>0.0999565296296296</v>
      </c>
      <c r="BQ72">
        <v>24.278762962963</v>
      </c>
      <c r="BR72">
        <v>24.3719925925926</v>
      </c>
      <c r="BS72">
        <v>999.9</v>
      </c>
      <c r="BT72">
        <v>0</v>
      </c>
      <c r="BU72">
        <v>0</v>
      </c>
      <c r="BV72">
        <v>9985.50814814815</v>
      </c>
      <c r="BW72">
        <v>0</v>
      </c>
      <c r="BX72">
        <v>1397.65518518518</v>
      </c>
      <c r="BY72">
        <v>-39.1642</v>
      </c>
      <c r="BZ72">
        <v>901.973185185185</v>
      </c>
      <c r="CA72">
        <v>940.560407407407</v>
      </c>
      <c r="CB72">
        <v>1.42668962962963</v>
      </c>
      <c r="CC72">
        <v>923.260555555556</v>
      </c>
      <c r="CD72">
        <v>18.3929777777778</v>
      </c>
      <c r="CE72">
        <v>1.51293296296296</v>
      </c>
      <c r="CF72">
        <v>1.4040262962963</v>
      </c>
      <c r="CG72">
        <v>13.0994925925926</v>
      </c>
      <c r="CH72">
        <v>11.9611962962963</v>
      </c>
      <c r="CI72">
        <v>1999.98296296296</v>
      </c>
      <c r="CJ72">
        <v>0.979998666666667</v>
      </c>
      <c r="CK72">
        <v>0.0200016111111111</v>
      </c>
      <c r="CL72">
        <v>0</v>
      </c>
      <c r="CM72">
        <v>2.5942962962963</v>
      </c>
      <c r="CN72">
        <v>0</v>
      </c>
      <c r="CO72">
        <v>3804.62037037037</v>
      </c>
      <c r="CP72">
        <v>16705.2592592593</v>
      </c>
      <c r="CQ72">
        <v>40.437</v>
      </c>
      <c r="CR72">
        <v>42.1156666666667</v>
      </c>
      <c r="CS72">
        <v>41.3772962962963</v>
      </c>
      <c r="CT72">
        <v>40.312</v>
      </c>
      <c r="CU72">
        <v>39.9463333333333</v>
      </c>
      <c r="CV72">
        <v>1959.98222222222</v>
      </c>
      <c r="CW72">
        <v>40.0007407407407</v>
      </c>
      <c r="CX72">
        <v>0</v>
      </c>
      <c r="CY72">
        <v>1656170132.4</v>
      </c>
      <c r="CZ72">
        <v>0</v>
      </c>
      <c r="DA72">
        <v>0</v>
      </c>
      <c r="DB72" t="s">
        <v>356</v>
      </c>
      <c r="DC72">
        <v>1656081796.1</v>
      </c>
      <c r="DD72">
        <v>1656081786.6</v>
      </c>
      <c r="DE72">
        <v>0</v>
      </c>
      <c r="DF72">
        <v>0.447</v>
      </c>
      <c r="DG72">
        <v>0.012</v>
      </c>
      <c r="DH72">
        <v>1.816</v>
      </c>
      <c r="DI72">
        <v>-0.091</v>
      </c>
      <c r="DJ72">
        <v>420</v>
      </c>
      <c r="DK72">
        <v>13</v>
      </c>
      <c r="DL72">
        <v>0.64</v>
      </c>
      <c r="DM72">
        <v>0.22</v>
      </c>
      <c r="DN72">
        <v>-39.0148875</v>
      </c>
      <c r="DO72">
        <v>-2.39996285178229</v>
      </c>
      <c r="DP72">
        <v>0.250330162173379</v>
      </c>
      <c r="DQ72">
        <v>0</v>
      </c>
      <c r="DR72">
        <v>1.433421</v>
      </c>
      <c r="DS72">
        <v>-0.108257335834896</v>
      </c>
      <c r="DT72">
        <v>0.01045998346079</v>
      </c>
      <c r="DU72">
        <v>0</v>
      </c>
      <c r="DV72">
        <v>0</v>
      </c>
      <c r="DW72">
        <v>2</v>
      </c>
      <c r="DX72" t="s">
        <v>357</v>
      </c>
      <c r="DY72">
        <v>2.90111</v>
      </c>
      <c r="DZ72">
        <v>2.71652</v>
      </c>
      <c r="EA72">
        <v>0.134556</v>
      </c>
      <c r="EB72">
        <v>0.138262</v>
      </c>
      <c r="EC72">
        <v>0.0774055</v>
      </c>
      <c r="ED72">
        <v>0.0730466</v>
      </c>
      <c r="EE72">
        <v>24921.2</v>
      </c>
      <c r="EF72">
        <v>21322.2</v>
      </c>
      <c r="EG72">
        <v>25759.8</v>
      </c>
      <c r="EH72">
        <v>24078.6</v>
      </c>
      <c r="EI72">
        <v>40499.2</v>
      </c>
      <c r="EJ72">
        <v>36912.2</v>
      </c>
      <c r="EK72">
        <v>46480.6</v>
      </c>
      <c r="EL72">
        <v>42904.8</v>
      </c>
      <c r="EM72">
        <v>1.818</v>
      </c>
      <c r="EN72">
        <v>2.29658</v>
      </c>
      <c r="EO72">
        <v>0.158638</v>
      </c>
      <c r="EP72">
        <v>0</v>
      </c>
      <c r="EQ72">
        <v>21.7924</v>
      </c>
      <c r="ER72">
        <v>999.9</v>
      </c>
      <c r="ES72">
        <v>53.882</v>
      </c>
      <c r="ET72">
        <v>25.982</v>
      </c>
      <c r="EU72">
        <v>23.7911</v>
      </c>
      <c r="EV72">
        <v>52.5455</v>
      </c>
      <c r="EW72">
        <v>35.8934</v>
      </c>
      <c r="EX72">
        <v>2</v>
      </c>
      <c r="EY72">
        <v>-0.350417</v>
      </c>
      <c r="EZ72">
        <v>-0.518499</v>
      </c>
      <c r="FA72">
        <v>20.2464</v>
      </c>
      <c r="FB72">
        <v>5.23481</v>
      </c>
      <c r="FC72">
        <v>11.986</v>
      </c>
      <c r="FD72">
        <v>4.95695</v>
      </c>
      <c r="FE72">
        <v>3.30398</v>
      </c>
      <c r="FF72">
        <v>9999</v>
      </c>
      <c r="FG72">
        <v>311</v>
      </c>
      <c r="FH72">
        <v>3692.6</v>
      </c>
      <c r="FI72">
        <v>9999</v>
      </c>
      <c r="FJ72">
        <v>1.86829</v>
      </c>
      <c r="FK72">
        <v>1.86401</v>
      </c>
      <c r="FL72">
        <v>1.87157</v>
      </c>
      <c r="FM72">
        <v>1.86245</v>
      </c>
      <c r="FN72">
        <v>1.86188</v>
      </c>
      <c r="FO72">
        <v>1.86829</v>
      </c>
      <c r="FP72">
        <v>1.85837</v>
      </c>
      <c r="FQ72">
        <v>1.8649</v>
      </c>
      <c r="FR72">
        <v>5</v>
      </c>
      <c r="FS72">
        <v>0</v>
      </c>
      <c r="FT72">
        <v>0</v>
      </c>
      <c r="FU72">
        <v>0</v>
      </c>
      <c r="FV72" t="s">
        <v>358</v>
      </c>
      <c r="FW72" t="s">
        <v>359</v>
      </c>
      <c r="FX72" t="s">
        <v>360</v>
      </c>
      <c r="FY72" t="s">
        <v>360</v>
      </c>
      <c r="FZ72" t="s">
        <v>360</v>
      </c>
      <c r="GA72" t="s">
        <v>360</v>
      </c>
      <c r="GB72">
        <v>0</v>
      </c>
      <c r="GC72">
        <v>100</v>
      </c>
      <c r="GD72">
        <v>100</v>
      </c>
      <c r="GE72">
        <v>2.114</v>
      </c>
      <c r="GF72">
        <v>0.0516</v>
      </c>
      <c r="GG72">
        <v>0.394990895927804</v>
      </c>
      <c r="GH72">
        <v>0.00311535208462502</v>
      </c>
      <c r="GI72">
        <v>-2.16445174003142e-06</v>
      </c>
      <c r="GJ72">
        <v>9.0383515404126e-10</v>
      </c>
      <c r="GK72">
        <v>0.0515542376217994</v>
      </c>
      <c r="GL72">
        <v>0</v>
      </c>
      <c r="GM72">
        <v>0</v>
      </c>
      <c r="GN72">
        <v>0</v>
      </c>
      <c r="GO72">
        <v>18</v>
      </c>
      <c r="GP72">
        <v>2154</v>
      </c>
      <c r="GQ72">
        <v>2</v>
      </c>
      <c r="GR72">
        <v>17</v>
      </c>
      <c r="GS72">
        <v>1472.3</v>
      </c>
      <c r="GT72">
        <v>1472.5</v>
      </c>
      <c r="GU72">
        <v>2.52075</v>
      </c>
      <c r="GV72">
        <v>2.31567</v>
      </c>
      <c r="GW72">
        <v>1.99829</v>
      </c>
      <c r="GX72">
        <v>2.70142</v>
      </c>
      <c r="GY72">
        <v>2.09351</v>
      </c>
      <c r="GZ72">
        <v>2.33887</v>
      </c>
      <c r="HA72">
        <v>34.6692</v>
      </c>
      <c r="HB72">
        <v>15.9007</v>
      </c>
      <c r="HC72">
        <v>18</v>
      </c>
      <c r="HD72">
        <v>407.965</v>
      </c>
      <c r="HE72">
        <v>730.567</v>
      </c>
      <c r="HF72">
        <v>23.0007</v>
      </c>
      <c r="HG72">
        <v>22.8588</v>
      </c>
      <c r="HH72">
        <v>30.0001</v>
      </c>
      <c r="HI72">
        <v>22.5992</v>
      </c>
      <c r="HJ72">
        <v>22.5955</v>
      </c>
      <c r="HK72">
        <v>50.488</v>
      </c>
      <c r="HL72">
        <v>36.3737</v>
      </c>
      <c r="HM72">
        <v>83.5224</v>
      </c>
      <c r="HN72">
        <v>23</v>
      </c>
      <c r="HO72">
        <v>968.675</v>
      </c>
      <c r="HP72">
        <v>18.382</v>
      </c>
      <c r="HQ72">
        <v>98.4409</v>
      </c>
      <c r="HR72">
        <v>100.912</v>
      </c>
    </row>
    <row r="73" spans="1:226">
      <c r="A73">
        <v>57</v>
      </c>
      <c r="B73">
        <v>1656170138.6</v>
      </c>
      <c r="C73">
        <v>342.099999904633</v>
      </c>
      <c r="D73" t="s">
        <v>472</v>
      </c>
      <c r="E73" t="s">
        <v>473</v>
      </c>
      <c r="F73">
        <v>5</v>
      </c>
      <c r="G73" t="s">
        <v>353</v>
      </c>
      <c r="H73" t="s">
        <v>354</v>
      </c>
      <c r="I73">
        <v>1656170130.81429</v>
      </c>
      <c r="J73">
        <f>(K73)/1000</f>
        <v>0</v>
      </c>
      <c r="K73">
        <f>IF(BF73, AN73, AH73)</f>
        <v>0</v>
      </c>
      <c r="L73">
        <f>IF(BF73, AI73, AG73)</f>
        <v>0</v>
      </c>
      <c r="M73">
        <f>BH73 - IF(AU73&gt;1, L73*BB73*100.0/(AW73*BV73), 0)</f>
        <v>0</v>
      </c>
      <c r="N73">
        <f>((T73-J73/2)*M73-L73)/(T73+J73/2)</f>
        <v>0</v>
      </c>
      <c r="O73">
        <f>N73*(BO73+BP73)/1000.0</f>
        <v>0</v>
      </c>
      <c r="P73">
        <f>(BH73 - IF(AU73&gt;1, L73*BB73*100.0/(AW73*BV73), 0))*(BO73+BP73)/1000.0</f>
        <v>0</v>
      </c>
      <c r="Q73">
        <f>2.0/((1/S73-1/R73)+SIGN(S73)*SQRT((1/S73-1/R73)*(1/S73-1/R73) + 4*BC73/((BC73+1)*(BC73+1))*(2*1/S73*1/R73-1/R73*1/R73)))</f>
        <v>0</v>
      </c>
      <c r="R73">
        <f>IF(LEFT(BD73,1)&lt;&gt;"0",IF(LEFT(BD73,1)="1",3.0,BE73),$D$5+$E$5*(BV73*BO73/($K$5*1000))+$F$5*(BV73*BO73/($K$5*1000))*MAX(MIN(BB73,$J$5),$I$5)*MAX(MIN(BB73,$J$5),$I$5)+$G$5*MAX(MIN(BB73,$J$5),$I$5)*(BV73*BO73/($K$5*1000))+$H$5*(BV73*BO73/($K$5*1000))*(BV73*BO73/($K$5*1000)))</f>
        <v>0</v>
      </c>
      <c r="S73">
        <f>J73*(1000-(1000*0.61365*exp(17.502*W73/(240.97+W73))/(BO73+BP73)+BJ73)/2)/(1000*0.61365*exp(17.502*W73/(240.97+W73))/(BO73+BP73)-BJ73)</f>
        <v>0</v>
      </c>
      <c r="T73">
        <f>1/((BC73+1)/(Q73/1.6)+1/(R73/1.37)) + BC73/((BC73+1)/(Q73/1.6) + BC73/(R73/1.37))</f>
        <v>0</v>
      </c>
      <c r="U73">
        <f>(AX73*BA73)</f>
        <v>0</v>
      </c>
      <c r="V73">
        <f>(BQ73+(U73+2*0.95*5.67E-8*(((BQ73+$B$7)+273)^4-(BQ73+273)^4)-44100*J73)/(1.84*29.3*R73+8*0.95*5.67E-8*(BQ73+273)^3))</f>
        <v>0</v>
      </c>
      <c r="W73">
        <f>($C$7*BR73+$D$7*BS73+$E$7*V73)</f>
        <v>0</v>
      </c>
      <c r="X73">
        <f>0.61365*exp(17.502*W73/(240.97+W73))</f>
        <v>0</v>
      </c>
      <c r="Y73">
        <f>(Z73/AA73*100)</f>
        <v>0</v>
      </c>
      <c r="Z73">
        <f>BJ73*(BO73+BP73)/1000</f>
        <v>0</v>
      </c>
      <c r="AA73">
        <f>0.61365*exp(17.502*BQ73/(240.97+BQ73))</f>
        <v>0</v>
      </c>
      <c r="AB73">
        <f>(X73-BJ73*(BO73+BP73)/1000)</f>
        <v>0</v>
      </c>
      <c r="AC73">
        <f>(-J73*44100)</f>
        <v>0</v>
      </c>
      <c r="AD73">
        <f>2*29.3*R73*0.92*(BQ73-W73)</f>
        <v>0</v>
      </c>
      <c r="AE73">
        <f>2*0.95*5.67E-8*(((BQ73+$B$7)+273)^4-(W73+273)^4)</f>
        <v>0</v>
      </c>
      <c r="AF73">
        <f>U73+AE73+AC73+AD73</f>
        <v>0</v>
      </c>
      <c r="AG73">
        <f>BN73*AU73*(BI73-BH73*(1000-AU73*BK73)/(1000-AU73*BJ73))/(100*BB73)</f>
        <v>0</v>
      </c>
      <c r="AH73">
        <f>1000*BN73*AU73*(BJ73-BK73)/(100*BB73*(1000-AU73*BJ73))</f>
        <v>0</v>
      </c>
      <c r="AI73">
        <f>(AJ73 - AK73 - BO73*1E3/(8.314*(BQ73+273.15)) * AM73/BN73 * AL73) * BN73/(100*BB73) * (1000 - BK73)/1000</f>
        <v>0</v>
      </c>
      <c r="AJ73">
        <v>972.097135508289</v>
      </c>
      <c r="AK73">
        <v>942.496921212121</v>
      </c>
      <c r="AL73">
        <v>3.38566942061007</v>
      </c>
      <c r="AM73">
        <v>66.87844345255</v>
      </c>
      <c r="AN73">
        <f>(AP73 - AO73 + BO73*1E3/(8.314*(BQ73+273.15)) * AR73/BN73 * AQ73) * BN73/(100*BB73) * 1000/(1000 - AP73)</f>
        <v>0</v>
      </c>
      <c r="AO73">
        <v>18.4116963642097</v>
      </c>
      <c r="AP73">
        <v>19.8379478787879</v>
      </c>
      <c r="AQ73">
        <v>3.66226024503337e-05</v>
      </c>
      <c r="AR73">
        <v>77.4193285982375</v>
      </c>
      <c r="AS73">
        <v>30</v>
      </c>
      <c r="AT73">
        <v>6</v>
      </c>
      <c r="AU73">
        <f>IF(AS73*$H$13&gt;=AW73,1.0,(AW73/(AW73-AS73*$H$13)))</f>
        <v>0</v>
      </c>
      <c r="AV73">
        <f>(AU73-1)*100</f>
        <v>0</v>
      </c>
      <c r="AW73">
        <f>MAX(0,($B$13+$C$13*BV73)/(1+$D$13*BV73)*BO73/(BQ73+273)*$E$13)</f>
        <v>0</v>
      </c>
      <c r="AX73">
        <f>$B$11*BW73+$C$11*BX73+$F$11*CI73*(1-CL73)</f>
        <v>0</v>
      </c>
      <c r="AY73">
        <f>AX73*AZ73</f>
        <v>0</v>
      </c>
      <c r="AZ73">
        <f>($B$11*$D$9+$C$11*$D$9+$F$11*((CV73+CN73)/MAX(CV73+CN73+CW73, 0.1)*$I$9+CW73/MAX(CV73+CN73+CW73, 0.1)*$J$9))/($B$11+$C$11+$F$11)</f>
        <v>0</v>
      </c>
      <c r="BA73">
        <f>($B$11*$K$9+$C$11*$K$9+$F$11*((CV73+CN73)/MAX(CV73+CN73+CW73, 0.1)*$P$9+CW73/MAX(CV73+CN73+CW73, 0.1)*$Q$9))/($B$11+$C$11+$F$11)</f>
        <v>0</v>
      </c>
      <c r="BB73">
        <v>2.18</v>
      </c>
      <c r="BC73">
        <v>0.5</v>
      </c>
      <c r="BD73" t="s">
        <v>355</v>
      </c>
      <c r="BE73">
        <v>2</v>
      </c>
      <c r="BF73" t="b">
        <v>1</v>
      </c>
      <c r="BG73">
        <v>1656170130.81429</v>
      </c>
      <c r="BH73">
        <v>899.678607142857</v>
      </c>
      <c r="BI73">
        <v>938.924928571429</v>
      </c>
      <c r="BJ73">
        <v>19.8246142857143</v>
      </c>
      <c r="BK73">
        <v>18.4035428571429</v>
      </c>
      <c r="BL73">
        <v>897.577392857143</v>
      </c>
      <c r="BM73">
        <v>19.7730571428571</v>
      </c>
      <c r="BN73">
        <v>499.997857142857</v>
      </c>
      <c r="BO73">
        <v>76.3352535714286</v>
      </c>
      <c r="BP73">
        <v>0.0999267642857143</v>
      </c>
      <c r="BQ73">
        <v>24.2795428571429</v>
      </c>
      <c r="BR73">
        <v>24.387275</v>
      </c>
      <c r="BS73">
        <v>999.9</v>
      </c>
      <c r="BT73">
        <v>0</v>
      </c>
      <c r="BU73">
        <v>0</v>
      </c>
      <c r="BV73">
        <v>9996.31785714286</v>
      </c>
      <c r="BW73">
        <v>0</v>
      </c>
      <c r="BX73">
        <v>1397.62392857143</v>
      </c>
      <c r="BY73">
        <v>-39.24645</v>
      </c>
      <c r="BZ73">
        <v>917.875142857143</v>
      </c>
      <c r="CA73">
        <v>956.528642857143</v>
      </c>
      <c r="CB73">
        <v>1.42107571428571</v>
      </c>
      <c r="CC73">
        <v>938.924928571429</v>
      </c>
      <c r="CD73">
        <v>18.4035428571429</v>
      </c>
      <c r="CE73">
        <v>1.51331785714286</v>
      </c>
      <c r="CF73">
        <v>1.40483928571429</v>
      </c>
      <c r="CG73">
        <v>13.1033821428571</v>
      </c>
      <c r="CH73">
        <v>11.9699714285714</v>
      </c>
      <c r="CI73">
        <v>1999.99642857143</v>
      </c>
      <c r="CJ73">
        <v>0.97999875</v>
      </c>
      <c r="CK73">
        <v>0.020001525</v>
      </c>
      <c r="CL73">
        <v>0</v>
      </c>
      <c r="CM73">
        <v>2.62472857142857</v>
      </c>
      <c r="CN73">
        <v>0</v>
      </c>
      <c r="CO73">
        <v>3789.11214285714</v>
      </c>
      <c r="CP73">
        <v>16705.3714285714</v>
      </c>
      <c r="CQ73">
        <v>40.437</v>
      </c>
      <c r="CR73">
        <v>42.116</v>
      </c>
      <c r="CS73">
        <v>41.3816428571429</v>
      </c>
      <c r="CT73">
        <v>40.312</v>
      </c>
      <c r="CU73">
        <v>39.95725</v>
      </c>
      <c r="CV73">
        <v>1959.99535714286</v>
      </c>
      <c r="CW73">
        <v>40.0010714285714</v>
      </c>
      <c r="CX73">
        <v>0</v>
      </c>
      <c r="CY73">
        <v>1656170137.2</v>
      </c>
      <c r="CZ73">
        <v>0</v>
      </c>
      <c r="DA73">
        <v>0</v>
      </c>
      <c r="DB73" t="s">
        <v>356</v>
      </c>
      <c r="DC73">
        <v>1656081796.1</v>
      </c>
      <c r="DD73">
        <v>1656081786.6</v>
      </c>
      <c r="DE73">
        <v>0</v>
      </c>
      <c r="DF73">
        <v>0.447</v>
      </c>
      <c r="DG73">
        <v>0.012</v>
      </c>
      <c r="DH73">
        <v>1.816</v>
      </c>
      <c r="DI73">
        <v>-0.091</v>
      </c>
      <c r="DJ73">
        <v>420</v>
      </c>
      <c r="DK73">
        <v>13</v>
      </c>
      <c r="DL73">
        <v>0.64</v>
      </c>
      <c r="DM73">
        <v>0.22</v>
      </c>
      <c r="DN73">
        <v>-39.16852</v>
      </c>
      <c r="DO73">
        <v>-1.4136450281425</v>
      </c>
      <c r="DP73">
        <v>0.23706883304222</v>
      </c>
      <c r="DQ73">
        <v>0</v>
      </c>
      <c r="DR73">
        <v>1.4246745</v>
      </c>
      <c r="DS73">
        <v>-0.0751042401501006</v>
      </c>
      <c r="DT73">
        <v>0.00761464311376443</v>
      </c>
      <c r="DU73">
        <v>1</v>
      </c>
      <c r="DV73">
        <v>1</v>
      </c>
      <c r="DW73">
        <v>2</v>
      </c>
      <c r="DX73" t="s">
        <v>375</v>
      </c>
      <c r="DY73">
        <v>2.90095</v>
      </c>
      <c r="DZ73">
        <v>2.71677</v>
      </c>
      <c r="EA73">
        <v>0.136144</v>
      </c>
      <c r="EB73">
        <v>0.139764</v>
      </c>
      <c r="EC73">
        <v>0.0774398</v>
      </c>
      <c r="ED73">
        <v>0.073081</v>
      </c>
      <c r="EE73">
        <v>24875.4</v>
      </c>
      <c r="EF73">
        <v>21285.3</v>
      </c>
      <c r="EG73">
        <v>25759.7</v>
      </c>
      <c r="EH73">
        <v>24078.9</v>
      </c>
      <c r="EI73">
        <v>40497.6</v>
      </c>
      <c r="EJ73">
        <v>36911.5</v>
      </c>
      <c r="EK73">
        <v>46480.6</v>
      </c>
      <c r="EL73">
        <v>42905.5</v>
      </c>
      <c r="EM73">
        <v>1.8175</v>
      </c>
      <c r="EN73">
        <v>2.29655</v>
      </c>
      <c r="EO73">
        <v>0.159167</v>
      </c>
      <c r="EP73">
        <v>0</v>
      </c>
      <c r="EQ73">
        <v>21.7957</v>
      </c>
      <c r="ER73">
        <v>999.9</v>
      </c>
      <c r="ES73">
        <v>53.833</v>
      </c>
      <c r="ET73">
        <v>25.992</v>
      </c>
      <c r="EU73">
        <v>23.786</v>
      </c>
      <c r="EV73">
        <v>52.0755</v>
      </c>
      <c r="EW73">
        <v>35.8774</v>
      </c>
      <c r="EX73">
        <v>2</v>
      </c>
      <c r="EY73">
        <v>-0.35032</v>
      </c>
      <c r="EZ73">
        <v>-0.513573</v>
      </c>
      <c r="FA73">
        <v>20.2465</v>
      </c>
      <c r="FB73">
        <v>5.23571</v>
      </c>
      <c r="FC73">
        <v>11.986</v>
      </c>
      <c r="FD73">
        <v>4.9573</v>
      </c>
      <c r="FE73">
        <v>3.30398</v>
      </c>
      <c r="FF73">
        <v>9999</v>
      </c>
      <c r="FG73">
        <v>311</v>
      </c>
      <c r="FH73">
        <v>3692.9</v>
      </c>
      <c r="FI73">
        <v>9999</v>
      </c>
      <c r="FJ73">
        <v>1.86828</v>
      </c>
      <c r="FK73">
        <v>1.86401</v>
      </c>
      <c r="FL73">
        <v>1.87157</v>
      </c>
      <c r="FM73">
        <v>1.86246</v>
      </c>
      <c r="FN73">
        <v>1.86187</v>
      </c>
      <c r="FO73">
        <v>1.86829</v>
      </c>
      <c r="FP73">
        <v>1.85838</v>
      </c>
      <c r="FQ73">
        <v>1.86492</v>
      </c>
      <c r="FR73">
        <v>5</v>
      </c>
      <c r="FS73">
        <v>0</v>
      </c>
      <c r="FT73">
        <v>0</v>
      </c>
      <c r="FU73">
        <v>0</v>
      </c>
      <c r="FV73" t="s">
        <v>358</v>
      </c>
      <c r="FW73" t="s">
        <v>359</v>
      </c>
      <c r="FX73" t="s">
        <v>360</v>
      </c>
      <c r="FY73" t="s">
        <v>360</v>
      </c>
      <c r="FZ73" t="s">
        <v>360</v>
      </c>
      <c r="GA73" t="s">
        <v>360</v>
      </c>
      <c r="GB73">
        <v>0</v>
      </c>
      <c r="GC73">
        <v>100</v>
      </c>
      <c r="GD73">
        <v>100</v>
      </c>
      <c r="GE73">
        <v>2.138</v>
      </c>
      <c r="GF73">
        <v>0.0515</v>
      </c>
      <c r="GG73">
        <v>0.394990895927804</v>
      </c>
      <c r="GH73">
        <v>0.00311535208462502</v>
      </c>
      <c r="GI73">
        <v>-2.16445174003142e-06</v>
      </c>
      <c r="GJ73">
        <v>9.0383515404126e-10</v>
      </c>
      <c r="GK73">
        <v>0.0515542376217994</v>
      </c>
      <c r="GL73">
        <v>0</v>
      </c>
      <c r="GM73">
        <v>0</v>
      </c>
      <c r="GN73">
        <v>0</v>
      </c>
      <c r="GO73">
        <v>18</v>
      </c>
      <c r="GP73">
        <v>2154</v>
      </c>
      <c r="GQ73">
        <v>2</v>
      </c>
      <c r="GR73">
        <v>17</v>
      </c>
      <c r="GS73">
        <v>1472.4</v>
      </c>
      <c r="GT73">
        <v>1472.5</v>
      </c>
      <c r="GU73">
        <v>2.55615</v>
      </c>
      <c r="GV73">
        <v>2.31323</v>
      </c>
      <c r="GW73">
        <v>1.99829</v>
      </c>
      <c r="GX73">
        <v>2.7002</v>
      </c>
      <c r="GY73">
        <v>2.09351</v>
      </c>
      <c r="GZ73">
        <v>2.35962</v>
      </c>
      <c r="HA73">
        <v>34.6692</v>
      </c>
      <c r="HB73">
        <v>15.9007</v>
      </c>
      <c r="HC73">
        <v>18</v>
      </c>
      <c r="HD73">
        <v>407.729</v>
      </c>
      <c r="HE73">
        <v>730.607</v>
      </c>
      <c r="HF73">
        <v>23.0009</v>
      </c>
      <c r="HG73">
        <v>22.8622</v>
      </c>
      <c r="HH73">
        <v>30.0002</v>
      </c>
      <c r="HI73">
        <v>22.603</v>
      </c>
      <c r="HJ73">
        <v>22.5998</v>
      </c>
      <c r="HK73">
        <v>51.2143</v>
      </c>
      <c r="HL73">
        <v>36.3737</v>
      </c>
      <c r="HM73">
        <v>83.5224</v>
      </c>
      <c r="HN73">
        <v>23</v>
      </c>
      <c r="HO73">
        <v>988.866</v>
      </c>
      <c r="HP73">
        <v>18.3774</v>
      </c>
      <c r="HQ73">
        <v>98.4407</v>
      </c>
      <c r="HR73">
        <v>100.914</v>
      </c>
    </row>
    <row r="74" spans="1:226">
      <c r="A74">
        <v>58</v>
      </c>
      <c r="B74">
        <v>1656170143.6</v>
      </c>
      <c r="C74">
        <v>347.099999904633</v>
      </c>
      <c r="D74" t="s">
        <v>474</v>
      </c>
      <c r="E74" t="s">
        <v>475</v>
      </c>
      <c r="F74">
        <v>5</v>
      </c>
      <c r="G74" t="s">
        <v>353</v>
      </c>
      <c r="H74" t="s">
        <v>354</v>
      </c>
      <c r="I74">
        <v>1656170136.1</v>
      </c>
      <c r="J74">
        <f>(K74)/1000</f>
        <v>0</v>
      </c>
      <c r="K74">
        <f>IF(BF74, AN74, AH74)</f>
        <v>0</v>
      </c>
      <c r="L74">
        <f>IF(BF74, AI74, AG74)</f>
        <v>0</v>
      </c>
      <c r="M74">
        <f>BH74 - IF(AU74&gt;1, L74*BB74*100.0/(AW74*BV74), 0)</f>
        <v>0</v>
      </c>
      <c r="N74">
        <f>((T74-J74/2)*M74-L74)/(T74+J74/2)</f>
        <v>0</v>
      </c>
      <c r="O74">
        <f>N74*(BO74+BP74)/1000.0</f>
        <v>0</v>
      </c>
      <c r="P74">
        <f>(BH74 - IF(AU74&gt;1, L74*BB74*100.0/(AW74*BV74), 0))*(BO74+BP74)/1000.0</f>
        <v>0</v>
      </c>
      <c r="Q74">
        <f>2.0/((1/S74-1/R74)+SIGN(S74)*SQRT((1/S74-1/R74)*(1/S74-1/R74) + 4*BC74/((BC74+1)*(BC74+1))*(2*1/S74*1/R74-1/R74*1/R74)))</f>
        <v>0</v>
      </c>
      <c r="R74">
        <f>IF(LEFT(BD74,1)&lt;&gt;"0",IF(LEFT(BD74,1)="1",3.0,BE74),$D$5+$E$5*(BV74*BO74/($K$5*1000))+$F$5*(BV74*BO74/($K$5*1000))*MAX(MIN(BB74,$J$5),$I$5)*MAX(MIN(BB74,$J$5),$I$5)+$G$5*MAX(MIN(BB74,$J$5),$I$5)*(BV74*BO74/($K$5*1000))+$H$5*(BV74*BO74/($K$5*1000))*(BV74*BO74/($K$5*1000)))</f>
        <v>0</v>
      </c>
      <c r="S74">
        <f>J74*(1000-(1000*0.61365*exp(17.502*W74/(240.97+W74))/(BO74+BP74)+BJ74)/2)/(1000*0.61365*exp(17.502*W74/(240.97+W74))/(BO74+BP74)-BJ74)</f>
        <v>0</v>
      </c>
      <c r="T74">
        <f>1/((BC74+1)/(Q74/1.6)+1/(R74/1.37)) + BC74/((BC74+1)/(Q74/1.6) + BC74/(R74/1.37))</f>
        <v>0</v>
      </c>
      <c r="U74">
        <f>(AX74*BA74)</f>
        <v>0</v>
      </c>
      <c r="V74">
        <f>(BQ74+(U74+2*0.95*5.67E-8*(((BQ74+$B$7)+273)^4-(BQ74+273)^4)-44100*J74)/(1.84*29.3*R74+8*0.95*5.67E-8*(BQ74+273)^3))</f>
        <v>0</v>
      </c>
      <c r="W74">
        <f>($C$7*BR74+$D$7*BS74+$E$7*V74)</f>
        <v>0</v>
      </c>
      <c r="X74">
        <f>0.61365*exp(17.502*W74/(240.97+W74))</f>
        <v>0</v>
      </c>
      <c r="Y74">
        <f>(Z74/AA74*100)</f>
        <v>0</v>
      </c>
      <c r="Z74">
        <f>BJ74*(BO74+BP74)/1000</f>
        <v>0</v>
      </c>
      <c r="AA74">
        <f>0.61365*exp(17.502*BQ74/(240.97+BQ74))</f>
        <v>0</v>
      </c>
      <c r="AB74">
        <f>(X74-BJ74*(BO74+BP74)/1000)</f>
        <v>0</v>
      </c>
      <c r="AC74">
        <f>(-J74*44100)</f>
        <v>0</v>
      </c>
      <c r="AD74">
        <f>2*29.3*R74*0.92*(BQ74-W74)</f>
        <v>0</v>
      </c>
      <c r="AE74">
        <f>2*0.95*5.67E-8*(((BQ74+$B$7)+273)^4-(W74+273)^4)</f>
        <v>0</v>
      </c>
      <c r="AF74">
        <f>U74+AE74+AC74+AD74</f>
        <v>0</v>
      </c>
      <c r="AG74">
        <f>BN74*AU74*(BI74-BH74*(1000-AU74*BK74)/(1000-AU74*BJ74))/(100*BB74)</f>
        <v>0</v>
      </c>
      <c r="AH74">
        <f>1000*BN74*AU74*(BJ74-BK74)/(100*BB74*(1000-AU74*BJ74))</f>
        <v>0</v>
      </c>
      <c r="AI74">
        <f>(AJ74 - AK74 - BO74*1E3/(8.314*(BQ74+273.15)) * AM74/BN74 * AL74) * BN74/(100*BB74) * (1000 - BK74)/1000</f>
        <v>0</v>
      </c>
      <c r="AJ74">
        <v>989.171599237811</v>
      </c>
      <c r="AK74">
        <v>959.360957575757</v>
      </c>
      <c r="AL74">
        <v>3.40072853660613</v>
      </c>
      <c r="AM74">
        <v>66.87844345255</v>
      </c>
      <c r="AN74">
        <f>(AP74 - AO74 + BO74*1E3/(8.314*(BQ74+273.15)) * AR74/BN74 * AQ74) * BN74/(100*BB74) * 1000/(1000 - AP74)</f>
        <v>0</v>
      </c>
      <c r="AO74">
        <v>18.4238833399336</v>
      </c>
      <c r="AP74">
        <v>19.8512109090909</v>
      </c>
      <c r="AQ74">
        <v>2.96567091780088e-05</v>
      </c>
      <c r="AR74">
        <v>77.4193285982375</v>
      </c>
      <c r="AS74">
        <v>30</v>
      </c>
      <c r="AT74">
        <v>6</v>
      </c>
      <c r="AU74">
        <f>IF(AS74*$H$13&gt;=AW74,1.0,(AW74/(AW74-AS74*$H$13)))</f>
        <v>0</v>
      </c>
      <c r="AV74">
        <f>(AU74-1)*100</f>
        <v>0</v>
      </c>
      <c r="AW74">
        <f>MAX(0,($B$13+$C$13*BV74)/(1+$D$13*BV74)*BO74/(BQ74+273)*$E$13)</f>
        <v>0</v>
      </c>
      <c r="AX74">
        <f>$B$11*BW74+$C$11*BX74+$F$11*CI74*(1-CL74)</f>
        <v>0</v>
      </c>
      <c r="AY74">
        <f>AX74*AZ74</f>
        <v>0</v>
      </c>
      <c r="AZ74">
        <f>($B$11*$D$9+$C$11*$D$9+$F$11*((CV74+CN74)/MAX(CV74+CN74+CW74, 0.1)*$I$9+CW74/MAX(CV74+CN74+CW74, 0.1)*$J$9))/($B$11+$C$11+$F$11)</f>
        <v>0</v>
      </c>
      <c r="BA74">
        <f>($B$11*$K$9+$C$11*$K$9+$F$11*((CV74+CN74)/MAX(CV74+CN74+CW74, 0.1)*$P$9+CW74/MAX(CV74+CN74+CW74, 0.1)*$Q$9))/($B$11+$C$11+$F$11)</f>
        <v>0</v>
      </c>
      <c r="BB74">
        <v>2.18</v>
      </c>
      <c r="BC74">
        <v>0.5</v>
      </c>
      <c r="BD74" t="s">
        <v>355</v>
      </c>
      <c r="BE74">
        <v>2</v>
      </c>
      <c r="BF74" t="b">
        <v>1</v>
      </c>
      <c r="BG74">
        <v>1656170136.1</v>
      </c>
      <c r="BH74">
        <v>917.132</v>
      </c>
      <c r="BI74">
        <v>956.590296296296</v>
      </c>
      <c r="BJ74">
        <v>19.8336037037037</v>
      </c>
      <c r="BK74">
        <v>18.4157333333333</v>
      </c>
      <c r="BL74">
        <v>915.006222222222</v>
      </c>
      <c r="BM74">
        <v>19.7820518518519</v>
      </c>
      <c r="BN74">
        <v>500.018296296296</v>
      </c>
      <c r="BO74">
        <v>76.3352814814815</v>
      </c>
      <c r="BP74">
        <v>0.100002451851852</v>
      </c>
      <c r="BQ74">
        <v>24.2844703703704</v>
      </c>
      <c r="BR74">
        <v>24.3955222222222</v>
      </c>
      <c r="BS74">
        <v>999.9</v>
      </c>
      <c r="BT74">
        <v>0</v>
      </c>
      <c r="BU74">
        <v>0</v>
      </c>
      <c r="BV74">
        <v>10014.5574074074</v>
      </c>
      <c r="BW74">
        <v>0</v>
      </c>
      <c r="BX74">
        <v>1397.48814814815</v>
      </c>
      <c r="BY74">
        <v>-39.4582888888889</v>
      </c>
      <c r="BZ74">
        <v>935.690333333333</v>
      </c>
      <c r="CA74">
        <v>974.537333333333</v>
      </c>
      <c r="CB74">
        <v>1.41787</v>
      </c>
      <c r="CC74">
        <v>956.590296296296</v>
      </c>
      <c r="CD74">
        <v>18.4157333333333</v>
      </c>
      <c r="CE74">
        <v>1.51400518518519</v>
      </c>
      <c r="CF74">
        <v>1.40577074074074</v>
      </c>
      <c r="CG74">
        <v>13.1103222222222</v>
      </c>
      <c r="CH74">
        <v>11.9800148148148</v>
      </c>
      <c r="CI74">
        <v>2000.01777777778</v>
      </c>
      <c r="CJ74">
        <v>0.979998888888889</v>
      </c>
      <c r="CK74">
        <v>0.0200013814814815</v>
      </c>
      <c r="CL74">
        <v>0</v>
      </c>
      <c r="CM74">
        <v>2.61555555555556</v>
      </c>
      <c r="CN74">
        <v>0</v>
      </c>
      <c r="CO74">
        <v>3784.5662962963</v>
      </c>
      <c r="CP74">
        <v>16705.5481481481</v>
      </c>
      <c r="CQ74">
        <v>40.437</v>
      </c>
      <c r="CR74">
        <v>42.1203333333333</v>
      </c>
      <c r="CS74">
        <v>41.3864814814815</v>
      </c>
      <c r="CT74">
        <v>40.312</v>
      </c>
      <c r="CU74">
        <v>39.951</v>
      </c>
      <c r="CV74">
        <v>1960.01666666667</v>
      </c>
      <c r="CW74">
        <v>40.0011111111111</v>
      </c>
      <c r="CX74">
        <v>0</v>
      </c>
      <c r="CY74">
        <v>1656170142.6</v>
      </c>
      <c r="CZ74">
        <v>0</v>
      </c>
      <c r="DA74">
        <v>0</v>
      </c>
      <c r="DB74" t="s">
        <v>356</v>
      </c>
      <c r="DC74">
        <v>1656081796.1</v>
      </c>
      <c r="DD74">
        <v>1656081786.6</v>
      </c>
      <c r="DE74">
        <v>0</v>
      </c>
      <c r="DF74">
        <v>0.447</v>
      </c>
      <c r="DG74">
        <v>0.012</v>
      </c>
      <c r="DH74">
        <v>1.816</v>
      </c>
      <c r="DI74">
        <v>-0.091</v>
      </c>
      <c r="DJ74">
        <v>420</v>
      </c>
      <c r="DK74">
        <v>13</v>
      </c>
      <c r="DL74">
        <v>0.64</v>
      </c>
      <c r="DM74">
        <v>0.22</v>
      </c>
      <c r="DN74">
        <v>-39.3008975</v>
      </c>
      <c r="DO74">
        <v>-1.46654971857406</v>
      </c>
      <c r="DP74">
        <v>0.290627967070876</v>
      </c>
      <c r="DQ74">
        <v>0</v>
      </c>
      <c r="DR74">
        <v>1.42071475</v>
      </c>
      <c r="DS74">
        <v>-0.0417421013133236</v>
      </c>
      <c r="DT74">
        <v>0.00463294667976008</v>
      </c>
      <c r="DU74">
        <v>1</v>
      </c>
      <c r="DV74">
        <v>1</v>
      </c>
      <c r="DW74">
        <v>2</v>
      </c>
      <c r="DX74" t="s">
        <v>375</v>
      </c>
      <c r="DY74">
        <v>2.90112</v>
      </c>
      <c r="DZ74">
        <v>2.71667</v>
      </c>
      <c r="EA74">
        <v>0.137721</v>
      </c>
      <c r="EB74">
        <v>0.1414</v>
      </c>
      <c r="EC74">
        <v>0.0774756</v>
      </c>
      <c r="ED74">
        <v>0.073116</v>
      </c>
      <c r="EE74">
        <v>24830</v>
      </c>
      <c r="EF74">
        <v>21244.8</v>
      </c>
      <c r="EG74">
        <v>25759.7</v>
      </c>
      <c r="EH74">
        <v>24078.8</v>
      </c>
      <c r="EI74">
        <v>40495.9</v>
      </c>
      <c r="EJ74">
        <v>36909.9</v>
      </c>
      <c r="EK74">
        <v>46480.4</v>
      </c>
      <c r="EL74">
        <v>42905.2</v>
      </c>
      <c r="EM74">
        <v>1.81825</v>
      </c>
      <c r="EN74">
        <v>2.29643</v>
      </c>
      <c r="EO74">
        <v>0.158444</v>
      </c>
      <c r="EP74">
        <v>0</v>
      </c>
      <c r="EQ74">
        <v>21.7994</v>
      </c>
      <c r="ER74">
        <v>999.9</v>
      </c>
      <c r="ES74">
        <v>53.833</v>
      </c>
      <c r="ET74">
        <v>26.002</v>
      </c>
      <c r="EU74">
        <v>23.7963</v>
      </c>
      <c r="EV74">
        <v>52.2355</v>
      </c>
      <c r="EW74">
        <v>35.7853</v>
      </c>
      <c r="EX74">
        <v>2</v>
      </c>
      <c r="EY74">
        <v>-0.350213</v>
      </c>
      <c r="EZ74">
        <v>-0.509752</v>
      </c>
      <c r="FA74">
        <v>20.2465</v>
      </c>
      <c r="FB74">
        <v>5.23556</v>
      </c>
      <c r="FC74">
        <v>11.986</v>
      </c>
      <c r="FD74">
        <v>4.95715</v>
      </c>
      <c r="FE74">
        <v>3.30395</v>
      </c>
      <c r="FF74">
        <v>9999</v>
      </c>
      <c r="FG74">
        <v>311</v>
      </c>
      <c r="FH74">
        <v>3692.9</v>
      </c>
      <c r="FI74">
        <v>9999</v>
      </c>
      <c r="FJ74">
        <v>1.86829</v>
      </c>
      <c r="FK74">
        <v>1.86401</v>
      </c>
      <c r="FL74">
        <v>1.87158</v>
      </c>
      <c r="FM74">
        <v>1.86247</v>
      </c>
      <c r="FN74">
        <v>1.86188</v>
      </c>
      <c r="FO74">
        <v>1.86829</v>
      </c>
      <c r="FP74">
        <v>1.85838</v>
      </c>
      <c r="FQ74">
        <v>1.86492</v>
      </c>
      <c r="FR74">
        <v>5</v>
      </c>
      <c r="FS74">
        <v>0</v>
      </c>
      <c r="FT74">
        <v>0</v>
      </c>
      <c r="FU74">
        <v>0</v>
      </c>
      <c r="FV74" t="s">
        <v>358</v>
      </c>
      <c r="FW74" t="s">
        <v>359</v>
      </c>
      <c r="FX74" t="s">
        <v>360</v>
      </c>
      <c r="FY74" t="s">
        <v>360</v>
      </c>
      <c r="FZ74" t="s">
        <v>360</v>
      </c>
      <c r="GA74" t="s">
        <v>360</v>
      </c>
      <c r="GB74">
        <v>0</v>
      </c>
      <c r="GC74">
        <v>100</v>
      </c>
      <c r="GD74">
        <v>100</v>
      </c>
      <c r="GE74">
        <v>2.162</v>
      </c>
      <c r="GF74">
        <v>0.0515</v>
      </c>
      <c r="GG74">
        <v>0.394990895927804</v>
      </c>
      <c r="GH74">
        <v>0.00311535208462502</v>
      </c>
      <c r="GI74">
        <v>-2.16445174003142e-06</v>
      </c>
      <c r="GJ74">
        <v>9.0383515404126e-10</v>
      </c>
      <c r="GK74">
        <v>0.0515542376217994</v>
      </c>
      <c r="GL74">
        <v>0</v>
      </c>
      <c r="GM74">
        <v>0</v>
      </c>
      <c r="GN74">
        <v>0</v>
      </c>
      <c r="GO74">
        <v>18</v>
      </c>
      <c r="GP74">
        <v>2154</v>
      </c>
      <c r="GQ74">
        <v>2</v>
      </c>
      <c r="GR74">
        <v>17</v>
      </c>
      <c r="GS74">
        <v>1472.5</v>
      </c>
      <c r="GT74">
        <v>1472.6</v>
      </c>
      <c r="GU74">
        <v>2.58911</v>
      </c>
      <c r="GV74">
        <v>2.31079</v>
      </c>
      <c r="GW74">
        <v>1.99829</v>
      </c>
      <c r="GX74">
        <v>2.70142</v>
      </c>
      <c r="GY74">
        <v>2.09351</v>
      </c>
      <c r="GZ74">
        <v>2.3584</v>
      </c>
      <c r="HA74">
        <v>34.6921</v>
      </c>
      <c r="HB74">
        <v>15.9007</v>
      </c>
      <c r="HC74">
        <v>18</v>
      </c>
      <c r="HD74">
        <v>408.154</v>
      </c>
      <c r="HE74">
        <v>730.545</v>
      </c>
      <c r="HF74">
        <v>23.0008</v>
      </c>
      <c r="HG74">
        <v>22.8651</v>
      </c>
      <c r="HH74">
        <v>30.0002</v>
      </c>
      <c r="HI74">
        <v>22.6068</v>
      </c>
      <c r="HJ74">
        <v>22.6031</v>
      </c>
      <c r="HK74">
        <v>51.8694</v>
      </c>
      <c r="HL74">
        <v>36.3737</v>
      </c>
      <c r="HM74">
        <v>83.5224</v>
      </c>
      <c r="HN74">
        <v>23</v>
      </c>
      <c r="HO74">
        <v>1002.34</v>
      </c>
      <c r="HP74">
        <v>18.3712</v>
      </c>
      <c r="HQ74">
        <v>98.4403</v>
      </c>
      <c r="HR74">
        <v>100.913</v>
      </c>
    </row>
    <row r="75" spans="1:226">
      <c r="A75">
        <v>59</v>
      </c>
      <c r="B75">
        <v>1656170148.6</v>
      </c>
      <c r="C75">
        <v>352.099999904633</v>
      </c>
      <c r="D75" t="s">
        <v>476</v>
      </c>
      <c r="E75" t="s">
        <v>477</v>
      </c>
      <c r="F75">
        <v>5</v>
      </c>
      <c r="G75" t="s">
        <v>353</v>
      </c>
      <c r="H75" t="s">
        <v>354</v>
      </c>
      <c r="I75">
        <v>1656170140.81429</v>
      </c>
      <c r="J75">
        <f>(K75)/1000</f>
        <v>0</v>
      </c>
      <c r="K75">
        <f>IF(BF75, AN75, AH75)</f>
        <v>0</v>
      </c>
      <c r="L75">
        <f>IF(BF75, AI75, AG75)</f>
        <v>0</v>
      </c>
      <c r="M75">
        <f>BH75 - IF(AU75&gt;1, L75*BB75*100.0/(AW75*BV75), 0)</f>
        <v>0</v>
      </c>
      <c r="N75">
        <f>((T75-J75/2)*M75-L75)/(T75+J75/2)</f>
        <v>0</v>
      </c>
      <c r="O75">
        <f>N75*(BO75+BP75)/1000.0</f>
        <v>0</v>
      </c>
      <c r="P75">
        <f>(BH75 - IF(AU75&gt;1, L75*BB75*100.0/(AW75*BV75), 0))*(BO75+BP75)/1000.0</f>
        <v>0</v>
      </c>
      <c r="Q75">
        <f>2.0/((1/S75-1/R75)+SIGN(S75)*SQRT((1/S75-1/R75)*(1/S75-1/R75) + 4*BC75/((BC75+1)*(BC75+1))*(2*1/S75*1/R75-1/R75*1/R75)))</f>
        <v>0</v>
      </c>
      <c r="R75">
        <f>IF(LEFT(BD75,1)&lt;&gt;"0",IF(LEFT(BD75,1)="1",3.0,BE75),$D$5+$E$5*(BV75*BO75/($K$5*1000))+$F$5*(BV75*BO75/($K$5*1000))*MAX(MIN(BB75,$J$5),$I$5)*MAX(MIN(BB75,$J$5),$I$5)+$G$5*MAX(MIN(BB75,$J$5),$I$5)*(BV75*BO75/($K$5*1000))+$H$5*(BV75*BO75/($K$5*1000))*(BV75*BO75/($K$5*1000)))</f>
        <v>0</v>
      </c>
      <c r="S75">
        <f>J75*(1000-(1000*0.61365*exp(17.502*W75/(240.97+W75))/(BO75+BP75)+BJ75)/2)/(1000*0.61365*exp(17.502*W75/(240.97+W75))/(BO75+BP75)-BJ75)</f>
        <v>0</v>
      </c>
      <c r="T75">
        <f>1/((BC75+1)/(Q75/1.6)+1/(R75/1.37)) + BC75/((BC75+1)/(Q75/1.6) + BC75/(R75/1.37))</f>
        <v>0</v>
      </c>
      <c r="U75">
        <f>(AX75*BA75)</f>
        <v>0</v>
      </c>
      <c r="V75">
        <f>(BQ75+(U75+2*0.95*5.67E-8*(((BQ75+$B$7)+273)^4-(BQ75+273)^4)-44100*J75)/(1.84*29.3*R75+8*0.95*5.67E-8*(BQ75+273)^3))</f>
        <v>0</v>
      </c>
      <c r="W75">
        <f>($C$7*BR75+$D$7*BS75+$E$7*V75)</f>
        <v>0</v>
      </c>
      <c r="X75">
        <f>0.61365*exp(17.502*W75/(240.97+W75))</f>
        <v>0</v>
      </c>
      <c r="Y75">
        <f>(Z75/AA75*100)</f>
        <v>0</v>
      </c>
      <c r="Z75">
        <f>BJ75*(BO75+BP75)/1000</f>
        <v>0</v>
      </c>
      <c r="AA75">
        <f>0.61365*exp(17.502*BQ75/(240.97+BQ75))</f>
        <v>0</v>
      </c>
      <c r="AB75">
        <f>(X75-BJ75*(BO75+BP75)/1000)</f>
        <v>0</v>
      </c>
      <c r="AC75">
        <f>(-J75*44100)</f>
        <v>0</v>
      </c>
      <c r="AD75">
        <f>2*29.3*R75*0.92*(BQ75-W75)</f>
        <v>0</v>
      </c>
      <c r="AE75">
        <f>2*0.95*5.67E-8*(((BQ75+$B$7)+273)^4-(W75+273)^4)</f>
        <v>0</v>
      </c>
      <c r="AF75">
        <f>U75+AE75+AC75+AD75</f>
        <v>0</v>
      </c>
      <c r="AG75">
        <f>BN75*AU75*(BI75-BH75*(1000-AU75*BK75)/(1000-AU75*BJ75))/(100*BB75)</f>
        <v>0</v>
      </c>
      <c r="AH75">
        <f>1000*BN75*AU75*(BJ75-BK75)/(100*BB75*(1000-AU75*BJ75))</f>
        <v>0</v>
      </c>
      <c r="AI75">
        <f>(AJ75 - AK75 - BO75*1E3/(8.314*(BQ75+273.15)) * AM75/BN75 * AL75) * BN75/(100*BB75) * (1000 - BK75)/1000</f>
        <v>0</v>
      </c>
      <c r="AJ75">
        <v>1006.66185728518</v>
      </c>
      <c r="AK75">
        <v>976.496824242423</v>
      </c>
      <c r="AL75">
        <v>3.41333056595129</v>
      </c>
      <c r="AM75">
        <v>66.87844345255</v>
      </c>
      <c r="AN75">
        <f>(AP75 - AO75 + BO75*1E3/(8.314*(BQ75+273.15)) * AR75/BN75 * AQ75) * BN75/(100*BB75) * 1000/(1000 - AP75)</f>
        <v>0</v>
      </c>
      <c r="AO75">
        <v>18.4378364801537</v>
      </c>
      <c r="AP75">
        <v>19.8656672727273</v>
      </c>
      <c r="AQ75">
        <v>3.04924762560442e-05</v>
      </c>
      <c r="AR75">
        <v>77.4193285982375</v>
      </c>
      <c r="AS75">
        <v>30</v>
      </c>
      <c r="AT75">
        <v>6</v>
      </c>
      <c r="AU75">
        <f>IF(AS75*$H$13&gt;=AW75,1.0,(AW75/(AW75-AS75*$H$13)))</f>
        <v>0</v>
      </c>
      <c r="AV75">
        <f>(AU75-1)*100</f>
        <v>0</v>
      </c>
      <c r="AW75">
        <f>MAX(0,($B$13+$C$13*BV75)/(1+$D$13*BV75)*BO75/(BQ75+273)*$E$13)</f>
        <v>0</v>
      </c>
      <c r="AX75">
        <f>$B$11*BW75+$C$11*BX75+$F$11*CI75*(1-CL75)</f>
        <v>0</v>
      </c>
      <c r="AY75">
        <f>AX75*AZ75</f>
        <v>0</v>
      </c>
      <c r="AZ75">
        <f>($B$11*$D$9+$C$11*$D$9+$F$11*((CV75+CN75)/MAX(CV75+CN75+CW75, 0.1)*$I$9+CW75/MAX(CV75+CN75+CW75, 0.1)*$J$9))/($B$11+$C$11+$F$11)</f>
        <v>0</v>
      </c>
      <c r="BA75">
        <f>($B$11*$K$9+$C$11*$K$9+$F$11*((CV75+CN75)/MAX(CV75+CN75+CW75, 0.1)*$P$9+CW75/MAX(CV75+CN75+CW75, 0.1)*$Q$9))/($B$11+$C$11+$F$11)</f>
        <v>0</v>
      </c>
      <c r="BB75">
        <v>2.18</v>
      </c>
      <c r="BC75">
        <v>0.5</v>
      </c>
      <c r="BD75" t="s">
        <v>355</v>
      </c>
      <c r="BE75">
        <v>2</v>
      </c>
      <c r="BF75" t="b">
        <v>1</v>
      </c>
      <c r="BG75">
        <v>1656170140.81429</v>
      </c>
      <c r="BH75">
        <v>932.798035714286</v>
      </c>
      <c r="BI75">
        <v>972.359321428571</v>
      </c>
      <c r="BJ75">
        <v>19.8449785714286</v>
      </c>
      <c r="BK75">
        <v>18.4277285714286</v>
      </c>
      <c r="BL75">
        <v>930.649857142857</v>
      </c>
      <c r="BM75">
        <v>19.7934214285714</v>
      </c>
      <c r="BN75">
        <v>500.008928571429</v>
      </c>
      <c r="BO75">
        <v>76.33545</v>
      </c>
      <c r="BP75">
        <v>0.0999657392857143</v>
      </c>
      <c r="BQ75">
        <v>24.2974464285714</v>
      </c>
      <c r="BR75">
        <v>24.4214535714286</v>
      </c>
      <c r="BS75">
        <v>999.9</v>
      </c>
      <c r="BT75">
        <v>0</v>
      </c>
      <c r="BU75">
        <v>0</v>
      </c>
      <c r="BV75">
        <v>10022.2760714286</v>
      </c>
      <c r="BW75">
        <v>0</v>
      </c>
      <c r="BX75">
        <v>1397.53678571429</v>
      </c>
      <c r="BY75">
        <v>-39.5613642857143</v>
      </c>
      <c r="BZ75">
        <v>951.684428571429</v>
      </c>
      <c r="CA75">
        <v>990.614035714286</v>
      </c>
      <c r="CB75">
        <v>1.41724464285714</v>
      </c>
      <c r="CC75">
        <v>972.359321428571</v>
      </c>
      <c r="CD75">
        <v>18.4277285714286</v>
      </c>
      <c r="CE75">
        <v>1.51487642857143</v>
      </c>
      <c r="CF75">
        <v>1.40669</v>
      </c>
      <c r="CG75">
        <v>13.1191392857143</v>
      </c>
      <c r="CH75">
        <v>11.989925</v>
      </c>
      <c r="CI75">
        <v>1999.98107142857</v>
      </c>
      <c r="CJ75">
        <v>0.97999875</v>
      </c>
      <c r="CK75">
        <v>0.020001525</v>
      </c>
      <c r="CL75">
        <v>0</v>
      </c>
      <c r="CM75">
        <v>2.53909285714286</v>
      </c>
      <c r="CN75">
        <v>0</v>
      </c>
      <c r="CO75">
        <v>3785.26607142857</v>
      </c>
      <c r="CP75">
        <v>16705.2428571429</v>
      </c>
      <c r="CQ75">
        <v>40.437</v>
      </c>
      <c r="CR75">
        <v>42.1205</v>
      </c>
      <c r="CS75">
        <v>41.3882857142857</v>
      </c>
      <c r="CT75">
        <v>40.312</v>
      </c>
      <c r="CU75">
        <v>39.96175</v>
      </c>
      <c r="CV75">
        <v>1959.98071428571</v>
      </c>
      <c r="CW75">
        <v>40.0003571428571</v>
      </c>
      <c r="CX75">
        <v>0</v>
      </c>
      <c r="CY75">
        <v>1656170147.4</v>
      </c>
      <c r="CZ75">
        <v>0</v>
      </c>
      <c r="DA75">
        <v>0</v>
      </c>
      <c r="DB75" t="s">
        <v>356</v>
      </c>
      <c r="DC75">
        <v>1656081796.1</v>
      </c>
      <c r="DD75">
        <v>1656081786.6</v>
      </c>
      <c r="DE75">
        <v>0</v>
      </c>
      <c r="DF75">
        <v>0.447</v>
      </c>
      <c r="DG75">
        <v>0.012</v>
      </c>
      <c r="DH75">
        <v>1.816</v>
      </c>
      <c r="DI75">
        <v>-0.091</v>
      </c>
      <c r="DJ75">
        <v>420</v>
      </c>
      <c r="DK75">
        <v>13</v>
      </c>
      <c r="DL75">
        <v>0.64</v>
      </c>
      <c r="DM75">
        <v>0.22</v>
      </c>
      <c r="DN75">
        <v>-39.523415</v>
      </c>
      <c r="DO75">
        <v>-1.67426341463401</v>
      </c>
      <c r="DP75">
        <v>0.360628534332767</v>
      </c>
      <c r="DQ75">
        <v>0</v>
      </c>
      <c r="DR75">
        <v>1.4176895</v>
      </c>
      <c r="DS75">
        <v>-0.00739024390244294</v>
      </c>
      <c r="DT75">
        <v>0.00137325880663478</v>
      </c>
      <c r="DU75">
        <v>1</v>
      </c>
      <c r="DV75">
        <v>1</v>
      </c>
      <c r="DW75">
        <v>2</v>
      </c>
      <c r="DX75" t="s">
        <v>375</v>
      </c>
      <c r="DY75">
        <v>2.90095</v>
      </c>
      <c r="DZ75">
        <v>2.71651</v>
      </c>
      <c r="EA75">
        <v>0.139297</v>
      </c>
      <c r="EB75">
        <v>0.142864</v>
      </c>
      <c r="EC75">
        <v>0.0775176</v>
      </c>
      <c r="ED75">
        <v>0.0731534</v>
      </c>
      <c r="EE75">
        <v>24784.5</v>
      </c>
      <c r="EF75">
        <v>21208.3</v>
      </c>
      <c r="EG75">
        <v>25759.5</v>
      </c>
      <c r="EH75">
        <v>24078.5</v>
      </c>
      <c r="EI75">
        <v>40493.7</v>
      </c>
      <c r="EJ75">
        <v>36908</v>
      </c>
      <c r="EK75">
        <v>46479.9</v>
      </c>
      <c r="EL75">
        <v>42904.8</v>
      </c>
      <c r="EM75">
        <v>1.8176</v>
      </c>
      <c r="EN75">
        <v>2.29632</v>
      </c>
      <c r="EO75">
        <v>0.158958</v>
      </c>
      <c r="EP75">
        <v>0</v>
      </c>
      <c r="EQ75">
        <v>21.8075</v>
      </c>
      <c r="ER75">
        <v>999.9</v>
      </c>
      <c r="ES75">
        <v>53.833</v>
      </c>
      <c r="ET75">
        <v>26.032</v>
      </c>
      <c r="EU75">
        <v>23.8417</v>
      </c>
      <c r="EV75">
        <v>52.7555</v>
      </c>
      <c r="EW75">
        <v>35.8734</v>
      </c>
      <c r="EX75">
        <v>2</v>
      </c>
      <c r="EY75">
        <v>-0.350091</v>
      </c>
      <c r="EZ75">
        <v>-0.50479</v>
      </c>
      <c r="FA75">
        <v>20.2467</v>
      </c>
      <c r="FB75">
        <v>5.23556</v>
      </c>
      <c r="FC75">
        <v>11.986</v>
      </c>
      <c r="FD75">
        <v>4.95725</v>
      </c>
      <c r="FE75">
        <v>3.30398</v>
      </c>
      <c r="FF75">
        <v>9999</v>
      </c>
      <c r="FG75">
        <v>311</v>
      </c>
      <c r="FH75">
        <v>3693.2</v>
      </c>
      <c r="FI75">
        <v>9999</v>
      </c>
      <c r="FJ75">
        <v>1.86829</v>
      </c>
      <c r="FK75">
        <v>1.86401</v>
      </c>
      <c r="FL75">
        <v>1.8716</v>
      </c>
      <c r="FM75">
        <v>1.86246</v>
      </c>
      <c r="FN75">
        <v>1.86188</v>
      </c>
      <c r="FO75">
        <v>1.86829</v>
      </c>
      <c r="FP75">
        <v>1.85839</v>
      </c>
      <c r="FQ75">
        <v>1.8649</v>
      </c>
      <c r="FR75">
        <v>5</v>
      </c>
      <c r="FS75">
        <v>0</v>
      </c>
      <c r="FT75">
        <v>0</v>
      </c>
      <c r="FU75">
        <v>0</v>
      </c>
      <c r="FV75" t="s">
        <v>358</v>
      </c>
      <c r="FW75" t="s">
        <v>359</v>
      </c>
      <c r="FX75" t="s">
        <v>360</v>
      </c>
      <c r="FY75" t="s">
        <v>360</v>
      </c>
      <c r="FZ75" t="s">
        <v>360</v>
      </c>
      <c r="GA75" t="s">
        <v>360</v>
      </c>
      <c r="GB75">
        <v>0</v>
      </c>
      <c r="GC75">
        <v>100</v>
      </c>
      <c r="GD75">
        <v>100</v>
      </c>
      <c r="GE75">
        <v>2.186</v>
      </c>
      <c r="GF75">
        <v>0.0516</v>
      </c>
      <c r="GG75">
        <v>0.394990895927804</v>
      </c>
      <c r="GH75">
        <v>0.00311535208462502</v>
      </c>
      <c r="GI75">
        <v>-2.16445174003142e-06</v>
      </c>
      <c r="GJ75">
        <v>9.0383515404126e-10</v>
      </c>
      <c r="GK75">
        <v>0.0515542376217994</v>
      </c>
      <c r="GL75">
        <v>0</v>
      </c>
      <c r="GM75">
        <v>0</v>
      </c>
      <c r="GN75">
        <v>0</v>
      </c>
      <c r="GO75">
        <v>18</v>
      </c>
      <c r="GP75">
        <v>2154</v>
      </c>
      <c r="GQ75">
        <v>2</v>
      </c>
      <c r="GR75">
        <v>17</v>
      </c>
      <c r="GS75">
        <v>1472.5</v>
      </c>
      <c r="GT75">
        <v>1472.7</v>
      </c>
      <c r="GU75">
        <v>2.62451</v>
      </c>
      <c r="GV75">
        <v>2.31323</v>
      </c>
      <c r="GW75">
        <v>1.99829</v>
      </c>
      <c r="GX75">
        <v>2.7002</v>
      </c>
      <c r="GY75">
        <v>2.09351</v>
      </c>
      <c r="GZ75">
        <v>2.3584</v>
      </c>
      <c r="HA75">
        <v>34.715</v>
      </c>
      <c r="HB75">
        <v>15.9007</v>
      </c>
      <c r="HC75">
        <v>18</v>
      </c>
      <c r="HD75">
        <v>407.838</v>
      </c>
      <c r="HE75">
        <v>730.512</v>
      </c>
      <c r="HF75">
        <v>23.0009</v>
      </c>
      <c r="HG75">
        <v>22.868</v>
      </c>
      <c r="HH75">
        <v>30.0003</v>
      </c>
      <c r="HI75">
        <v>22.6104</v>
      </c>
      <c r="HJ75">
        <v>22.6069</v>
      </c>
      <c r="HK75">
        <v>52.5738</v>
      </c>
      <c r="HL75">
        <v>36.3737</v>
      </c>
      <c r="HM75">
        <v>83.1464</v>
      </c>
      <c r="HN75">
        <v>23</v>
      </c>
      <c r="HO75">
        <v>1022.56</v>
      </c>
      <c r="HP75">
        <v>18.3712</v>
      </c>
      <c r="HQ75">
        <v>98.4395</v>
      </c>
      <c r="HR75">
        <v>100.912</v>
      </c>
    </row>
    <row r="76" spans="1:226">
      <c r="A76">
        <v>60</v>
      </c>
      <c r="B76">
        <v>1656170153.6</v>
      </c>
      <c r="C76">
        <v>357.099999904633</v>
      </c>
      <c r="D76" t="s">
        <v>478</v>
      </c>
      <c r="E76" t="s">
        <v>479</v>
      </c>
      <c r="F76">
        <v>5</v>
      </c>
      <c r="G76" t="s">
        <v>353</v>
      </c>
      <c r="H76" t="s">
        <v>354</v>
      </c>
      <c r="I76">
        <v>1656170146.1</v>
      </c>
      <c r="J76">
        <f>(K76)/1000</f>
        <v>0</v>
      </c>
      <c r="K76">
        <f>IF(BF76, AN76, AH76)</f>
        <v>0</v>
      </c>
      <c r="L76">
        <f>IF(BF76, AI76, AG76)</f>
        <v>0</v>
      </c>
      <c r="M76">
        <f>BH76 - IF(AU76&gt;1, L76*BB76*100.0/(AW76*BV76), 0)</f>
        <v>0</v>
      </c>
      <c r="N76">
        <f>((T76-J76/2)*M76-L76)/(T76+J76/2)</f>
        <v>0</v>
      </c>
      <c r="O76">
        <f>N76*(BO76+BP76)/1000.0</f>
        <v>0</v>
      </c>
      <c r="P76">
        <f>(BH76 - IF(AU76&gt;1, L76*BB76*100.0/(AW76*BV76), 0))*(BO76+BP76)/1000.0</f>
        <v>0</v>
      </c>
      <c r="Q76">
        <f>2.0/((1/S76-1/R76)+SIGN(S76)*SQRT((1/S76-1/R76)*(1/S76-1/R76) + 4*BC76/((BC76+1)*(BC76+1))*(2*1/S76*1/R76-1/R76*1/R76)))</f>
        <v>0</v>
      </c>
      <c r="R76">
        <f>IF(LEFT(BD76,1)&lt;&gt;"0",IF(LEFT(BD76,1)="1",3.0,BE76),$D$5+$E$5*(BV76*BO76/($K$5*1000))+$F$5*(BV76*BO76/($K$5*1000))*MAX(MIN(BB76,$J$5),$I$5)*MAX(MIN(BB76,$J$5),$I$5)+$G$5*MAX(MIN(BB76,$J$5),$I$5)*(BV76*BO76/($K$5*1000))+$H$5*(BV76*BO76/($K$5*1000))*(BV76*BO76/($K$5*1000)))</f>
        <v>0</v>
      </c>
      <c r="S76">
        <f>J76*(1000-(1000*0.61365*exp(17.502*W76/(240.97+W76))/(BO76+BP76)+BJ76)/2)/(1000*0.61365*exp(17.502*W76/(240.97+W76))/(BO76+BP76)-BJ76)</f>
        <v>0</v>
      </c>
      <c r="T76">
        <f>1/((BC76+1)/(Q76/1.6)+1/(R76/1.37)) + BC76/((BC76+1)/(Q76/1.6) + BC76/(R76/1.37))</f>
        <v>0</v>
      </c>
      <c r="U76">
        <f>(AX76*BA76)</f>
        <v>0</v>
      </c>
      <c r="V76">
        <f>(BQ76+(U76+2*0.95*5.67E-8*(((BQ76+$B$7)+273)^4-(BQ76+273)^4)-44100*J76)/(1.84*29.3*R76+8*0.95*5.67E-8*(BQ76+273)^3))</f>
        <v>0</v>
      </c>
      <c r="W76">
        <f>($C$7*BR76+$D$7*BS76+$E$7*V76)</f>
        <v>0</v>
      </c>
      <c r="X76">
        <f>0.61365*exp(17.502*W76/(240.97+W76))</f>
        <v>0</v>
      </c>
      <c r="Y76">
        <f>(Z76/AA76*100)</f>
        <v>0</v>
      </c>
      <c r="Z76">
        <f>BJ76*(BO76+BP76)/1000</f>
        <v>0</v>
      </c>
      <c r="AA76">
        <f>0.61365*exp(17.502*BQ76/(240.97+BQ76))</f>
        <v>0</v>
      </c>
      <c r="AB76">
        <f>(X76-BJ76*(BO76+BP76)/1000)</f>
        <v>0</v>
      </c>
      <c r="AC76">
        <f>(-J76*44100)</f>
        <v>0</v>
      </c>
      <c r="AD76">
        <f>2*29.3*R76*0.92*(BQ76-W76)</f>
        <v>0</v>
      </c>
      <c r="AE76">
        <f>2*0.95*5.67E-8*(((BQ76+$B$7)+273)^4-(W76+273)^4)</f>
        <v>0</v>
      </c>
      <c r="AF76">
        <f>U76+AE76+AC76+AD76</f>
        <v>0</v>
      </c>
      <c r="AG76">
        <f>BN76*AU76*(BI76-BH76*(1000-AU76*BK76)/(1000-AU76*BJ76))/(100*BB76)</f>
        <v>0</v>
      </c>
      <c r="AH76">
        <f>1000*BN76*AU76*(BJ76-BK76)/(100*BB76*(1000-AU76*BJ76))</f>
        <v>0</v>
      </c>
      <c r="AI76">
        <f>(AJ76 - AK76 - BO76*1E3/(8.314*(BQ76+273.15)) * AM76/BN76 * AL76) * BN76/(100*BB76) * (1000 - BK76)/1000</f>
        <v>0</v>
      </c>
      <c r="AJ76">
        <v>1023.16247265843</v>
      </c>
      <c r="AK76">
        <v>993.234618181818</v>
      </c>
      <c r="AL76">
        <v>3.36362807497556</v>
      </c>
      <c r="AM76">
        <v>66.87844345255</v>
      </c>
      <c r="AN76">
        <f>(AP76 - AO76 + BO76*1E3/(8.314*(BQ76+273.15)) * AR76/BN76 * AQ76) * BN76/(100*BB76) * 1000/(1000 - AP76)</f>
        <v>0</v>
      </c>
      <c r="AO76">
        <v>18.4499338645136</v>
      </c>
      <c r="AP76">
        <v>19.8795303030303</v>
      </c>
      <c r="AQ76">
        <v>2.53242466773312e-05</v>
      </c>
      <c r="AR76">
        <v>77.4193285982375</v>
      </c>
      <c r="AS76">
        <v>30</v>
      </c>
      <c r="AT76">
        <v>6</v>
      </c>
      <c r="AU76">
        <f>IF(AS76*$H$13&gt;=AW76,1.0,(AW76/(AW76-AS76*$H$13)))</f>
        <v>0</v>
      </c>
      <c r="AV76">
        <f>(AU76-1)*100</f>
        <v>0</v>
      </c>
      <c r="AW76">
        <f>MAX(0,($B$13+$C$13*BV76)/(1+$D$13*BV76)*BO76/(BQ76+273)*$E$13)</f>
        <v>0</v>
      </c>
      <c r="AX76">
        <f>$B$11*BW76+$C$11*BX76+$F$11*CI76*(1-CL76)</f>
        <v>0</v>
      </c>
      <c r="AY76">
        <f>AX76*AZ76</f>
        <v>0</v>
      </c>
      <c r="AZ76">
        <f>($B$11*$D$9+$C$11*$D$9+$F$11*((CV76+CN76)/MAX(CV76+CN76+CW76, 0.1)*$I$9+CW76/MAX(CV76+CN76+CW76, 0.1)*$J$9))/($B$11+$C$11+$F$11)</f>
        <v>0</v>
      </c>
      <c r="BA76">
        <f>($B$11*$K$9+$C$11*$K$9+$F$11*((CV76+CN76)/MAX(CV76+CN76+CW76, 0.1)*$P$9+CW76/MAX(CV76+CN76+CW76, 0.1)*$Q$9))/($B$11+$C$11+$F$11)</f>
        <v>0</v>
      </c>
      <c r="BB76">
        <v>2.18</v>
      </c>
      <c r="BC76">
        <v>0.5</v>
      </c>
      <c r="BD76" t="s">
        <v>355</v>
      </c>
      <c r="BE76">
        <v>2</v>
      </c>
      <c r="BF76" t="b">
        <v>1</v>
      </c>
      <c r="BG76">
        <v>1656170146.1</v>
      </c>
      <c r="BH76">
        <v>950.309740740741</v>
      </c>
      <c r="BI76">
        <v>990.110259259259</v>
      </c>
      <c r="BJ76">
        <v>19.8593555555556</v>
      </c>
      <c r="BK76">
        <v>18.4412703703704</v>
      </c>
      <c r="BL76">
        <v>948.136407407407</v>
      </c>
      <c r="BM76">
        <v>19.8078</v>
      </c>
      <c r="BN76">
        <v>500.018296296296</v>
      </c>
      <c r="BO76">
        <v>76.3353851851852</v>
      </c>
      <c r="BP76">
        <v>0.100005659259259</v>
      </c>
      <c r="BQ76">
        <v>24.3165814814815</v>
      </c>
      <c r="BR76">
        <v>24.4140148148148</v>
      </c>
      <c r="BS76">
        <v>999.9</v>
      </c>
      <c r="BT76">
        <v>0</v>
      </c>
      <c r="BU76">
        <v>0</v>
      </c>
      <c r="BV76">
        <v>10010.8785185185</v>
      </c>
      <c r="BW76">
        <v>0</v>
      </c>
      <c r="BX76">
        <v>1397.63074074074</v>
      </c>
      <c r="BY76">
        <v>-39.8008925925926</v>
      </c>
      <c r="BZ76">
        <v>969.564962962963</v>
      </c>
      <c r="CA76">
        <v>1008.71237037037</v>
      </c>
      <c r="CB76">
        <v>1.41807333333333</v>
      </c>
      <c r="CC76">
        <v>990.110259259259</v>
      </c>
      <c r="CD76">
        <v>18.4412703703704</v>
      </c>
      <c r="CE76">
        <v>1.51597222222222</v>
      </c>
      <c r="CF76">
        <v>1.40772185185185</v>
      </c>
      <c r="CG76">
        <v>13.1302074074074</v>
      </c>
      <c r="CH76">
        <v>12.001062962963</v>
      </c>
      <c r="CI76">
        <v>1999.98148148148</v>
      </c>
      <c r="CJ76">
        <v>0.979998888888889</v>
      </c>
      <c r="CK76">
        <v>0.0200013814814815</v>
      </c>
      <c r="CL76">
        <v>0</v>
      </c>
      <c r="CM76">
        <v>2.5175962962963</v>
      </c>
      <c r="CN76">
        <v>0</v>
      </c>
      <c r="CO76">
        <v>3785.53111111111</v>
      </c>
      <c r="CP76">
        <v>16705.2555555556</v>
      </c>
      <c r="CQ76">
        <v>40.437</v>
      </c>
      <c r="CR76">
        <v>42.125</v>
      </c>
      <c r="CS76">
        <v>41.4048518518518</v>
      </c>
      <c r="CT76">
        <v>40.312</v>
      </c>
      <c r="CU76">
        <v>39.9626666666667</v>
      </c>
      <c r="CV76">
        <v>1959.98148148148</v>
      </c>
      <c r="CW76">
        <v>40</v>
      </c>
      <c r="CX76">
        <v>0</v>
      </c>
      <c r="CY76">
        <v>1656170152.2</v>
      </c>
      <c r="CZ76">
        <v>0</v>
      </c>
      <c r="DA76">
        <v>0</v>
      </c>
      <c r="DB76" t="s">
        <v>356</v>
      </c>
      <c r="DC76">
        <v>1656081796.1</v>
      </c>
      <c r="DD76">
        <v>1656081786.6</v>
      </c>
      <c r="DE76">
        <v>0</v>
      </c>
      <c r="DF76">
        <v>0.447</v>
      </c>
      <c r="DG76">
        <v>0.012</v>
      </c>
      <c r="DH76">
        <v>1.816</v>
      </c>
      <c r="DI76">
        <v>-0.091</v>
      </c>
      <c r="DJ76">
        <v>420</v>
      </c>
      <c r="DK76">
        <v>13</v>
      </c>
      <c r="DL76">
        <v>0.64</v>
      </c>
      <c r="DM76">
        <v>0.22</v>
      </c>
      <c r="DN76">
        <v>-39.57948</v>
      </c>
      <c r="DO76">
        <v>-1.7814078799249</v>
      </c>
      <c r="DP76">
        <v>0.400835446411616</v>
      </c>
      <c r="DQ76">
        <v>0</v>
      </c>
      <c r="DR76">
        <v>1.41773375</v>
      </c>
      <c r="DS76">
        <v>0.00739215759849335</v>
      </c>
      <c r="DT76">
        <v>0.00125699977625296</v>
      </c>
      <c r="DU76">
        <v>1</v>
      </c>
      <c r="DV76">
        <v>1</v>
      </c>
      <c r="DW76">
        <v>2</v>
      </c>
      <c r="DX76" t="s">
        <v>375</v>
      </c>
      <c r="DY76">
        <v>2.90085</v>
      </c>
      <c r="DZ76">
        <v>2.71643</v>
      </c>
      <c r="EA76">
        <v>0.140826</v>
      </c>
      <c r="EB76">
        <v>0.144476</v>
      </c>
      <c r="EC76">
        <v>0.0775554</v>
      </c>
      <c r="ED76">
        <v>0.0731897</v>
      </c>
      <c r="EE76">
        <v>24740.1</v>
      </c>
      <c r="EF76">
        <v>21168.7</v>
      </c>
      <c r="EG76">
        <v>25759.1</v>
      </c>
      <c r="EH76">
        <v>24078.8</v>
      </c>
      <c r="EI76">
        <v>40492</v>
      </c>
      <c r="EJ76">
        <v>36907.1</v>
      </c>
      <c r="EK76">
        <v>46479.9</v>
      </c>
      <c r="EL76">
        <v>42905.4</v>
      </c>
      <c r="EM76">
        <v>1.81778</v>
      </c>
      <c r="EN76">
        <v>2.2963</v>
      </c>
      <c r="EO76">
        <v>0.158571</v>
      </c>
      <c r="EP76">
        <v>0</v>
      </c>
      <c r="EQ76">
        <v>21.8219</v>
      </c>
      <c r="ER76">
        <v>999.9</v>
      </c>
      <c r="ES76">
        <v>53.833</v>
      </c>
      <c r="ET76">
        <v>26.052</v>
      </c>
      <c r="EU76">
        <v>23.8687</v>
      </c>
      <c r="EV76">
        <v>52.1655</v>
      </c>
      <c r="EW76">
        <v>35.8774</v>
      </c>
      <c r="EX76">
        <v>2</v>
      </c>
      <c r="EY76">
        <v>-0.349802</v>
      </c>
      <c r="EZ76">
        <v>-0.499624</v>
      </c>
      <c r="FA76">
        <v>20.2467</v>
      </c>
      <c r="FB76">
        <v>5.23496</v>
      </c>
      <c r="FC76">
        <v>11.986</v>
      </c>
      <c r="FD76">
        <v>4.95715</v>
      </c>
      <c r="FE76">
        <v>3.30395</v>
      </c>
      <c r="FF76">
        <v>9999</v>
      </c>
      <c r="FG76">
        <v>311</v>
      </c>
      <c r="FH76">
        <v>3693.2</v>
      </c>
      <c r="FI76">
        <v>9999</v>
      </c>
      <c r="FJ76">
        <v>1.86829</v>
      </c>
      <c r="FK76">
        <v>1.86401</v>
      </c>
      <c r="FL76">
        <v>1.87161</v>
      </c>
      <c r="FM76">
        <v>1.86247</v>
      </c>
      <c r="FN76">
        <v>1.86187</v>
      </c>
      <c r="FO76">
        <v>1.86829</v>
      </c>
      <c r="FP76">
        <v>1.85838</v>
      </c>
      <c r="FQ76">
        <v>1.86486</v>
      </c>
      <c r="FR76">
        <v>5</v>
      </c>
      <c r="FS76">
        <v>0</v>
      </c>
      <c r="FT76">
        <v>0</v>
      </c>
      <c r="FU76">
        <v>0</v>
      </c>
      <c r="FV76" t="s">
        <v>358</v>
      </c>
      <c r="FW76" t="s">
        <v>359</v>
      </c>
      <c r="FX76" t="s">
        <v>360</v>
      </c>
      <c r="FY76" t="s">
        <v>360</v>
      </c>
      <c r="FZ76" t="s">
        <v>360</v>
      </c>
      <c r="GA76" t="s">
        <v>360</v>
      </c>
      <c r="GB76">
        <v>0</v>
      </c>
      <c r="GC76">
        <v>100</v>
      </c>
      <c r="GD76">
        <v>100</v>
      </c>
      <c r="GE76">
        <v>2.209</v>
      </c>
      <c r="GF76">
        <v>0.0516</v>
      </c>
      <c r="GG76">
        <v>0.394990895927804</v>
      </c>
      <c r="GH76">
        <v>0.00311535208462502</v>
      </c>
      <c r="GI76">
        <v>-2.16445174003142e-06</v>
      </c>
      <c r="GJ76">
        <v>9.0383515404126e-10</v>
      </c>
      <c r="GK76">
        <v>0.0515542376217994</v>
      </c>
      <c r="GL76">
        <v>0</v>
      </c>
      <c r="GM76">
        <v>0</v>
      </c>
      <c r="GN76">
        <v>0</v>
      </c>
      <c r="GO76">
        <v>18</v>
      </c>
      <c r="GP76">
        <v>2154</v>
      </c>
      <c r="GQ76">
        <v>2</v>
      </c>
      <c r="GR76">
        <v>17</v>
      </c>
      <c r="GS76">
        <v>1472.6</v>
      </c>
      <c r="GT76">
        <v>1472.8</v>
      </c>
      <c r="GU76">
        <v>2.65747</v>
      </c>
      <c r="GV76">
        <v>2.30957</v>
      </c>
      <c r="GW76">
        <v>1.99829</v>
      </c>
      <c r="GX76">
        <v>2.70142</v>
      </c>
      <c r="GY76">
        <v>2.09351</v>
      </c>
      <c r="GZ76">
        <v>2.36938</v>
      </c>
      <c r="HA76">
        <v>34.7379</v>
      </c>
      <c r="HB76">
        <v>15.9007</v>
      </c>
      <c r="HC76">
        <v>18</v>
      </c>
      <c r="HD76">
        <v>407.958</v>
      </c>
      <c r="HE76">
        <v>730.538</v>
      </c>
      <c r="HF76">
        <v>23.001</v>
      </c>
      <c r="HG76">
        <v>22.8709</v>
      </c>
      <c r="HH76">
        <v>30.0001</v>
      </c>
      <c r="HI76">
        <v>22.6142</v>
      </c>
      <c r="HJ76">
        <v>22.6102</v>
      </c>
      <c r="HK76">
        <v>53.2294</v>
      </c>
      <c r="HL76">
        <v>36.3737</v>
      </c>
      <c r="HM76">
        <v>83.1464</v>
      </c>
      <c r="HN76">
        <v>23</v>
      </c>
      <c r="HO76">
        <v>1036</v>
      </c>
      <c r="HP76">
        <v>18.4346</v>
      </c>
      <c r="HQ76">
        <v>98.4389</v>
      </c>
      <c r="HR76">
        <v>100.914</v>
      </c>
    </row>
    <row r="77" spans="1:226">
      <c r="A77">
        <v>61</v>
      </c>
      <c r="B77">
        <v>1656170158.6</v>
      </c>
      <c r="C77">
        <v>362.099999904633</v>
      </c>
      <c r="D77" t="s">
        <v>480</v>
      </c>
      <c r="E77" t="s">
        <v>481</v>
      </c>
      <c r="F77">
        <v>5</v>
      </c>
      <c r="G77" t="s">
        <v>353</v>
      </c>
      <c r="H77" t="s">
        <v>354</v>
      </c>
      <c r="I77">
        <v>1656170150.81429</v>
      </c>
      <c r="J77">
        <f>(K77)/1000</f>
        <v>0</v>
      </c>
      <c r="K77">
        <f>IF(BF77, AN77, AH77)</f>
        <v>0</v>
      </c>
      <c r="L77">
        <f>IF(BF77, AI77, AG77)</f>
        <v>0</v>
      </c>
      <c r="M77">
        <f>BH77 - IF(AU77&gt;1, L77*BB77*100.0/(AW77*BV77), 0)</f>
        <v>0</v>
      </c>
      <c r="N77">
        <f>((T77-J77/2)*M77-L77)/(T77+J77/2)</f>
        <v>0</v>
      </c>
      <c r="O77">
        <f>N77*(BO77+BP77)/1000.0</f>
        <v>0</v>
      </c>
      <c r="P77">
        <f>(BH77 - IF(AU77&gt;1, L77*BB77*100.0/(AW77*BV77), 0))*(BO77+BP77)/1000.0</f>
        <v>0</v>
      </c>
      <c r="Q77">
        <f>2.0/((1/S77-1/R77)+SIGN(S77)*SQRT((1/S77-1/R77)*(1/S77-1/R77) + 4*BC77/((BC77+1)*(BC77+1))*(2*1/S77*1/R77-1/R77*1/R77)))</f>
        <v>0</v>
      </c>
      <c r="R77">
        <f>IF(LEFT(BD77,1)&lt;&gt;"0",IF(LEFT(BD77,1)="1",3.0,BE77),$D$5+$E$5*(BV77*BO77/($K$5*1000))+$F$5*(BV77*BO77/($K$5*1000))*MAX(MIN(BB77,$J$5),$I$5)*MAX(MIN(BB77,$J$5),$I$5)+$G$5*MAX(MIN(BB77,$J$5),$I$5)*(BV77*BO77/($K$5*1000))+$H$5*(BV77*BO77/($K$5*1000))*(BV77*BO77/($K$5*1000)))</f>
        <v>0</v>
      </c>
      <c r="S77">
        <f>J77*(1000-(1000*0.61365*exp(17.502*W77/(240.97+W77))/(BO77+BP77)+BJ77)/2)/(1000*0.61365*exp(17.502*W77/(240.97+W77))/(BO77+BP77)-BJ77)</f>
        <v>0</v>
      </c>
      <c r="T77">
        <f>1/((BC77+1)/(Q77/1.6)+1/(R77/1.37)) + BC77/((BC77+1)/(Q77/1.6) + BC77/(R77/1.37))</f>
        <v>0</v>
      </c>
      <c r="U77">
        <f>(AX77*BA77)</f>
        <v>0</v>
      </c>
      <c r="V77">
        <f>(BQ77+(U77+2*0.95*5.67E-8*(((BQ77+$B$7)+273)^4-(BQ77+273)^4)-44100*J77)/(1.84*29.3*R77+8*0.95*5.67E-8*(BQ77+273)^3))</f>
        <v>0</v>
      </c>
      <c r="W77">
        <f>($C$7*BR77+$D$7*BS77+$E$7*V77)</f>
        <v>0</v>
      </c>
      <c r="X77">
        <f>0.61365*exp(17.502*W77/(240.97+W77))</f>
        <v>0</v>
      </c>
      <c r="Y77">
        <f>(Z77/AA77*100)</f>
        <v>0</v>
      </c>
      <c r="Z77">
        <f>BJ77*(BO77+BP77)/1000</f>
        <v>0</v>
      </c>
      <c r="AA77">
        <f>0.61365*exp(17.502*BQ77/(240.97+BQ77))</f>
        <v>0</v>
      </c>
      <c r="AB77">
        <f>(X77-BJ77*(BO77+BP77)/1000)</f>
        <v>0</v>
      </c>
      <c r="AC77">
        <f>(-J77*44100)</f>
        <v>0</v>
      </c>
      <c r="AD77">
        <f>2*29.3*R77*0.92*(BQ77-W77)</f>
        <v>0</v>
      </c>
      <c r="AE77">
        <f>2*0.95*5.67E-8*(((BQ77+$B$7)+273)^4-(W77+273)^4)</f>
        <v>0</v>
      </c>
      <c r="AF77">
        <f>U77+AE77+AC77+AD77</f>
        <v>0</v>
      </c>
      <c r="AG77">
        <f>BN77*AU77*(BI77-BH77*(1000-AU77*BK77)/(1000-AU77*BJ77))/(100*BB77)</f>
        <v>0</v>
      </c>
      <c r="AH77">
        <f>1000*BN77*AU77*(BJ77-BK77)/(100*BB77*(1000-AU77*BJ77))</f>
        <v>0</v>
      </c>
      <c r="AI77">
        <f>(AJ77 - AK77 - BO77*1E3/(8.314*(BQ77+273.15)) * AM77/BN77 * AL77) * BN77/(100*BB77) * (1000 - BK77)/1000</f>
        <v>0</v>
      </c>
      <c r="AJ77">
        <v>1041.09014704448</v>
      </c>
      <c r="AK77">
        <v>1010.85563636364</v>
      </c>
      <c r="AL77">
        <v>3.55581203213234</v>
      </c>
      <c r="AM77">
        <v>66.87844345255</v>
      </c>
      <c r="AN77">
        <f>(AP77 - AO77 + BO77*1E3/(8.314*(BQ77+273.15)) * AR77/BN77 * AQ77) * BN77/(100*BB77) * 1000/(1000 - AP77)</f>
        <v>0</v>
      </c>
      <c r="AO77">
        <v>18.4644599724233</v>
      </c>
      <c r="AP77">
        <v>19.8918896969697</v>
      </c>
      <c r="AQ77">
        <v>2.46498103049774e-05</v>
      </c>
      <c r="AR77">
        <v>77.4193285982375</v>
      </c>
      <c r="AS77">
        <v>30</v>
      </c>
      <c r="AT77">
        <v>6</v>
      </c>
      <c r="AU77">
        <f>IF(AS77*$H$13&gt;=AW77,1.0,(AW77/(AW77-AS77*$H$13)))</f>
        <v>0</v>
      </c>
      <c r="AV77">
        <f>(AU77-1)*100</f>
        <v>0</v>
      </c>
      <c r="AW77">
        <f>MAX(0,($B$13+$C$13*BV77)/(1+$D$13*BV77)*BO77/(BQ77+273)*$E$13)</f>
        <v>0</v>
      </c>
      <c r="AX77">
        <f>$B$11*BW77+$C$11*BX77+$F$11*CI77*(1-CL77)</f>
        <v>0</v>
      </c>
      <c r="AY77">
        <f>AX77*AZ77</f>
        <v>0</v>
      </c>
      <c r="AZ77">
        <f>($B$11*$D$9+$C$11*$D$9+$F$11*((CV77+CN77)/MAX(CV77+CN77+CW77, 0.1)*$I$9+CW77/MAX(CV77+CN77+CW77, 0.1)*$J$9))/($B$11+$C$11+$F$11)</f>
        <v>0</v>
      </c>
      <c r="BA77">
        <f>($B$11*$K$9+$C$11*$K$9+$F$11*((CV77+CN77)/MAX(CV77+CN77+CW77, 0.1)*$P$9+CW77/MAX(CV77+CN77+CW77, 0.1)*$Q$9))/($B$11+$C$11+$F$11)</f>
        <v>0</v>
      </c>
      <c r="BB77">
        <v>2.18</v>
      </c>
      <c r="BC77">
        <v>0.5</v>
      </c>
      <c r="BD77" t="s">
        <v>355</v>
      </c>
      <c r="BE77">
        <v>2</v>
      </c>
      <c r="BF77" t="b">
        <v>1</v>
      </c>
      <c r="BG77">
        <v>1656170150.81429</v>
      </c>
      <c r="BH77">
        <v>966.072178571428</v>
      </c>
      <c r="BI77">
        <v>1006.02528571429</v>
      </c>
      <c r="BJ77">
        <v>19.8724964285714</v>
      </c>
      <c r="BK77">
        <v>18.4541178571429</v>
      </c>
      <c r="BL77">
        <v>963.875821428571</v>
      </c>
      <c r="BM77">
        <v>19.8209357142857</v>
      </c>
      <c r="BN77">
        <v>499.9955</v>
      </c>
      <c r="BO77">
        <v>76.3351</v>
      </c>
      <c r="BP77">
        <v>0.0999604428571429</v>
      </c>
      <c r="BQ77">
        <v>24.3340928571429</v>
      </c>
      <c r="BR77">
        <v>24.4267642857143</v>
      </c>
      <c r="BS77">
        <v>999.9</v>
      </c>
      <c r="BT77">
        <v>0</v>
      </c>
      <c r="BU77">
        <v>0</v>
      </c>
      <c r="BV77">
        <v>10000.2703571429</v>
      </c>
      <c r="BW77">
        <v>0</v>
      </c>
      <c r="BX77">
        <v>1397.71714285714</v>
      </c>
      <c r="BY77">
        <v>-39.9539607142857</v>
      </c>
      <c r="BZ77">
        <v>985.659678571428</v>
      </c>
      <c r="CA77">
        <v>1024.94014285714</v>
      </c>
      <c r="CB77">
        <v>1.41836964285714</v>
      </c>
      <c r="CC77">
        <v>1006.02528571429</v>
      </c>
      <c r="CD77">
        <v>18.4541178571429</v>
      </c>
      <c r="CE77">
        <v>1.51696892857143</v>
      </c>
      <c r="CF77">
        <v>1.40869642857143</v>
      </c>
      <c r="CG77">
        <v>13.1402714285714</v>
      </c>
      <c r="CH77">
        <v>12.011575</v>
      </c>
      <c r="CI77">
        <v>1999.99142857143</v>
      </c>
      <c r="CJ77">
        <v>0.979998964285714</v>
      </c>
      <c r="CK77">
        <v>0.0200013035714286</v>
      </c>
      <c r="CL77">
        <v>0</v>
      </c>
      <c r="CM77">
        <v>2.54527142857143</v>
      </c>
      <c r="CN77">
        <v>0</v>
      </c>
      <c r="CO77">
        <v>3782.4975</v>
      </c>
      <c r="CP77">
        <v>16705.3428571429</v>
      </c>
      <c r="CQ77">
        <v>40.437</v>
      </c>
      <c r="CR77">
        <v>42.125</v>
      </c>
      <c r="CS77">
        <v>41.4126428571428</v>
      </c>
      <c r="CT77">
        <v>40.312</v>
      </c>
      <c r="CU77">
        <v>39.9685</v>
      </c>
      <c r="CV77">
        <v>1959.99107142857</v>
      </c>
      <c r="CW77">
        <v>40.0003571428571</v>
      </c>
      <c r="CX77">
        <v>0</v>
      </c>
      <c r="CY77">
        <v>1656170157.6</v>
      </c>
      <c r="CZ77">
        <v>0</v>
      </c>
      <c r="DA77">
        <v>0</v>
      </c>
      <c r="DB77" t="s">
        <v>356</v>
      </c>
      <c r="DC77">
        <v>1656081796.1</v>
      </c>
      <c r="DD77">
        <v>1656081786.6</v>
      </c>
      <c r="DE77">
        <v>0</v>
      </c>
      <c r="DF77">
        <v>0.447</v>
      </c>
      <c r="DG77">
        <v>0.012</v>
      </c>
      <c r="DH77">
        <v>1.816</v>
      </c>
      <c r="DI77">
        <v>-0.091</v>
      </c>
      <c r="DJ77">
        <v>420</v>
      </c>
      <c r="DK77">
        <v>13</v>
      </c>
      <c r="DL77">
        <v>0.64</v>
      </c>
      <c r="DM77">
        <v>0.22</v>
      </c>
      <c r="DN77">
        <v>-39.87447</v>
      </c>
      <c r="DO77">
        <v>-2.06050806754212</v>
      </c>
      <c r="DP77">
        <v>0.462369151328243</v>
      </c>
      <c r="DQ77">
        <v>0</v>
      </c>
      <c r="DR77">
        <v>1.41816925</v>
      </c>
      <c r="DS77">
        <v>0.00781879924952829</v>
      </c>
      <c r="DT77">
        <v>0.00131204875576329</v>
      </c>
      <c r="DU77">
        <v>1</v>
      </c>
      <c r="DV77">
        <v>1</v>
      </c>
      <c r="DW77">
        <v>2</v>
      </c>
      <c r="DX77" t="s">
        <v>375</v>
      </c>
      <c r="DY77">
        <v>2.90082</v>
      </c>
      <c r="DZ77">
        <v>2.71634</v>
      </c>
      <c r="EA77">
        <v>0.142421</v>
      </c>
      <c r="EB77">
        <v>0.14593</v>
      </c>
      <c r="EC77">
        <v>0.0775884</v>
      </c>
      <c r="ED77">
        <v>0.0732264</v>
      </c>
      <c r="EE77">
        <v>24694.6</v>
      </c>
      <c r="EF77">
        <v>21132.6</v>
      </c>
      <c r="EG77">
        <v>25759.5</v>
      </c>
      <c r="EH77">
        <v>24078.6</v>
      </c>
      <c r="EI77">
        <v>40490.7</v>
      </c>
      <c r="EJ77">
        <v>36905.4</v>
      </c>
      <c r="EK77">
        <v>46480.1</v>
      </c>
      <c r="EL77">
        <v>42905</v>
      </c>
      <c r="EM77">
        <v>1.81802</v>
      </c>
      <c r="EN77">
        <v>2.29615</v>
      </c>
      <c r="EO77">
        <v>0.158697</v>
      </c>
      <c r="EP77">
        <v>0</v>
      </c>
      <c r="EQ77">
        <v>21.8367</v>
      </c>
      <c r="ER77">
        <v>999.9</v>
      </c>
      <c r="ES77">
        <v>53.809</v>
      </c>
      <c r="ET77">
        <v>26.062</v>
      </c>
      <c r="EU77">
        <v>23.8741</v>
      </c>
      <c r="EV77">
        <v>52.0255</v>
      </c>
      <c r="EW77">
        <v>35.8734</v>
      </c>
      <c r="EX77">
        <v>2</v>
      </c>
      <c r="EY77">
        <v>-0.349853</v>
      </c>
      <c r="EZ77">
        <v>-0.493802</v>
      </c>
      <c r="FA77">
        <v>20.2466</v>
      </c>
      <c r="FB77">
        <v>5.23526</v>
      </c>
      <c r="FC77">
        <v>11.986</v>
      </c>
      <c r="FD77">
        <v>4.95725</v>
      </c>
      <c r="FE77">
        <v>3.30395</v>
      </c>
      <c r="FF77">
        <v>9999</v>
      </c>
      <c r="FG77">
        <v>311</v>
      </c>
      <c r="FH77">
        <v>3693.5</v>
      </c>
      <c r="FI77">
        <v>9999</v>
      </c>
      <c r="FJ77">
        <v>1.86828</v>
      </c>
      <c r="FK77">
        <v>1.86401</v>
      </c>
      <c r="FL77">
        <v>1.87159</v>
      </c>
      <c r="FM77">
        <v>1.86246</v>
      </c>
      <c r="FN77">
        <v>1.86187</v>
      </c>
      <c r="FO77">
        <v>1.86829</v>
      </c>
      <c r="FP77">
        <v>1.85841</v>
      </c>
      <c r="FQ77">
        <v>1.86486</v>
      </c>
      <c r="FR77">
        <v>5</v>
      </c>
      <c r="FS77">
        <v>0</v>
      </c>
      <c r="FT77">
        <v>0</v>
      </c>
      <c r="FU77">
        <v>0</v>
      </c>
      <c r="FV77" t="s">
        <v>358</v>
      </c>
      <c r="FW77" t="s">
        <v>359</v>
      </c>
      <c r="FX77" t="s">
        <v>360</v>
      </c>
      <c r="FY77" t="s">
        <v>360</v>
      </c>
      <c r="FZ77" t="s">
        <v>360</v>
      </c>
      <c r="GA77" t="s">
        <v>360</v>
      </c>
      <c r="GB77">
        <v>0</v>
      </c>
      <c r="GC77">
        <v>100</v>
      </c>
      <c r="GD77">
        <v>100</v>
      </c>
      <c r="GE77">
        <v>2.235</v>
      </c>
      <c r="GF77">
        <v>0.0516</v>
      </c>
      <c r="GG77">
        <v>0.394990895927804</v>
      </c>
      <c r="GH77">
        <v>0.00311535208462502</v>
      </c>
      <c r="GI77">
        <v>-2.16445174003142e-06</v>
      </c>
      <c r="GJ77">
        <v>9.0383515404126e-10</v>
      </c>
      <c r="GK77">
        <v>0.0515542376217994</v>
      </c>
      <c r="GL77">
        <v>0</v>
      </c>
      <c r="GM77">
        <v>0</v>
      </c>
      <c r="GN77">
        <v>0</v>
      </c>
      <c r="GO77">
        <v>18</v>
      </c>
      <c r="GP77">
        <v>2154</v>
      </c>
      <c r="GQ77">
        <v>2</v>
      </c>
      <c r="GR77">
        <v>17</v>
      </c>
      <c r="GS77">
        <v>1472.7</v>
      </c>
      <c r="GT77">
        <v>1472.9</v>
      </c>
      <c r="GU77">
        <v>2.69165</v>
      </c>
      <c r="GV77">
        <v>2.31812</v>
      </c>
      <c r="GW77">
        <v>1.99829</v>
      </c>
      <c r="GX77">
        <v>2.70142</v>
      </c>
      <c r="GY77">
        <v>2.09351</v>
      </c>
      <c r="GZ77">
        <v>2.34497</v>
      </c>
      <c r="HA77">
        <v>34.7608</v>
      </c>
      <c r="HB77">
        <v>15.9007</v>
      </c>
      <c r="HC77">
        <v>18</v>
      </c>
      <c r="HD77">
        <v>408.12</v>
      </c>
      <c r="HE77">
        <v>730.46</v>
      </c>
      <c r="HF77">
        <v>23.0011</v>
      </c>
      <c r="HG77">
        <v>22.8738</v>
      </c>
      <c r="HH77">
        <v>30.0001</v>
      </c>
      <c r="HI77">
        <v>22.6182</v>
      </c>
      <c r="HJ77">
        <v>22.614</v>
      </c>
      <c r="HK77">
        <v>53.9249</v>
      </c>
      <c r="HL77">
        <v>36.3737</v>
      </c>
      <c r="HM77">
        <v>83.1464</v>
      </c>
      <c r="HN77">
        <v>23</v>
      </c>
      <c r="HO77">
        <v>1056.12</v>
      </c>
      <c r="HP77">
        <v>18.4473</v>
      </c>
      <c r="HQ77">
        <v>98.4397</v>
      </c>
      <c r="HR77">
        <v>100.913</v>
      </c>
    </row>
    <row r="78" spans="1:226">
      <c r="A78">
        <v>62</v>
      </c>
      <c r="B78">
        <v>1656170163.6</v>
      </c>
      <c r="C78">
        <v>367.099999904633</v>
      </c>
      <c r="D78" t="s">
        <v>482</v>
      </c>
      <c r="E78" t="s">
        <v>483</v>
      </c>
      <c r="F78">
        <v>5</v>
      </c>
      <c r="G78" t="s">
        <v>353</v>
      </c>
      <c r="H78" t="s">
        <v>354</v>
      </c>
      <c r="I78">
        <v>1656170156.1</v>
      </c>
      <c r="J78">
        <f>(K78)/1000</f>
        <v>0</v>
      </c>
      <c r="K78">
        <f>IF(BF78, AN78, AH78)</f>
        <v>0</v>
      </c>
      <c r="L78">
        <f>IF(BF78, AI78, AG78)</f>
        <v>0</v>
      </c>
      <c r="M78">
        <f>BH78 - IF(AU78&gt;1, L78*BB78*100.0/(AW78*BV78), 0)</f>
        <v>0</v>
      </c>
      <c r="N78">
        <f>((T78-J78/2)*M78-L78)/(T78+J78/2)</f>
        <v>0</v>
      </c>
      <c r="O78">
        <f>N78*(BO78+BP78)/1000.0</f>
        <v>0</v>
      </c>
      <c r="P78">
        <f>(BH78 - IF(AU78&gt;1, L78*BB78*100.0/(AW78*BV78), 0))*(BO78+BP78)/1000.0</f>
        <v>0</v>
      </c>
      <c r="Q78">
        <f>2.0/((1/S78-1/R78)+SIGN(S78)*SQRT((1/S78-1/R78)*(1/S78-1/R78) + 4*BC78/((BC78+1)*(BC78+1))*(2*1/S78*1/R78-1/R78*1/R78)))</f>
        <v>0</v>
      </c>
      <c r="R78">
        <f>IF(LEFT(BD78,1)&lt;&gt;"0",IF(LEFT(BD78,1)="1",3.0,BE78),$D$5+$E$5*(BV78*BO78/($K$5*1000))+$F$5*(BV78*BO78/($K$5*1000))*MAX(MIN(BB78,$J$5),$I$5)*MAX(MIN(BB78,$J$5),$I$5)+$G$5*MAX(MIN(BB78,$J$5),$I$5)*(BV78*BO78/($K$5*1000))+$H$5*(BV78*BO78/($K$5*1000))*(BV78*BO78/($K$5*1000)))</f>
        <v>0</v>
      </c>
      <c r="S78">
        <f>J78*(1000-(1000*0.61365*exp(17.502*W78/(240.97+W78))/(BO78+BP78)+BJ78)/2)/(1000*0.61365*exp(17.502*W78/(240.97+W78))/(BO78+BP78)-BJ78)</f>
        <v>0</v>
      </c>
      <c r="T78">
        <f>1/((BC78+1)/(Q78/1.6)+1/(R78/1.37)) + BC78/((BC78+1)/(Q78/1.6) + BC78/(R78/1.37))</f>
        <v>0</v>
      </c>
      <c r="U78">
        <f>(AX78*BA78)</f>
        <v>0</v>
      </c>
      <c r="V78">
        <f>(BQ78+(U78+2*0.95*5.67E-8*(((BQ78+$B$7)+273)^4-(BQ78+273)^4)-44100*J78)/(1.84*29.3*R78+8*0.95*5.67E-8*(BQ78+273)^3))</f>
        <v>0</v>
      </c>
      <c r="W78">
        <f>($C$7*BR78+$D$7*BS78+$E$7*V78)</f>
        <v>0</v>
      </c>
      <c r="X78">
        <f>0.61365*exp(17.502*W78/(240.97+W78))</f>
        <v>0</v>
      </c>
      <c r="Y78">
        <f>(Z78/AA78*100)</f>
        <v>0</v>
      </c>
      <c r="Z78">
        <f>BJ78*(BO78+BP78)/1000</f>
        <v>0</v>
      </c>
      <c r="AA78">
        <f>0.61365*exp(17.502*BQ78/(240.97+BQ78))</f>
        <v>0</v>
      </c>
      <c r="AB78">
        <f>(X78-BJ78*(BO78+BP78)/1000)</f>
        <v>0</v>
      </c>
      <c r="AC78">
        <f>(-J78*44100)</f>
        <v>0</v>
      </c>
      <c r="AD78">
        <f>2*29.3*R78*0.92*(BQ78-W78)</f>
        <v>0</v>
      </c>
      <c r="AE78">
        <f>2*0.95*5.67E-8*(((BQ78+$B$7)+273)^4-(W78+273)^4)</f>
        <v>0</v>
      </c>
      <c r="AF78">
        <f>U78+AE78+AC78+AD78</f>
        <v>0</v>
      </c>
      <c r="AG78">
        <f>BN78*AU78*(BI78-BH78*(1000-AU78*BK78)/(1000-AU78*BJ78))/(100*BB78)</f>
        <v>0</v>
      </c>
      <c r="AH78">
        <f>1000*BN78*AU78*(BJ78-BK78)/(100*BB78*(1000-AU78*BJ78))</f>
        <v>0</v>
      </c>
      <c r="AI78">
        <f>(AJ78 - AK78 - BO78*1E3/(8.314*(BQ78+273.15)) * AM78/BN78 * AL78) * BN78/(100*BB78) * (1000 - BK78)/1000</f>
        <v>0</v>
      </c>
      <c r="AJ78">
        <v>1057.64118180302</v>
      </c>
      <c r="AK78">
        <v>1027.67533333333</v>
      </c>
      <c r="AL78">
        <v>3.38496084302916</v>
      </c>
      <c r="AM78">
        <v>66.87844345255</v>
      </c>
      <c r="AN78">
        <f>(AP78 - AO78 + BO78*1E3/(8.314*(BQ78+273.15)) * AR78/BN78 * AQ78) * BN78/(100*BB78) * 1000/(1000 - AP78)</f>
        <v>0</v>
      </c>
      <c r="AO78">
        <v>18.4759161529856</v>
      </c>
      <c r="AP78">
        <v>19.9004218181818</v>
      </c>
      <c r="AQ78">
        <v>1.77340475666544e-05</v>
      </c>
      <c r="AR78">
        <v>77.4193285982375</v>
      </c>
      <c r="AS78">
        <v>30</v>
      </c>
      <c r="AT78">
        <v>6</v>
      </c>
      <c r="AU78">
        <f>IF(AS78*$H$13&gt;=AW78,1.0,(AW78/(AW78-AS78*$H$13)))</f>
        <v>0</v>
      </c>
      <c r="AV78">
        <f>(AU78-1)*100</f>
        <v>0</v>
      </c>
      <c r="AW78">
        <f>MAX(0,($B$13+$C$13*BV78)/(1+$D$13*BV78)*BO78/(BQ78+273)*$E$13)</f>
        <v>0</v>
      </c>
      <c r="AX78">
        <f>$B$11*BW78+$C$11*BX78+$F$11*CI78*(1-CL78)</f>
        <v>0</v>
      </c>
      <c r="AY78">
        <f>AX78*AZ78</f>
        <v>0</v>
      </c>
      <c r="AZ78">
        <f>($B$11*$D$9+$C$11*$D$9+$F$11*((CV78+CN78)/MAX(CV78+CN78+CW78, 0.1)*$I$9+CW78/MAX(CV78+CN78+CW78, 0.1)*$J$9))/($B$11+$C$11+$F$11)</f>
        <v>0</v>
      </c>
      <c r="BA78">
        <f>($B$11*$K$9+$C$11*$K$9+$F$11*((CV78+CN78)/MAX(CV78+CN78+CW78, 0.1)*$P$9+CW78/MAX(CV78+CN78+CW78, 0.1)*$Q$9))/($B$11+$C$11+$F$11)</f>
        <v>0</v>
      </c>
      <c r="BB78">
        <v>2.18</v>
      </c>
      <c r="BC78">
        <v>0.5</v>
      </c>
      <c r="BD78" t="s">
        <v>355</v>
      </c>
      <c r="BE78">
        <v>2</v>
      </c>
      <c r="BF78" t="b">
        <v>1</v>
      </c>
      <c r="BG78">
        <v>1656170156.1</v>
      </c>
      <c r="BH78">
        <v>983.733925925926</v>
      </c>
      <c r="BI78">
        <v>1023.7712962963</v>
      </c>
      <c r="BJ78">
        <v>19.8862481481482</v>
      </c>
      <c r="BK78">
        <v>18.4669962962963</v>
      </c>
      <c r="BL78">
        <v>981.51162962963</v>
      </c>
      <c r="BM78">
        <v>19.8346888888889</v>
      </c>
      <c r="BN78">
        <v>500.00962962963</v>
      </c>
      <c r="BO78">
        <v>76.3347888888889</v>
      </c>
      <c r="BP78">
        <v>0.100018885185185</v>
      </c>
      <c r="BQ78">
        <v>24.3507962962963</v>
      </c>
      <c r="BR78">
        <v>24.4428222222222</v>
      </c>
      <c r="BS78">
        <v>999.9</v>
      </c>
      <c r="BT78">
        <v>0</v>
      </c>
      <c r="BU78">
        <v>0</v>
      </c>
      <c r="BV78">
        <v>9988.91259259259</v>
      </c>
      <c r="BW78">
        <v>0</v>
      </c>
      <c r="BX78">
        <v>1398.0462962963</v>
      </c>
      <c r="BY78">
        <v>-40.0376111111111</v>
      </c>
      <c r="BZ78">
        <v>1003.69303703704</v>
      </c>
      <c r="CA78">
        <v>1043.03333333333</v>
      </c>
      <c r="CB78">
        <v>1.41924777777778</v>
      </c>
      <c r="CC78">
        <v>1023.7712962963</v>
      </c>
      <c r="CD78">
        <v>18.4669962962963</v>
      </c>
      <c r="CE78">
        <v>1.51801296296296</v>
      </c>
      <c r="CF78">
        <v>1.4096737037037</v>
      </c>
      <c r="CG78">
        <v>13.1507888888889</v>
      </c>
      <c r="CH78">
        <v>12.0221037037037</v>
      </c>
      <c r="CI78">
        <v>2000.01518518519</v>
      </c>
      <c r="CJ78">
        <v>0.979999111111111</v>
      </c>
      <c r="CK78">
        <v>0.0200011518518519</v>
      </c>
      <c r="CL78">
        <v>0</v>
      </c>
      <c r="CM78">
        <v>2.58922962962963</v>
      </c>
      <c r="CN78">
        <v>0</v>
      </c>
      <c r="CO78">
        <v>3777.58962962963</v>
      </c>
      <c r="CP78">
        <v>16705.5407407407</v>
      </c>
      <c r="CQ78">
        <v>40.437</v>
      </c>
      <c r="CR78">
        <v>42.125</v>
      </c>
      <c r="CS78">
        <v>41.4301111111111</v>
      </c>
      <c r="CT78">
        <v>40.3236666666667</v>
      </c>
      <c r="CU78">
        <v>39.9766666666667</v>
      </c>
      <c r="CV78">
        <v>1960.01407407407</v>
      </c>
      <c r="CW78">
        <v>40.0011111111111</v>
      </c>
      <c r="CX78">
        <v>0</v>
      </c>
      <c r="CY78">
        <v>1656170162.4</v>
      </c>
      <c r="CZ78">
        <v>0</v>
      </c>
      <c r="DA78">
        <v>0</v>
      </c>
      <c r="DB78" t="s">
        <v>356</v>
      </c>
      <c r="DC78">
        <v>1656081796.1</v>
      </c>
      <c r="DD78">
        <v>1656081786.6</v>
      </c>
      <c r="DE78">
        <v>0</v>
      </c>
      <c r="DF78">
        <v>0.447</v>
      </c>
      <c r="DG78">
        <v>0.012</v>
      </c>
      <c r="DH78">
        <v>1.816</v>
      </c>
      <c r="DI78">
        <v>-0.091</v>
      </c>
      <c r="DJ78">
        <v>420</v>
      </c>
      <c r="DK78">
        <v>13</v>
      </c>
      <c r="DL78">
        <v>0.64</v>
      </c>
      <c r="DM78">
        <v>0.22</v>
      </c>
      <c r="DN78">
        <v>-39.929835</v>
      </c>
      <c r="DO78">
        <v>-0.556935084427738</v>
      </c>
      <c r="DP78">
        <v>0.440678301343508</v>
      </c>
      <c r="DQ78">
        <v>0</v>
      </c>
      <c r="DR78">
        <v>1.4186095</v>
      </c>
      <c r="DS78">
        <v>0.00740487804877657</v>
      </c>
      <c r="DT78">
        <v>0.00129333860608891</v>
      </c>
      <c r="DU78">
        <v>1</v>
      </c>
      <c r="DV78">
        <v>1</v>
      </c>
      <c r="DW78">
        <v>2</v>
      </c>
      <c r="DX78" t="s">
        <v>375</v>
      </c>
      <c r="DY78">
        <v>2.90092</v>
      </c>
      <c r="DZ78">
        <v>2.71657</v>
      </c>
      <c r="EA78">
        <v>0.143941</v>
      </c>
      <c r="EB78">
        <v>0.147515</v>
      </c>
      <c r="EC78">
        <v>0.0776099</v>
      </c>
      <c r="ED78">
        <v>0.0732523</v>
      </c>
      <c r="EE78">
        <v>24650.5</v>
      </c>
      <c r="EF78">
        <v>21093.6</v>
      </c>
      <c r="EG78">
        <v>25759.2</v>
      </c>
      <c r="EH78">
        <v>24078.7</v>
      </c>
      <c r="EI78">
        <v>40489.6</v>
      </c>
      <c r="EJ78">
        <v>36904.7</v>
      </c>
      <c r="EK78">
        <v>46479.9</v>
      </c>
      <c r="EL78">
        <v>42905.3</v>
      </c>
      <c r="EM78">
        <v>1.81857</v>
      </c>
      <c r="EN78">
        <v>2.29605</v>
      </c>
      <c r="EO78">
        <v>0.161663</v>
      </c>
      <c r="EP78">
        <v>0</v>
      </c>
      <c r="EQ78">
        <v>21.848</v>
      </c>
      <c r="ER78">
        <v>999.9</v>
      </c>
      <c r="ES78">
        <v>53.785</v>
      </c>
      <c r="ET78">
        <v>26.073</v>
      </c>
      <c r="EU78">
        <v>23.8794</v>
      </c>
      <c r="EV78">
        <v>52.3655</v>
      </c>
      <c r="EW78">
        <v>35.8534</v>
      </c>
      <c r="EX78">
        <v>2</v>
      </c>
      <c r="EY78">
        <v>-0.349776</v>
      </c>
      <c r="EZ78">
        <v>-0.487549</v>
      </c>
      <c r="FA78">
        <v>20.2467</v>
      </c>
      <c r="FB78">
        <v>5.23496</v>
      </c>
      <c r="FC78">
        <v>11.986</v>
      </c>
      <c r="FD78">
        <v>4.9572</v>
      </c>
      <c r="FE78">
        <v>3.30387</v>
      </c>
      <c r="FF78">
        <v>9999</v>
      </c>
      <c r="FG78">
        <v>311</v>
      </c>
      <c r="FH78">
        <v>3693.5</v>
      </c>
      <c r="FI78">
        <v>9999</v>
      </c>
      <c r="FJ78">
        <v>1.86829</v>
      </c>
      <c r="FK78">
        <v>1.864</v>
      </c>
      <c r="FL78">
        <v>1.8716</v>
      </c>
      <c r="FM78">
        <v>1.86245</v>
      </c>
      <c r="FN78">
        <v>1.86187</v>
      </c>
      <c r="FO78">
        <v>1.86829</v>
      </c>
      <c r="FP78">
        <v>1.85841</v>
      </c>
      <c r="FQ78">
        <v>1.86488</v>
      </c>
      <c r="FR78">
        <v>5</v>
      </c>
      <c r="FS78">
        <v>0</v>
      </c>
      <c r="FT78">
        <v>0</v>
      </c>
      <c r="FU78">
        <v>0</v>
      </c>
      <c r="FV78" t="s">
        <v>358</v>
      </c>
      <c r="FW78" t="s">
        <v>359</v>
      </c>
      <c r="FX78" t="s">
        <v>360</v>
      </c>
      <c r="FY78" t="s">
        <v>360</v>
      </c>
      <c r="FZ78" t="s">
        <v>360</v>
      </c>
      <c r="GA78" t="s">
        <v>360</v>
      </c>
      <c r="GB78">
        <v>0</v>
      </c>
      <c r="GC78">
        <v>100</v>
      </c>
      <c r="GD78">
        <v>100</v>
      </c>
      <c r="GE78">
        <v>2.26</v>
      </c>
      <c r="GF78">
        <v>0.0515</v>
      </c>
      <c r="GG78">
        <v>0.394990895927804</v>
      </c>
      <c r="GH78">
        <v>0.00311535208462502</v>
      </c>
      <c r="GI78">
        <v>-2.16445174003142e-06</v>
      </c>
      <c r="GJ78">
        <v>9.0383515404126e-10</v>
      </c>
      <c r="GK78">
        <v>0.0515542376217994</v>
      </c>
      <c r="GL78">
        <v>0</v>
      </c>
      <c r="GM78">
        <v>0</v>
      </c>
      <c r="GN78">
        <v>0</v>
      </c>
      <c r="GO78">
        <v>18</v>
      </c>
      <c r="GP78">
        <v>2154</v>
      </c>
      <c r="GQ78">
        <v>2</v>
      </c>
      <c r="GR78">
        <v>17</v>
      </c>
      <c r="GS78">
        <v>1472.8</v>
      </c>
      <c r="GT78">
        <v>1473</v>
      </c>
      <c r="GU78">
        <v>2.72461</v>
      </c>
      <c r="GV78">
        <v>2.31445</v>
      </c>
      <c r="GW78">
        <v>1.99829</v>
      </c>
      <c r="GX78">
        <v>2.7002</v>
      </c>
      <c r="GY78">
        <v>2.09351</v>
      </c>
      <c r="GZ78">
        <v>2.33276</v>
      </c>
      <c r="HA78">
        <v>34.7837</v>
      </c>
      <c r="HB78">
        <v>15.9007</v>
      </c>
      <c r="HC78">
        <v>18</v>
      </c>
      <c r="HD78">
        <v>408.443</v>
      </c>
      <c r="HE78">
        <v>730.427</v>
      </c>
      <c r="HF78">
        <v>23.0012</v>
      </c>
      <c r="HG78">
        <v>22.8768</v>
      </c>
      <c r="HH78">
        <v>30.0002</v>
      </c>
      <c r="HI78">
        <v>22.6224</v>
      </c>
      <c r="HJ78">
        <v>22.6178</v>
      </c>
      <c r="HK78">
        <v>54.5704</v>
      </c>
      <c r="HL78">
        <v>36.3737</v>
      </c>
      <c r="HM78">
        <v>83.1464</v>
      </c>
      <c r="HN78">
        <v>23</v>
      </c>
      <c r="HO78">
        <v>1069.52</v>
      </c>
      <c r="HP78">
        <v>18.468</v>
      </c>
      <c r="HQ78">
        <v>98.439</v>
      </c>
      <c r="HR78">
        <v>100.913</v>
      </c>
    </row>
    <row r="79" spans="1:226">
      <c r="A79">
        <v>63</v>
      </c>
      <c r="B79">
        <v>1656170168.1</v>
      </c>
      <c r="C79">
        <v>371.599999904633</v>
      </c>
      <c r="D79" t="s">
        <v>484</v>
      </c>
      <c r="E79" t="s">
        <v>485</v>
      </c>
      <c r="F79">
        <v>5</v>
      </c>
      <c r="G79" t="s">
        <v>353</v>
      </c>
      <c r="H79" t="s">
        <v>354</v>
      </c>
      <c r="I79">
        <v>1656170160.54444</v>
      </c>
      <c r="J79">
        <f>(K79)/1000</f>
        <v>0</v>
      </c>
      <c r="K79">
        <f>IF(BF79, AN79, AH79)</f>
        <v>0</v>
      </c>
      <c r="L79">
        <f>IF(BF79, AI79, AG79)</f>
        <v>0</v>
      </c>
      <c r="M79">
        <f>BH79 - IF(AU79&gt;1, L79*BB79*100.0/(AW79*BV79), 0)</f>
        <v>0</v>
      </c>
      <c r="N79">
        <f>((T79-J79/2)*M79-L79)/(T79+J79/2)</f>
        <v>0</v>
      </c>
      <c r="O79">
        <f>N79*(BO79+BP79)/1000.0</f>
        <v>0</v>
      </c>
      <c r="P79">
        <f>(BH79 - IF(AU79&gt;1, L79*BB79*100.0/(AW79*BV79), 0))*(BO79+BP79)/1000.0</f>
        <v>0</v>
      </c>
      <c r="Q79">
        <f>2.0/((1/S79-1/R79)+SIGN(S79)*SQRT((1/S79-1/R79)*(1/S79-1/R79) + 4*BC79/((BC79+1)*(BC79+1))*(2*1/S79*1/R79-1/R79*1/R79)))</f>
        <v>0</v>
      </c>
      <c r="R79">
        <f>IF(LEFT(BD79,1)&lt;&gt;"0",IF(LEFT(BD79,1)="1",3.0,BE79),$D$5+$E$5*(BV79*BO79/($K$5*1000))+$F$5*(BV79*BO79/($K$5*1000))*MAX(MIN(BB79,$J$5),$I$5)*MAX(MIN(BB79,$J$5),$I$5)+$G$5*MAX(MIN(BB79,$J$5),$I$5)*(BV79*BO79/($K$5*1000))+$H$5*(BV79*BO79/($K$5*1000))*(BV79*BO79/($K$5*1000)))</f>
        <v>0</v>
      </c>
      <c r="S79">
        <f>J79*(1000-(1000*0.61365*exp(17.502*W79/(240.97+W79))/(BO79+BP79)+BJ79)/2)/(1000*0.61365*exp(17.502*W79/(240.97+W79))/(BO79+BP79)-BJ79)</f>
        <v>0</v>
      </c>
      <c r="T79">
        <f>1/((BC79+1)/(Q79/1.6)+1/(R79/1.37)) + BC79/((BC79+1)/(Q79/1.6) + BC79/(R79/1.37))</f>
        <v>0</v>
      </c>
      <c r="U79">
        <f>(AX79*BA79)</f>
        <v>0</v>
      </c>
      <c r="V79">
        <f>(BQ79+(U79+2*0.95*5.67E-8*(((BQ79+$B$7)+273)^4-(BQ79+273)^4)-44100*J79)/(1.84*29.3*R79+8*0.95*5.67E-8*(BQ79+273)^3))</f>
        <v>0</v>
      </c>
      <c r="W79">
        <f>($C$7*BR79+$D$7*BS79+$E$7*V79)</f>
        <v>0</v>
      </c>
      <c r="X79">
        <f>0.61365*exp(17.502*W79/(240.97+W79))</f>
        <v>0</v>
      </c>
      <c r="Y79">
        <f>(Z79/AA79*100)</f>
        <v>0</v>
      </c>
      <c r="Z79">
        <f>BJ79*(BO79+BP79)/1000</f>
        <v>0</v>
      </c>
      <c r="AA79">
        <f>0.61365*exp(17.502*BQ79/(240.97+BQ79))</f>
        <v>0</v>
      </c>
      <c r="AB79">
        <f>(X79-BJ79*(BO79+BP79)/1000)</f>
        <v>0</v>
      </c>
      <c r="AC79">
        <f>(-J79*44100)</f>
        <v>0</v>
      </c>
      <c r="AD79">
        <f>2*29.3*R79*0.92*(BQ79-W79)</f>
        <v>0</v>
      </c>
      <c r="AE79">
        <f>2*0.95*5.67E-8*(((BQ79+$B$7)+273)^4-(W79+273)^4)</f>
        <v>0</v>
      </c>
      <c r="AF79">
        <f>U79+AE79+AC79+AD79</f>
        <v>0</v>
      </c>
      <c r="AG79">
        <f>BN79*AU79*(BI79-BH79*(1000-AU79*BK79)/(1000-AU79*BJ79))/(100*BB79)</f>
        <v>0</v>
      </c>
      <c r="AH79">
        <f>1000*BN79*AU79*(BJ79-BK79)/(100*BB79*(1000-AU79*BJ79))</f>
        <v>0</v>
      </c>
      <c r="AI79">
        <f>(AJ79 - AK79 - BO79*1E3/(8.314*(BQ79+273.15)) * AM79/BN79 * AL79) * BN79/(100*BB79) * (1000 - BK79)/1000</f>
        <v>0</v>
      </c>
      <c r="AJ79">
        <v>1073.73478378888</v>
      </c>
      <c r="AK79">
        <v>1043.37903030303</v>
      </c>
      <c r="AL79">
        <v>3.48380125436582</v>
      </c>
      <c r="AM79">
        <v>66.87844345255</v>
      </c>
      <c r="AN79">
        <f>(AP79 - AO79 + BO79*1E3/(8.314*(BQ79+273.15)) * AR79/BN79 * AQ79) * BN79/(100*BB79) * 1000/(1000 - AP79)</f>
        <v>0</v>
      </c>
      <c r="AO79">
        <v>18.4849629220143</v>
      </c>
      <c r="AP79">
        <v>19.9057327272727</v>
      </c>
      <c r="AQ79">
        <v>1.22560539525305e-05</v>
      </c>
      <c r="AR79">
        <v>77.4193285982375</v>
      </c>
      <c r="AS79">
        <v>30</v>
      </c>
      <c r="AT79">
        <v>6</v>
      </c>
      <c r="AU79">
        <f>IF(AS79*$H$13&gt;=AW79,1.0,(AW79/(AW79-AS79*$H$13)))</f>
        <v>0</v>
      </c>
      <c r="AV79">
        <f>(AU79-1)*100</f>
        <v>0</v>
      </c>
      <c r="AW79">
        <f>MAX(0,($B$13+$C$13*BV79)/(1+$D$13*BV79)*BO79/(BQ79+273)*$E$13)</f>
        <v>0</v>
      </c>
      <c r="AX79">
        <f>$B$11*BW79+$C$11*BX79+$F$11*CI79*(1-CL79)</f>
        <v>0</v>
      </c>
      <c r="AY79">
        <f>AX79*AZ79</f>
        <v>0</v>
      </c>
      <c r="AZ79">
        <f>($B$11*$D$9+$C$11*$D$9+$F$11*((CV79+CN79)/MAX(CV79+CN79+CW79, 0.1)*$I$9+CW79/MAX(CV79+CN79+CW79, 0.1)*$J$9))/($B$11+$C$11+$F$11)</f>
        <v>0</v>
      </c>
      <c r="BA79">
        <f>($B$11*$K$9+$C$11*$K$9+$F$11*((CV79+CN79)/MAX(CV79+CN79+CW79, 0.1)*$P$9+CW79/MAX(CV79+CN79+CW79, 0.1)*$Q$9))/($B$11+$C$11+$F$11)</f>
        <v>0</v>
      </c>
      <c r="BB79">
        <v>2.18</v>
      </c>
      <c r="BC79">
        <v>0.5</v>
      </c>
      <c r="BD79" t="s">
        <v>355</v>
      </c>
      <c r="BE79">
        <v>2</v>
      </c>
      <c r="BF79" t="b">
        <v>1</v>
      </c>
      <c r="BG79">
        <v>1656170160.54444</v>
      </c>
      <c r="BH79">
        <v>998.727703703704</v>
      </c>
      <c r="BI79">
        <v>1038.87296296296</v>
      </c>
      <c r="BJ79">
        <v>19.8951925925926</v>
      </c>
      <c r="BK79">
        <v>18.4777962962963</v>
      </c>
      <c r="BL79">
        <v>996.483518518519</v>
      </c>
      <c r="BM79">
        <v>19.8436407407407</v>
      </c>
      <c r="BN79">
        <v>499.992333333333</v>
      </c>
      <c r="BO79">
        <v>76.3345851851852</v>
      </c>
      <c r="BP79">
        <v>0.100005614814815</v>
      </c>
      <c r="BQ79">
        <v>24.3569851851852</v>
      </c>
      <c r="BR79">
        <v>24.4747777777778</v>
      </c>
      <c r="BS79">
        <v>999.9</v>
      </c>
      <c r="BT79">
        <v>0</v>
      </c>
      <c r="BU79">
        <v>0</v>
      </c>
      <c r="BV79">
        <v>9994.90481481481</v>
      </c>
      <c r="BW79">
        <v>0</v>
      </c>
      <c r="BX79">
        <v>1398.50740740741</v>
      </c>
      <c r="BY79">
        <v>-40.1453222222222</v>
      </c>
      <c r="BZ79">
        <v>1019</v>
      </c>
      <c r="CA79">
        <v>1058.42962962963</v>
      </c>
      <c r="CB79">
        <v>1.4173962962963</v>
      </c>
      <c r="CC79">
        <v>1038.87296296296</v>
      </c>
      <c r="CD79">
        <v>18.4777962962963</v>
      </c>
      <c r="CE79">
        <v>1.51869148148148</v>
      </c>
      <c r="CF79">
        <v>1.41049444444444</v>
      </c>
      <c r="CG79">
        <v>13.1576444444444</v>
      </c>
      <c r="CH79">
        <v>12.030937037037</v>
      </c>
      <c r="CI79">
        <v>1999.99592592593</v>
      </c>
      <c r="CJ79">
        <v>0.979999</v>
      </c>
      <c r="CK79">
        <v>0.0200012666666667</v>
      </c>
      <c r="CL79">
        <v>0</v>
      </c>
      <c r="CM79">
        <v>2.56037777777778</v>
      </c>
      <c r="CN79">
        <v>0</v>
      </c>
      <c r="CO79">
        <v>3773.59</v>
      </c>
      <c r="CP79">
        <v>16705.3814814815</v>
      </c>
      <c r="CQ79">
        <v>40.437</v>
      </c>
      <c r="CR79">
        <v>42.125</v>
      </c>
      <c r="CS79">
        <v>41.4255185185185</v>
      </c>
      <c r="CT79">
        <v>40.3423333333333</v>
      </c>
      <c r="CU79">
        <v>39.9836666666667</v>
      </c>
      <c r="CV79">
        <v>1959.99481481481</v>
      </c>
      <c r="CW79">
        <v>40.0011111111111</v>
      </c>
      <c r="CX79">
        <v>0</v>
      </c>
      <c r="CY79">
        <v>1656170167.2</v>
      </c>
      <c r="CZ79">
        <v>0</v>
      </c>
      <c r="DA79">
        <v>0</v>
      </c>
      <c r="DB79" t="s">
        <v>356</v>
      </c>
      <c r="DC79">
        <v>1656081796.1</v>
      </c>
      <c r="DD79">
        <v>1656081786.6</v>
      </c>
      <c r="DE79">
        <v>0</v>
      </c>
      <c r="DF79">
        <v>0.447</v>
      </c>
      <c r="DG79">
        <v>0.012</v>
      </c>
      <c r="DH79">
        <v>1.816</v>
      </c>
      <c r="DI79">
        <v>-0.091</v>
      </c>
      <c r="DJ79">
        <v>420</v>
      </c>
      <c r="DK79">
        <v>13</v>
      </c>
      <c r="DL79">
        <v>0.64</v>
      </c>
      <c r="DM79">
        <v>0.22</v>
      </c>
      <c r="DN79">
        <v>-40.02899</v>
      </c>
      <c r="DO79">
        <v>-1.95081050656645</v>
      </c>
      <c r="DP79">
        <v>0.476389456642357</v>
      </c>
      <c r="DQ79">
        <v>0</v>
      </c>
      <c r="DR79">
        <v>1.41817975</v>
      </c>
      <c r="DS79">
        <v>-0.0151214634146368</v>
      </c>
      <c r="DT79">
        <v>0.00217326193485737</v>
      </c>
      <c r="DU79">
        <v>1</v>
      </c>
      <c r="DV79">
        <v>1</v>
      </c>
      <c r="DW79">
        <v>2</v>
      </c>
      <c r="DX79" t="s">
        <v>375</v>
      </c>
      <c r="DY79">
        <v>2.90086</v>
      </c>
      <c r="DZ79">
        <v>2.71634</v>
      </c>
      <c r="EA79">
        <v>0.145334</v>
      </c>
      <c r="EB79">
        <v>0.1488</v>
      </c>
      <c r="EC79">
        <v>0.077627</v>
      </c>
      <c r="ED79">
        <v>0.0732848</v>
      </c>
      <c r="EE79">
        <v>24610.8</v>
      </c>
      <c r="EF79">
        <v>21062</v>
      </c>
      <c r="EG79">
        <v>25759.5</v>
      </c>
      <c r="EH79">
        <v>24079</v>
      </c>
      <c r="EI79">
        <v>40489.3</v>
      </c>
      <c r="EJ79">
        <v>36903.9</v>
      </c>
      <c r="EK79">
        <v>46480.3</v>
      </c>
      <c r="EL79">
        <v>42905.9</v>
      </c>
      <c r="EM79">
        <v>1.8181</v>
      </c>
      <c r="EN79">
        <v>2.29595</v>
      </c>
      <c r="EO79">
        <v>0.161383</v>
      </c>
      <c r="EP79">
        <v>0</v>
      </c>
      <c r="EQ79">
        <v>21.8541</v>
      </c>
      <c r="ER79">
        <v>999.9</v>
      </c>
      <c r="ES79">
        <v>53.785</v>
      </c>
      <c r="ET79">
        <v>26.093</v>
      </c>
      <c r="EU79">
        <v>23.9066</v>
      </c>
      <c r="EV79">
        <v>51.9555</v>
      </c>
      <c r="EW79">
        <v>35.8974</v>
      </c>
      <c r="EX79">
        <v>2</v>
      </c>
      <c r="EY79">
        <v>-0.349576</v>
      </c>
      <c r="EZ79">
        <v>-0.481694</v>
      </c>
      <c r="FA79">
        <v>20.2466</v>
      </c>
      <c r="FB79">
        <v>5.23511</v>
      </c>
      <c r="FC79">
        <v>11.986</v>
      </c>
      <c r="FD79">
        <v>4.9574</v>
      </c>
      <c r="FE79">
        <v>3.30398</v>
      </c>
      <c r="FF79">
        <v>9999</v>
      </c>
      <c r="FG79">
        <v>311</v>
      </c>
      <c r="FH79">
        <v>3693.5</v>
      </c>
      <c r="FI79">
        <v>9999</v>
      </c>
      <c r="FJ79">
        <v>1.86828</v>
      </c>
      <c r="FK79">
        <v>1.86401</v>
      </c>
      <c r="FL79">
        <v>1.87158</v>
      </c>
      <c r="FM79">
        <v>1.86248</v>
      </c>
      <c r="FN79">
        <v>1.86188</v>
      </c>
      <c r="FO79">
        <v>1.86829</v>
      </c>
      <c r="FP79">
        <v>1.85845</v>
      </c>
      <c r="FQ79">
        <v>1.86488</v>
      </c>
      <c r="FR79">
        <v>5</v>
      </c>
      <c r="FS79">
        <v>0</v>
      </c>
      <c r="FT79">
        <v>0</v>
      </c>
      <c r="FU79">
        <v>0</v>
      </c>
      <c r="FV79" t="s">
        <v>358</v>
      </c>
      <c r="FW79" t="s">
        <v>359</v>
      </c>
      <c r="FX79" t="s">
        <v>360</v>
      </c>
      <c r="FY79" t="s">
        <v>360</v>
      </c>
      <c r="FZ79" t="s">
        <v>360</v>
      </c>
      <c r="GA79" t="s">
        <v>360</v>
      </c>
      <c r="GB79">
        <v>0</v>
      </c>
      <c r="GC79">
        <v>100</v>
      </c>
      <c r="GD79">
        <v>100</v>
      </c>
      <c r="GE79">
        <v>2.28</v>
      </c>
      <c r="GF79">
        <v>0.0515</v>
      </c>
      <c r="GG79">
        <v>0.394990895927804</v>
      </c>
      <c r="GH79">
        <v>0.00311535208462502</v>
      </c>
      <c r="GI79">
        <v>-2.16445174003142e-06</v>
      </c>
      <c r="GJ79">
        <v>9.0383515404126e-10</v>
      </c>
      <c r="GK79">
        <v>0.0515542376217994</v>
      </c>
      <c r="GL79">
        <v>0</v>
      </c>
      <c r="GM79">
        <v>0</v>
      </c>
      <c r="GN79">
        <v>0</v>
      </c>
      <c r="GO79">
        <v>18</v>
      </c>
      <c r="GP79">
        <v>2154</v>
      </c>
      <c r="GQ79">
        <v>2</v>
      </c>
      <c r="GR79">
        <v>17</v>
      </c>
      <c r="GS79">
        <v>1472.9</v>
      </c>
      <c r="GT79">
        <v>1473</v>
      </c>
      <c r="GU79">
        <v>2.75269</v>
      </c>
      <c r="GV79">
        <v>2.31323</v>
      </c>
      <c r="GW79">
        <v>1.99829</v>
      </c>
      <c r="GX79">
        <v>2.7002</v>
      </c>
      <c r="GY79">
        <v>2.09351</v>
      </c>
      <c r="GZ79">
        <v>2.44995</v>
      </c>
      <c r="HA79">
        <v>34.7837</v>
      </c>
      <c r="HB79">
        <v>15.9095</v>
      </c>
      <c r="HC79">
        <v>18</v>
      </c>
      <c r="HD79">
        <v>408.218</v>
      </c>
      <c r="HE79">
        <v>730.394</v>
      </c>
      <c r="HF79">
        <v>23.0013</v>
      </c>
      <c r="HG79">
        <v>22.8797</v>
      </c>
      <c r="HH79">
        <v>30.0003</v>
      </c>
      <c r="HI79">
        <v>22.626</v>
      </c>
      <c r="HJ79">
        <v>22.6217</v>
      </c>
      <c r="HK79">
        <v>55.2051</v>
      </c>
      <c r="HL79">
        <v>36.3737</v>
      </c>
      <c r="HM79">
        <v>83.1464</v>
      </c>
      <c r="HN79">
        <v>23</v>
      </c>
      <c r="HO79">
        <v>1089.73</v>
      </c>
      <c r="HP79">
        <v>18.4744</v>
      </c>
      <c r="HQ79">
        <v>98.44</v>
      </c>
      <c r="HR79">
        <v>100.915</v>
      </c>
    </row>
    <row r="80" spans="1:226">
      <c r="A80">
        <v>64</v>
      </c>
      <c r="B80">
        <v>1656170173.6</v>
      </c>
      <c r="C80">
        <v>377.099999904633</v>
      </c>
      <c r="D80" t="s">
        <v>486</v>
      </c>
      <c r="E80" t="s">
        <v>487</v>
      </c>
      <c r="F80">
        <v>5</v>
      </c>
      <c r="G80" t="s">
        <v>353</v>
      </c>
      <c r="H80" t="s">
        <v>354</v>
      </c>
      <c r="I80">
        <v>1656170165.83214</v>
      </c>
      <c r="J80">
        <f>(K80)/1000</f>
        <v>0</v>
      </c>
      <c r="K80">
        <f>IF(BF80, AN80, AH80)</f>
        <v>0</v>
      </c>
      <c r="L80">
        <f>IF(BF80, AI80, AG80)</f>
        <v>0</v>
      </c>
      <c r="M80">
        <f>BH80 - IF(AU80&gt;1, L80*BB80*100.0/(AW80*BV80), 0)</f>
        <v>0</v>
      </c>
      <c r="N80">
        <f>((T80-J80/2)*M80-L80)/(T80+J80/2)</f>
        <v>0</v>
      </c>
      <c r="O80">
        <f>N80*(BO80+BP80)/1000.0</f>
        <v>0</v>
      </c>
      <c r="P80">
        <f>(BH80 - IF(AU80&gt;1, L80*BB80*100.0/(AW80*BV80), 0))*(BO80+BP80)/1000.0</f>
        <v>0</v>
      </c>
      <c r="Q80">
        <f>2.0/((1/S80-1/R80)+SIGN(S80)*SQRT((1/S80-1/R80)*(1/S80-1/R80) + 4*BC80/((BC80+1)*(BC80+1))*(2*1/S80*1/R80-1/R80*1/R80)))</f>
        <v>0</v>
      </c>
      <c r="R80">
        <f>IF(LEFT(BD80,1)&lt;&gt;"0",IF(LEFT(BD80,1)="1",3.0,BE80),$D$5+$E$5*(BV80*BO80/($K$5*1000))+$F$5*(BV80*BO80/($K$5*1000))*MAX(MIN(BB80,$J$5),$I$5)*MAX(MIN(BB80,$J$5),$I$5)+$G$5*MAX(MIN(BB80,$J$5),$I$5)*(BV80*BO80/($K$5*1000))+$H$5*(BV80*BO80/($K$5*1000))*(BV80*BO80/($K$5*1000)))</f>
        <v>0</v>
      </c>
      <c r="S80">
        <f>J80*(1000-(1000*0.61365*exp(17.502*W80/(240.97+W80))/(BO80+BP80)+BJ80)/2)/(1000*0.61365*exp(17.502*W80/(240.97+W80))/(BO80+BP80)-BJ80)</f>
        <v>0</v>
      </c>
      <c r="T80">
        <f>1/((BC80+1)/(Q80/1.6)+1/(R80/1.37)) + BC80/((BC80+1)/(Q80/1.6) + BC80/(R80/1.37))</f>
        <v>0</v>
      </c>
      <c r="U80">
        <f>(AX80*BA80)</f>
        <v>0</v>
      </c>
      <c r="V80">
        <f>(BQ80+(U80+2*0.95*5.67E-8*(((BQ80+$B$7)+273)^4-(BQ80+273)^4)-44100*J80)/(1.84*29.3*R80+8*0.95*5.67E-8*(BQ80+273)^3))</f>
        <v>0</v>
      </c>
      <c r="W80">
        <f>($C$7*BR80+$D$7*BS80+$E$7*V80)</f>
        <v>0</v>
      </c>
      <c r="X80">
        <f>0.61365*exp(17.502*W80/(240.97+W80))</f>
        <v>0</v>
      </c>
      <c r="Y80">
        <f>(Z80/AA80*100)</f>
        <v>0</v>
      </c>
      <c r="Z80">
        <f>BJ80*(BO80+BP80)/1000</f>
        <v>0</v>
      </c>
      <c r="AA80">
        <f>0.61365*exp(17.502*BQ80/(240.97+BQ80))</f>
        <v>0</v>
      </c>
      <c r="AB80">
        <f>(X80-BJ80*(BO80+BP80)/1000)</f>
        <v>0</v>
      </c>
      <c r="AC80">
        <f>(-J80*44100)</f>
        <v>0</v>
      </c>
      <c r="AD80">
        <f>2*29.3*R80*0.92*(BQ80-W80)</f>
        <v>0</v>
      </c>
      <c r="AE80">
        <f>2*0.95*5.67E-8*(((BQ80+$B$7)+273)^4-(W80+273)^4)</f>
        <v>0</v>
      </c>
      <c r="AF80">
        <f>U80+AE80+AC80+AD80</f>
        <v>0</v>
      </c>
      <c r="AG80">
        <f>BN80*AU80*(BI80-BH80*(1000-AU80*BK80)/(1000-AU80*BJ80))/(100*BB80)</f>
        <v>0</v>
      </c>
      <c r="AH80">
        <f>1000*BN80*AU80*(BJ80-BK80)/(100*BB80*(1000-AU80*BJ80))</f>
        <v>0</v>
      </c>
      <c r="AI80">
        <f>(AJ80 - AK80 - BO80*1E3/(8.314*(BQ80+273.15)) * AM80/BN80 * AL80) * BN80/(100*BB80) * (1000 - BK80)/1000</f>
        <v>0</v>
      </c>
      <c r="AJ80">
        <v>1092.11396056935</v>
      </c>
      <c r="AK80">
        <v>1061.87054545455</v>
      </c>
      <c r="AL80">
        <v>3.39022440880788</v>
      </c>
      <c r="AM80">
        <v>66.87844345255</v>
      </c>
      <c r="AN80">
        <f>(AP80 - AO80 + BO80*1E3/(8.314*(BQ80+273.15)) * AR80/BN80 * AQ80) * BN80/(100*BB80) * 1000/(1000 - AP80)</f>
        <v>0</v>
      </c>
      <c r="AO80">
        <v>18.4984637142478</v>
      </c>
      <c r="AP80">
        <v>19.9139460606061</v>
      </c>
      <c r="AQ80">
        <v>2.32951712355068e-05</v>
      </c>
      <c r="AR80">
        <v>77.4193285982375</v>
      </c>
      <c r="AS80">
        <v>30</v>
      </c>
      <c r="AT80">
        <v>6</v>
      </c>
      <c r="AU80">
        <f>IF(AS80*$H$13&gt;=AW80,1.0,(AW80/(AW80-AS80*$H$13)))</f>
        <v>0</v>
      </c>
      <c r="AV80">
        <f>(AU80-1)*100</f>
        <v>0</v>
      </c>
      <c r="AW80">
        <f>MAX(0,($B$13+$C$13*BV80)/(1+$D$13*BV80)*BO80/(BQ80+273)*$E$13)</f>
        <v>0</v>
      </c>
      <c r="AX80">
        <f>$B$11*BW80+$C$11*BX80+$F$11*CI80*(1-CL80)</f>
        <v>0</v>
      </c>
      <c r="AY80">
        <f>AX80*AZ80</f>
        <v>0</v>
      </c>
      <c r="AZ80">
        <f>($B$11*$D$9+$C$11*$D$9+$F$11*((CV80+CN80)/MAX(CV80+CN80+CW80, 0.1)*$I$9+CW80/MAX(CV80+CN80+CW80, 0.1)*$J$9))/($B$11+$C$11+$F$11)</f>
        <v>0</v>
      </c>
      <c r="BA80">
        <f>($B$11*$K$9+$C$11*$K$9+$F$11*((CV80+CN80)/MAX(CV80+CN80+CW80, 0.1)*$P$9+CW80/MAX(CV80+CN80+CW80, 0.1)*$Q$9))/($B$11+$C$11+$F$11)</f>
        <v>0</v>
      </c>
      <c r="BB80">
        <v>2.18</v>
      </c>
      <c r="BC80">
        <v>0.5</v>
      </c>
      <c r="BD80" t="s">
        <v>355</v>
      </c>
      <c r="BE80">
        <v>2</v>
      </c>
      <c r="BF80" t="b">
        <v>1</v>
      </c>
      <c r="BG80">
        <v>1656170165.83214</v>
      </c>
      <c r="BH80">
        <v>1016.47535714286</v>
      </c>
      <c r="BI80">
        <v>1056.58392857143</v>
      </c>
      <c r="BJ80">
        <v>19.9043178571429</v>
      </c>
      <c r="BK80">
        <v>18.4900535714286</v>
      </c>
      <c r="BL80">
        <v>1014.20435714286</v>
      </c>
      <c r="BM80">
        <v>19.8527607142857</v>
      </c>
      <c r="BN80">
        <v>500.006321428571</v>
      </c>
      <c r="BO80">
        <v>76.334775</v>
      </c>
      <c r="BP80">
        <v>0.100025235714286</v>
      </c>
      <c r="BQ80">
        <v>24.3579321428571</v>
      </c>
      <c r="BR80">
        <v>24.49215</v>
      </c>
      <c r="BS80">
        <v>999.9</v>
      </c>
      <c r="BT80">
        <v>0</v>
      </c>
      <c r="BU80">
        <v>0</v>
      </c>
      <c r="BV80">
        <v>9996.07142857143</v>
      </c>
      <c r="BW80">
        <v>0</v>
      </c>
      <c r="BX80">
        <v>1399.23142857143</v>
      </c>
      <c r="BY80">
        <v>-40.1082071428571</v>
      </c>
      <c r="BZ80">
        <v>1037.11821428571</v>
      </c>
      <c r="CA80">
        <v>1076.4875</v>
      </c>
      <c r="CB80">
        <v>1.41426285714286</v>
      </c>
      <c r="CC80">
        <v>1056.58392857143</v>
      </c>
      <c r="CD80">
        <v>18.4900535714286</v>
      </c>
      <c r="CE80">
        <v>1.51939178571429</v>
      </c>
      <c r="CF80">
        <v>1.41143357142857</v>
      </c>
      <c r="CG80">
        <v>13.1647035714286</v>
      </c>
      <c r="CH80">
        <v>12.0410357142857</v>
      </c>
      <c r="CI80">
        <v>1999.99821428571</v>
      </c>
      <c r="CJ80">
        <v>0.979999071428571</v>
      </c>
      <c r="CK80">
        <v>0.0200011928571429</v>
      </c>
      <c r="CL80">
        <v>0</v>
      </c>
      <c r="CM80">
        <v>2.56385714285714</v>
      </c>
      <c r="CN80">
        <v>0</v>
      </c>
      <c r="CO80">
        <v>3770.36357142857</v>
      </c>
      <c r="CP80">
        <v>16705.4</v>
      </c>
      <c r="CQ80">
        <v>40.437</v>
      </c>
      <c r="CR80">
        <v>42.125</v>
      </c>
      <c r="CS80">
        <v>41.4325714285714</v>
      </c>
      <c r="CT80">
        <v>40.3615</v>
      </c>
      <c r="CU80">
        <v>39.99775</v>
      </c>
      <c r="CV80">
        <v>1959.99714285714</v>
      </c>
      <c r="CW80">
        <v>40.0010714285714</v>
      </c>
      <c r="CX80">
        <v>0</v>
      </c>
      <c r="CY80">
        <v>1656170172.6</v>
      </c>
      <c r="CZ80">
        <v>0</v>
      </c>
      <c r="DA80">
        <v>0</v>
      </c>
      <c r="DB80" t="s">
        <v>356</v>
      </c>
      <c r="DC80">
        <v>1656081796.1</v>
      </c>
      <c r="DD80">
        <v>1656081786.6</v>
      </c>
      <c r="DE80">
        <v>0</v>
      </c>
      <c r="DF80">
        <v>0.447</v>
      </c>
      <c r="DG80">
        <v>0.012</v>
      </c>
      <c r="DH80">
        <v>1.816</v>
      </c>
      <c r="DI80">
        <v>-0.091</v>
      </c>
      <c r="DJ80">
        <v>420</v>
      </c>
      <c r="DK80">
        <v>13</v>
      </c>
      <c r="DL80">
        <v>0.64</v>
      </c>
      <c r="DM80">
        <v>0.22</v>
      </c>
      <c r="DN80">
        <v>-40.1395585365854</v>
      </c>
      <c r="DO80">
        <v>0.253394425087053</v>
      </c>
      <c r="DP80">
        <v>0.407412100934794</v>
      </c>
      <c r="DQ80">
        <v>0</v>
      </c>
      <c r="DR80">
        <v>1.4157912195122</v>
      </c>
      <c r="DS80">
        <v>-0.0354209059233449</v>
      </c>
      <c r="DT80">
        <v>0.00390733968203928</v>
      </c>
      <c r="DU80">
        <v>1</v>
      </c>
      <c r="DV80">
        <v>1</v>
      </c>
      <c r="DW80">
        <v>2</v>
      </c>
      <c r="DX80" t="s">
        <v>375</v>
      </c>
      <c r="DY80">
        <v>2.90079</v>
      </c>
      <c r="DZ80">
        <v>2.71652</v>
      </c>
      <c r="EA80">
        <v>0.146974</v>
      </c>
      <c r="EB80">
        <v>0.150469</v>
      </c>
      <c r="EC80">
        <v>0.0776492</v>
      </c>
      <c r="ED80">
        <v>0.0733267</v>
      </c>
      <c r="EE80">
        <v>24563.4</v>
      </c>
      <c r="EF80">
        <v>21020.6</v>
      </c>
      <c r="EG80">
        <v>25759.2</v>
      </c>
      <c r="EH80">
        <v>24078.8</v>
      </c>
      <c r="EI80">
        <v>40487.7</v>
      </c>
      <c r="EJ80">
        <v>36901.9</v>
      </c>
      <c r="EK80">
        <v>46479.6</v>
      </c>
      <c r="EL80">
        <v>42905.5</v>
      </c>
      <c r="EM80">
        <v>1.81778</v>
      </c>
      <c r="EN80">
        <v>2.2958</v>
      </c>
      <c r="EO80">
        <v>0.158504</v>
      </c>
      <c r="EP80">
        <v>0</v>
      </c>
      <c r="EQ80">
        <v>21.8605</v>
      </c>
      <c r="ER80">
        <v>999.9</v>
      </c>
      <c r="ES80">
        <v>53.76</v>
      </c>
      <c r="ET80">
        <v>26.123</v>
      </c>
      <c r="EU80">
        <v>23.9378</v>
      </c>
      <c r="EV80">
        <v>52.1155</v>
      </c>
      <c r="EW80">
        <v>35.8534</v>
      </c>
      <c r="EX80">
        <v>2</v>
      </c>
      <c r="EY80">
        <v>-0.349212</v>
      </c>
      <c r="EZ80">
        <v>-0.472356</v>
      </c>
      <c r="FA80">
        <v>20.2466</v>
      </c>
      <c r="FB80">
        <v>5.23421</v>
      </c>
      <c r="FC80">
        <v>11.986</v>
      </c>
      <c r="FD80">
        <v>4.95735</v>
      </c>
      <c r="FE80">
        <v>3.3039</v>
      </c>
      <c r="FF80">
        <v>9999</v>
      </c>
      <c r="FG80">
        <v>311</v>
      </c>
      <c r="FH80">
        <v>3693.7</v>
      </c>
      <c r="FI80">
        <v>9999</v>
      </c>
      <c r="FJ80">
        <v>1.86828</v>
      </c>
      <c r="FK80">
        <v>1.86401</v>
      </c>
      <c r="FL80">
        <v>1.87159</v>
      </c>
      <c r="FM80">
        <v>1.86247</v>
      </c>
      <c r="FN80">
        <v>1.86188</v>
      </c>
      <c r="FO80">
        <v>1.86829</v>
      </c>
      <c r="FP80">
        <v>1.8584</v>
      </c>
      <c r="FQ80">
        <v>1.8649</v>
      </c>
      <c r="FR80">
        <v>5</v>
      </c>
      <c r="FS80">
        <v>0</v>
      </c>
      <c r="FT80">
        <v>0</v>
      </c>
      <c r="FU80">
        <v>0</v>
      </c>
      <c r="FV80" t="s">
        <v>358</v>
      </c>
      <c r="FW80" t="s">
        <v>359</v>
      </c>
      <c r="FX80" t="s">
        <v>360</v>
      </c>
      <c r="FY80" t="s">
        <v>360</v>
      </c>
      <c r="FZ80" t="s">
        <v>360</v>
      </c>
      <c r="GA80" t="s">
        <v>360</v>
      </c>
      <c r="GB80">
        <v>0</v>
      </c>
      <c r="GC80">
        <v>100</v>
      </c>
      <c r="GD80">
        <v>100</v>
      </c>
      <c r="GE80">
        <v>2.32</v>
      </c>
      <c r="GF80">
        <v>0.0516</v>
      </c>
      <c r="GG80">
        <v>0.394990895927804</v>
      </c>
      <c r="GH80">
        <v>0.00311535208462502</v>
      </c>
      <c r="GI80">
        <v>-2.16445174003142e-06</v>
      </c>
      <c r="GJ80">
        <v>9.0383515404126e-10</v>
      </c>
      <c r="GK80">
        <v>0.0515542376217994</v>
      </c>
      <c r="GL80">
        <v>0</v>
      </c>
      <c r="GM80">
        <v>0</v>
      </c>
      <c r="GN80">
        <v>0</v>
      </c>
      <c r="GO80">
        <v>18</v>
      </c>
      <c r="GP80">
        <v>2154</v>
      </c>
      <c r="GQ80">
        <v>2</v>
      </c>
      <c r="GR80">
        <v>17</v>
      </c>
      <c r="GS80">
        <v>1473</v>
      </c>
      <c r="GT80">
        <v>1473.1</v>
      </c>
      <c r="GU80">
        <v>2.78931</v>
      </c>
      <c r="GV80">
        <v>2.31323</v>
      </c>
      <c r="GW80">
        <v>1.99829</v>
      </c>
      <c r="GX80">
        <v>2.70142</v>
      </c>
      <c r="GY80">
        <v>2.09351</v>
      </c>
      <c r="GZ80">
        <v>2.34985</v>
      </c>
      <c r="HA80">
        <v>34.8066</v>
      </c>
      <c r="HB80">
        <v>15.9007</v>
      </c>
      <c r="HC80">
        <v>18</v>
      </c>
      <c r="HD80">
        <v>408.082</v>
      </c>
      <c r="HE80">
        <v>730.329</v>
      </c>
      <c r="HF80">
        <v>23.0015</v>
      </c>
      <c r="HG80">
        <v>22.8834</v>
      </c>
      <c r="HH80">
        <v>30.0003</v>
      </c>
      <c r="HI80">
        <v>22.6308</v>
      </c>
      <c r="HJ80">
        <v>22.6264</v>
      </c>
      <c r="HK80">
        <v>55.8659</v>
      </c>
      <c r="HL80">
        <v>36.3737</v>
      </c>
      <c r="HM80">
        <v>83.1464</v>
      </c>
      <c r="HN80">
        <v>23</v>
      </c>
      <c r="HO80">
        <v>1103.29</v>
      </c>
      <c r="HP80">
        <v>18.4801</v>
      </c>
      <c r="HQ80">
        <v>98.4387</v>
      </c>
      <c r="HR80">
        <v>100.914</v>
      </c>
    </row>
    <row r="81" spans="1:226">
      <c r="A81">
        <v>65</v>
      </c>
      <c r="B81">
        <v>1656170178.1</v>
      </c>
      <c r="C81">
        <v>381.599999904633</v>
      </c>
      <c r="D81" t="s">
        <v>488</v>
      </c>
      <c r="E81" t="s">
        <v>489</v>
      </c>
      <c r="F81">
        <v>5</v>
      </c>
      <c r="G81" t="s">
        <v>353</v>
      </c>
      <c r="H81" t="s">
        <v>354</v>
      </c>
      <c r="I81">
        <v>1656170170.27857</v>
      </c>
      <c r="J81">
        <f>(K81)/1000</f>
        <v>0</v>
      </c>
      <c r="K81">
        <f>IF(BF81, AN81, AH81)</f>
        <v>0</v>
      </c>
      <c r="L81">
        <f>IF(BF81, AI81, AG81)</f>
        <v>0</v>
      </c>
      <c r="M81">
        <f>BH81 - IF(AU81&gt;1, L81*BB81*100.0/(AW81*BV81), 0)</f>
        <v>0</v>
      </c>
      <c r="N81">
        <f>((T81-J81/2)*M81-L81)/(T81+J81/2)</f>
        <v>0</v>
      </c>
      <c r="O81">
        <f>N81*(BO81+BP81)/1000.0</f>
        <v>0</v>
      </c>
      <c r="P81">
        <f>(BH81 - IF(AU81&gt;1, L81*BB81*100.0/(AW81*BV81), 0))*(BO81+BP81)/1000.0</f>
        <v>0</v>
      </c>
      <c r="Q81">
        <f>2.0/((1/S81-1/R81)+SIGN(S81)*SQRT((1/S81-1/R81)*(1/S81-1/R81) + 4*BC81/((BC81+1)*(BC81+1))*(2*1/S81*1/R81-1/R81*1/R81)))</f>
        <v>0</v>
      </c>
      <c r="R81">
        <f>IF(LEFT(BD81,1)&lt;&gt;"0",IF(LEFT(BD81,1)="1",3.0,BE81),$D$5+$E$5*(BV81*BO81/($K$5*1000))+$F$5*(BV81*BO81/($K$5*1000))*MAX(MIN(BB81,$J$5),$I$5)*MAX(MIN(BB81,$J$5),$I$5)+$G$5*MAX(MIN(BB81,$J$5),$I$5)*(BV81*BO81/($K$5*1000))+$H$5*(BV81*BO81/($K$5*1000))*(BV81*BO81/($K$5*1000)))</f>
        <v>0</v>
      </c>
      <c r="S81">
        <f>J81*(1000-(1000*0.61365*exp(17.502*W81/(240.97+W81))/(BO81+BP81)+BJ81)/2)/(1000*0.61365*exp(17.502*W81/(240.97+W81))/(BO81+BP81)-BJ81)</f>
        <v>0</v>
      </c>
      <c r="T81">
        <f>1/((BC81+1)/(Q81/1.6)+1/(R81/1.37)) + BC81/((BC81+1)/(Q81/1.6) + BC81/(R81/1.37))</f>
        <v>0</v>
      </c>
      <c r="U81">
        <f>(AX81*BA81)</f>
        <v>0</v>
      </c>
      <c r="V81">
        <f>(BQ81+(U81+2*0.95*5.67E-8*(((BQ81+$B$7)+273)^4-(BQ81+273)^4)-44100*J81)/(1.84*29.3*R81+8*0.95*5.67E-8*(BQ81+273)^3))</f>
        <v>0</v>
      </c>
      <c r="W81">
        <f>($C$7*BR81+$D$7*BS81+$E$7*V81)</f>
        <v>0</v>
      </c>
      <c r="X81">
        <f>0.61365*exp(17.502*W81/(240.97+W81))</f>
        <v>0</v>
      </c>
      <c r="Y81">
        <f>(Z81/AA81*100)</f>
        <v>0</v>
      </c>
      <c r="Z81">
        <f>BJ81*(BO81+BP81)/1000</f>
        <v>0</v>
      </c>
      <c r="AA81">
        <f>0.61365*exp(17.502*BQ81/(240.97+BQ81))</f>
        <v>0</v>
      </c>
      <c r="AB81">
        <f>(X81-BJ81*(BO81+BP81)/1000)</f>
        <v>0</v>
      </c>
      <c r="AC81">
        <f>(-J81*44100)</f>
        <v>0</v>
      </c>
      <c r="AD81">
        <f>2*29.3*R81*0.92*(BQ81-W81)</f>
        <v>0</v>
      </c>
      <c r="AE81">
        <f>2*0.95*5.67E-8*(((BQ81+$B$7)+273)^4-(W81+273)^4)</f>
        <v>0</v>
      </c>
      <c r="AF81">
        <f>U81+AE81+AC81+AD81</f>
        <v>0</v>
      </c>
      <c r="AG81">
        <f>BN81*AU81*(BI81-BH81*(1000-AU81*BK81)/(1000-AU81*BJ81))/(100*BB81)</f>
        <v>0</v>
      </c>
      <c r="AH81">
        <f>1000*BN81*AU81*(BJ81-BK81)/(100*BB81*(1000-AU81*BJ81))</f>
        <v>0</v>
      </c>
      <c r="AI81">
        <f>(AJ81 - AK81 - BO81*1E3/(8.314*(BQ81+273.15)) * AM81/BN81 * AL81) * BN81/(100*BB81) * (1000 - BK81)/1000</f>
        <v>0</v>
      </c>
      <c r="AJ81">
        <v>1107.51628904551</v>
      </c>
      <c r="AK81">
        <v>1077.29466666667</v>
      </c>
      <c r="AL81">
        <v>3.42891340358554</v>
      </c>
      <c r="AM81">
        <v>66.87844345255</v>
      </c>
      <c r="AN81">
        <f>(AP81 - AO81 + BO81*1E3/(8.314*(BQ81+273.15)) * AR81/BN81 * AQ81) * BN81/(100*BB81) * 1000/(1000 - AP81)</f>
        <v>0</v>
      </c>
      <c r="AO81">
        <v>18.511263719036</v>
      </c>
      <c r="AP81">
        <v>19.9229163636364</v>
      </c>
      <c r="AQ81">
        <v>1.25155604158438e-05</v>
      </c>
      <c r="AR81">
        <v>77.4193285982375</v>
      </c>
      <c r="AS81">
        <v>30</v>
      </c>
      <c r="AT81">
        <v>6</v>
      </c>
      <c r="AU81">
        <f>IF(AS81*$H$13&gt;=AW81,1.0,(AW81/(AW81-AS81*$H$13)))</f>
        <v>0</v>
      </c>
      <c r="AV81">
        <f>(AU81-1)*100</f>
        <v>0</v>
      </c>
      <c r="AW81">
        <f>MAX(0,($B$13+$C$13*BV81)/(1+$D$13*BV81)*BO81/(BQ81+273)*$E$13)</f>
        <v>0</v>
      </c>
      <c r="AX81">
        <f>$B$11*BW81+$C$11*BX81+$F$11*CI81*(1-CL81)</f>
        <v>0</v>
      </c>
      <c r="AY81">
        <f>AX81*AZ81</f>
        <v>0</v>
      </c>
      <c r="AZ81">
        <f>($B$11*$D$9+$C$11*$D$9+$F$11*((CV81+CN81)/MAX(CV81+CN81+CW81, 0.1)*$I$9+CW81/MAX(CV81+CN81+CW81, 0.1)*$J$9))/($B$11+$C$11+$F$11)</f>
        <v>0</v>
      </c>
      <c r="BA81">
        <f>($B$11*$K$9+$C$11*$K$9+$F$11*((CV81+CN81)/MAX(CV81+CN81+CW81, 0.1)*$P$9+CW81/MAX(CV81+CN81+CW81, 0.1)*$Q$9))/($B$11+$C$11+$F$11)</f>
        <v>0</v>
      </c>
      <c r="BB81">
        <v>2.18</v>
      </c>
      <c r="BC81">
        <v>0.5</v>
      </c>
      <c r="BD81" t="s">
        <v>355</v>
      </c>
      <c r="BE81">
        <v>2</v>
      </c>
      <c r="BF81" t="b">
        <v>1</v>
      </c>
      <c r="BG81">
        <v>1656170170.27857</v>
      </c>
      <c r="BH81">
        <v>1031.35642857143</v>
      </c>
      <c r="BI81">
        <v>1071.50464285714</v>
      </c>
      <c r="BJ81">
        <v>19.9107321428571</v>
      </c>
      <c r="BK81">
        <v>18.500975</v>
      </c>
      <c r="BL81">
        <v>1029.06285714286</v>
      </c>
      <c r="BM81">
        <v>19.8591678571429</v>
      </c>
      <c r="BN81">
        <v>499.996535714286</v>
      </c>
      <c r="BO81">
        <v>76.334925</v>
      </c>
      <c r="BP81">
        <v>0.0999836892857143</v>
      </c>
      <c r="BQ81">
        <v>24.3579214285714</v>
      </c>
      <c r="BR81">
        <v>24.4870392857143</v>
      </c>
      <c r="BS81">
        <v>999.9</v>
      </c>
      <c r="BT81">
        <v>0</v>
      </c>
      <c r="BU81">
        <v>0</v>
      </c>
      <c r="BV81">
        <v>10004.8875</v>
      </c>
      <c r="BW81">
        <v>0</v>
      </c>
      <c r="BX81">
        <v>1399.455</v>
      </c>
      <c r="BY81">
        <v>-40.1482535714286</v>
      </c>
      <c r="BZ81">
        <v>1052.30857142857</v>
      </c>
      <c r="CA81">
        <v>1091.70142857143</v>
      </c>
      <c r="CB81">
        <v>1.40975107142857</v>
      </c>
      <c r="CC81">
        <v>1071.50464285714</v>
      </c>
      <c r="CD81">
        <v>18.500975</v>
      </c>
      <c r="CE81">
        <v>1.51988428571429</v>
      </c>
      <c r="CF81">
        <v>1.41227035714286</v>
      </c>
      <c r="CG81">
        <v>13.1696678571429</v>
      </c>
      <c r="CH81">
        <v>12.0500214285714</v>
      </c>
      <c r="CI81">
        <v>2000.00428571429</v>
      </c>
      <c r="CJ81">
        <v>0.979998964285714</v>
      </c>
      <c r="CK81">
        <v>0.0200013035714286</v>
      </c>
      <c r="CL81">
        <v>0</v>
      </c>
      <c r="CM81">
        <v>2.59878571428571</v>
      </c>
      <c r="CN81">
        <v>0</v>
      </c>
      <c r="CO81">
        <v>3768.49357142857</v>
      </c>
      <c r="CP81">
        <v>16705.4464285714</v>
      </c>
      <c r="CQ81">
        <v>40.437</v>
      </c>
      <c r="CR81">
        <v>42.1272142857143</v>
      </c>
      <c r="CS81">
        <v>41.4325714285714</v>
      </c>
      <c r="CT81">
        <v>40.36825</v>
      </c>
      <c r="CU81">
        <v>39.99325</v>
      </c>
      <c r="CV81">
        <v>1960.00285714286</v>
      </c>
      <c r="CW81">
        <v>40.0014285714286</v>
      </c>
      <c r="CX81">
        <v>0</v>
      </c>
      <c r="CY81">
        <v>1656170176.8</v>
      </c>
      <c r="CZ81">
        <v>0</v>
      </c>
      <c r="DA81">
        <v>0</v>
      </c>
      <c r="DB81" t="s">
        <v>356</v>
      </c>
      <c r="DC81">
        <v>1656081796.1</v>
      </c>
      <c r="DD81">
        <v>1656081786.6</v>
      </c>
      <c r="DE81">
        <v>0</v>
      </c>
      <c r="DF81">
        <v>0.447</v>
      </c>
      <c r="DG81">
        <v>0.012</v>
      </c>
      <c r="DH81">
        <v>1.816</v>
      </c>
      <c r="DI81">
        <v>-0.091</v>
      </c>
      <c r="DJ81">
        <v>420</v>
      </c>
      <c r="DK81">
        <v>13</v>
      </c>
      <c r="DL81">
        <v>0.64</v>
      </c>
      <c r="DM81">
        <v>0.22</v>
      </c>
      <c r="DN81">
        <v>-40.0718625</v>
      </c>
      <c r="DO81">
        <v>-1.16653395872409</v>
      </c>
      <c r="DP81">
        <v>0.386675125064634</v>
      </c>
      <c r="DQ81">
        <v>0</v>
      </c>
      <c r="DR81">
        <v>1.4123645</v>
      </c>
      <c r="DS81">
        <v>-0.0581232270168899</v>
      </c>
      <c r="DT81">
        <v>0.00576037887208818</v>
      </c>
      <c r="DU81">
        <v>1</v>
      </c>
      <c r="DV81">
        <v>1</v>
      </c>
      <c r="DW81">
        <v>2</v>
      </c>
      <c r="DX81" t="s">
        <v>375</v>
      </c>
      <c r="DY81">
        <v>2.90077</v>
      </c>
      <c r="DZ81">
        <v>2.71664</v>
      </c>
      <c r="EA81">
        <v>0.148317</v>
      </c>
      <c r="EB81">
        <v>0.151697</v>
      </c>
      <c r="EC81">
        <v>0.077675</v>
      </c>
      <c r="ED81">
        <v>0.0733531</v>
      </c>
      <c r="EE81">
        <v>24524.8</v>
      </c>
      <c r="EF81">
        <v>20990.2</v>
      </c>
      <c r="EG81">
        <v>25759.3</v>
      </c>
      <c r="EH81">
        <v>24078.8</v>
      </c>
      <c r="EI81">
        <v>40486.4</v>
      </c>
      <c r="EJ81">
        <v>36900.6</v>
      </c>
      <c r="EK81">
        <v>46479.4</v>
      </c>
      <c r="EL81">
        <v>42905.2</v>
      </c>
      <c r="EM81">
        <v>1.8176</v>
      </c>
      <c r="EN81">
        <v>2.29568</v>
      </c>
      <c r="EO81">
        <v>0.15679</v>
      </c>
      <c r="EP81">
        <v>0</v>
      </c>
      <c r="EQ81">
        <v>21.8674</v>
      </c>
      <c r="ER81">
        <v>999.9</v>
      </c>
      <c r="ES81">
        <v>53.736</v>
      </c>
      <c r="ET81">
        <v>26.133</v>
      </c>
      <c r="EU81">
        <v>23.9406</v>
      </c>
      <c r="EV81">
        <v>51.7655</v>
      </c>
      <c r="EW81">
        <v>35.8614</v>
      </c>
      <c r="EX81">
        <v>2</v>
      </c>
      <c r="EY81">
        <v>-0.349182</v>
      </c>
      <c r="EZ81">
        <v>-0.465937</v>
      </c>
      <c r="FA81">
        <v>20.2464</v>
      </c>
      <c r="FB81">
        <v>5.23496</v>
      </c>
      <c r="FC81">
        <v>11.986</v>
      </c>
      <c r="FD81">
        <v>4.95735</v>
      </c>
      <c r="FE81">
        <v>3.304</v>
      </c>
      <c r="FF81">
        <v>9999</v>
      </c>
      <c r="FG81">
        <v>311</v>
      </c>
      <c r="FH81">
        <v>3693.7</v>
      </c>
      <c r="FI81">
        <v>9999</v>
      </c>
      <c r="FJ81">
        <v>1.86829</v>
      </c>
      <c r="FK81">
        <v>1.86401</v>
      </c>
      <c r="FL81">
        <v>1.87156</v>
      </c>
      <c r="FM81">
        <v>1.86247</v>
      </c>
      <c r="FN81">
        <v>1.86187</v>
      </c>
      <c r="FO81">
        <v>1.86829</v>
      </c>
      <c r="FP81">
        <v>1.8584</v>
      </c>
      <c r="FQ81">
        <v>1.86487</v>
      </c>
      <c r="FR81">
        <v>5</v>
      </c>
      <c r="FS81">
        <v>0</v>
      </c>
      <c r="FT81">
        <v>0</v>
      </c>
      <c r="FU81">
        <v>0</v>
      </c>
      <c r="FV81" t="s">
        <v>358</v>
      </c>
      <c r="FW81" t="s">
        <v>359</v>
      </c>
      <c r="FX81" t="s">
        <v>360</v>
      </c>
      <c r="FY81" t="s">
        <v>360</v>
      </c>
      <c r="FZ81" t="s">
        <v>360</v>
      </c>
      <c r="GA81" t="s">
        <v>360</v>
      </c>
      <c r="GB81">
        <v>0</v>
      </c>
      <c r="GC81">
        <v>100</v>
      </c>
      <c r="GD81">
        <v>100</v>
      </c>
      <c r="GE81">
        <v>2.34</v>
      </c>
      <c r="GF81">
        <v>0.0516</v>
      </c>
      <c r="GG81">
        <v>0.394990895927804</v>
      </c>
      <c r="GH81">
        <v>0.00311535208462502</v>
      </c>
      <c r="GI81">
        <v>-2.16445174003142e-06</v>
      </c>
      <c r="GJ81">
        <v>9.0383515404126e-10</v>
      </c>
      <c r="GK81">
        <v>0.0515542376217994</v>
      </c>
      <c r="GL81">
        <v>0</v>
      </c>
      <c r="GM81">
        <v>0</v>
      </c>
      <c r="GN81">
        <v>0</v>
      </c>
      <c r="GO81">
        <v>18</v>
      </c>
      <c r="GP81">
        <v>2154</v>
      </c>
      <c r="GQ81">
        <v>2</v>
      </c>
      <c r="GR81">
        <v>17</v>
      </c>
      <c r="GS81">
        <v>1473</v>
      </c>
      <c r="GT81">
        <v>1473.2</v>
      </c>
      <c r="GU81">
        <v>2.81982</v>
      </c>
      <c r="GV81">
        <v>2.31201</v>
      </c>
      <c r="GW81">
        <v>1.99829</v>
      </c>
      <c r="GX81">
        <v>2.7002</v>
      </c>
      <c r="GY81">
        <v>2.09351</v>
      </c>
      <c r="GZ81">
        <v>2.31445</v>
      </c>
      <c r="HA81">
        <v>34.8296</v>
      </c>
      <c r="HB81">
        <v>15.9007</v>
      </c>
      <c r="HC81">
        <v>18</v>
      </c>
      <c r="HD81">
        <v>408.018</v>
      </c>
      <c r="HE81">
        <v>730.265</v>
      </c>
      <c r="HF81">
        <v>23.0015</v>
      </c>
      <c r="HG81">
        <v>22.886</v>
      </c>
      <c r="HH81">
        <v>30.0002</v>
      </c>
      <c r="HI81">
        <v>22.6347</v>
      </c>
      <c r="HJ81">
        <v>22.6296</v>
      </c>
      <c r="HK81">
        <v>56.4258</v>
      </c>
      <c r="HL81">
        <v>36.3737</v>
      </c>
      <c r="HM81">
        <v>83.1464</v>
      </c>
      <c r="HN81">
        <v>23</v>
      </c>
      <c r="HO81">
        <v>1123.41</v>
      </c>
      <c r="HP81">
        <v>18.4847</v>
      </c>
      <c r="HQ81">
        <v>98.4386</v>
      </c>
      <c r="HR81">
        <v>100.913</v>
      </c>
    </row>
    <row r="82" spans="1:226">
      <c r="A82">
        <v>66</v>
      </c>
      <c r="B82">
        <v>1656170183.6</v>
      </c>
      <c r="C82">
        <v>387.099999904633</v>
      </c>
      <c r="D82" t="s">
        <v>490</v>
      </c>
      <c r="E82" t="s">
        <v>491</v>
      </c>
      <c r="F82">
        <v>5</v>
      </c>
      <c r="G82" t="s">
        <v>353</v>
      </c>
      <c r="H82" t="s">
        <v>354</v>
      </c>
      <c r="I82">
        <v>1656170175.85</v>
      </c>
      <c r="J82">
        <f>(K82)/1000</f>
        <v>0</v>
      </c>
      <c r="K82">
        <f>IF(BF82, AN82, AH82)</f>
        <v>0</v>
      </c>
      <c r="L82">
        <f>IF(BF82, AI82, AG82)</f>
        <v>0</v>
      </c>
      <c r="M82">
        <f>BH82 - IF(AU82&gt;1, L82*BB82*100.0/(AW82*BV82), 0)</f>
        <v>0</v>
      </c>
      <c r="N82">
        <f>((T82-J82/2)*M82-L82)/(T82+J82/2)</f>
        <v>0</v>
      </c>
      <c r="O82">
        <f>N82*(BO82+BP82)/1000.0</f>
        <v>0</v>
      </c>
      <c r="P82">
        <f>(BH82 - IF(AU82&gt;1, L82*BB82*100.0/(AW82*BV82), 0))*(BO82+BP82)/1000.0</f>
        <v>0</v>
      </c>
      <c r="Q82">
        <f>2.0/((1/S82-1/R82)+SIGN(S82)*SQRT((1/S82-1/R82)*(1/S82-1/R82) + 4*BC82/((BC82+1)*(BC82+1))*(2*1/S82*1/R82-1/R82*1/R82)))</f>
        <v>0</v>
      </c>
      <c r="R82">
        <f>IF(LEFT(BD82,1)&lt;&gt;"0",IF(LEFT(BD82,1)="1",3.0,BE82),$D$5+$E$5*(BV82*BO82/($K$5*1000))+$F$5*(BV82*BO82/($K$5*1000))*MAX(MIN(BB82,$J$5),$I$5)*MAX(MIN(BB82,$J$5),$I$5)+$G$5*MAX(MIN(BB82,$J$5),$I$5)*(BV82*BO82/($K$5*1000))+$H$5*(BV82*BO82/($K$5*1000))*(BV82*BO82/($K$5*1000)))</f>
        <v>0</v>
      </c>
      <c r="S82">
        <f>J82*(1000-(1000*0.61365*exp(17.502*W82/(240.97+W82))/(BO82+BP82)+BJ82)/2)/(1000*0.61365*exp(17.502*W82/(240.97+W82))/(BO82+BP82)-BJ82)</f>
        <v>0</v>
      </c>
      <c r="T82">
        <f>1/((BC82+1)/(Q82/1.6)+1/(R82/1.37)) + BC82/((BC82+1)/(Q82/1.6) + BC82/(R82/1.37))</f>
        <v>0</v>
      </c>
      <c r="U82">
        <f>(AX82*BA82)</f>
        <v>0</v>
      </c>
      <c r="V82">
        <f>(BQ82+(U82+2*0.95*5.67E-8*(((BQ82+$B$7)+273)^4-(BQ82+273)^4)-44100*J82)/(1.84*29.3*R82+8*0.95*5.67E-8*(BQ82+273)^3))</f>
        <v>0</v>
      </c>
      <c r="W82">
        <f>($C$7*BR82+$D$7*BS82+$E$7*V82)</f>
        <v>0</v>
      </c>
      <c r="X82">
        <f>0.61365*exp(17.502*W82/(240.97+W82))</f>
        <v>0</v>
      </c>
      <c r="Y82">
        <f>(Z82/AA82*100)</f>
        <v>0</v>
      </c>
      <c r="Z82">
        <f>BJ82*(BO82+BP82)/1000</f>
        <v>0</v>
      </c>
      <c r="AA82">
        <f>0.61365*exp(17.502*BQ82/(240.97+BQ82))</f>
        <v>0</v>
      </c>
      <c r="AB82">
        <f>(X82-BJ82*(BO82+BP82)/1000)</f>
        <v>0</v>
      </c>
      <c r="AC82">
        <f>(-J82*44100)</f>
        <v>0</v>
      </c>
      <c r="AD82">
        <f>2*29.3*R82*0.92*(BQ82-W82)</f>
        <v>0</v>
      </c>
      <c r="AE82">
        <f>2*0.95*5.67E-8*(((BQ82+$B$7)+273)^4-(W82+273)^4)</f>
        <v>0</v>
      </c>
      <c r="AF82">
        <f>U82+AE82+AC82+AD82</f>
        <v>0</v>
      </c>
      <c r="AG82">
        <f>BN82*AU82*(BI82-BH82*(1000-AU82*BK82)/(1000-AU82*BJ82))/(100*BB82)</f>
        <v>0</v>
      </c>
      <c r="AH82">
        <f>1000*BN82*AU82*(BJ82-BK82)/(100*BB82*(1000-AU82*BJ82))</f>
        <v>0</v>
      </c>
      <c r="AI82">
        <f>(AJ82 - AK82 - BO82*1E3/(8.314*(BQ82+273.15)) * AM82/BN82 * AL82) * BN82/(100*BB82) * (1000 - BK82)/1000</f>
        <v>0</v>
      </c>
      <c r="AJ82">
        <v>1125.46621349313</v>
      </c>
      <c r="AK82">
        <v>1095.21872727273</v>
      </c>
      <c r="AL82">
        <v>3.27804377327576</v>
      </c>
      <c r="AM82">
        <v>66.87844345255</v>
      </c>
      <c r="AN82">
        <f>(AP82 - AO82 + BO82*1E3/(8.314*(BQ82+273.15)) * AR82/BN82 * AQ82) * BN82/(100*BB82) * 1000/(1000 - AP82)</f>
        <v>0</v>
      </c>
      <c r="AO82">
        <v>18.5226698946619</v>
      </c>
      <c r="AP82">
        <v>19.9337854545454</v>
      </c>
      <c r="AQ82">
        <v>1.66011361891475e-05</v>
      </c>
      <c r="AR82">
        <v>77.4193285982375</v>
      </c>
      <c r="AS82">
        <v>30</v>
      </c>
      <c r="AT82">
        <v>6</v>
      </c>
      <c r="AU82">
        <f>IF(AS82*$H$13&gt;=AW82,1.0,(AW82/(AW82-AS82*$H$13)))</f>
        <v>0</v>
      </c>
      <c r="AV82">
        <f>(AU82-1)*100</f>
        <v>0</v>
      </c>
      <c r="AW82">
        <f>MAX(0,($B$13+$C$13*BV82)/(1+$D$13*BV82)*BO82/(BQ82+273)*$E$13)</f>
        <v>0</v>
      </c>
      <c r="AX82">
        <f>$B$11*BW82+$C$11*BX82+$F$11*CI82*(1-CL82)</f>
        <v>0</v>
      </c>
      <c r="AY82">
        <f>AX82*AZ82</f>
        <v>0</v>
      </c>
      <c r="AZ82">
        <f>($B$11*$D$9+$C$11*$D$9+$F$11*((CV82+CN82)/MAX(CV82+CN82+CW82, 0.1)*$I$9+CW82/MAX(CV82+CN82+CW82, 0.1)*$J$9))/($B$11+$C$11+$F$11)</f>
        <v>0</v>
      </c>
      <c r="BA82">
        <f>($B$11*$K$9+$C$11*$K$9+$F$11*((CV82+CN82)/MAX(CV82+CN82+CW82, 0.1)*$P$9+CW82/MAX(CV82+CN82+CW82, 0.1)*$Q$9))/($B$11+$C$11+$F$11)</f>
        <v>0</v>
      </c>
      <c r="BB82">
        <v>2.18</v>
      </c>
      <c r="BC82">
        <v>0.5</v>
      </c>
      <c r="BD82" t="s">
        <v>355</v>
      </c>
      <c r="BE82">
        <v>2</v>
      </c>
      <c r="BF82" t="b">
        <v>1</v>
      </c>
      <c r="BG82">
        <v>1656170175.85</v>
      </c>
      <c r="BH82">
        <v>1049.76392857143</v>
      </c>
      <c r="BI82">
        <v>1089.8225</v>
      </c>
      <c r="BJ82">
        <v>19.9200964285714</v>
      </c>
      <c r="BK82">
        <v>18.5147142857143</v>
      </c>
      <c r="BL82">
        <v>1047.44178571429</v>
      </c>
      <c r="BM82">
        <v>19.8685321428571</v>
      </c>
      <c r="BN82">
        <v>500.000428571429</v>
      </c>
      <c r="BO82">
        <v>76.3349392857143</v>
      </c>
      <c r="BP82">
        <v>0.100006525</v>
      </c>
      <c r="BQ82">
        <v>24.3605428571429</v>
      </c>
      <c r="BR82">
        <v>24.4556392857143</v>
      </c>
      <c r="BS82">
        <v>999.9</v>
      </c>
      <c r="BT82">
        <v>0</v>
      </c>
      <c r="BU82">
        <v>0</v>
      </c>
      <c r="BV82">
        <v>10009.6239285714</v>
      </c>
      <c r="BW82">
        <v>0</v>
      </c>
      <c r="BX82">
        <v>1399.48071428571</v>
      </c>
      <c r="BY82">
        <v>-40.0582964285714</v>
      </c>
      <c r="BZ82">
        <v>1071.10035714286</v>
      </c>
      <c r="CA82">
        <v>1110.38035714286</v>
      </c>
      <c r="CB82">
        <v>1.40537535714286</v>
      </c>
      <c r="CC82">
        <v>1089.8225</v>
      </c>
      <c r="CD82">
        <v>18.5147142857143</v>
      </c>
      <c r="CE82">
        <v>1.52059928571429</v>
      </c>
      <c r="CF82">
        <v>1.41331964285714</v>
      </c>
      <c r="CG82">
        <v>13.1768714285714</v>
      </c>
      <c r="CH82">
        <v>12.0612928571429</v>
      </c>
      <c r="CI82">
        <v>2000.00785714286</v>
      </c>
      <c r="CJ82">
        <v>0.979999071428571</v>
      </c>
      <c r="CK82">
        <v>0.0200011928571429</v>
      </c>
      <c r="CL82">
        <v>0</v>
      </c>
      <c r="CM82">
        <v>2.64634285714286</v>
      </c>
      <c r="CN82">
        <v>0</v>
      </c>
      <c r="CO82">
        <v>3766.18964285714</v>
      </c>
      <c r="CP82">
        <v>16705.4678571429</v>
      </c>
      <c r="CQ82">
        <v>40.437</v>
      </c>
      <c r="CR82">
        <v>42.1294285714286</v>
      </c>
      <c r="CS82">
        <v>41.437</v>
      </c>
      <c r="CT82">
        <v>40.37275</v>
      </c>
      <c r="CU82">
        <v>39.98875</v>
      </c>
      <c r="CV82">
        <v>1960.00678571429</v>
      </c>
      <c r="CW82">
        <v>40.0010714285714</v>
      </c>
      <c r="CX82">
        <v>0</v>
      </c>
      <c r="CY82">
        <v>1656170182.2</v>
      </c>
      <c r="CZ82">
        <v>0</v>
      </c>
      <c r="DA82">
        <v>0</v>
      </c>
      <c r="DB82" t="s">
        <v>356</v>
      </c>
      <c r="DC82">
        <v>1656081796.1</v>
      </c>
      <c r="DD82">
        <v>1656081786.6</v>
      </c>
      <c r="DE82">
        <v>0</v>
      </c>
      <c r="DF82">
        <v>0.447</v>
      </c>
      <c r="DG82">
        <v>0.012</v>
      </c>
      <c r="DH82">
        <v>1.816</v>
      </c>
      <c r="DI82">
        <v>-0.091</v>
      </c>
      <c r="DJ82">
        <v>420</v>
      </c>
      <c r="DK82">
        <v>13</v>
      </c>
      <c r="DL82">
        <v>0.64</v>
      </c>
      <c r="DM82">
        <v>0.22</v>
      </c>
      <c r="DN82">
        <v>-40.081845</v>
      </c>
      <c r="DO82">
        <v>0.80537335834904</v>
      </c>
      <c r="DP82">
        <v>0.357900443524453</v>
      </c>
      <c r="DQ82">
        <v>0</v>
      </c>
      <c r="DR82">
        <v>1.4074195</v>
      </c>
      <c r="DS82">
        <v>-0.0481990243902507</v>
      </c>
      <c r="DT82">
        <v>0.00483510338565784</v>
      </c>
      <c r="DU82">
        <v>1</v>
      </c>
      <c r="DV82">
        <v>1</v>
      </c>
      <c r="DW82">
        <v>2</v>
      </c>
      <c r="DX82" t="s">
        <v>375</v>
      </c>
      <c r="DY82">
        <v>2.90087</v>
      </c>
      <c r="DZ82">
        <v>2.71661</v>
      </c>
      <c r="EA82">
        <v>0.149883</v>
      </c>
      <c r="EB82">
        <v>0.153318</v>
      </c>
      <c r="EC82">
        <v>0.0777042</v>
      </c>
      <c r="ED82">
        <v>0.0733968</v>
      </c>
      <c r="EE82">
        <v>24479.2</v>
      </c>
      <c r="EF82">
        <v>20950</v>
      </c>
      <c r="EG82">
        <v>25758.8</v>
      </c>
      <c r="EH82">
        <v>24078.6</v>
      </c>
      <c r="EI82">
        <v>40485.3</v>
      </c>
      <c r="EJ82">
        <v>36898.9</v>
      </c>
      <c r="EK82">
        <v>46479.6</v>
      </c>
      <c r="EL82">
        <v>42905.3</v>
      </c>
      <c r="EM82">
        <v>1.818</v>
      </c>
      <c r="EN82">
        <v>2.29557</v>
      </c>
      <c r="EO82">
        <v>0.154302</v>
      </c>
      <c r="EP82">
        <v>0</v>
      </c>
      <c r="EQ82">
        <v>21.8742</v>
      </c>
      <c r="ER82">
        <v>999.9</v>
      </c>
      <c r="ES82">
        <v>53.711</v>
      </c>
      <c r="ET82">
        <v>26.143</v>
      </c>
      <c r="EU82">
        <v>23.9442</v>
      </c>
      <c r="EV82">
        <v>52.1955</v>
      </c>
      <c r="EW82">
        <v>35.8454</v>
      </c>
      <c r="EX82">
        <v>2</v>
      </c>
      <c r="EY82">
        <v>-0.348897</v>
      </c>
      <c r="EZ82">
        <v>-0.459129</v>
      </c>
      <c r="FA82">
        <v>20.2464</v>
      </c>
      <c r="FB82">
        <v>5.23496</v>
      </c>
      <c r="FC82">
        <v>11.986</v>
      </c>
      <c r="FD82">
        <v>4.95755</v>
      </c>
      <c r="FE82">
        <v>3.30393</v>
      </c>
      <c r="FF82">
        <v>9999</v>
      </c>
      <c r="FG82">
        <v>311</v>
      </c>
      <c r="FH82">
        <v>3694</v>
      </c>
      <c r="FI82">
        <v>9999</v>
      </c>
      <c r="FJ82">
        <v>1.86829</v>
      </c>
      <c r="FK82">
        <v>1.86401</v>
      </c>
      <c r="FL82">
        <v>1.87159</v>
      </c>
      <c r="FM82">
        <v>1.86247</v>
      </c>
      <c r="FN82">
        <v>1.86188</v>
      </c>
      <c r="FO82">
        <v>1.86829</v>
      </c>
      <c r="FP82">
        <v>1.85842</v>
      </c>
      <c r="FQ82">
        <v>1.86491</v>
      </c>
      <c r="FR82">
        <v>5</v>
      </c>
      <c r="FS82">
        <v>0</v>
      </c>
      <c r="FT82">
        <v>0</v>
      </c>
      <c r="FU82">
        <v>0</v>
      </c>
      <c r="FV82" t="s">
        <v>358</v>
      </c>
      <c r="FW82" t="s">
        <v>359</v>
      </c>
      <c r="FX82" t="s">
        <v>360</v>
      </c>
      <c r="FY82" t="s">
        <v>360</v>
      </c>
      <c r="FZ82" t="s">
        <v>360</v>
      </c>
      <c r="GA82" t="s">
        <v>360</v>
      </c>
      <c r="GB82">
        <v>0</v>
      </c>
      <c r="GC82">
        <v>100</v>
      </c>
      <c r="GD82">
        <v>100</v>
      </c>
      <c r="GE82">
        <v>2.37</v>
      </c>
      <c r="GF82">
        <v>0.0515</v>
      </c>
      <c r="GG82">
        <v>0.394990895927804</v>
      </c>
      <c r="GH82">
        <v>0.00311535208462502</v>
      </c>
      <c r="GI82">
        <v>-2.16445174003142e-06</v>
      </c>
      <c r="GJ82">
        <v>9.0383515404126e-10</v>
      </c>
      <c r="GK82">
        <v>0.0515542376217994</v>
      </c>
      <c r="GL82">
        <v>0</v>
      </c>
      <c r="GM82">
        <v>0</v>
      </c>
      <c r="GN82">
        <v>0</v>
      </c>
      <c r="GO82">
        <v>18</v>
      </c>
      <c r="GP82">
        <v>2154</v>
      </c>
      <c r="GQ82">
        <v>2</v>
      </c>
      <c r="GR82">
        <v>17</v>
      </c>
      <c r="GS82">
        <v>1473.1</v>
      </c>
      <c r="GT82">
        <v>1473.3</v>
      </c>
      <c r="GU82">
        <v>2.85522</v>
      </c>
      <c r="GV82">
        <v>2.31079</v>
      </c>
      <c r="GW82">
        <v>1.99829</v>
      </c>
      <c r="GX82">
        <v>2.7002</v>
      </c>
      <c r="GY82">
        <v>2.09351</v>
      </c>
      <c r="GZ82">
        <v>2.36206</v>
      </c>
      <c r="HA82">
        <v>34.8525</v>
      </c>
      <c r="HB82">
        <v>15.9007</v>
      </c>
      <c r="HC82">
        <v>18</v>
      </c>
      <c r="HD82">
        <v>408.261</v>
      </c>
      <c r="HE82">
        <v>730.239</v>
      </c>
      <c r="HF82">
        <v>23.0013</v>
      </c>
      <c r="HG82">
        <v>22.8896</v>
      </c>
      <c r="HH82">
        <v>30.0003</v>
      </c>
      <c r="HI82">
        <v>22.6388</v>
      </c>
      <c r="HJ82">
        <v>22.634</v>
      </c>
      <c r="HK82">
        <v>57.1759</v>
      </c>
      <c r="HL82">
        <v>36.3737</v>
      </c>
      <c r="HM82">
        <v>82.775</v>
      </c>
      <c r="HN82">
        <v>23</v>
      </c>
      <c r="HO82">
        <v>1136.85</v>
      </c>
      <c r="HP82">
        <v>18.4854</v>
      </c>
      <c r="HQ82">
        <v>98.438</v>
      </c>
      <c r="HR82">
        <v>100.913</v>
      </c>
    </row>
    <row r="83" spans="1:226">
      <c r="A83">
        <v>67</v>
      </c>
      <c r="B83">
        <v>1656170188.6</v>
      </c>
      <c r="C83">
        <v>392.099999904633</v>
      </c>
      <c r="D83" t="s">
        <v>492</v>
      </c>
      <c r="E83" t="s">
        <v>493</v>
      </c>
      <c r="F83">
        <v>5</v>
      </c>
      <c r="G83" t="s">
        <v>353</v>
      </c>
      <c r="H83" t="s">
        <v>354</v>
      </c>
      <c r="I83">
        <v>1656170181.11852</v>
      </c>
      <c r="J83">
        <f>(K83)/1000</f>
        <v>0</v>
      </c>
      <c r="K83">
        <f>IF(BF83, AN83, AH83)</f>
        <v>0</v>
      </c>
      <c r="L83">
        <f>IF(BF83, AI83, AG83)</f>
        <v>0</v>
      </c>
      <c r="M83">
        <f>BH83 - IF(AU83&gt;1, L83*BB83*100.0/(AW83*BV83), 0)</f>
        <v>0</v>
      </c>
      <c r="N83">
        <f>((T83-J83/2)*M83-L83)/(T83+J83/2)</f>
        <v>0</v>
      </c>
      <c r="O83">
        <f>N83*(BO83+BP83)/1000.0</f>
        <v>0</v>
      </c>
      <c r="P83">
        <f>(BH83 - IF(AU83&gt;1, L83*BB83*100.0/(AW83*BV83), 0))*(BO83+BP83)/1000.0</f>
        <v>0</v>
      </c>
      <c r="Q83">
        <f>2.0/((1/S83-1/R83)+SIGN(S83)*SQRT((1/S83-1/R83)*(1/S83-1/R83) + 4*BC83/((BC83+1)*(BC83+1))*(2*1/S83*1/R83-1/R83*1/R83)))</f>
        <v>0</v>
      </c>
      <c r="R83">
        <f>IF(LEFT(BD83,1)&lt;&gt;"0",IF(LEFT(BD83,1)="1",3.0,BE83),$D$5+$E$5*(BV83*BO83/($K$5*1000))+$F$5*(BV83*BO83/($K$5*1000))*MAX(MIN(BB83,$J$5),$I$5)*MAX(MIN(BB83,$J$5),$I$5)+$G$5*MAX(MIN(BB83,$J$5),$I$5)*(BV83*BO83/($K$5*1000))+$H$5*(BV83*BO83/($K$5*1000))*(BV83*BO83/($K$5*1000)))</f>
        <v>0</v>
      </c>
      <c r="S83">
        <f>J83*(1000-(1000*0.61365*exp(17.502*W83/(240.97+W83))/(BO83+BP83)+BJ83)/2)/(1000*0.61365*exp(17.502*W83/(240.97+W83))/(BO83+BP83)-BJ83)</f>
        <v>0</v>
      </c>
      <c r="T83">
        <f>1/((BC83+1)/(Q83/1.6)+1/(R83/1.37)) + BC83/((BC83+1)/(Q83/1.6) + BC83/(R83/1.37))</f>
        <v>0</v>
      </c>
      <c r="U83">
        <f>(AX83*BA83)</f>
        <v>0</v>
      </c>
      <c r="V83">
        <f>(BQ83+(U83+2*0.95*5.67E-8*(((BQ83+$B$7)+273)^4-(BQ83+273)^4)-44100*J83)/(1.84*29.3*R83+8*0.95*5.67E-8*(BQ83+273)^3))</f>
        <v>0</v>
      </c>
      <c r="W83">
        <f>($C$7*BR83+$D$7*BS83+$E$7*V83)</f>
        <v>0</v>
      </c>
      <c r="X83">
        <f>0.61365*exp(17.502*W83/(240.97+W83))</f>
        <v>0</v>
      </c>
      <c r="Y83">
        <f>(Z83/AA83*100)</f>
        <v>0</v>
      </c>
      <c r="Z83">
        <f>BJ83*(BO83+BP83)/1000</f>
        <v>0</v>
      </c>
      <c r="AA83">
        <f>0.61365*exp(17.502*BQ83/(240.97+BQ83))</f>
        <v>0</v>
      </c>
      <c r="AB83">
        <f>(X83-BJ83*(BO83+BP83)/1000)</f>
        <v>0</v>
      </c>
      <c r="AC83">
        <f>(-J83*44100)</f>
        <v>0</v>
      </c>
      <c r="AD83">
        <f>2*29.3*R83*0.92*(BQ83-W83)</f>
        <v>0</v>
      </c>
      <c r="AE83">
        <f>2*0.95*5.67E-8*(((BQ83+$B$7)+273)^4-(W83+273)^4)</f>
        <v>0</v>
      </c>
      <c r="AF83">
        <f>U83+AE83+AC83+AD83</f>
        <v>0</v>
      </c>
      <c r="AG83">
        <f>BN83*AU83*(BI83-BH83*(1000-AU83*BK83)/(1000-AU83*BJ83))/(100*BB83)</f>
        <v>0</v>
      </c>
      <c r="AH83">
        <f>1000*BN83*AU83*(BJ83-BK83)/(100*BB83*(1000-AU83*BJ83))</f>
        <v>0</v>
      </c>
      <c r="AI83">
        <f>(AJ83 - AK83 - BO83*1E3/(8.314*(BQ83+273.15)) * AM83/BN83 * AL83) * BN83/(100*BB83) * (1000 - BK83)/1000</f>
        <v>0</v>
      </c>
      <c r="AJ83">
        <v>1142.84767623671</v>
      </c>
      <c r="AK83">
        <v>1112.45303030303</v>
      </c>
      <c r="AL83">
        <v>3.42860789761496</v>
      </c>
      <c r="AM83">
        <v>66.87844345255</v>
      </c>
      <c r="AN83">
        <f>(AP83 - AO83 + BO83*1E3/(8.314*(BQ83+273.15)) * AR83/BN83 * AQ83) * BN83/(100*BB83) * 1000/(1000 - AP83)</f>
        <v>0</v>
      </c>
      <c r="AO83">
        <v>18.539159418303</v>
      </c>
      <c r="AP83">
        <v>19.9430872727273</v>
      </c>
      <c r="AQ83">
        <v>1.0191211554057e-05</v>
      </c>
      <c r="AR83">
        <v>77.4193285982375</v>
      </c>
      <c r="AS83">
        <v>30</v>
      </c>
      <c r="AT83">
        <v>6</v>
      </c>
      <c r="AU83">
        <f>IF(AS83*$H$13&gt;=AW83,1.0,(AW83/(AW83-AS83*$H$13)))</f>
        <v>0</v>
      </c>
      <c r="AV83">
        <f>(AU83-1)*100</f>
        <v>0</v>
      </c>
      <c r="AW83">
        <f>MAX(0,($B$13+$C$13*BV83)/(1+$D$13*BV83)*BO83/(BQ83+273)*$E$13)</f>
        <v>0</v>
      </c>
      <c r="AX83">
        <f>$B$11*BW83+$C$11*BX83+$F$11*CI83*(1-CL83)</f>
        <v>0</v>
      </c>
      <c r="AY83">
        <f>AX83*AZ83</f>
        <v>0</v>
      </c>
      <c r="AZ83">
        <f>($B$11*$D$9+$C$11*$D$9+$F$11*((CV83+CN83)/MAX(CV83+CN83+CW83, 0.1)*$I$9+CW83/MAX(CV83+CN83+CW83, 0.1)*$J$9))/($B$11+$C$11+$F$11)</f>
        <v>0</v>
      </c>
      <c r="BA83">
        <f>($B$11*$K$9+$C$11*$K$9+$F$11*((CV83+CN83)/MAX(CV83+CN83+CW83, 0.1)*$P$9+CW83/MAX(CV83+CN83+CW83, 0.1)*$Q$9))/($B$11+$C$11+$F$11)</f>
        <v>0</v>
      </c>
      <c r="BB83">
        <v>2.18</v>
      </c>
      <c r="BC83">
        <v>0.5</v>
      </c>
      <c r="BD83" t="s">
        <v>355</v>
      </c>
      <c r="BE83">
        <v>2</v>
      </c>
      <c r="BF83" t="b">
        <v>1</v>
      </c>
      <c r="BG83">
        <v>1656170181.11852</v>
      </c>
      <c r="BH83">
        <v>1067.15148148148</v>
      </c>
      <c r="BI83">
        <v>1107.2537037037</v>
      </c>
      <c r="BJ83">
        <v>19.9296296296296</v>
      </c>
      <c r="BK83">
        <v>18.5290703703704</v>
      </c>
      <c r="BL83">
        <v>1064.80185185185</v>
      </c>
      <c r="BM83">
        <v>19.878062962963</v>
      </c>
      <c r="BN83">
        <v>500.003851851852</v>
      </c>
      <c r="BO83">
        <v>76.3347481481481</v>
      </c>
      <c r="BP83">
        <v>0.100014725925926</v>
      </c>
      <c r="BQ83">
        <v>24.3695555555556</v>
      </c>
      <c r="BR83">
        <v>24.4475851851852</v>
      </c>
      <c r="BS83">
        <v>999.9</v>
      </c>
      <c r="BT83">
        <v>0</v>
      </c>
      <c r="BU83">
        <v>0</v>
      </c>
      <c r="BV83">
        <v>10009.0985185185</v>
      </c>
      <c r="BW83">
        <v>0</v>
      </c>
      <c r="BX83">
        <v>1399.7637037037</v>
      </c>
      <c r="BY83">
        <v>-40.1018222222222</v>
      </c>
      <c r="BZ83">
        <v>1088.85111111111</v>
      </c>
      <c r="CA83">
        <v>1128.1562962963</v>
      </c>
      <c r="CB83">
        <v>1.40055222222222</v>
      </c>
      <c r="CC83">
        <v>1107.2537037037</v>
      </c>
      <c r="CD83">
        <v>18.5290703703704</v>
      </c>
      <c r="CE83">
        <v>1.52132259259259</v>
      </c>
      <c r="CF83">
        <v>1.41441185185185</v>
      </c>
      <c r="CG83">
        <v>13.1841518518518</v>
      </c>
      <c r="CH83">
        <v>12.0730185185185</v>
      </c>
      <c r="CI83">
        <v>2000.02814814815</v>
      </c>
      <c r="CJ83">
        <v>0.979999</v>
      </c>
      <c r="CK83">
        <v>0.0200012666666667</v>
      </c>
      <c r="CL83">
        <v>0</v>
      </c>
      <c r="CM83">
        <v>2.63386666666667</v>
      </c>
      <c r="CN83">
        <v>0</v>
      </c>
      <c r="CO83">
        <v>3764.99962962963</v>
      </c>
      <c r="CP83">
        <v>16705.637037037</v>
      </c>
      <c r="CQ83">
        <v>40.437</v>
      </c>
      <c r="CR83">
        <v>42.1456666666667</v>
      </c>
      <c r="CS83">
        <v>41.437</v>
      </c>
      <c r="CT83">
        <v>40.375</v>
      </c>
      <c r="CU83">
        <v>39.9883333333333</v>
      </c>
      <c r="CV83">
        <v>1960.0262962963</v>
      </c>
      <c r="CW83">
        <v>40.0018518518519</v>
      </c>
      <c r="CX83">
        <v>0</v>
      </c>
      <c r="CY83">
        <v>1656170187.6</v>
      </c>
      <c r="CZ83">
        <v>0</v>
      </c>
      <c r="DA83">
        <v>0</v>
      </c>
      <c r="DB83" t="s">
        <v>356</v>
      </c>
      <c r="DC83">
        <v>1656081796.1</v>
      </c>
      <c r="DD83">
        <v>1656081786.6</v>
      </c>
      <c r="DE83">
        <v>0</v>
      </c>
      <c r="DF83">
        <v>0.447</v>
      </c>
      <c r="DG83">
        <v>0.012</v>
      </c>
      <c r="DH83">
        <v>1.816</v>
      </c>
      <c r="DI83">
        <v>-0.091</v>
      </c>
      <c r="DJ83">
        <v>420</v>
      </c>
      <c r="DK83">
        <v>13</v>
      </c>
      <c r="DL83">
        <v>0.64</v>
      </c>
      <c r="DM83">
        <v>0.22</v>
      </c>
      <c r="DN83">
        <v>-40.099755</v>
      </c>
      <c r="DO83">
        <v>-1.06316172607879</v>
      </c>
      <c r="DP83">
        <v>0.360252260194159</v>
      </c>
      <c r="DQ83">
        <v>0</v>
      </c>
      <c r="DR83">
        <v>1.40387875</v>
      </c>
      <c r="DS83">
        <v>-0.0499068292682939</v>
      </c>
      <c r="DT83">
        <v>0.00501993784199566</v>
      </c>
      <c r="DU83">
        <v>1</v>
      </c>
      <c r="DV83">
        <v>1</v>
      </c>
      <c r="DW83">
        <v>2</v>
      </c>
      <c r="DX83" t="s">
        <v>375</v>
      </c>
      <c r="DY83">
        <v>2.90072</v>
      </c>
      <c r="DZ83">
        <v>2.71638</v>
      </c>
      <c r="EA83">
        <v>0.151363</v>
      </c>
      <c r="EB83">
        <v>0.154737</v>
      </c>
      <c r="EC83">
        <v>0.0777298</v>
      </c>
      <c r="ED83">
        <v>0.0734398</v>
      </c>
      <c r="EE83">
        <v>24436.7</v>
      </c>
      <c r="EF83">
        <v>20914.7</v>
      </c>
      <c r="EG83">
        <v>25758.8</v>
      </c>
      <c r="EH83">
        <v>24078.3</v>
      </c>
      <c r="EI83">
        <v>40483.5</v>
      </c>
      <c r="EJ83">
        <v>36896.9</v>
      </c>
      <c r="EK83">
        <v>46478.8</v>
      </c>
      <c r="EL83">
        <v>42904.9</v>
      </c>
      <c r="EM83">
        <v>1.81793</v>
      </c>
      <c r="EN83">
        <v>2.29542</v>
      </c>
      <c r="EO83">
        <v>0.160143</v>
      </c>
      <c r="EP83">
        <v>0</v>
      </c>
      <c r="EQ83">
        <v>21.8783</v>
      </c>
      <c r="ER83">
        <v>999.9</v>
      </c>
      <c r="ES83">
        <v>53.711</v>
      </c>
      <c r="ET83">
        <v>26.163</v>
      </c>
      <c r="EU83">
        <v>23.9727</v>
      </c>
      <c r="EV83">
        <v>52.3555</v>
      </c>
      <c r="EW83">
        <v>35.8574</v>
      </c>
      <c r="EX83">
        <v>2</v>
      </c>
      <c r="EY83">
        <v>-0.348592</v>
      </c>
      <c r="EZ83">
        <v>-0.453342</v>
      </c>
      <c r="FA83">
        <v>20.2463</v>
      </c>
      <c r="FB83">
        <v>5.23481</v>
      </c>
      <c r="FC83">
        <v>11.986</v>
      </c>
      <c r="FD83">
        <v>4.9572</v>
      </c>
      <c r="FE83">
        <v>3.30393</v>
      </c>
      <c r="FF83">
        <v>9999</v>
      </c>
      <c r="FG83">
        <v>311</v>
      </c>
      <c r="FH83">
        <v>3694</v>
      </c>
      <c r="FI83">
        <v>9999</v>
      </c>
      <c r="FJ83">
        <v>1.86829</v>
      </c>
      <c r="FK83">
        <v>1.86401</v>
      </c>
      <c r="FL83">
        <v>1.87159</v>
      </c>
      <c r="FM83">
        <v>1.86245</v>
      </c>
      <c r="FN83">
        <v>1.86188</v>
      </c>
      <c r="FO83">
        <v>1.86829</v>
      </c>
      <c r="FP83">
        <v>1.85841</v>
      </c>
      <c r="FQ83">
        <v>1.86489</v>
      </c>
      <c r="FR83">
        <v>5</v>
      </c>
      <c r="FS83">
        <v>0</v>
      </c>
      <c r="FT83">
        <v>0</v>
      </c>
      <c r="FU83">
        <v>0</v>
      </c>
      <c r="FV83" t="s">
        <v>358</v>
      </c>
      <c r="FW83" t="s">
        <v>359</v>
      </c>
      <c r="FX83" t="s">
        <v>360</v>
      </c>
      <c r="FY83" t="s">
        <v>360</v>
      </c>
      <c r="FZ83" t="s">
        <v>360</v>
      </c>
      <c r="GA83" t="s">
        <v>360</v>
      </c>
      <c r="GB83">
        <v>0</v>
      </c>
      <c r="GC83">
        <v>100</v>
      </c>
      <c r="GD83">
        <v>100</v>
      </c>
      <c r="GE83">
        <v>2.39</v>
      </c>
      <c r="GF83">
        <v>0.0515</v>
      </c>
      <c r="GG83">
        <v>0.394990895927804</v>
      </c>
      <c r="GH83">
        <v>0.00311535208462502</v>
      </c>
      <c r="GI83">
        <v>-2.16445174003142e-06</v>
      </c>
      <c r="GJ83">
        <v>9.0383515404126e-10</v>
      </c>
      <c r="GK83">
        <v>0.0515542376217994</v>
      </c>
      <c r="GL83">
        <v>0</v>
      </c>
      <c r="GM83">
        <v>0</v>
      </c>
      <c r="GN83">
        <v>0</v>
      </c>
      <c r="GO83">
        <v>18</v>
      </c>
      <c r="GP83">
        <v>2154</v>
      </c>
      <c r="GQ83">
        <v>2</v>
      </c>
      <c r="GR83">
        <v>17</v>
      </c>
      <c r="GS83">
        <v>1473.2</v>
      </c>
      <c r="GT83">
        <v>1473.4</v>
      </c>
      <c r="GU83">
        <v>2.88574</v>
      </c>
      <c r="GV83">
        <v>2.30957</v>
      </c>
      <c r="GW83">
        <v>1.99829</v>
      </c>
      <c r="GX83">
        <v>2.7002</v>
      </c>
      <c r="GY83">
        <v>2.09351</v>
      </c>
      <c r="GZ83">
        <v>2.35596</v>
      </c>
      <c r="HA83">
        <v>34.8525</v>
      </c>
      <c r="HB83">
        <v>15.9007</v>
      </c>
      <c r="HC83">
        <v>18</v>
      </c>
      <c r="HD83">
        <v>408.251</v>
      </c>
      <c r="HE83">
        <v>730.162</v>
      </c>
      <c r="HF83">
        <v>23.0012</v>
      </c>
      <c r="HG83">
        <v>22.893</v>
      </c>
      <c r="HH83">
        <v>30.0003</v>
      </c>
      <c r="HI83">
        <v>22.6428</v>
      </c>
      <c r="HJ83">
        <v>22.6378</v>
      </c>
      <c r="HK83">
        <v>57.8457</v>
      </c>
      <c r="HL83">
        <v>36.3737</v>
      </c>
      <c r="HM83">
        <v>82.775</v>
      </c>
      <c r="HN83">
        <v>23</v>
      </c>
      <c r="HO83">
        <v>1156.96</v>
      </c>
      <c r="HP83">
        <v>18.4859</v>
      </c>
      <c r="HQ83">
        <v>98.4369</v>
      </c>
      <c r="HR83">
        <v>100.912</v>
      </c>
    </row>
    <row r="84" spans="1:226">
      <c r="A84">
        <v>68</v>
      </c>
      <c r="B84">
        <v>1656170193.6</v>
      </c>
      <c r="C84">
        <v>397.099999904633</v>
      </c>
      <c r="D84" t="s">
        <v>494</v>
      </c>
      <c r="E84" t="s">
        <v>495</v>
      </c>
      <c r="F84">
        <v>5</v>
      </c>
      <c r="G84" t="s">
        <v>353</v>
      </c>
      <c r="H84" t="s">
        <v>354</v>
      </c>
      <c r="I84">
        <v>1656170185.83214</v>
      </c>
      <c r="J84">
        <f>(K84)/1000</f>
        <v>0</v>
      </c>
      <c r="K84">
        <f>IF(BF84, AN84, AH84)</f>
        <v>0</v>
      </c>
      <c r="L84">
        <f>IF(BF84, AI84, AG84)</f>
        <v>0</v>
      </c>
      <c r="M84">
        <f>BH84 - IF(AU84&gt;1, L84*BB84*100.0/(AW84*BV84), 0)</f>
        <v>0</v>
      </c>
      <c r="N84">
        <f>((T84-J84/2)*M84-L84)/(T84+J84/2)</f>
        <v>0</v>
      </c>
      <c r="O84">
        <f>N84*(BO84+BP84)/1000.0</f>
        <v>0</v>
      </c>
      <c r="P84">
        <f>(BH84 - IF(AU84&gt;1, L84*BB84*100.0/(AW84*BV84), 0))*(BO84+BP84)/1000.0</f>
        <v>0</v>
      </c>
      <c r="Q84">
        <f>2.0/((1/S84-1/R84)+SIGN(S84)*SQRT((1/S84-1/R84)*(1/S84-1/R84) + 4*BC84/((BC84+1)*(BC84+1))*(2*1/S84*1/R84-1/R84*1/R84)))</f>
        <v>0</v>
      </c>
      <c r="R84">
        <f>IF(LEFT(BD84,1)&lt;&gt;"0",IF(LEFT(BD84,1)="1",3.0,BE84),$D$5+$E$5*(BV84*BO84/($K$5*1000))+$F$5*(BV84*BO84/($K$5*1000))*MAX(MIN(BB84,$J$5),$I$5)*MAX(MIN(BB84,$J$5),$I$5)+$G$5*MAX(MIN(BB84,$J$5),$I$5)*(BV84*BO84/($K$5*1000))+$H$5*(BV84*BO84/($K$5*1000))*(BV84*BO84/($K$5*1000)))</f>
        <v>0</v>
      </c>
      <c r="S84">
        <f>J84*(1000-(1000*0.61365*exp(17.502*W84/(240.97+W84))/(BO84+BP84)+BJ84)/2)/(1000*0.61365*exp(17.502*W84/(240.97+W84))/(BO84+BP84)-BJ84)</f>
        <v>0</v>
      </c>
      <c r="T84">
        <f>1/((BC84+1)/(Q84/1.6)+1/(R84/1.37)) + BC84/((BC84+1)/(Q84/1.6) + BC84/(R84/1.37))</f>
        <v>0</v>
      </c>
      <c r="U84">
        <f>(AX84*BA84)</f>
        <v>0</v>
      </c>
      <c r="V84">
        <f>(BQ84+(U84+2*0.95*5.67E-8*(((BQ84+$B$7)+273)^4-(BQ84+273)^4)-44100*J84)/(1.84*29.3*R84+8*0.95*5.67E-8*(BQ84+273)^3))</f>
        <v>0</v>
      </c>
      <c r="W84">
        <f>($C$7*BR84+$D$7*BS84+$E$7*V84)</f>
        <v>0</v>
      </c>
      <c r="X84">
        <f>0.61365*exp(17.502*W84/(240.97+W84))</f>
        <v>0</v>
      </c>
      <c r="Y84">
        <f>(Z84/AA84*100)</f>
        <v>0</v>
      </c>
      <c r="Z84">
        <f>BJ84*(BO84+BP84)/1000</f>
        <v>0</v>
      </c>
      <c r="AA84">
        <f>0.61365*exp(17.502*BQ84/(240.97+BQ84))</f>
        <v>0</v>
      </c>
      <c r="AB84">
        <f>(X84-BJ84*(BO84+BP84)/1000)</f>
        <v>0</v>
      </c>
      <c r="AC84">
        <f>(-J84*44100)</f>
        <v>0</v>
      </c>
      <c r="AD84">
        <f>2*29.3*R84*0.92*(BQ84-W84)</f>
        <v>0</v>
      </c>
      <c r="AE84">
        <f>2*0.95*5.67E-8*(((BQ84+$B$7)+273)^4-(W84+273)^4)</f>
        <v>0</v>
      </c>
      <c r="AF84">
        <f>U84+AE84+AC84+AD84</f>
        <v>0</v>
      </c>
      <c r="AG84">
        <f>BN84*AU84*(BI84-BH84*(1000-AU84*BK84)/(1000-AU84*BJ84))/(100*BB84)</f>
        <v>0</v>
      </c>
      <c r="AH84">
        <f>1000*BN84*AU84*(BJ84-BK84)/(100*BB84*(1000-AU84*BJ84))</f>
        <v>0</v>
      </c>
      <c r="AI84">
        <f>(AJ84 - AK84 - BO84*1E3/(8.314*(BQ84+273.15)) * AM84/BN84 * AL84) * BN84/(100*BB84) * (1000 - BK84)/1000</f>
        <v>0</v>
      </c>
      <c r="AJ84">
        <v>1159.82720616879</v>
      </c>
      <c r="AK84">
        <v>1129.27678787879</v>
      </c>
      <c r="AL84">
        <v>3.38073999002041</v>
      </c>
      <c r="AM84">
        <v>66.87844345255</v>
      </c>
      <c r="AN84">
        <f>(AP84 - AO84 + BO84*1E3/(8.314*(BQ84+273.15)) * AR84/BN84 * AQ84) * BN84/(100*BB84) * 1000/(1000 - AP84)</f>
        <v>0</v>
      </c>
      <c r="AO84">
        <v>18.5533219502552</v>
      </c>
      <c r="AP84">
        <v>19.9551290909091</v>
      </c>
      <c r="AQ84">
        <v>3.25941668202464e-05</v>
      </c>
      <c r="AR84">
        <v>77.4193285982375</v>
      </c>
      <c r="AS84">
        <v>29</v>
      </c>
      <c r="AT84">
        <v>6</v>
      </c>
      <c r="AU84">
        <f>IF(AS84*$H$13&gt;=AW84,1.0,(AW84/(AW84-AS84*$H$13)))</f>
        <v>0</v>
      </c>
      <c r="AV84">
        <f>(AU84-1)*100</f>
        <v>0</v>
      </c>
      <c r="AW84">
        <f>MAX(0,($B$13+$C$13*BV84)/(1+$D$13*BV84)*BO84/(BQ84+273)*$E$13)</f>
        <v>0</v>
      </c>
      <c r="AX84">
        <f>$B$11*BW84+$C$11*BX84+$F$11*CI84*(1-CL84)</f>
        <v>0</v>
      </c>
      <c r="AY84">
        <f>AX84*AZ84</f>
        <v>0</v>
      </c>
      <c r="AZ84">
        <f>($B$11*$D$9+$C$11*$D$9+$F$11*((CV84+CN84)/MAX(CV84+CN84+CW84, 0.1)*$I$9+CW84/MAX(CV84+CN84+CW84, 0.1)*$J$9))/($B$11+$C$11+$F$11)</f>
        <v>0</v>
      </c>
      <c r="BA84">
        <f>($B$11*$K$9+$C$11*$K$9+$F$11*((CV84+CN84)/MAX(CV84+CN84+CW84, 0.1)*$P$9+CW84/MAX(CV84+CN84+CW84, 0.1)*$Q$9))/($B$11+$C$11+$F$11)</f>
        <v>0</v>
      </c>
      <c r="BB84">
        <v>2.18</v>
      </c>
      <c r="BC84">
        <v>0.5</v>
      </c>
      <c r="BD84" t="s">
        <v>355</v>
      </c>
      <c r="BE84">
        <v>2</v>
      </c>
      <c r="BF84" t="b">
        <v>1</v>
      </c>
      <c r="BG84">
        <v>1656170185.83214</v>
      </c>
      <c r="BH84">
        <v>1082.65428571429</v>
      </c>
      <c r="BI84">
        <v>1122.95892857143</v>
      </c>
      <c r="BJ84">
        <v>19.9397321428571</v>
      </c>
      <c r="BK84">
        <v>18.5399642857143</v>
      </c>
      <c r="BL84">
        <v>1080.28</v>
      </c>
      <c r="BM84">
        <v>19.888175</v>
      </c>
      <c r="BN84">
        <v>500.015857142857</v>
      </c>
      <c r="BO84">
        <v>76.3344285714286</v>
      </c>
      <c r="BP84">
        <v>0.100056507142857</v>
      </c>
      <c r="BQ84">
        <v>24.3798928571429</v>
      </c>
      <c r="BR84">
        <v>24.4726357142857</v>
      </c>
      <c r="BS84">
        <v>999.9</v>
      </c>
      <c r="BT84">
        <v>0</v>
      </c>
      <c r="BU84">
        <v>0</v>
      </c>
      <c r="BV84">
        <v>9995.80607142857</v>
      </c>
      <c r="BW84">
        <v>0</v>
      </c>
      <c r="BX84">
        <v>1399.93107142857</v>
      </c>
      <c r="BY84">
        <v>-40.3040285714286</v>
      </c>
      <c r="BZ84">
        <v>1104.68035714286</v>
      </c>
      <c r="CA84">
        <v>1144.17071428571</v>
      </c>
      <c r="CB84">
        <v>1.39976678571429</v>
      </c>
      <c r="CC84">
        <v>1122.95892857143</v>
      </c>
      <c r="CD84">
        <v>18.5399642857143</v>
      </c>
      <c r="CE84">
        <v>1.52208714285714</v>
      </c>
      <c r="CF84">
        <v>1.41523714285714</v>
      </c>
      <c r="CG84">
        <v>13.1918571428571</v>
      </c>
      <c r="CH84">
        <v>12.0818785714286</v>
      </c>
      <c r="CI84">
        <v>2000.02607142857</v>
      </c>
      <c r="CJ84">
        <v>0.979999178571429</v>
      </c>
      <c r="CK84">
        <v>0.0200010821428571</v>
      </c>
      <c r="CL84">
        <v>0</v>
      </c>
      <c r="CM84">
        <v>2.61826071428571</v>
      </c>
      <c r="CN84">
        <v>0</v>
      </c>
      <c r="CO84">
        <v>3763.57214285714</v>
      </c>
      <c r="CP84">
        <v>16705.625</v>
      </c>
      <c r="CQ84">
        <v>40.437</v>
      </c>
      <c r="CR84">
        <v>42.1471428571429</v>
      </c>
      <c r="CS84">
        <v>41.437</v>
      </c>
      <c r="CT84">
        <v>40.375</v>
      </c>
      <c r="CU84">
        <v>39.9955</v>
      </c>
      <c r="CV84">
        <v>1960.02464285714</v>
      </c>
      <c r="CW84">
        <v>40.0014285714286</v>
      </c>
      <c r="CX84">
        <v>0</v>
      </c>
      <c r="CY84">
        <v>1656170192.4</v>
      </c>
      <c r="CZ84">
        <v>0</v>
      </c>
      <c r="DA84">
        <v>0</v>
      </c>
      <c r="DB84" t="s">
        <v>356</v>
      </c>
      <c r="DC84">
        <v>1656081796.1</v>
      </c>
      <c r="DD84">
        <v>1656081786.6</v>
      </c>
      <c r="DE84">
        <v>0</v>
      </c>
      <c r="DF84">
        <v>0.447</v>
      </c>
      <c r="DG84">
        <v>0.012</v>
      </c>
      <c r="DH84">
        <v>1.816</v>
      </c>
      <c r="DI84">
        <v>-0.091</v>
      </c>
      <c r="DJ84">
        <v>420</v>
      </c>
      <c r="DK84">
        <v>13</v>
      </c>
      <c r="DL84">
        <v>0.64</v>
      </c>
      <c r="DM84">
        <v>0.22</v>
      </c>
      <c r="DN84">
        <v>-40.20161</v>
      </c>
      <c r="DO84">
        <v>-1.64667016885544</v>
      </c>
      <c r="DP84">
        <v>0.36360124573494</v>
      </c>
      <c r="DQ84">
        <v>0</v>
      </c>
      <c r="DR84">
        <v>1.40034125</v>
      </c>
      <c r="DS84">
        <v>-0.0320545215759885</v>
      </c>
      <c r="DT84">
        <v>0.00411591313532003</v>
      </c>
      <c r="DU84">
        <v>1</v>
      </c>
      <c r="DV84">
        <v>1</v>
      </c>
      <c r="DW84">
        <v>2</v>
      </c>
      <c r="DX84" t="s">
        <v>375</v>
      </c>
      <c r="DY84">
        <v>2.90055</v>
      </c>
      <c r="DZ84">
        <v>2.71642</v>
      </c>
      <c r="EA84">
        <v>0.152808</v>
      </c>
      <c r="EB84">
        <v>0.15621</v>
      </c>
      <c r="EC84">
        <v>0.0777574</v>
      </c>
      <c r="ED84">
        <v>0.0734059</v>
      </c>
      <c r="EE84">
        <v>24394.9</v>
      </c>
      <c r="EF84">
        <v>20878.1</v>
      </c>
      <c r="EG84">
        <v>25758.6</v>
      </c>
      <c r="EH84">
        <v>24078.2</v>
      </c>
      <c r="EI84">
        <v>40482.4</v>
      </c>
      <c r="EJ84">
        <v>36898.1</v>
      </c>
      <c r="EK84">
        <v>46478.9</v>
      </c>
      <c r="EL84">
        <v>42904.7</v>
      </c>
      <c r="EM84">
        <v>1.81872</v>
      </c>
      <c r="EN84">
        <v>2.29548</v>
      </c>
      <c r="EO84">
        <v>0.161678</v>
      </c>
      <c r="EP84">
        <v>0</v>
      </c>
      <c r="EQ84">
        <v>21.8811</v>
      </c>
      <c r="ER84">
        <v>999.9</v>
      </c>
      <c r="ES84">
        <v>53.687</v>
      </c>
      <c r="ET84">
        <v>26.183</v>
      </c>
      <c r="EU84">
        <v>23.9899</v>
      </c>
      <c r="EV84">
        <v>52.4555</v>
      </c>
      <c r="EW84">
        <v>35.8854</v>
      </c>
      <c r="EX84">
        <v>2</v>
      </c>
      <c r="EY84">
        <v>-0.348587</v>
      </c>
      <c r="EZ84">
        <v>-0.446247</v>
      </c>
      <c r="FA84">
        <v>20.2463</v>
      </c>
      <c r="FB84">
        <v>5.23481</v>
      </c>
      <c r="FC84">
        <v>11.986</v>
      </c>
      <c r="FD84">
        <v>4.95735</v>
      </c>
      <c r="FE84">
        <v>3.304</v>
      </c>
      <c r="FF84">
        <v>9999</v>
      </c>
      <c r="FG84">
        <v>311</v>
      </c>
      <c r="FH84">
        <v>3694.3</v>
      </c>
      <c r="FI84">
        <v>9999</v>
      </c>
      <c r="FJ84">
        <v>1.86829</v>
      </c>
      <c r="FK84">
        <v>1.86401</v>
      </c>
      <c r="FL84">
        <v>1.8716</v>
      </c>
      <c r="FM84">
        <v>1.86247</v>
      </c>
      <c r="FN84">
        <v>1.86187</v>
      </c>
      <c r="FO84">
        <v>1.86829</v>
      </c>
      <c r="FP84">
        <v>1.85838</v>
      </c>
      <c r="FQ84">
        <v>1.86491</v>
      </c>
      <c r="FR84">
        <v>5</v>
      </c>
      <c r="FS84">
        <v>0</v>
      </c>
      <c r="FT84">
        <v>0</v>
      </c>
      <c r="FU84">
        <v>0</v>
      </c>
      <c r="FV84" t="s">
        <v>358</v>
      </c>
      <c r="FW84" t="s">
        <v>359</v>
      </c>
      <c r="FX84" t="s">
        <v>360</v>
      </c>
      <c r="FY84" t="s">
        <v>360</v>
      </c>
      <c r="FZ84" t="s">
        <v>360</v>
      </c>
      <c r="GA84" t="s">
        <v>360</v>
      </c>
      <c r="GB84">
        <v>0</v>
      </c>
      <c r="GC84">
        <v>100</v>
      </c>
      <c r="GD84">
        <v>100</v>
      </c>
      <c r="GE84">
        <v>2.41</v>
      </c>
      <c r="GF84">
        <v>0.0515</v>
      </c>
      <c r="GG84">
        <v>0.394990895927804</v>
      </c>
      <c r="GH84">
        <v>0.00311535208462502</v>
      </c>
      <c r="GI84">
        <v>-2.16445174003142e-06</v>
      </c>
      <c r="GJ84">
        <v>9.0383515404126e-10</v>
      </c>
      <c r="GK84">
        <v>0.0515542376217994</v>
      </c>
      <c r="GL84">
        <v>0</v>
      </c>
      <c r="GM84">
        <v>0</v>
      </c>
      <c r="GN84">
        <v>0</v>
      </c>
      <c r="GO84">
        <v>18</v>
      </c>
      <c r="GP84">
        <v>2154</v>
      </c>
      <c r="GQ84">
        <v>2</v>
      </c>
      <c r="GR84">
        <v>17</v>
      </c>
      <c r="GS84">
        <v>1473.3</v>
      </c>
      <c r="GT84">
        <v>1473.5</v>
      </c>
      <c r="GU84">
        <v>2.91992</v>
      </c>
      <c r="GV84">
        <v>2.30591</v>
      </c>
      <c r="GW84">
        <v>1.99829</v>
      </c>
      <c r="GX84">
        <v>2.7002</v>
      </c>
      <c r="GY84">
        <v>2.09351</v>
      </c>
      <c r="GZ84">
        <v>2.36206</v>
      </c>
      <c r="HA84">
        <v>34.8755</v>
      </c>
      <c r="HB84">
        <v>15.9007</v>
      </c>
      <c r="HC84">
        <v>18</v>
      </c>
      <c r="HD84">
        <v>408.703</v>
      </c>
      <c r="HE84">
        <v>730.262</v>
      </c>
      <c r="HF84">
        <v>23.0014</v>
      </c>
      <c r="HG84">
        <v>22.8966</v>
      </c>
      <c r="HH84">
        <v>30.0001</v>
      </c>
      <c r="HI84">
        <v>22.6466</v>
      </c>
      <c r="HJ84">
        <v>22.6416</v>
      </c>
      <c r="HK84">
        <v>58.4744</v>
      </c>
      <c r="HL84">
        <v>36.6687</v>
      </c>
      <c r="HM84">
        <v>82.775</v>
      </c>
      <c r="HN84">
        <v>23</v>
      </c>
      <c r="HO84">
        <v>1170.38</v>
      </c>
      <c r="HP84">
        <v>18.4826</v>
      </c>
      <c r="HQ84">
        <v>98.4369</v>
      </c>
      <c r="HR84">
        <v>100.912</v>
      </c>
    </row>
    <row r="85" spans="1:226">
      <c r="A85">
        <v>69</v>
      </c>
      <c r="B85">
        <v>1656170198.6</v>
      </c>
      <c r="C85">
        <v>402.099999904633</v>
      </c>
      <c r="D85" t="s">
        <v>496</v>
      </c>
      <c r="E85" t="s">
        <v>497</v>
      </c>
      <c r="F85">
        <v>5</v>
      </c>
      <c r="G85" t="s">
        <v>353</v>
      </c>
      <c r="H85" t="s">
        <v>354</v>
      </c>
      <c r="I85">
        <v>1656170191.1</v>
      </c>
      <c r="J85">
        <f>(K85)/1000</f>
        <v>0</v>
      </c>
      <c r="K85">
        <f>IF(BF85, AN85, AH85)</f>
        <v>0</v>
      </c>
      <c r="L85">
        <f>IF(BF85, AI85, AG85)</f>
        <v>0</v>
      </c>
      <c r="M85">
        <f>BH85 - IF(AU85&gt;1, L85*BB85*100.0/(AW85*BV85), 0)</f>
        <v>0</v>
      </c>
      <c r="N85">
        <f>((T85-J85/2)*M85-L85)/(T85+J85/2)</f>
        <v>0</v>
      </c>
      <c r="O85">
        <f>N85*(BO85+BP85)/1000.0</f>
        <v>0</v>
      </c>
      <c r="P85">
        <f>(BH85 - IF(AU85&gt;1, L85*BB85*100.0/(AW85*BV85), 0))*(BO85+BP85)/1000.0</f>
        <v>0</v>
      </c>
      <c r="Q85">
        <f>2.0/((1/S85-1/R85)+SIGN(S85)*SQRT((1/S85-1/R85)*(1/S85-1/R85) + 4*BC85/((BC85+1)*(BC85+1))*(2*1/S85*1/R85-1/R85*1/R85)))</f>
        <v>0</v>
      </c>
      <c r="R85">
        <f>IF(LEFT(BD85,1)&lt;&gt;"0",IF(LEFT(BD85,1)="1",3.0,BE85),$D$5+$E$5*(BV85*BO85/($K$5*1000))+$F$5*(BV85*BO85/($K$5*1000))*MAX(MIN(BB85,$J$5),$I$5)*MAX(MIN(BB85,$J$5),$I$5)+$G$5*MAX(MIN(BB85,$J$5),$I$5)*(BV85*BO85/($K$5*1000))+$H$5*(BV85*BO85/($K$5*1000))*(BV85*BO85/($K$5*1000)))</f>
        <v>0</v>
      </c>
      <c r="S85">
        <f>J85*(1000-(1000*0.61365*exp(17.502*W85/(240.97+W85))/(BO85+BP85)+BJ85)/2)/(1000*0.61365*exp(17.502*W85/(240.97+W85))/(BO85+BP85)-BJ85)</f>
        <v>0</v>
      </c>
      <c r="T85">
        <f>1/((BC85+1)/(Q85/1.6)+1/(R85/1.37)) + BC85/((BC85+1)/(Q85/1.6) + BC85/(R85/1.37))</f>
        <v>0</v>
      </c>
      <c r="U85">
        <f>(AX85*BA85)</f>
        <v>0</v>
      </c>
      <c r="V85">
        <f>(BQ85+(U85+2*0.95*5.67E-8*(((BQ85+$B$7)+273)^4-(BQ85+273)^4)-44100*J85)/(1.84*29.3*R85+8*0.95*5.67E-8*(BQ85+273)^3))</f>
        <v>0</v>
      </c>
      <c r="W85">
        <f>($C$7*BR85+$D$7*BS85+$E$7*V85)</f>
        <v>0</v>
      </c>
      <c r="X85">
        <f>0.61365*exp(17.502*W85/(240.97+W85))</f>
        <v>0</v>
      </c>
      <c r="Y85">
        <f>(Z85/AA85*100)</f>
        <v>0</v>
      </c>
      <c r="Z85">
        <f>BJ85*(BO85+BP85)/1000</f>
        <v>0</v>
      </c>
      <c r="AA85">
        <f>0.61365*exp(17.502*BQ85/(240.97+BQ85))</f>
        <v>0</v>
      </c>
      <c r="AB85">
        <f>(X85-BJ85*(BO85+BP85)/1000)</f>
        <v>0</v>
      </c>
      <c r="AC85">
        <f>(-J85*44100)</f>
        <v>0</v>
      </c>
      <c r="AD85">
        <f>2*29.3*R85*0.92*(BQ85-W85)</f>
        <v>0</v>
      </c>
      <c r="AE85">
        <f>2*0.95*5.67E-8*(((BQ85+$B$7)+273)^4-(W85+273)^4)</f>
        <v>0</v>
      </c>
      <c r="AF85">
        <f>U85+AE85+AC85+AD85</f>
        <v>0</v>
      </c>
      <c r="AG85">
        <f>BN85*AU85*(BI85-BH85*(1000-AU85*BK85)/(1000-AU85*BJ85))/(100*BB85)</f>
        <v>0</v>
      </c>
      <c r="AH85">
        <f>1000*BN85*AU85*(BJ85-BK85)/(100*BB85*(1000-AU85*BJ85))</f>
        <v>0</v>
      </c>
      <c r="AI85">
        <f>(AJ85 - AK85 - BO85*1E3/(8.314*(BQ85+273.15)) * AM85/BN85 * AL85) * BN85/(100*BB85) * (1000 - BK85)/1000</f>
        <v>0</v>
      </c>
      <c r="AJ85">
        <v>1177.16151060899</v>
      </c>
      <c r="AK85">
        <v>1146.44557575758</v>
      </c>
      <c r="AL85">
        <v>3.39675165073368</v>
      </c>
      <c r="AM85">
        <v>66.87844345255</v>
      </c>
      <c r="AN85">
        <f>(AP85 - AO85 + BO85*1E3/(8.314*(BQ85+273.15)) * AR85/BN85 * AQ85) * BN85/(100*BB85) * 1000/(1000 - AP85)</f>
        <v>0</v>
      </c>
      <c r="AO85">
        <v>18.535168354336</v>
      </c>
      <c r="AP85">
        <v>19.9524951515151</v>
      </c>
      <c r="AQ85">
        <v>6.04264492718008e-07</v>
      </c>
      <c r="AR85">
        <v>77.4193285982375</v>
      </c>
      <c r="AS85">
        <v>30</v>
      </c>
      <c r="AT85">
        <v>6</v>
      </c>
      <c r="AU85">
        <f>IF(AS85*$H$13&gt;=AW85,1.0,(AW85/(AW85-AS85*$H$13)))</f>
        <v>0</v>
      </c>
      <c r="AV85">
        <f>(AU85-1)*100</f>
        <v>0</v>
      </c>
      <c r="AW85">
        <f>MAX(0,($B$13+$C$13*BV85)/(1+$D$13*BV85)*BO85/(BQ85+273)*$E$13)</f>
        <v>0</v>
      </c>
      <c r="AX85">
        <f>$B$11*BW85+$C$11*BX85+$F$11*CI85*(1-CL85)</f>
        <v>0</v>
      </c>
      <c r="AY85">
        <f>AX85*AZ85</f>
        <v>0</v>
      </c>
      <c r="AZ85">
        <f>($B$11*$D$9+$C$11*$D$9+$F$11*((CV85+CN85)/MAX(CV85+CN85+CW85, 0.1)*$I$9+CW85/MAX(CV85+CN85+CW85, 0.1)*$J$9))/($B$11+$C$11+$F$11)</f>
        <v>0</v>
      </c>
      <c r="BA85">
        <f>($B$11*$K$9+$C$11*$K$9+$F$11*((CV85+CN85)/MAX(CV85+CN85+CW85, 0.1)*$P$9+CW85/MAX(CV85+CN85+CW85, 0.1)*$Q$9))/($B$11+$C$11+$F$11)</f>
        <v>0</v>
      </c>
      <c r="BB85">
        <v>2.18</v>
      </c>
      <c r="BC85">
        <v>0.5</v>
      </c>
      <c r="BD85" t="s">
        <v>355</v>
      </c>
      <c r="BE85">
        <v>2</v>
      </c>
      <c r="BF85" t="b">
        <v>1</v>
      </c>
      <c r="BG85">
        <v>1656170191.1</v>
      </c>
      <c r="BH85">
        <v>1100.19814814815</v>
      </c>
      <c r="BI85">
        <v>1140.71962962963</v>
      </c>
      <c r="BJ85">
        <v>19.9483703703704</v>
      </c>
      <c r="BK85">
        <v>18.5434555555556</v>
      </c>
      <c r="BL85">
        <v>1097.79518518519</v>
      </c>
      <c r="BM85">
        <v>19.8968074074074</v>
      </c>
      <c r="BN85">
        <v>500.009777777778</v>
      </c>
      <c r="BO85">
        <v>76.3339111111111</v>
      </c>
      <c r="BP85">
        <v>0.100022244444444</v>
      </c>
      <c r="BQ85">
        <v>24.3931592592593</v>
      </c>
      <c r="BR85">
        <v>24.5127703703704</v>
      </c>
      <c r="BS85">
        <v>999.9</v>
      </c>
      <c r="BT85">
        <v>0</v>
      </c>
      <c r="BU85">
        <v>0</v>
      </c>
      <c r="BV85">
        <v>9994.93222222222</v>
      </c>
      <c r="BW85">
        <v>0</v>
      </c>
      <c r="BX85">
        <v>1400.38555555556</v>
      </c>
      <c r="BY85">
        <v>-40.5217666666667</v>
      </c>
      <c r="BZ85">
        <v>1122.59037037037</v>
      </c>
      <c r="CA85">
        <v>1162.27222222222</v>
      </c>
      <c r="CB85">
        <v>1.40491185185185</v>
      </c>
      <c r="CC85">
        <v>1140.71962962963</v>
      </c>
      <c r="CD85">
        <v>18.5434555555556</v>
      </c>
      <c r="CE85">
        <v>1.52273592592593</v>
      </c>
      <c r="CF85">
        <v>1.41549333333333</v>
      </c>
      <c r="CG85">
        <v>13.1983851851852</v>
      </c>
      <c r="CH85">
        <v>12.084637037037</v>
      </c>
      <c r="CI85">
        <v>2000.04259259259</v>
      </c>
      <c r="CJ85">
        <v>0.979999333333333</v>
      </c>
      <c r="CK85">
        <v>0.0200009222222222</v>
      </c>
      <c r="CL85">
        <v>0</v>
      </c>
      <c r="CM85">
        <v>2.59601481481481</v>
      </c>
      <c r="CN85">
        <v>0</v>
      </c>
      <c r="CO85">
        <v>3759.35111111111</v>
      </c>
      <c r="CP85">
        <v>16705.7740740741</v>
      </c>
      <c r="CQ85">
        <v>40.4463333333333</v>
      </c>
      <c r="CR85">
        <v>42.1617407407407</v>
      </c>
      <c r="CS85">
        <v>41.437</v>
      </c>
      <c r="CT85">
        <v>40.375</v>
      </c>
      <c r="CU85">
        <v>40</v>
      </c>
      <c r="CV85">
        <v>1960.04074074074</v>
      </c>
      <c r="CW85">
        <v>40.0018518518519</v>
      </c>
      <c r="CX85">
        <v>0</v>
      </c>
      <c r="CY85">
        <v>1656170197.2</v>
      </c>
      <c r="CZ85">
        <v>0</v>
      </c>
      <c r="DA85">
        <v>0</v>
      </c>
      <c r="DB85" t="s">
        <v>356</v>
      </c>
      <c r="DC85">
        <v>1656081796.1</v>
      </c>
      <c r="DD85">
        <v>1656081786.6</v>
      </c>
      <c r="DE85">
        <v>0</v>
      </c>
      <c r="DF85">
        <v>0.447</v>
      </c>
      <c r="DG85">
        <v>0.012</v>
      </c>
      <c r="DH85">
        <v>1.816</v>
      </c>
      <c r="DI85">
        <v>-0.091</v>
      </c>
      <c r="DJ85">
        <v>420</v>
      </c>
      <c r="DK85">
        <v>13</v>
      </c>
      <c r="DL85">
        <v>0.64</v>
      </c>
      <c r="DM85">
        <v>0.22</v>
      </c>
      <c r="DN85">
        <v>-40.391415</v>
      </c>
      <c r="DO85">
        <v>-2.65922251407123</v>
      </c>
      <c r="DP85">
        <v>0.357726404218364</v>
      </c>
      <c r="DQ85">
        <v>0</v>
      </c>
      <c r="DR85">
        <v>1.404101</v>
      </c>
      <c r="DS85">
        <v>0.0581610506566564</v>
      </c>
      <c r="DT85">
        <v>0.00902750375242238</v>
      </c>
      <c r="DU85">
        <v>1</v>
      </c>
      <c r="DV85">
        <v>1</v>
      </c>
      <c r="DW85">
        <v>2</v>
      </c>
      <c r="DX85" t="s">
        <v>375</v>
      </c>
      <c r="DY85">
        <v>2.90067</v>
      </c>
      <c r="DZ85">
        <v>2.71651</v>
      </c>
      <c r="EA85">
        <v>0.154251</v>
      </c>
      <c r="EB85">
        <v>0.157587</v>
      </c>
      <c r="EC85">
        <v>0.0777477</v>
      </c>
      <c r="ED85">
        <v>0.0734018</v>
      </c>
      <c r="EE85">
        <v>24353.1</v>
      </c>
      <c r="EF85">
        <v>20844</v>
      </c>
      <c r="EG85">
        <v>25758.2</v>
      </c>
      <c r="EH85">
        <v>24078.1</v>
      </c>
      <c r="EI85">
        <v>40482.3</v>
      </c>
      <c r="EJ85">
        <v>36898.2</v>
      </c>
      <c r="EK85">
        <v>46478.3</v>
      </c>
      <c r="EL85">
        <v>42904.5</v>
      </c>
      <c r="EM85">
        <v>1.81848</v>
      </c>
      <c r="EN85">
        <v>2.2952</v>
      </c>
      <c r="EO85">
        <v>0.15948</v>
      </c>
      <c r="EP85">
        <v>0</v>
      </c>
      <c r="EQ85">
        <v>21.8842</v>
      </c>
      <c r="ER85">
        <v>999.9</v>
      </c>
      <c r="ES85">
        <v>53.687</v>
      </c>
      <c r="ET85">
        <v>26.203</v>
      </c>
      <c r="EU85">
        <v>24.0184</v>
      </c>
      <c r="EV85">
        <v>52.2855</v>
      </c>
      <c r="EW85">
        <v>35.8654</v>
      </c>
      <c r="EX85">
        <v>2</v>
      </c>
      <c r="EY85">
        <v>-0.34844</v>
      </c>
      <c r="EZ85">
        <v>-0.4389</v>
      </c>
      <c r="FA85">
        <v>20.2464</v>
      </c>
      <c r="FB85">
        <v>5.23466</v>
      </c>
      <c r="FC85">
        <v>11.986</v>
      </c>
      <c r="FD85">
        <v>4.95725</v>
      </c>
      <c r="FE85">
        <v>3.30393</v>
      </c>
      <c r="FF85">
        <v>9999</v>
      </c>
      <c r="FG85">
        <v>311</v>
      </c>
      <c r="FH85">
        <v>3694.3</v>
      </c>
      <c r="FI85">
        <v>9999</v>
      </c>
      <c r="FJ85">
        <v>1.86829</v>
      </c>
      <c r="FK85">
        <v>1.86401</v>
      </c>
      <c r="FL85">
        <v>1.8716</v>
      </c>
      <c r="FM85">
        <v>1.86245</v>
      </c>
      <c r="FN85">
        <v>1.86188</v>
      </c>
      <c r="FO85">
        <v>1.86829</v>
      </c>
      <c r="FP85">
        <v>1.85839</v>
      </c>
      <c r="FQ85">
        <v>1.86488</v>
      </c>
      <c r="FR85">
        <v>5</v>
      </c>
      <c r="FS85">
        <v>0</v>
      </c>
      <c r="FT85">
        <v>0</v>
      </c>
      <c r="FU85">
        <v>0</v>
      </c>
      <c r="FV85" t="s">
        <v>358</v>
      </c>
      <c r="FW85" t="s">
        <v>359</v>
      </c>
      <c r="FX85" t="s">
        <v>360</v>
      </c>
      <c r="FY85" t="s">
        <v>360</v>
      </c>
      <c r="FZ85" t="s">
        <v>360</v>
      </c>
      <c r="GA85" t="s">
        <v>360</v>
      </c>
      <c r="GB85">
        <v>0</v>
      </c>
      <c r="GC85">
        <v>100</v>
      </c>
      <c r="GD85">
        <v>100</v>
      </c>
      <c r="GE85">
        <v>2.44</v>
      </c>
      <c r="GF85">
        <v>0.0516</v>
      </c>
      <c r="GG85">
        <v>0.394990895927804</v>
      </c>
      <c r="GH85">
        <v>0.00311535208462502</v>
      </c>
      <c r="GI85">
        <v>-2.16445174003142e-06</v>
      </c>
      <c r="GJ85">
        <v>9.0383515404126e-10</v>
      </c>
      <c r="GK85">
        <v>0.0515542376217994</v>
      </c>
      <c r="GL85">
        <v>0</v>
      </c>
      <c r="GM85">
        <v>0</v>
      </c>
      <c r="GN85">
        <v>0</v>
      </c>
      <c r="GO85">
        <v>18</v>
      </c>
      <c r="GP85">
        <v>2154</v>
      </c>
      <c r="GQ85">
        <v>2</v>
      </c>
      <c r="GR85">
        <v>17</v>
      </c>
      <c r="GS85">
        <v>1473.4</v>
      </c>
      <c r="GT85">
        <v>1473.5</v>
      </c>
      <c r="GU85">
        <v>2.95044</v>
      </c>
      <c r="GV85">
        <v>2.30347</v>
      </c>
      <c r="GW85">
        <v>1.99829</v>
      </c>
      <c r="GX85">
        <v>2.7002</v>
      </c>
      <c r="GY85">
        <v>2.09351</v>
      </c>
      <c r="GZ85">
        <v>2.37427</v>
      </c>
      <c r="HA85">
        <v>34.8985</v>
      </c>
      <c r="HB85">
        <v>15.9007</v>
      </c>
      <c r="HC85">
        <v>18</v>
      </c>
      <c r="HD85">
        <v>408.601</v>
      </c>
      <c r="HE85">
        <v>730.07</v>
      </c>
      <c r="HF85">
        <v>23.0015</v>
      </c>
      <c r="HG85">
        <v>22.8997</v>
      </c>
      <c r="HH85">
        <v>30.0003</v>
      </c>
      <c r="HI85">
        <v>22.6506</v>
      </c>
      <c r="HJ85">
        <v>22.6452</v>
      </c>
      <c r="HK85">
        <v>59.1467</v>
      </c>
      <c r="HL85">
        <v>36.6687</v>
      </c>
      <c r="HM85">
        <v>82.775</v>
      </c>
      <c r="HN85">
        <v>23</v>
      </c>
      <c r="HO85">
        <v>1190.62</v>
      </c>
      <c r="HP85">
        <v>18.4819</v>
      </c>
      <c r="HQ85">
        <v>98.4355</v>
      </c>
      <c r="HR85">
        <v>100.911</v>
      </c>
    </row>
    <row r="86" spans="1:226">
      <c r="A86">
        <v>70</v>
      </c>
      <c r="B86">
        <v>1656170203.6</v>
      </c>
      <c r="C86">
        <v>407.099999904633</v>
      </c>
      <c r="D86" t="s">
        <v>498</v>
      </c>
      <c r="E86" t="s">
        <v>499</v>
      </c>
      <c r="F86">
        <v>5</v>
      </c>
      <c r="G86" t="s">
        <v>353</v>
      </c>
      <c r="H86" t="s">
        <v>354</v>
      </c>
      <c r="I86">
        <v>1656170195.81429</v>
      </c>
      <c r="J86">
        <f>(K86)/1000</f>
        <v>0</v>
      </c>
      <c r="K86">
        <f>IF(BF86, AN86, AH86)</f>
        <v>0</v>
      </c>
      <c r="L86">
        <f>IF(BF86, AI86, AG86)</f>
        <v>0</v>
      </c>
      <c r="M86">
        <f>BH86 - IF(AU86&gt;1, L86*BB86*100.0/(AW86*BV86), 0)</f>
        <v>0</v>
      </c>
      <c r="N86">
        <f>((T86-J86/2)*M86-L86)/(T86+J86/2)</f>
        <v>0</v>
      </c>
      <c r="O86">
        <f>N86*(BO86+BP86)/1000.0</f>
        <v>0</v>
      </c>
      <c r="P86">
        <f>(BH86 - IF(AU86&gt;1, L86*BB86*100.0/(AW86*BV86), 0))*(BO86+BP86)/1000.0</f>
        <v>0</v>
      </c>
      <c r="Q86">
        <f>2.0/((1/S86-1/R86)+SIGN(S86)*SQRT((1/S86-1/R86)*(1/S86-1/R86) + 4*BC86/((BC86+1)*(BC86+1))*(2*1/S86*1/R86-1/R86*1/R86)))</f>
        <v>0</v>
      </c>
      <c r="R86">
        <f>IF(LEFT(BD86,1)&lt;&gt;"0",IF(LEFT(BD86,1)="1",3.0,BE86),$D$5+$E$5*(BV86*BO86/($K$5*1000))+$F$5*(BV86*BO86/($K$5*1000))*MAX(MIN(BB86,$J$5),$I$5)*MAX(MIN(BB86,$J$5),$I$5)+$G$5*MAX(MIN(BB86,$J$5),$I$5)*(BV86*BO86/($K$5*1000))+$H$5*(BV86*BO86/($K$5*1000))*(BV86*BO86/($K$5*1000)))</f>
        <v>0</v>
      </c>
      <c r="S86">
        <f>J86*(1000-(1000*0.61365*exp(17.502*W86/(240.97+W86))/(BO86+BP86)+BJ86)/2)/(1000*0.61365*exp(17.502*W86/(240.97+W86))/(BO86+BP86)-BJ86)</f>
        <v>0</v>
      </c>
      <c r="T86">
        <f>1/((BC86+1)/(Q86/1.6)+1/(R86/1.37)) + BC86/((BC86+1)/(Q86/1.6) + BC86/(R86/1.37))</f>
        <v>0</v>
      </c>
      <c r="U86">
        <f>(AX86*BA86)</f>
        <v>0</v>
      </c>
      <c r="V86">
        <f>(BQ86+(U86+2*0.95*5.67E-8*(((BQ86+$B$7)+273)^4-(BQ86+273)^4)-44100*J86)/(1.84*29.3*R86+8*0.95*5.67E-8*(BQ86+273)^3))</f>
        <v>0</v>
      </c>
      <c r="W86">
        <f>($C$7*BR86+$D$7*BS86+$E$7*V86)</f>
        <v>0</v>
      </c>
      <c r="X86">
        <f>0.61365*exp(17.502*W86/(240.97+W86))</f>
        <v>0</v>
      </c>
      <c r="Y86">
        <f>(Z86/AA86*100)</f>
        <v>0</v>
      </c>
      <c r="Z86">
        <f>BJ86*(BO86+BP86)/1000</f>
        <v>0</v>
      </c>
      <c r="AA86">
        <f>0.61365*exp(17.502*BQ86/(240.97+BQ86))</f>
        <v>0</v>
      </c>
      <c r="AB86">
        <f>(X86-BJ86*(BO86+BP86)/1000)</f>
        <v>0</v>
      </c>
      <c r="AC86">
        <f>(-J86*44100)</f>
        <v>0</v>
      </c>
      <c r="AD86">
        <f>2*29.3*R86*0.92*(BQ86-W86)</f>
        <v>0</v>
      </c>
      <c r="AE86">
        <f>2*0.95*5.67E-8*(((BQ86+$B$7)+273)^4-(W86+273)^4)</f>
        <v>0</v>
      </c>
      <c r="AF86">
        <f>U86+AE86+AC86+AD86</f>
        <v>0</v>
      </c>
      <c r="AG86">
        <f>BN86*AU86*(BI86-BH86*(1000-AU86*BK86)/(1000-AU86*BJ86))/(100*BB86)</f>
        <v>0</v>
      </c>
      <c r="AH86">
        <f>1000*BN86*AU86*(BJ86-BK86)/(100*BB86*(1000-AU86*BJ86))</f>
        <v>0</v>
      </c>
      <c r="AI86">
        <f>(AJ86 - AK86 - BO86*1E3/(8.314*(BQ86+273.15)) * AM86/BN86 * AL86) * BN86/(100*BB86) * (1000 - BK86)/1000</f>
        <v>0</v>
      </c>
      <c r="AJ86">
        <v>1193.866847072</v>
      </c>
      <c r="AK86">
        <v>1163.35321212121</v>
      </c>
      <c r="AL86">
        <v>3.41032761334515</v>
      </c>
      <c r="AM86">
        <v>66.87844345255</v>
      </c>
      <c r="AN86">
        <f>(AP86 - AO86 + BO86*1E3/(8.314*(BQ86+273.15)) * AR86/BN86 * AQ86) * BN86/(100*BB86) * 1000/(1000 - AP86)</f>
        <v>0</v>
      </c>
      <c r="AO86">
        <v>18.5405639450609</v>
      </c>
      <c r="AP86">
        <v>19.9565836363636</v>
      </c>
      <c r="AQ86">
        <v>3.25734030257512e-06</v>
      </c>
      <c r="AR86">
        <v>77.4193285982375</v>
      </c>
      <c r="AS86">
        <v>30</v>
      </c>
      <c r="AT86">
        <v>6</v>
      </c>
      <c r="AU86">
        <f>IF(AS86*$H$13&gt;=AW86,1.0,(AW86/(AW86-AS86*$H$13)))</f>
        <v>0</v>
      </c>
      <c r="AV86">
        <f>(AU86-1)*100</f>
        <v>0</v>
      </c>
      <c r="AW86">
        <f>MAX(0,($B$13+$C$13*BV86)/(1+$D$13*BV86)*BO86/(BQ86+273)*$E$13)</f>
        <v>0</v>
      </c>
      <c r="AX86">
        <f>$B$11*BW86+$C$11*BX86+$F$11*CI86*(1-CL86)</f>
        <v>0</v>
      </c>
      <c r="AY86">
        <f>AX86*AZ86</f>
        <v>0</v>
      </c>
      <c r="AZ86">
        <f>($B$11*$D$9+$C$11*$D$9+$F$11*((CV86+CN86)/MAX(CV86+CN86+CW86, 0.1)*$I$9+CW86/MAX(CV86+CN86+CW86, 0.1)*$J$9))/($B$11+$C$11+$F$11)</f>
        <v>0</v>
      </c>
      <c r="BA86">
        <f>($B$11*$K$9+$C$11*$K$9+$F$11*((CV86+CN86)/MAX(CV86+CN86+CW86, 0.1)*$P$9+CW86/MAX(CV86+CN86+CW86, 0.1)*$Q$9))/($B$11+$C$11+$F$11)</f>
        <v>0</v>
      </c>
      <c r="BB86">
        <v>2.18</v>
      </c>
      <c r="BC86">
        <v>0.5</v>
      </c>
      <c r="BD86" t="s">
        <v>355</v>
      </c>
      <c r="BE86">
        <v>2</v>
      </c>
      <c r="BF86" t="b">
        <v>1</v>
      </c>
      <c r="BG86">
        <v>1656170195.81429</v>
      </c>
      <c r="BH86">
        <v>1115.87321428571</v>
      </c>
      <c r="BI86">
        <v>1156.50678571429</v>
      </c>
      <c r="BJ86">
        <v>19.9525928571429</v>
      </c>
      <c r="BK86">
        <v>18.5437571428571</v>
      </c>
      <c r="BL86">
        <v>1113.445</v>
      </c>
      <c r="BM86">
        <v>19.9010392857143</v>
      </c>
      <c r="BN86">
        <v>500.01325</v>
      </c>
      <c r="BO86">
        <v>76.3335892857143</v>
      </c>
      <c r="BP86">
        <v>0.100011817857143</v>
      </c>
      <c r="BQ86">
        <v>24.4036107142857</v>
      </c>
      <c r="BR86">
        <v>24.5415571428571</v>
      </c>
      <c r="BS86">
        <v>999.9</v>
      </c>
      <c r="BT86">
        <v>0</v>
      </c>
      <c r="BU86">
        <v>0</v>
      </c>
      <c r="BV86">
        <v>9994.84571428571</v>
      </c>
      <c r="BW86">
        <v>0</v>
      </c>
      <c r="BX86">
        <v>1400.17964285714</v>
      </c>
      <c r="BY86">
        <v>-40.6337071428571</v>
      </c>
      <c r="BZ86">
        <v>1138.58964285714</v>
      </c>
      <c r="CA86">
        <v>1178.35785714286</v>
      </c>
      <c r="CB86">
        <v>1.40883214285714</v>
      </c>
      <c r="CC86">
        <v>1156.50678571429</v>
      </c>
      <c r="CD86">
        <v>18.5437571428571</v>
      </c>
      <c r="CE86">
        <v>1.52305285714286</v>
      </c>
      <c r="CF86">
        <v>1.41551107142857</v>
      </c>
      <c r="CG86">
        <v>13.2015678571429</v>
      </c>
      <c r="CH86">
        <v>12.084825</v>
      </c>
      <c r="CI86">
        <v>2000.02928571429</v>
      </c>
      <c r="CJ86">
        <v>0.979999392857143</v>
      </c>
      <c r="CK86">
        <v>0.0200008607142857</v>
      </c>
      <c r="CL86">
        <v>0</v>
      </c>
      <c r="CM86">
        <v>2.58720714285714</v>
      </c>
      <c r="CN86">
        <v>0</v>
      </c>
      <c r="CO86">
        <v>3754.78464285714</v>
      </c>
      <c r="CP86">
        <v>16705.6535714286</v>
      </c>
      <c r="CQ86">
        <v>40.446</v>
      </c>
      <c r="CR86">
        <v>42.1648571428571</v>
      </c>
      <c r="CS86">
        <v>41.437</v>
      </c>
      <c r="CT86">
        <v>40.375</v>
      </c>
      <c r="CU86">
        <v>40</v>
      </c>
      <c r="CV86">
        <v>1960.02785714286</v>
      </c>
      <c r="CW86">
        <v>40.0014285714286</v>
      </c>
      <c r="CX86">
        <v>0</v>
      </c>
      <c r="CY86">
        <v>1656170202.6</v>
      </c>
      <c r="CZ86">
        <v>0</v>
      </c>
      <c r="DA86">
        <v>0</v>
      </c>
      <c r="DB86" t="s">
        <v>356</v>
      </c>
      <c r="DC86">
        <v>1656081796.1</v>
      </c>
      <c r="DD86">
        <v>1656081786.6</v>
      </c>
      <c r="DE86">
        <v>0</v>
      </c>
      <c r="DF86">
        <v>0.447</v>
      </c>
      <c r="DG86">
        <v>0.012</v>
      </c>
      <c r="DH86">
        <v>1.816</v>
      </c>
      <c r="DI86">
        <v>-0.091</v>
      </c>
      <c r="DJ86">
        <v>420</v>
      </c>
      <c r="DK86">
        <v>13</v>
      </c>
      <c r="DL86">
        <v>0.64</v>
      </c>
      <c r="DM86">
        <v>0.22</v>
      </c>
      <c r="DN86">
        <v>-40.537375</v>
      </c>
      <c r="DO86">
        <v>-1.13252307692302</v>
      </c>
      <c r="DP86">
        <v>0.227525487308565</v>
      </c>
      <c r="DQ86">
        <v>0</v>
      </c>
      <c r="DR86">
        <v>1.40554925</v>
      </c>
      <c r="DS86">
        <v>0.0701321200750452</v>
      </c>
      <c r="DT86">
        <v>0.00931409989948036</v>
      </c>
      <c r="DU86">
        <v>1</v>
      </c>
      <c r="DV86">
        <v>1</v>
      </c>
      <c r="DW86">
        <v>2</v>
      </c>
      <c r="DX86" t="s">
        <v>375</v>
      </c>
      <c r="DY86">
        <v>2.90061</v>
      </c>
      <c r="DZ86">
        <v>2.7165</v>
      </c>
      <c r="EA86">
        <v>0.155688</v>
      </c>
      <c r="EB86">
        <v>0.159035</v>
      </c>
      <c r="EC86">
        <v>0.0777613</v>
      </c>
      <c r="ED86">
        <v>0.0734394</v>
      </c>
      <c r="EE86">
        <v>24312.1</v>
      </c>
      <c r="EF86">
        <v>20808.4</v>
      </c>
      <c r="EG86">
        <v>25758.7</v>
      </c>
      <c r="EH86">
        <v>24078.3</v>
      </c>
      <c r="EI86">
        <v>40482.2</v>
      </c>
      <c r="EJ86">
        <v>36896.9</v>
      </c>
      <c r="EK86">
        <v>46478.8</v>
      </c>
      <c r="EL86">
        <v>42904.8</v>
      </c>
      <c r="EM86">
        <v>1.81845</v>
      </c>
      <c r="EN86">
        <v>2.2952</v>
      </c>
      <c r="EO86">
        <v>0.164561</v>
      </c>
      <c r="EP86">
        <v>0</v>
      </c>
      <c r="EQ86">
        <v>21.89</v>
      </c>
      <c r="ER86">
        <v>999.9</v>
      </c>
      <c r="ES86">
        <v>53.663</v>
      </c>
      <c r="ET86">
        <v>26.214</v>
      </c>
      <c r="EU86">
        <v>24.024</v>
      </c>
      <c r="EV86">
        <v>52.5355</v>
      </c>
      <c r="EW86">
        <v>35.8454</v>
      </c>
      <c r="EX86">
        <v>2</v>
      </c>
      <c r="EY86">
        <v>-0.348189</v>
      </c>
      <c r="EZ86">
        <v>-0.432729</v>
      </c>
      <c r="FA86">
        <v>20.2465</v>
      </c>
      <c r="FB86">
        <v>5.23496</v>
      </c>
      <c r="FC86">
        <v>11.986</v>
      </c>
      <c r="FD86">
        <v>4.95745</v>
      </c>
      <c r="FE86">
        <v>3.30398</v>
      </c>
      <c r="FF86">
        <v>9999</v>
      </c>
      <c r="FG86">
        <v>311</v>
      </c>
      <c r="FH86">
        <v>3694.6</v>
      </c>
      <c r="FI86">
        <v>9999</v>
      </c>
      <c r="FJ86">
        <v>1.86829</v>
      </c>
      <c r="FK86">
        <v>1.86401</v>
      </c>
      <c r="FL86">
        <v>1.87161</v>
      </c>
      <c r="FM86">
        <v>1.86246</v>
      </c>
      <c r="FN86">
        <v>1.86188</v>
      </c>
      <c r="FO86">
        <v>1.86829</v>
      </c>
      <c r="FP86">
        <v>1.85838</v>
      </c>
      <c r="FQ86">
        <v>1.8649</v>
      </c>
      <c r="FR86">
        <v>5</v>
      </c>
      <c r="FS86">
        <v>0</v>
      </c>
      <c r="FT86">
        <v>0</v>
      </c>
      <c r="FU86">
        <v>0</v>
      </c>
      <c r="FV86" t="s">
        <v>358</v>
      </c>
      <c r="FW86" t="s">
        <v>359</v>
      </c>
      <c r="FX86" t="s">
        <v>360</v>
      </c>
      <c r="FY86" t="s">
        <v>360</v>
      </c>
      <c r="FZ86" t="s">
        <v>360</v>
      </c>
      <c r="GA86" t="s">
        <v>360</v>
      </c>
      <c r="GB86">
        <v>0</v>
      </c>
      <c r="GC86">
        <v>100</v>
      </c>
      <c r="GD86">
        <v>100</v>
      </c>
      <c r="GE86">
        <v>2.47</v>
      </c>
      <c r="GF86">
        <v>0.0516</v>
      </c>
      <c r="GG86">
        <v>0.394990895927804</v>
      </c>
      <c r="GH86">
        <v>0.00311535208462502</v>
      </c>
      <c r="GI86">
        <v>-2.16445174003142e-06</v>
      </c>
      <c r="GJ86">
        <v>9.0383515404126e-10</v>
      </c>
      <c r="GK86">
        <v>0.0515542376217994</v>
      </c>
      <c r="GL86">
        <v>0</v>
      </c>
      <c r="GM86">
        <v>0</v>
      </c>
      <c r="GN86">
        <v>0</v>
      </c>
      <c r="GO86">
        <v>18</v>
      </c>
      <c r="GP86">
        <v>2154</v>
      </c>
      <c r="GQ86">
        <v>2</v>
      </c>
      <c r="GR86">
        <v>17</v>
      </c>
      <c r="GS86">
        <v>1473.5</v>
      </c>
      <c r="GT86">
        <v>1473.6</v>
      </c>
      <c r="GU86">
        <v>2.98462</v>
      </c>
      <c r="GV86">
        <v>2.30469</v>
      </c>
      <c r="GW86">
        <v>1.99829</v>
      </c>
      <c r="GX86">
        <v>2.7002</v>
      </c>
      <c r="GY86">
        <v>2.09351</v>
      </c>
      <c r="GZ86">
        <v>2.3645</v>
      </c>
      <c r="HA86">
        <v>34.9214</v>
      </c>
      <c r="HB86">
        <v>15.9007</v>
      </c>
      <c r="HC86">
        <v>18</v>
      </c>
      <c r="HD86">
        <v>408.617</v>
      </c>
      <c r="HE86">
        <v>730.128</v>
      </c>
      <c r="HF86">
        <v>23.0013</v>
      </c>
      <c r="HG86">
        <v>22.9031</v>
      </c>
      <c r="HH86">
        <v>30.0004</v>
      </c>
      <c r="HI86">
        <v>22.6546</v>
      </c>
      <c r="HJ86">
        <v>22.6492</v>
      </c>
      <c r="HK86">
        <v>59.784</v>
      </c>
      <c r="HL86">
        <v>36.6687</v>
      </c>
      <c r="HM86">
        <v>82.775</v>
      </c>
      <c r="HN86">
        <v>23</v>
      </c>
      <c r="HO86">
        <v>1204.15</v>
      </c>
      <c r="HP86">
        <v>18.4806</v>
      </c>
      <c r="HQ86">
        <v>98.4368</v>
      </c>
      <c r="HR86">
        <v>100.912</v>
      </c>
    </row>
    <row r="87" spans="1:226">
      <c r="A87">
        <v>71</v>
      </c>
      <c r="B87">
        <v>1656170208.6</v>
      </c>
      <c r="C87">
        <v>412.099999904633</v>
      </c>
      <c r="D87" t="s">
        <v>500</v>
      </c>
      <c r="E87" t="s">
        <v>501</v>
      </c>
      <c r="F87">
        <v>5</v>
      </c>
      <c r="G87" t="s">
        <v>353</v>
      </c>
      <c r="H87" t="s">
        <v>354</v>
      </c>
      <c r="I87">
        <v>1656170201.1</v>
      </c>
      <c r="J87">
        <f>(K87)/1000</f>
        <v>0</v>
      </c>
      <c r="K87">
        <f>IF(BF87, AN87, AH87)</f>
        <v>0</v>
      </c>
      <c r="L87">
        <f>IF(BF87, AI87, AG87)</f>
        <v>0</v>
      </c>
      <c r="M87">
        <f>BH87 - IF(AU87&gt;1, L87*BB87*100.0/(AW87*BV87), 0)</f>
        <v>0</v>
      </c>
      <c r="N87">
        <f>((T87-J87/2)*M87-L87)/(T87+J87/2)</f>
        <v>0</v>
      </c>
      <c r="O87">
        <f>N87*(BO87+BP87)/1000.0</f>
        <v>0</v>
      </c>
      <c r="P87">
        <f>(BH87 - IF(AU87&gt;1, L87*BB87*100.0/(AW87*BV87), 0))*(BO87+BP87)/1000.0</f>
        <v>0</v>
      </c>
      <c r="Q87">
        <f>2.0/((1/S87-1/R87)+SIGN(S87)*SQRT((1/S87-1/R87)*(1/S87-1/R87) + 4*BC87/((BC87+1)*(BC87+1))*(2*1/S87*1/R87-1/R87*1/R87)))</f>
        <v>0</v>
      </c>
      <c r="R87">
        <f>IF(LEFT(BD87,1)&lt;&gt;"0",IF(LEFT(BD87,1)="1",3.0,BE87),$D$5+$E$5*(BV87*BO87/($K$5*1000))+$F$5*(BV87*BO87/($K$5*1000))*MAX(MIN(BB87,$J$5),$I$5)*MAX(MIN(BB87,$J$5),$I$5)+$G$5*MAX(MIN(BB87,$J$5),$I$5)*(BV87*BO87/($K$5*1000))+$H$5*(BV87*BO87/($K$5*1000))*(BV87*BO87/($K$5*1000)))</f>
        <v>0</v>
      </c>
      <c r="S87">
        <f>J87*(1000-(1000*0.61365*exp(17.502*W87/(240.97+W87))/(BO87+BP87)+BJ87)/2)/(1000*0.61365*exp(17.502*W87/(240.97+W87))/(BO87+BP87)-BJ87)</f>
        <v>0</v>
      </c>
      <c r="T87">
        <f>1/((BC87+1)/(Q87/1.6)+1/(R87/1.37)) + BC87/((BC87+1)/(Q87/1.6) + BC87/(R87/1.37))</f>
        <v>0</v>
      </c>
      <c r="U87">
        <f>(AX87*BA87)</f>
        <v>0</v>
      </c>
      <c r="V87">
        <f>(BQ87+(U87+2*0.95*5.67E-8*(((BQ87+$B$7)+273)^4-(BQ87+273)^4)-44100*J87)/(1.84*29.3*R87+8*0.95*5.67E-8*(BQ87+273)^3))</f>
        <v>0</v>
      </c>
      <c r="W87">
        <f>($C$7*BR87+$D$7*BS87+$E$7*V87)</f>
        <v>0</v>
      </c>
      <c r="X87">
        <f>0.61365*exp(17.502*W87/(240.97+W87))</f>
        <v>0</v>
      </c>
      <c r="Y87">
        <f>(Z87/AA87*100)</f>
        <v>0</v>
      </c>
      <c r="Z87">
        <f>BJ87*(BO87+BP87)/1000</f>
        <v>0</v>
      </c>
      <c r="AA87">
        <f>0.61365*exp(17.502*BQ87/(240.97+BQ87))</f>
        <v>0</v>
      </c>
      <c r="AB87">
        <f>(X87-BJ87*(BO87+BP87)/1000)</f>
        <v>0</v>
      </c>
      <c r="AC87">
        <f>(-J87*44100)</f>
        <v>0</v>
      </c>
      <c r="AD87">
        <f>2*29.3*R87*0.92*(BQ87-W87)</f>
        <v>0</v>
      </c>
      <c r="AE87">
        <f>2*0.95*5.67E-8*(((BQ87+$B$7)+273)^4-(W87+273)^4)</f>
        <v>0</v>
      </c>
      <c r="AF87">
        <f>U87+AE87+AC87+AD87</f>
        <v>0</v>
      </c>
      <c r="AG87">
        <f>BN87*AU87*(BI87-BH87*(1000-AU87*BK87)/(1000-AU87*BJ87))/(100*BB87)</f>
        <v>0</v>
      </c>
      <c r="AH87">
        <f>1000*BN87*AU87*(BJ87-BK87)/(100*BB87*(1000-AU87*BJ87))</f>
        <v>0</v>
      </c>
      <c r="AI87">
        <f>(AJ87 - AK87 - BO87*1E3/(8.314*(BQ87+273.15)) * AM87/BN87 * AL87) * BN87/(100*BB87) * (1000 - BK87)/1000</f>
        <v>0</v>
      </c>
      <c r="AJ87">
        <v>1211.54790929034</v>
      </c>
      <c r="AK87">
        <v>1180.64193939394</v>
      </c>
      <c r="AL87">
        <v>3.44765016891204</v>
      </c>
      <c r="AM87">
        <v>66.87844345255</v>
      </c>
      <c r="AN87">
        <f>(AP87 - AO87 + BO87*1E3/(8.314*(BQ87+273.15)) * AR87/BN87 * AQ87) * BN87/(100*BB87) * 1000/(1000 - AP87)</f>
        <v>0</v>
      </c>
      <c r="AO87">
        <v>18.5547712214336</v>
      </c>
      <c r="AP87">
        <v>19.9630866666667</v>
      </c>
      <c r="AQ87">
        <v>1.10410771583089e-05</v>
      </c>
      <c r="AR87">
        <v>77.4193285982375</v>
      </c>
      <c r="AS87">
        <v>30</v>
      </c>
      <c r="AT87">
        <v>6</v>
      </c>
      <c r="AU87">
        <f>IF(AS87*$H$13&gt;=AW87,1.0,(AW87/(AW87-AS87*$H$13)))</f>
        <v>0</v>
      </c>
      <c r="AV87">
        <f>(AU87-1)*100</f>
        <v>0</v>
      </c>
      <c r="AW87">
        <f>MAX(0,($B$13+$C$13*BV87)/(1+$D$13*BV87)*BO87/(BQ87+273)*$E$13)</f>
        <v>0</v>
      </c>
      <c r="AX87">
        <f>$B$11*BW87+$C$11*BX87+$F$11*CI87*(1-CL87)</f>
        <v>0</v>
      </c>
      <c r="AY87">
        <f>AX87*AZ87</f>
        <v>0</v>
      </c>
      <c r="AZ87">
        <f>($B$11*$D$9+$C$11*$D$9+$F$11*((CV87+CN87)/MAX(CV87+CN87+CW87, 0.1)*$I$9+CW87/MAX(CV87+CN87+CW87, 0.1)*$J$9))/($B$11+$C$11+$F$11)</f>
        <v>0</v>
      </c>
      <c r="BA87">
        <f>($B$11*$K$9+$C$11*$K$9+$F$11*((CV87+CN87)/MAX(CV87+CN87+CW87, 0.1)*$P$9+CW87/MAX(CV87+CN87+CW87, 0.1)*$Q$9))/($B$11+$C$11+$F$11)</f>
        <v>0</v>
      </c>
      <c r="BB87">
        <v>2.18</v>
      </c>
      <c r="BC87">
        <v>0.5</v>
      </c>
      <c r="BD87" t="s">
        <v>355</v>
      </c>
      <c r="BE87">
        <v>2</v>
      </c>
      <c r="BF87" t="b">
        <v>1</v>
      </c>
      <c r="BG87">
        <v>1656170201.1</v>
      </c>
      <c r="BH87">
        <v>1133.56703703704</v>
      </c>
      <c r="BI87">
        <v>1174.32037037037</v>
      </c>
      <c r="BJ87">
        <v>19.9556037037037</v>
      </c>
      <c r="BK87">
        <v>18.5464777777778</v>
      </c>
      <c r="BL87">
        <v>1131.10962962963</v>
      </c>
      <c r="BM87">
        <v>19.904062962963</v>
      </c>
      <c r="BN87">
        <v>500.005185185185</v>
      </c>
      <c r="BO87">
        <v>76.3334148148148</v>
      </c>
      <c r="BP87">
        <v>0.0999745222222222</v>
      </c>
      <c r="BQ87">
        <v>24.4143111111111</v>
      </c>
      <c r="BR87">
        <v>24.5635962962963</v>
      </c>
      <c r="BS87">
        <v>999.9</v>
      </c>
      <c r="BT87">
        <v>0</v>
      </c>
      <c r="BU87">
        <v>0</v>
      </c>
      <c r="BV87">
        <v>9999.90925925926</v>
      </c>
      <c r="BW87">
        <v>0</v>
      </c>
      <c r="BX87">
        <v>1400.37703703704</v>
      </c>
      <c r="BY87">
        <v>-40.7537407407407</v>
      </c>
      <c r="BZ87">
        <v>1156.64814814815</v>
      </c>
      <c r="CA87">
        <v>1196.51222222222</v>
      </c>
      <c r="CB87">
        <v>1.40912777777778</v>
      </c>
      <c r="CC87">
        <v>1174.32037037037</v>
      </c>
      <c r="CD87">
        <v>18.5464777777778</v>
      </c>
      <c r="CE87">
        <v>1.52328</v>
      </c>
      <c r="CF87">
        <v>1.41571592592593</v>
      </c>
      <c r="CG87">
        <v>13.2038555555556</v>
      </c>
      <c r="CH87">
        <v>12.0870185185185</v>
      </c>
      <c r="CI87">
        <v>2000.00777777778</v>
      </c>
      <c r="CJ87">
        <v>0.979999222222222</v>
      </c>
      <c r="CK87">
        <v>0.020001037037037</v>
      </c>
      <c r="CL87">
        <v>0</v>
      </c>
      <c r="CM87">
        <v>2.57501851851852</v>
      </c>
      <c r="CN87">
        <v>0</v>
      </c>
      <c r="CO87">
        <v>3748.50518518519</v>
      </c>
      <c r="CP87">
        <v>16705.4703703704</v>
      </c>
      <c r="CQ87">
        <v>40.4486666666667</v>
      </c>
      <c r="CR87">
        <v>42.1824074074074</v>
      </c>
      <c r="CS87">
        <v>41.437</v>
      </c>
      <c r="CT87">
        <v>40.375</v>
      </c>
      <c r="CU87">
        <v>40</v>
      </c>
      <c r="CV87">
        <v>1960.0062962963</v>
      </c>
      <c r="CW87">
        <v>40.0014814814815</v>
      </c>
      <c r="CX87">
        <v>0</v>
      </c>
      <c r="CY87">
        <v>1656170207.4</v>
      </c>
      <c r="CZ87">
        <v>0</v>
      </c>
      <c r="DA87">
        <v>0</v>
      </c>
      <c r="DB87" t="s">
        <v>356</v>
      </c>
      <c r="DC87">
        <v>1656081796.1</v>
      </c>
      <c r="DD87">
        <v>1656081786.6</v>
      </c>
      <c r="DE87">
        <v>0</v>
      </c>
      <c r="DF87">
        <v>0.447</v>
      </c>
      <c r="DG87">
        <v>0.012</v>
      </c>
      <c r="DH87">
        <v>1.816</v>
      </c>
      <c r="DI87">
        <v>-0.091</v>
      </c>
      <c r="DJ87">
        <v>420</v>
      </c>
      <c r="DK87">
        <v>13</v>
      </c>
      <c r="DL87">
        <v>0.64</v>
      </c>
      <c r="DM87">
        <v>0.22</v>
      </c>
      <c r="DN87">
        <v>-40.7106225</v>
      </c>
      <c r="DO87">
        <v>-1.33778273921193</v>
      </c>
      <c r="DP87">
        <v>0.2461816884818</v>
      </c>
      <c r="DQ87">
        <v>0</v>
      </c>
      <c r="DR87">
        <v>1.40701025</v>
      </c>
      <c r="DS87">
        <v>-0.00685519699812462</v>
      </c>
      <c r="DT87">
        <v>0.00816471692329257</v>
      </c>
      <c r="DU87">
        <v>1</v>
      </c>
      <c r="DV87">
        <v>1</v>
      </c>
      <c r="DW87">
        <v>2</v>
      </c>
      <c r="DX87" t="s">
        <v>375</v>
      </c>
      <c r="DY87">
        <v>2.90043</v>
      </c>
      <c r="DZ87">
        <v>2.71628</v>
      </c>
      <c r="EA87">
        <v>0.157128</v>
      </c>
      <c r="EB87">
        <v>0.160412</v>
      </c>
      <c r="EC87">
        <v>0.0777795</v>
      </c>
      <c r="ED87">
        <v>0.0734795</v>
      </c>
      <c r="EE87">
        <v>24270.4</v>
      </c>
      <c r="EF87">
        <v>20774.3</v>
      </c>
      <c r="EG87">
        <v>25758.4</v>
      </c>
      <c r="EH87">
        <v>24078.2</v>
      </c>
      <c r="EI87">
        <v>40480.9</v>
      </c>
      <c r="EJ87">
        <v>36895.3</v>
      </c>
      <c r="EK87">
        <v>46478.2</v>
      </c>
      <c r="EL87">
        <v>42904.7</v>
      </c>
      <c r="EM87">
        <v>1.81848</v>
      </c>
      <c r="EN87">
        <v>2.29515</v>
      </c>
      <c r="EO87">
        <v>0.16455</v>
      </c>
      <c r="EP87">
        <v>0</v>
      </c>
      <c r="EQ87">
        <v>21.8987</v>
      </c>
      <c r="ER87">
        <v>999.9</v>
      </c>
      <c r="ES87">
        <v>53.638</v>
      </c>
      <c r="ET87">
        <v>26.234</v>
      </c>
      <c r="EU87">
        <v>24.0386</v>
      </c>
      <c r="EV87">
        <v>52.0055</v>
      </c>
      <c r="EW87">
        <v>35.8053</v>
      </c>
      <c r="EX87">
        <v>2</v>
      </c>
      <c r="EY87">
        <v>-0.347912</v>
      </c>
      <c r="EZ87">
        <v>-0.426089</v>
      </c>
      <c r="FA87">
        <v>20.2462</v>
      </c>
      <c r="FB87">
        <v>5.23481</v>
      </c>
      <c r="FC87">
        <v>11.986</v>
      </c>
      <c r="FD87">
        <v>4.95725</v>
      </c>
      <c r="FE87">
        <v>3.30395</v>
      </c>
      <c r="FF87">
        <v>9999</v>
      </c>
      <c r="FG87">
        <v>311</v>
      </c>
      <c r="FH87">
        <v>3694.6</v>
      </c>
      <c r="FI87">
        <v>9999</v>
      </c>
      <c r="FJ87">
        <v>1.86829</v>
      </c>
      <c r="FK87">
        <v>1.86401</v>
      </c>
      <c r="FL87">
        <v>1.8716</v>
      </c>
      <c r="FM87">
        <v>1.86246</v>
      </c>
      <c r="FN87">
        <v>1.86187</v>
      </c>
      <c r="FO87">
        <v>1.86829</v>
      </c>
      <c r="FP87">
        <v>1.85842</v>
      </c>
      <c r="FQ87">
        <v>1.86489</v>
      </c>
      <c r="FR87">
        <v>5</v>
      </c>
      <c r="FS87">
        <v>0</v>
      </c>
      <c r="FT87">
        <v>0</v>
      </c>
      <c r="FU87">
        <v>0</v>
      </c>
      <c r="FV87" t="s">
        <v>358</v>
      </c>
      <c r="FW87" t="s">
        <v>359</v>
      </c>
      <c r="FX87" t="s">
        <v>360</v>
      </c>
      <c r="FY87" t="s">
        <v>360</v>
      </c>
      <c r="FZ87" t="s">
        <v>360</v>
      </c>
      <c r="GA87" t="s">
        <v>360</v>
      </c>
      <c r="GB87">
        <v>0</v>
      </c>
      <c r="GC87">
        <v>100</v>
      </c>
      <c r="GD87">
        <v>100</v>
      </c>
      <c r="GE87">
        <v>2.5</v>
      </c>
      <c r="GF87">
        <v>0.0516</v>
      </c>
      <c r="GG87">
        <v>0.394990895927804</v>
      </c>
      <c r="GH87">
        <v>0.00311535208462502</v>
      </c>
      <c r="GI87">
        <v>-2.16445174003142e-06</v>
      </c>
      <c r="GJ87">
        <v>9.0383515404126e-10</v>
      </c>
      <c r="GK87">
        <v>0.0515542376217994</v>
      </c>
      <c r="GL87">
        <v>0</v>
      </c>
      <c r="GM87">
        <v>0</v>
      </c>
      <c r="GN87">
        <v>0</v>
      </c>
      <c r="GO87">
        <v>18</v>
      </c>
      <c r="GP87">
        <v>2154</v>
      </c>
      <c r="GQ87">
        <v>2</v>
      </c>
      <c r="GR87">
        <v>17</v>
      </c>
      <c r="GS87">
        <v>1473.5</v>
      </c>
      <c r="GT87">
        <v>1473.7</v>
      </c>
      <c r="GU87">
        <v>3.01636</v>
      </c>
      <c r="GV87">
        <v>2.30103</v>
      </c>
      <c r="GW87">
        <v>1.99829</v>
      </c>
      <c r="GX87">
        <v>2.7002</v>
      </c>
      <c r="GY87">
        <v>2.09351</v>
      </c>
      <c r="GZ87">
        <v>2.35962</v>
      </c>
      <c r="HA87">
        <v>34.9214</v>
      </c>
      <c r="HB87">
        <v>15.892</v>
      </c>
      <c r="HC87">
        <v>18</v>
      </c>
      <c r="HD87">
        <v>408.657</v>
      </c>
      <c r="HE87">
        <v>730.135</v>
      </c>
      <c r="HF87">
        <v>23.0014</v>
      </c>
      <c r="HG87">
        <v>22.9068</v>
      </c>
      <c r="HH87">
        <v>30.0002</v>
      </c>
      <c r="HI87">
        <v>22.6581</v>
      </c>
      <c r="HJ87">
        <v>22.6527</v>
      </c>
      <c r="HK87">
        <v>60.4572</v>
      </c>
      <c r="HL87">
        <v>36.6687</v>
      </c>
      <c r="HM87">
        <v>82.402</v>
      </c>
      <c r="HN87">
        <v>23</v>
      </c>
      <c r="HO87">
        <v>1224.39</v>
      </c>
      <c r="HP87">
        <v>18.5761</v>
      </c>
      <c r="HQ87">
        <v>98.4357</v>
      </c>
      <c r="HR87">
        <v>100.912</v>
      </c>
    </row>
    <row r="88" spans="1:226">
      <c r="A88">
        <v>72</v>
      </c>
      <c r="B88">
        <v>1656170213.6</v>
      </c>
      <c r="C88">
        <v>417.099999904633</v>
      </c>
      <c r="D88" t="s">
        <v>502</v>
      </c>
      <c r="E88" t="s">
        <v>503</v>
      </c>
      <c r="F88">
        <v>5</v>
      </c>
      <c r="G88" t="s">
        <v>353</v>
      </c>
      <c r="H88" t="s">
        <v>354</v>
      </c>
      <c r="I88">
        <v>1656170205.81429</v>
      </c>
      <c r="J88">
        <f>(K88)/1000</f>
        <v>0</v>
      </c>
      <c r="K88">
        <f>IF(BF88, AN88, AH88)</f>
        <v>0</v>
      </c>
      <c r="L88">
        <f>IF(BF88, AI88, AG88)</f>
        <v>0</v>
      </c>
      <c r="M88">
        <f>BH88 - IF(AU88&gt;1, L88*BB88*100.0/(AW88*BV88), 0)</f>
        <v>0</v>
      </c>
      <c r="N88">
        <f>((T88-J88/2)*M88-L88)/(T88+J88/2)</f>
        <v>0</v>
      </c>
      <c r="O88">
        <f>N88*(BO88+BP88)/1000.0</f>
        <v>0</v>
      </c>
      <c r="P88">
        <f>(BH88 - IF(AU88&gt;1, L88*BB88*100.0/(AW88*BV88), 0))*(BO88+BP88)/1000.0</f>
        <v>0</v>
      </c>
      <c r="Q88">
        <f>2.0/((1/S88-1/R88)+SIGN(S88)*SQRT((1/S88-1/R88)*(1/S88-1/R88) + 4*BC88/((BC88+1)*(BC88+1))*(2*1/S88*1/R88-1/R88*1/R88)))</f>
        <v>0</v>
      </c>
      <c r="R88">
        <f>IF(LEFT(BD88,1)&lt;&gt;"0",IF(LEFT(BD88,1)="1",3.0,BE88),$D$5+$E$5*(BV88*BO88/($K$5*1000))+$F$5*(BV88*BO88/($K$5*1000))*MAX(MIN(BB88,$J$5),$I$5)*MAX(MIN(BB88,$J$5),$I$5)+$G$5*MAX(MIN(BB88,$J$5),$I$5)*(BV88*BO88/($K$5*1000))+$H$5*(BV88*BO88/($K$5*1000))*(BV88*BO88/($K$5*1000)))</f>
        <v>0</v>
      </c>
      <c r="S88">
        <f>J88*(1000-(1000*0.61365*exp(17.502*W88/(240.97+W88))/(BO88+BP88)+BJ88)/2)/(1000*0.61365*exp(17.502*W88/(240.97+W88))/(BO88+BP88)-BJ88)</f>
        <v>0</v>
      </c>
      <c r="T88">
        <f>1/((BC88+1)/(Q88/1.6)+1/(R88/1.37)) + BC88/((BC88+1)/(Q88/1.6) + BC88/(R88/1.37))</f>
        <v>0</v>
      </c>
      <c r="U88">
        <f>(AX88*BA88)</f>
        <v>0</v>
      </c>
      <c r="V88">
        <f>(BQ88+(U88+2*0.95*5.67E-8*(((BQ88+$B$7)+273)^4-(BQ88+273)^4)-44100*J88)/(1.84*29.3*R88+8*0.95*5.67E-8*(BQ88+273)^3))</f>
        <v>0</v>
      </c>
      <c r="W88">
        <f>($C$7*BR88+$D$7*BS88+$E$7*V88)</f>
        <v>0</v>
      </c>
      <c r="X88">
        <f>0.61365*exp(17.502*W88/(240.97+W88))</f>
        <v>0</v>
      </c>
      <c r="Y88">
        <f>(Z88/AA88*100)</f>
        <v>0</v>
      </c>
      <c r="Z88">
        <f>BJ88*(BO88+BP88)/1000</f>
        <v>0</v>
      </c>
      <c r="AA88">
        <f>0.61365*exp(17.502*BQ88/(240.97+BQ88))</f>
        <v>0</v>
      </c>
      <c r="AB88">
        <f>(X88-BJ88*(BO88+BP88)/1000)</f>
        <v>0</v>
      </c>
      <c r="AC88">
        <f>(-J88*44100)</f>
        <v>0</v>
      </c>
      <c r="AD88">
        <f>2*29.3*R88*0.92*(BQ88-W88)</f>
        <v>0</v>
      </c>
      <c r="AE88">
        <f>2*0.95*5.67E-8*(((BQ88+$B$7)+273)^4-(W88+273)^4)</f>
        <v>0</v>
      </c>
      <c r="AF88">
        <f>U88+AE88+AC88+AD88</f>
        <v>0</v>
      </c>
      <c r="AG88">
        <f>BN88*AU88*(BI88-BH88*(1000-AU88*BK88)/(1000-AU88*BJ88))/(100*BB88)</f>
        <v>0</v>
      </c>
      <c r="AH88">
        <f>1000*BN88*AU88*(BJ88-BK88)/(100*BB88*(1000-AU88*BJ88))</f>
        <v>0</v>
      </c>
      <c r="AI88">
        <f>(AJ88 - AK88 - BO88*1E3/(8.314*(BQ88+273.15)) * AM88/BN88 * AL88) * BN88/(100*BB88) * (1000 - BK88)/1000</f>
        <v>0</v>
      </c>
      <c r="AJ88">
        <v>1228.51586304416</v>
      </c>
      <c r="AK88">
        <v>1197.72666666667</v>
      </c>
      <c r="AL88">
        <v>3.43141398902257</v>
      </c>
      <c r="AM88">
        <v>66.87844345255</v>
      </c>
      <c r="AN88">
        <f>(AP88 - AO88 + BO88*1E3/(8.314*(BQ88+273.15)) * AR88/BN88 * AQ88) * BN88/(100*BB88) * 1000/(1000 - AP88)</f>
        <v>0</v>
      </c>
      <c r="AO88">
        <v>18.5689218517044</v>
      </c>
      <c r="AP88">
        <v>19.9692212121212</v>
      </c>
      <c r="AQ88">
        <v>3.39001219636819e-06</v>
      </c>
      <c r="AR88">
        <v>77.4193285982375</v>
      </c>
      <c r="AS88">
        <v>30</v>
      </c>
      <c r="AT88">
        <v>6</v>
      </c>
      <c r="AU88">
        <f>IF(AS88*$H$13&gt;=AW88,1.0,(AW88/(AW88-AS88*$H$13)))</f>
        <v>0</v>
      </c>
      <c r="AV88">
        <f>(AU88-1)*100</f>
        <v>0</v>
      </c>
      <c r="AW88">
        <f>MAX(0,($B$13+$C$13*BV88)/(1+$D$13*BV88)*BO88/(BQ88+273)*$E$13)</f>
        <v>0</v>
      </c>
      <c r="AX88">
        <f>$B$11*BW88+$C$11*BX88+$F$11*CI88*(1-CL88)</f>
        <v>0</v>
      </c>
      <c r="AY88">
        <f>AX88*AZ88</f>
        <v>0</v>
      </c>
      <c r="AZ88">
        <f>($B$11*$D$9+$C$11*$D$9+$F$11*((CV88+CN88)/MAX(CV88+CN88+CW88, 0.1)*$I$9+CW88/MAX(CV88+CN88+CW88, 0.1)*$J$9))/($B$11+$C$11+$F$11)</f>
        <v>0</v>
      </c>
      <c r="BA88">
        <f>($B$11*$K$9+$C$11*$K$9+$F$11*((CV88+CN88)/MAX(CV88+CN88+CW88, 0.1)*$P$9+CW88/MAX(CV88+CN88+CW88, 0.1)*$Q$9))/($B$11+$C$11+$F$11)</f>
        <v>0</v>
      </c>
      <c r="BB88">
        <v>2.18</v>
      </c>
      <c r="BC88">
        <v>0.5</v>
      </c>
      <c r="BD88" t="s">
        <v>355</v>
      </c>
      <c r="BE88">
        <v>2</v>
      </c>
      <c r="BF88" t="b">
        <v>1</v>
      </c>
      <c r="BG88">
        <v>1656170205.81429</v>
      </c>
      <c r="BH88">
        <v>1149.31964285714</v>
      </c>
      <c r="BI88">
        <v>1190.2225</v>
      </c>
      <c r="BJ88">
        <v>19.959525</v>
      </c>
      <c r="BK88">
        <v>18.558</v>
      </c>
      <c r="BL88">
        <v>1146.83535714286</v>
      </c>
      <c r="BM88">
        <v>19.9079928571429</v>
      </c>
      <c r="BN88">
        <v>500.003035714286</v>
      </c>
      <c r="BO88">
        <v>76.3333571428571</v>
      </c>
      <c r="BP88">
        <v>0.100005403571429</v>
      </c>
      <c r="BQ88">
        <v>24.4255178571429</v>
      </c>
      <c r="BR88">
        <v>24.5808892857143</v>
      </c>
      <c r="BS88">
        <v>999.9</v>
      </c>
      <c r="BT88">
        <v>0</v>
      </c>
      <c r="BU88">
        <v>0</v>
      </c>
      <c r="BV88">
        <v>9998.54928571429</v>
      </c>
      <c r="BW88">
        <v>0</v>
      </c>
      <c r="BX88">
        <v>1400.65035714286</v>
      </c>
      <c r="BY88">
        <v>-40.9026892857143</v>
      </c>
      <c r="BZ88">
        <v>1172.72678571429</v>
      </c>
      <c r="CA88">
        <v>1212.72857142857</v>
      </c>
      <c r="CB88">
        <v>1.40152285714286</v>
      </c>
      <c r="CC88">
        <v>1190.2225</v>
      </c>
      <c r="CD88">
        <v>18.558</v>
      </c>
      <c r="CE88">
        <v>1.52357857142857</v>
      </c>
      <c r="CF88">
        <v>1.41659535714286</v>
      </c>
      <c r="CG88">
        <v>13.2068571428571</v>
      </c>
      <c r="CH88">
        <v>12.0964428571429</v>
      </c>
      <c r="CI88">
        <v>1999.97928571429</v>
      </c>
      <c r="CJ88">
        <v>0.979999178571428</v>
      </c>
      <c r="CK88">
        <v>0.0200010821428571</v>
      </c>
      <c r="CL88">
        <v>0</v>
      </c>
      <c r="CM88">
        <v>2.57115714285714</v>
      </c>
      <c r="CN88">
        <v>0</v>
      </c>
      <c r="CO88">
        <v>3743.44607142857</v>
      </c>
      <c r="CP88">
        <v>16705.225</v>
      </c>
      <c r="CQ88">
        <v>40.43925</v>
      </c>
      <c r="CR88">
        <v>42.187</v>
      </c>
      <c r="CS88">
        <v>41.437</v>
      </c>
      <c r="CT88">
        <v>40.375</v>
      </c>
      <c r="CU88">
        <v>40</v>
      </c>
      <c r="CV88">
        <v>1959.97821428571</v>
      </c>
      <c r="CW88">
        <v>40.0010714285714</v>
      </c>
      <c r="CX88">
        <v>0</v>
      </c>
      <c r="CY88">
        <v>1656170212.2</v>
      </c>
      <c r="CZ88">
        <v>0</v>
      </c>
      <c r="DA88">
        <v>0</v>
      </c>
      <c r="DB88" t="s">
        <v>356</v>
      </c>
      <c r="DC88">
        <v>1656081796.1</v>
      </c>
      <c r="DD88">
        <v>1656081786.6</v>
      </c>
      <c r="DE88">
        <v>0</v>
      </c>
      <c r="DF88">
        <v>0.447</v>
      </c>
      <c r="DG88">
        <v>0.012</v>
      </c>
      <c r="DH88">
        <v>1.816</v>
      </c>
      <c r="DI88">
        <v>-0.091</v>
      </c>
      <c r="DJ88">
        <v>420</v>
      </c>
      <c r="DK88">
        <v>13</v>
      </c>
      <c r="DL88">
        <v>0.64</v>
      </c>
      <c r="DM88">
        <v>0.22</v>
      </c>
      <c r="DN88">
        <v>-40.8058675</v>
      </c>
      <c r="DO88">
        <v>-1.1827170731707</v>
      </c>
      <c r="DP88">
        <v>0.252324603821645</v>
      </c>
      <c r="DQ88">
        <v>0</v>
      </c>
      <c r="DR88">
        <v>1.40646875</v>
      </c>
      <c r="DS88">
        <v>-0.0856641275797397</v>
      </c>
      <c r="DT88">
        <v>0.0086735509416559</v>
      </c>
      <c r="DU88">
        <v>1</v>
      </c>
      <c r="DV88">
        <v>1</v>
      </c>
      <c r="DW88">
        <v>2</v>
      </c>
      <c r="DX88" t="s">
        <v>375</v>
      </c>
      <c r="DY88">
        <v>2.9005</v>
      </c>
      <c r="DZ88">
        <v>2.71634</v>
      </c>
      <c r="EA88">
        <v>0.158539</v>
      </c>
      <c r="EB88">
        <v>0.161865</v>
      </c>
      <c r="EC88">
        <v>0.0777964</v>
      </c>
      <c r="ED88">
        <v>0.0735114</v>
      </c>
      <c r="EE88">
        <v>24229.5</v>
      </c>
      <c r="EF88">
        <v>20738.4</v>
      </c>
      <c r="EG88">
        <v>25758.1</v>
      </c>
      <c r="EH88">
        <v>24078.3</v>
      </c>
      <c r="EI88">
        <v>40480.2</v>
      </c>
      <c r="EJ88">
        <v>36893.8</v>
      </c>
      <c r="EK88">
        <v>46478.2</v>
      </c>
      <c r="EL88">
        <v>42904.5</v>
      </c>
      <c r="EM88">
        <v>1.8177</v>
      </c>
      <c r="EN88">
        <v>2.29503</v>
      </c>
      <c r="EO88">
        <v>0.161521</v>
      </c>
      <c r="EP88">
        <v>0</v>
      </c>
      <c r="EQ88">
        <v>21.9125</v>
      </c>
      <c r="ER88">
        <v>999.9</v>
      </c>
      <c r="ES88">
        <v>53.638</v>
      </c>
      <c r="ET88">
        <v>26.254</v>
      </c>
      <c r="EU88">
        <v>24.0678</v>
      </c>
      <c r="EV88">
        <v>52.3455</v>
      </c>
      <c r="EW88">
        <v>35.9095</v>
      </c>
      <c r="EX88">
        <v>2</v>
      </c>
      <c r="EY88">
        <v>-0.347769</v>
      </c>
      <c r="EZ88">
        <v>-0.417211</v>
      </c>
      <c r="FA88">
        <v>20.2464</v>
      </c>
      <c r="FB88">
        <v>5.23451</v>
      </c>
      <c r="FC88">
        <v>11.986</v>
      </c>
      <c r="FD88">
        <v>4.9571</v>
      </c>
      <c r="FE88">
        <v>3.3039</v>
      </c>
      <c r="FF88">
        <v>9999</v>
      </c>
      <c r="FG88">
        <v>311</v>
      </c>
      <c r="FH88">
        <v>3694.9</v>
      </c>
      <c r="FI88">
        <v>9999</v>
      </c>
      <c r="FJ88">
        <v>1.86829</v>
      </c>
      <c r="FK88">
        <v>1.86401</v>
      </c>
      <c r="FL88">
        <v>1.87158</v>
      </c>
      <c r="FM88">
        <v>1.86246</v>
      </c>
      <c r="FN88">
        <v>1.86186</v>
      </c>
      <c r="FO88">
        <v>1.86829</v>
      </c>
      <c r="FP88">
        <v>1.85839</v>
      </c>
      <c r="FQ88">
        <v>1.86491</v>
      </c>
      <c r="FR88">
        <v>5</v>
      </c>
      <c r="FS88">
        <v>0</v>
      </c>
      <c r="FT88">
        <v>0</v>
      </c>
      <c r="FU88">
        <v>0</v>
      </c>
      <c r="FV88" t="s">
        <v>358</v>
      </c>
      <c r="FW88" t="s">
        <v>359</v>
      </c>
      <c r="FX88" t="s">
        <v>360</v>
      </c>
      <c r="FY88" t="s">
        <v>360</v>
      </c>
      <c r="FZ88" t="s">
        <v>360</v>
      </c>
      <c r="GA88" t="s">
        <v>360</v>
      </c>
      <c r="GB88">
        <v>0</v>
      </c>
      <c r="GC88">
        <v>100</v>
      </c>
      <c r="GD88">
        <v>100</v>
      </c>
      <c r="GE88">
        <v>2.53</v>
      </c>
      <c r="GF88">
        <v>0.0515</v>
      </c>
      <c r="GG88">
        <v>0.394990895927804</v>
      </c>
      <c r="GH88">
        <v>0.00311535208462502</v>
      </c>
      <c r="GI88">
        <v>-2.16445174003142e-06</v>
      </c>
      <c r="GJ88">
        <v>9.0383515404126e-10</v>
      </c>
      <c r="GK88">
        <v>0.0515542376217994</v>
      </c>
      <c r="GL88">
        <v>0</v>
      </c>
      <c r="GM88">
        <v>0</v>
      </c>
      <c r="GN88">
        <v>0</v>
      </c>
      <c r="GO88">
        <v>18</v>
      </c>
      <c r="GP88">
        <v>2154</v>
      </c>
      <c r="GQ88">
        <v>2</v>
      </c>
      <c r="GR88">
        <v>17</v>
      </c>
      <c r="GS88">
        <v>1473.6</v>
      </c>
      <c r="GT88">
        <v>1473.8</v>
      </c>
      <c r="GU88">
        <v>3.04932</v>
      </c>
      <c r="GV88">
        <v>2.30469</v>
      </c>
      <c r="GW88">
        <v>1.99829</v>
      </c>
      <c r="GX88">
        <v>2.7002</v>
      </c>
      <c r="GY88">
        <v>2.09351</v>
      </c>
      <c r="GZ88">
        <v>2.37915</v>
      </c>
      <c r="HA88">
        <v>34.9444</v>
      </c>
      <c r="HB88">
        <v>15.892</v>
      </c>
      <c r="HC88">
        <v>18</v>
      </c>
      <c r="HD88">
        <v>408.281</v>
      </c>
      <c r="HE88">
        <v>730.083</v>
      </c>
      <c r="HF88">
        <v>23.0016</v>
      </c>
      <c r="HG88">
        <v>22.9103</v>
      </c>
      <c r="HH88">
        <v>30.0003</v>
      </c>
      <c r="HI88">
        <v>22.6627</v>
      </c>
      <c r="HJ88">
        <v>22.6568</v>
      </c>
      <c r="HK88">
        <v>61.0772</v>
      </c>
      <c r="HL88">
        <v>36.6687</v>
      </c>
      <c r="HM88">
        <v>82.402</v>
      </c>
      <c r="HN88">
        <v>23</v>
      </c>
      <c r="HO88">
        <v>1237.87</v>
      </c>
      <c r="HP88">
        <v>18.5992</v>
      </c>
      <c r="HQ88">
        <v>98.4352</v>
      </c>
      <c r="HR88">
        <v>100.911</v>
      </c>
    </row>
    <row r="89" spans="1:226">
      <c r="A89">
        <v>73</v>
      </c>
      <c r="B89">
        <v>1656170218.6</v>
      </c>
      <c r="C89">
        <v>422.099999904633</v>
      </c>
      <c r="D89" t="s">
        <v>504</v>
      </c>
      <c r="E89" t="s">
        <v>505</v>
      </c>
      <c r="F89">
        <v>5</v>
      </c>
      <c r="G89" t="s">
        <v>353</v>
      </c>
      <c r="H89" t="s">
        <v>354</v>
      </c>
      <c r="I89">
        <v>1656170211.1</v>
      </c>
      <c r="J89">
        <f>(K89)/1000</f>
        <v>0</v>
      </c>
      <c r="K89">
        <f>IF(BF89, AN89, AH89)</f>
        <v>0</v>
      </c>
      <c r="L89">
        <f>IF(BF89, AI89, AG89)</f>
        <v>0</v>
      </c>
      <c r="M89">
        <f>BH89 - IF(AU89&gt;1, L89*BB89*100.0/(AW89*BV89), 0)</f>
        <v>0</v>
      </c>
      <c r="N89">
        <f>((T89-J89/2)*M89-L89)/(T89+J89/2)</f>
        <v>0</v>
      </c>
      <c r="O89">
        <f>N89*(BO89+BP89)/1000.0</f>
        <v>0</v>
      </c>
      <c r="P89">
        <f>(BH89 - IF(AU89&gt;1, L89*BB89*100.0/(AW89*BV89), 0))*(BO89+BP89)/1000.0</f>
        <v>0</v>
      </c>
      <c r="Q89">
        <f>2.0/((1/S89-1/R89)+SIGN(S89)*SQRT((1/S89-1/R89)*(1/S89-1/R89) + 4*BC89/((BC89+1)*(BC89+1))*(2*1/S89*1/R89-1/R89*1/R89)))</f>
        <v>0</v>
      </c>
      <c r="R89">
        <f>IF(LEFT(BD89,1)&lt;&gt;"0",IF(LEFT(BD89,1)="1",3.0,BE89),$D$5+$E$5*(BV89*BO89/($K$5*1000))+$F$5*(BV89*BO89/($K$5*1000))*MAX(MIN(BB89,$J$5),$I$5)*MAX(MIN(BB89,$J$5),$I$5)+$G$5*MAX(MIN(BB89,$J$5),$I$5)*(BV89*BO89/($K$5*1000))+$H$5*(BV89*BO89/($K$5*1000))*(BV89*BO89/($K$5*1000)))</f>
        <v>0</v>
      </c>
      <c r="S89">
        <f>J89*(1000-(1000*0.61365*exp(17.502*W89/(240.97+W89))/(BO89+BP89)+BJ89)/2)/(1000*0.61365*exp(17.502*W89/(240.97+W89))/(BO89+BP89)-BJ89)</f>
        <v>0</v>
      </c>
      <c r="T89">
        <f>1/((BC89+1)/(Q89/1.6)+1/(R89/1.37)) + BC89/((BC89+1)/(Q89/1.6) + BC89/(R89/1.37))</f>
        <v>0</v>
      </c>
      <c r="U89">
        <f>(AX89*BA89)</f>
        <v>0</v>
      </c>
      <c r="V89">
        <f>(BQ89+(U89+2*0.95*5.67E-8*(((BQ89+$B$7)+273)^4-(BQ89+273)^4)-44100*J89)/(1.84*29.3*R89+8*0.95*5.67E-8*(BQ89+273)^3))</f>
        <v>0</v>
      </c>
      <c r="W89">
        <f>($C$7*BR89+$D$7*BS89+$E$7*V89)</f>
        <v>0</v>
      </c>
      <c r="X89">
        <f>0.61365*exp(17.502*W89/(240.97+W89))</f>
        <v>0</v>
      </c>
      <c r="Y89">
        <f>(Z89/AA89*100)</f>
        <v>0</v>
      </c>
      <c r="Z89">
        <f>BJ89*(BO89+BP89)/1000</f>
        <v>0</v>
      </c>
      <c r="AA89">
        <f>0.61365*exp(17.502*BQ89/(240.97+BQ89))</f>
        <v>0</v>
      </c>
      <c r="AB89">
        <f>(X89-BJ89*(BO89+BP89)/1000)</f>
        <v>0</v>
      </c>
      <c r="AC89">
        <f>(-J89*44100)</f>
        <v>0</v>
      </c>
      <c r="AD89">
        <f>2*29.3*R89*0.92*(BQ89-W89)</f>
        <v>0</v>
      </c>
      <c r="AE89">
        <f>2*0.95*5.67E-8*(((BQ89+$B$7)+273)^4-(W89+273)^4)</f>
        <v>0</v>
      </c>
      <c r="AF89">
        <f>U89+AE89+AC89+AD89</f>
        <v>0</v>
      </c>
      <c r="AG89">
        <f>BN89*AU89*(BI89-BH89*(1000-AU89*BK89)/(1000-AU89*BJ89))/(100*BB89)</f>
        <v>0</v>
      </c>
      <c r="AH89">
        <f>1000*BN89*AU89*(BJ89-BK89)/(100*BB89*(1000-AU89*BJ89))</f>
        <v>0</v>
      </c>
      <c r="AI89">
        <f>(AJ89 - AK89 - BO89*1E3/(8.314*(BQ89+273.15)) * AM89/BN89 * AL89) * BN89/(100*BB89) * (1000 - BK89)/1000</f>
        <v>0</v>
      </c>
      <c r="AJ89">
        <v>1246.21011272495</v>
      </c>
      <c r="AK89">
        <v>1215.06036363636</v>
      </c>
      <c r="AL89">
        <v>3.44832794445</v>
      </c>
      <c r="AM89">
        <v>66.87844345255</v>
      </c>
      <c r="AN89">
        <f>(AP89 - AO89 + BO89*1E3/(8.314*(BQ89+273.15)) * AR89/BN89 * AQ89) * BN89/(100*BB89) * 1000/(1000 - AP89)</f>
        <v>0</v>
      </c>
      <c r="AO89">
        <v>18.5811838154556</v>
      </c>
      <c r="AP89">
        <v>19.9715987878788</v>
      </c>
      <c r="AQ89">
        <v>3.39502136461064e-06</v>
      </c>
      <c r="AR89">
        <v>77.4193285982375</v>
      </c>
      <c r="AS89">
        <v>30</v>
      </c>
      <c r="AT89">
        <v>6</v>
      </c>
      <c r="AU89">
        <f>IF(AS89*$H$13&gt;=AW89,1.0,(AW89/(AW89-AS89*$H$13)))</f>
        <v>0</v>
      </c>
      <c r="AV89">
        <f>(AU89-1)*100</f>
        <v>0</v>
      </c>
      <c r="AW89">
        <f>MAX(0,($B$13+$C$13*BV89)/(1+$D$13*BV89)*BO89/(BQ89+273)*$E$13)</f>
        <v>0</v>
      </c>
      <c r="AX89">
        <f>$B$11*BW89+$C$11*BX89+$F$11*CI89*(1-CL89)</f>
        <v>0</v>
      </c>
      <c r="AY89">
        <f>AX89*AZ89</f>
        <v>0</v>
      </c>
      <c r="AZ89">
        <f>($B$11*$D$9+$C$11*$D$9+$F$11*((CV89+CN89)/MAX(CV89+CN89+CW89, 0.1)*$I$9+CW89/MAX(CV89+CN89+CW89, 0.1)*$J$9))/($B$11+$C$11+$F$11)</f>
        <v>0</v>
      </c>
      <c r="BA89">
        <f>($B$11*$K$9+$C$11*$K$9+$F$11*((CV89+CN89)/MAX(CV89+CN89+CW89, 0.1)*$P$9+CW89/MAX(CV89+CN89+CW89, 0.1)*$Q$9))/($B$11+$C$11+$F$11)</f>
        <v>0</v>
      </c>
      <c r="BB89">
        <v>2.18</v>
      </c>
      <c r="BC89">
        <v>0.5</v>
      </c>
      <c r="BD89" t="s">
        <v>355</v>
      </c>
      <c r="BE89">
        <v>2</v>
      </c>
      <c r="BF89" t="b">
        <v>1</v>
      </c>
      <c r="BG89">
        <v>1656170211.1</v>
      </c>
      <c r="BH89">
        <v>1167.14222222222</v>
      </c>
      <c r="BI89">
        <v>1208.24814814815</v>
      </c>
      <c r="BJ89">
        <v>19.9654962962963</v>
      </c>
      <c r="BK89">
        <v>18.5725703703704</v>
      </c>
      <c r="BL89">
        <v>1164.62740740741</v>
      </c>
      <c r="BM89">
        <v>19.913962962963</v>
      </c>
      <c r="BN89">
        <v>499.987481481481</v>
      </c>
      <c r="BO89">
        <v>76.3332703703704</v>
      </c>
      <c r="BP89">
        <v>0.0999437037037037</v>
      </c>
      <c r="BQ89">
        <v>24.4356703703704</v>
      </c>
      <c r="BR89">
        <v>24.5888074074074</v>
      </c>
      <c r="BS89">
        <v>999.9</v>
      </c>
      <c r="BT89">
        <v>0</v>
      </c>
      <c r="BU89">
        <v>0</v>
      </c>
      <c r="BV89">
        <v>10005.1418518518</v>
      </c>
      <c r="BW89">
        <v>0</v>
      </c>
      <c r="BX89">
        <v>1401.31888888889</v>
      </c>
      <c r="BY89">
        <v>-41.1055259259259</v>
      </c>
      <c r="BZ89">
        <v>1190.92</v>
      </c>
      <c r="CA89">
        <v>1231.1137037037</v>
      </c>
      <c r="CB89">
        <v>1.39292444444444</v>
      </c>
      <c r="CC89">
        <v>1208.24814814815</v>
      </c>
      <c r="CD89">
        <v>18.5725703703704</v>
      </c>
      <c r="CE89">
        <v>1.52403222222222</v>
      </c>
      <c r="CF89">
        <v>1.4177062962963</v>
      </c>
      <c r="CG89">
        <v>13.2114296296296</v>
      </c>
      <c r="CH89">
        <v>12.1083481481481</v>
      </c>
      <c r="CI89">
        <v>1999.94518518518</v>
      </c>
      <c r="CJ89">
        <v>0.979999222222222</v>
      </c>
      <c r="CK89">
        <v>0.020001037037037</v>
      </c>
      <c r="CL89">
        <v>0</v>
      </c>
      <c r="CM89">
        <v>2.61092962962963</v>
      </c>
      <c r="CN89">
        <v>0</v>
      </c>
      <c r="CO89">
        <v>3738.78333333333</v>
      </c>
      <c r="CP89">
        <v>16704.9444444444</v>
      </c>
      <c r="CQ89">
        <v>40.4416666666667</v>
      </c>
      <c r="CR89">
        <v>42.187</v>
      </c>
      <c r="CS89">
        <v>41.4416666666667</v>
      </c>
      <c r="CT89">
        <v>40.375</v>
      </c>
      <c r="CU89">
        <v>40</v>
      </c>
      <c r="CV89">
        <v>1959.94481481481</v>
      </c>
      <c r="CW89">
        <v>40.0003703703704</v>
      </c>
      <c r="CX89">
        <v>0</v>
      </c>
      <c r="CY89">
        <v>1656170217.6</v>
      </c>
      <c r="CZ89">
        <v>0</v>
      </c>
      <c r="DA89">
        <v>0</v>
      </c>
      <c r="DB89" t="s">
        <v>356</v>
      </c>
      <c r="DC89">
        <v>1656081796.1</v>
      </c>
      <c r="DD89">
        <v>1656081786.6</v>
      </c>
      <c r="DE89">
        <v>0</v>
      </c>
      <c r="DF89">
        <v>0.447</v>
      </c>
      <c r="DG89">
        <v>0.012</v>
      </c>
      <c r="DH89">
        <v>1.816</v>
      </c>
      <c r="DI89">
        <v>-0.091</v>
      </c>
      <c r="DJ89">
        <v>420</v>
      </c>
      <c r="DK89">
        <v>13</v>
      </c>
      <c r="DL89">
        <v>0.64</v>
      </c>
      <c r="DM89">
        <v>0.22</v>
      </c>
      <c r="DN89">
        <v>-40.994055</v>
      </c>
      <c r="DO89">
        <v>-2.33226191369594</v>
      </c>
      <c r="DP89">
        <v>0.314340680591934</v>
      </c>
      <c r="DQ89">
        <v>0</v>
      </c>
      <c r="DR89">
        <v>1.39741925</v>
      </c>
      <c r="DS89">
        <v>-0.0942685553470941</v>
      </c>
      <c r="DT89">
        <v>0.00912704699985158</v>
      </c>
      <c r="DU89">
        <v>1</v>
      </c>
      <c r="DV89">
        <v>1</v>
      </c>
      <c r="DW89">
        <v>2</v>
      </c>
      <c r="DX89" t="s">
        <v>375</v>
      </c>
      <c r="DY89">
        <v>2.9005</v>
      </c>
      <c r="DZ89">
        <v>2.71667</v>
      </c>
      <c r="EA89">
        <v>0.159959</v>
      </c>
      <c r="EB89">
        <v>0.163225</v>
      </c>
      <c r="EC89">
        <v>0.0778062</v>
      </c>
      <c r="ED89">
        <v>0.0735499</v>
      </c>
      <c r="EE89">
        <v>24188.3</v>
      </c>
      <c r="EF89">
        <v>20704.8</v>
      </c>
      <c r="EG89">
        <v>25757.7</v>
      </c>
      <c r="EH89">
        <v>24078.2</v>
      </c>
      <c r="EI89">
        <v>40479.3</v>
      </c>
      <c r="EJ89">
        <v>36892.3</v>
      </c>
      <c r="EK89">
        <v>46477.7</v>
      </c>
      <c r="EL89">
        <v>42904.5</v>
      </c>
      <c r="EM89">
        <v>1.81695</v>
      </c>
      <c r="EN89">
        <v>2.2948</v>
      </c>
      <c r="EO89">
        <v>0.160642</v>
      </c>
      <c r="EP89">
        <v>0</v>
      </c>
      <c r="EQ89">
        <v>21.9249</v>
      </c>
      <c r="ER89">
        <v>999.9</v>
      </c>
      <c r="ES89">
        <v>53.614</v>
      </c>
      <c r="ET89">
        <v>26.274</v>
      </c>
      <c r="EU89">
        <v>24.0876</v>
      </c>
      <c r="EV89">
        <v>52.2955</v>
      </c>
      <c r="EW89">
        <v>35.9455</v>
      </c>
      <c r="EX89">
        <v>2</v>
      </c>
      <c r="EY89">
        <v>-0.347678</v>
      </c>
      <c r="EZ89">
        <v>-0.408483</v>
      </c>
      <c r="FA89">
        <v>20.2466</v>
      </c>
      <c r="FB89">
        <v>5.23496</v>
      </c>
      <c r="FC89">
        <v>11.986</v>
      </c>
      <c r="FD89">
        <v>4.9573</v>
      </c>
      <c r="FE89">
        <v>3.30393</v>
      </c>
      <c r="FF89">
        <v>9999</v>
      </c>
      <c r="FG89">
        <v>311</v>
      </c>
      <c r="FH89">
        <v>3694.9</v>
      </c>
      <c r="FI89">
        <v>9999</v>
      </c>
      <c r="FJ89">
        <v>1.86829</v>
      </c>
      <c r="FK89">
        <v>1.86401</v>
      </c>
      <c r="FL89">
        <v>1.87153</v>
      </c>
      <c r="FM89">
        <v>1.86248</v>
      </c>
      <c r="FN89">
        <v>1.86188</v>
      </c>
      <c r="FO89">
        <v>1.86829</v>
      </c>
      <c r="FP89">
        <v>1.85841</v>
      </c>
      <c r="FQ89">
        <v>1.86492</v>
      </c>
      <c r="FR89">
        <v>5</v>
      </c>
      <c r="FS89">
        <v>0</v>
      </c>
      <c r="FT89">
        <v>0</v>
      </c>
      <c r="FU89">
        <v>0</v>
      </c>
      <c r="FV89" t="s">
        <v>358</v>
      </c>
      <c r="FW89" t="s">
        <v>359</v>
      </c>
      <c r="FX89" t="s">
        <v>360</v>
      </c>
      <c r="FY89" t="s">
        <v>360</v>
      </c>
      <c r="FZ89" t="s">
        <v>360</v>
      </c>
      <c r="GA89" t="s">
        <v>360</v>
      </c>
      <c r="GB89">
        <v>0</v>
      </c>
      <c r="GC89">
        <v>100</v>
      </c>
      <c r="GD89">
        <v>100</v>
      </c>
      <c r="GE89">
        <v>2.56</v>
      </c>
      <c r="GF89">
        <v>0.0515</v>
      </c>
      <c r="GG89">
        <v>0.394990895927804</v>
      </c>
      <c r="GH89">
        <v>0.00311535208462502</v>
      </c>
      <c r="GI89">
        <v>-2.16445174003142e-06</v>
      </c>
      <c r="GJ89">
        <v>9.0383515404126e-10</v>
      </c>
      <c r="GK89">
        <v>0.0515542376217994</v>
      </c>
      <c r="GL89">
        <v>0</v>
      </c>
      <c r="GM89">
        <v>0</v>
      </c>
      <c r="GN89">
        <v>0</v>
      </c>
      <c r="GO89">
        <v>18</v>
      </c>
      <c r="GP89">
        <v>2154</v>
      </c>
      <c r="GQ89">
        <v>2</v>
      </c>
      <c r="GR89">
        <v>17</v>
      </c>
      <c r="GS89">
        <v>1473.7</v>
      </c>
      <c r="GT89">
        <v>1473.9</v>
      </c>
      <c r="GU89">
        <v>3.07983</v>
      </c>
      <c r="GV89">
        <v>2.2998</v>
      </c>
      <c r="GW89">
        <v>1.99829</v>
      </c>
      <c r="GX89">
        <v>2.69897</v>
      </c>
      <c r="GY89">
        <v>2.09351</v>
      </c>
      <c r="GZ89">
        <v>2.39136</v>
      </c>
      <c r="HA89">
        <v>34.9674</v>
      </c>
      <c r="HB89">
        <v>15.9007</v>
      </c>
      <c r="HC89">
        <v>18</v>
      </c>
      <c r="HD89">
        <v>407.914</v>
      </c>
      <c r="HE89">
        <v>729.95</v>
      </c>
      <c r="HF89">
        <v>23.0017</v>
      </c>
      <c r="HG89">
        <v>22.9141</v>
      </c>
      <c r="HH89">
        <v>30.0003</v>
      </c>
      <c r="HI89">
        <v>22.6667</v>
      </c>
      <c r="HJ89">
        <v>22.6614</v>
      </c>
      <c r="HK89">
        <v>61.7323</v>
      </c>
      <c r="HL89">
        <v>36.6687</v>
      </c>
      <c r="HM89">
        <v>82.402</v>
      </c>
      <c r="HN89">
        <v>23</v>
      </c>
      <c r="HO89">
        <v>1257.99</v>
      </c>
      <c r="HP89">
        <v>18.6269</v>
      </c>
      <c r="HQ89">
        <v>98.434</v>
      </c>
      <c r="HR89">
        <v>100.911</v>
      </c>
    </row>
    <row r="90" spans="1:226">
      <c r="A90">
        <v>74</v>
      </c>
      <c r="B90">
        <v>1656170223.6</v>
      </c>
      <c r="C90">
        <v>427.099999904633</v>
      </c>
      <c r="D90" t="s">
        <v>506</v>
      </c>
      <c r="E90" t="s">
        <v>507</v>
      </c>
      <c r="F90">
        <v>5</v>
      </c>
      <c r="G90" t="s">
        <v>353</v>
      </c>
      <c r="H90" t="s">
        <v>354</v>
      </c>
      <c r="I90">
        <v>1656170215.81429</v>
      </c>
      <c r="J90">
        <f>(K90)/1000</f>
        <v>0</v>
      </c>
      <c r="K90">
        <f>IF(BF90, AN90, AH90)</f>
        <v>0</v>
      </c>
      <c r="L90">
        <f>IF(BF90, AI90, AG90)</f>
        <v>0</v>
      </c>
      <c r="M90">
        <f>BH90 - IF(AU90&gt;1, L90*BB90*100.0/(AW90*BV90), 0)</f>
        <v>0</v>
      </c>
      <c r="N90">
        <f>((T90-J90/2)*M90-L90)/(T90+J90/2)</f>
        <v>0</v>
      </c>
      <c r="O90">
        <f>N90*(BO90+BP90)/1000.0</f>
        <v>0</v>
      </c>
      <c r="P90">
        <f>(BH90 - IF(AU90&gt;1, L90*BB90*100.0/(AW90*BV90), 0))*(BO90+BP90)/1000.0</f>
        <v>0</v>
      </c>
      <c r="Q90">
        <f>2.0/((1/S90-1/R90)+SIGN(S90)*SQRT((1/S90-1/R90)*(1/S90-1/R90) + 4*BC90/((BC90+1)*(BC90+1))*(2*1/S90*1/R90-1/R90*1/R90)))</f>
        <v>0</v>
      </c>
      <c r="R90">
        <f>IF(LEFT(BD90,1)&lt;&gt;"0",IF(LEFT(BD90,1)="1",3.0,BE90),$D$5+$E$5*(BV90*BO90/($K$5*1000))+$F$5*(BV90*BO90/($K$5*1000))*MAX(MIN(BB90,$J$5),$I$5)*MAX(MIN(BB90,$J$5),$I$5)+$G$5*MAX(MIN(BB90,$J$5),$I$5)*(BV90*BO90/($K$5*1000))+$H$5*(BV90*BO90/($K$5*1000))*(BV90*BO90/($K$5*1000)))</f>
        <v>0</v>
      </c>
      <c r="S90">
        <f>J90*(1000-(1000*0.61365*exp(17.502*W90/(240.97+W90))/(BO90+BP90)+BJ90)/2)/(1000*0.61365*exp(17.502*W90/(240.97+W90))/(BO90+BP90)-BJ90)</f>
        <v>0</v>
      </c>
      <c r="T90">
        <f>1/((BC90+1)/(Q90/1.6)+1/(R90/1.37)) + BC90/((BC90+1)/(Q90/1.6) + BC90/(R90/1.37))</f>
        <v>0</v>
      </c>
      <c r="U90">
        <f>(AX90*BA90)</f>
        <v>0</v>
      </c>
      <c r="V90">
        <f>(BQ90+(U90+2*0.95*5.67E-8*(((BQ90+$B$7)+273)^4-(BQ90+273)^4)-44100*J90)/(1.84*29.3*R90+8*0.95*5.67E-8*(BQ90+273)^3))</f>
        <v>0</v>
      </c>
      <c r="W90">
        <f>($C$7*BR90+$D$7*BS90+$E$7*V90)</f>
        <v>0</v>
      </c>
      <c r="X90">
        <f>0.61365*exp(17.502*W90/(240.97+W90))</f>
        <v>0</v>
      </c>
      <c r="Y90">
        <f>(Z90/AA90*100)</f>
        <v>0</v>
      </c>
      <c r="Z90">
        <f>BJ90*(BO90+BP90)/1000</f>
        <v>0</v>
      </c>
      <c r="AA90">
        <f>0.61365*exp(17.502*BQ90/(240.97+BQ90))</f>
        <v>0</v>
      </c>
      <c r="AB90">
        <f>(X90-BJ90*(BO90+BP90)/1000)</f>
        <v>0</v>
      </c>
      <c r="AC90">
        <f>(-J90*44100)</f>
        <v>0</v>
      </c>
      <c r="AD90">
        <f>2*29.3*R90*0.92*(BQ90-W90)</f>
        <v>0</v>
      </c>
      <c r="AE90">
        <f>2*0.95*5.67E-8*(((BQ90+$B$7)+273)^4-(W90+273)^4)</f>
        <v>0</v>
      </c>
      <c r="AF90">
        <f>U90+AE90+AC90+AD90</f>
        <v>0</v>
      </c>
      <c r="AG90">
        <f>BN90*AU90*(BI90-BH90*(1000-AU90*BK90)/(1000-AU90*BJ90))/(100*BB90)</f>
        <v>0</v>
      </c>
      <c r="AH90">
        <f>1000*BN90*AU90*(BJ90-BK90)/(100*BB90*(1000-AU90*BJ90))</f>
        <v>0</v>
      </c>
      <c r="AI90">
        <f>(AJ90 - AK90 - BO90*1E3/(8.314*(BQ90+273.15)) * AM90/BN90 * AL90) * BN90/(100*BB90) * (1000 - BK90)/1000</f>
        <v>0</v>
      </c>
      <c r="AJ90">
        <v>1263.07217953725</v>
      </c>
      <c r="AK90">
        <v>1232.17515151515</v>
      </c>
      <c r="AL90">
        <v>3.42218774713074</v>
      </c>
      <c r="AM90">
        <v>66.87844345255</v>
      </c>
      <c r="AN90">
        <f>(AP90 - AO90 + BO90*1E3/(8.314*(BQ90+273.15)) * AR90/BN90 * AQ90) * BN90/(100*BB90) * 1000/(1000 - AP90)</f>
        <v>0</v>
      </c>
      <c r="AO90">
        <v>18.5946742789505</v>
      </c>
      <c r="AP90">
        <v>19.9711357575758</v>
      </c>
      <c r="AQ90">
        <v>-9.66689868001331e-06</v>
      </c>
      <c r="AR90">
        <v>77.4193285982375</v>
      </c>
      <c r="AS90">
        <v>30</v>
      </c>
      <c r="AT90">
        <v>6</v>
      </c>
      <c r="AU90">
        <f>IF(AS90*$H$13&gt;=AW90,1.0,(AW90/(AW90-AS90*$H$13)))</f>
        <v>0</v>
      </c>
      <c r="AV90">
        <f>(AU90-1)*100</f>
        <v>0</v>
      </c>
      <c r="AW90">
        <f>MAX(0,($B$13+$C$13*BV90)/(1+$D$13*BV90)*BO90/(BQ90+273)*$E$13)</f>
        <v>0</v>
      </c>
      <c r="AX90">
        <f>$B$11*BW90+$C$11*BX90+$F$11*CI90*(1-CL90)</f>
        <v>0</v>
      </c>
      <c r="AY90">
        <f>AX90*AZ90</f>
        <v>0</v>
      </c>
      <c r="AZ90">
        <f>($B$11*$D$9+$C$11*$D$9+$F$11*((CV90+CN90)/MAX(CV90+CN90+CW90, 0.1)*$I$9+CW90/MAX(CV90+CN90+CW90, 0.1)*$J$9))/($B$11+$C$11+$F$11)</f>
        <v>0</v>
      </c>
      <c r="BA90">
        <f>($B$11*$K$9+$C$11*$K$9+$F$11*((CV90+CN90)/MAX(CV90+CN90+CW90, 0.1)*$P$9+CW90/MAX(CV90+CN90+CW90, 0.1)*$Q$9))/($B$11+$C$11+$F$11)</f>
        <v>0</v>
      </c>
      <c r="BB90">
        <v>2.18</v>
      </c>
      <c r="BC90">
        <v>0.5</v>
      </c>
      <c r="BD90" t="s">
        <v>355</v>
      </c>
      <c r="BE90">
        <v>2</v>
      </c>
      <c r="BF90" t="b">
        <v>1</v>
      </c>
      <c r="BG90">
        <v>1656170215.81429</v>
      </c>
      <c r="BH90">
        <v>1183.02321428571</v>
      </c>
      <c r="BI90">
        <v>1224.18142857143</v>
      </c>
      <c r="BJ90">
        <v>19.969175</v>
      </c>
      <c r="BK90">
        <v>18.585</v>
      </c>
      <c r="BL90">
        <v>1180.47964285714</v>
      </c>
      <c r="BM90">
        <v>19.9176285714286</v>
      </c>
      <c r="BN90">
        <v>499.993607142857</v>
      </c>
      <c r="BO90">
        <v>76.3329928571429</v>
      </c>
      <c r="BP90">
        <v>0.0999668392857143</v>
      </c>
      <c r="BQ90">
        <v>24.4393142857143</v>
      </c>
      <c r="BR90">
        <v>24.5497142857143</v>
      </c>
      <c r="BS90">
        <v>999.9</v>
      </c>
      <c r="BT90">
        <v>0</v>
      </c>
      <c r="BU90">
        <v>0</v>
      </c>
      <c r="BV90">
        <v>10012.4171428571</v>
      </c>
      <c r="BW90">
        <v>0</v>
      </c>
      <c r="BX90">
        <v>1402.195</v>
      </c>
      <c r="BY90">
        <v>-41.1583464285714</v>
      </c>
      <c r="BZ90">
        <v>1207.12821428571</v>
      </c>
      <c r="CA90">
        <v>1247.36464285714</v>
      </c>
      <c r="CB90">
        <v>1.38416714285714</v>
      </c>
      <c r="CC90">
        <v>1224.18142857143</v>
      </c>
      <c r="CD90">
        <v>18.585</v>
      </c>
      <c r="CE90">
        <v>1.52430678571429</v>
      </c>
      <c r="CF90">
        <v>1.41865</v>
      </c>
      <c r="CG90">
        <v>13.2141857142857</v>
      </c>
      <c r="CH90">
        <v>12.1184535714286</v>
      </c>
      <c r="CI90">
        <v>1999.95</v>
      </c>
      <c r="CJ90">
        <v>0.9799995</v>
      </c>
      <c r="CK90">
        <v>0.02000075</v>
      </c>
      <c r="CL90">
        <v>0</v>
      </c>
      <c r="CM90">
        <v>2.62115714285714</v>
      </c>
      <c r="CN90">
        <v>0</v>
      </c>
      <c r="CO90">
        <v>3735.22892857143</v>
      </c>
      <c r="CP90">
        <v>16704.9821428571</v>
      </c>
      <c r="CQ90">
        <v>40.43925</v>
      </c>
      <c r="CR90">
        <v>42.187</v>
      </c>
      <c r="CS90">
        <v>41.446</v>
      </c>
      <c r="CT90">
        <v>40.3838571428571</v>
      </c>
      <c r="CU90">
        <v>40</v>
      </c>
      <c r="CV90">
        <v>1959.95</v>
      </c>
      <c r="CW90">
        <v>40</v>
      </c>
      <c r="CX90">
        <v>0</v>
      </c>
      <c r="CY90">
        <v>1656170222.4</v>
      </c>
      <c r="CZ90">
        <v>0</v>
      </c>
      <c r="DA90">
        <v>0</v>
      </c>
      <c r="DB90" t="s">
        <v>356</v>
      </c>
      <c r="DC90">
        <v>1656081796.1</v>
      </c>
      <c r="DD90">
        <v>1656081786.6</v>
      </c>
      <c r="DE90">
        <v>0</v>
      </c>
      <c r="DF90">
        <v>0.447</v>
      </c>
      <c r="DG90">
        <v>0.012</v>
      </c>
      <c r="DH90">
        <v>1.816</v>
      </c>
      <c r="DI90">
        <v>-0.091</v>
      </c>
      <c r="DJ90">
        <v>420</v>
      </c>
      <c r="DK90">
        <v>13</v>
      </c>
      <c r="DL90">
        <v>0.64</v>
      </c>
      <c r="DM90">
        <v>0.22</v>
      </c>
      <c r="DN90">
        <v>-41.0880525</v>
      </c>
      <c r="DO90">
        <v>-1.02704577861161</v>
      </c>
      <c r="DP90">
        <v>0.252249885022274</v>
      </c>
      <c r="DQ90">
        <v>0</v>
      </c>
      <c r="DR90">
        <v>1.390361</v>
      </c>
      <c r="DS90">
        <v>-0.105179437148219</v>
      </c>
      <c r="DT90">
        <v>0.0102628959850522</v>
      </c>
      <c r="DU90">
        <v>0</v>
      </c>
      <c r="DV90">
        <v>0</v>
      </c>
      <c r="DW90">
        <v>2</v>
      </c>
      <c r="DX90" t="s">
        <v>357</v>
      </c>
      <c r="DY90">
        <v>2.90053</v>
      </c>
      <c r="DZ90">
        <v>2.71652</v>
      </c>
      <c r="EA90">
        <v>0.161356</v>
      </c>
      <c r="EB90">
        <v>0.164617</v>
      </c>
      <c r="EC90">
        <v>0.0778008</v>
      </c>
      <c r="ED90">
        <v>0.0735886</v>
      </c>
      <c r="EE90">
        <v>24148</v>
      </c>
      <c r="EF90">
        <v>20670.5</v>
      </c>
      <c r="EG90">
        <v>25757.5</v>
      </c>
      <c r="EH90">
        <v>24078.3</v>
      </c>
      <c r="EI90">
        <v>40478.9</v>
      </c>
      <c r="EJ90">
        <v>36890.9</v>
      </c>
      <c r="EK90">
        <v>46476.9</v>
      </c>
      <c r="EL90">
        <v>42904.6</v>
      </c>
      <c r="EM90">
        <v>1.81775</v>
      </c>
      <c r="EN90">
        <v>2.29475</v>
      </c>
      <c r="EO90">
        <v>0.153668</v>
      </c>
      <c r="EP90">
        <v>0</v>
      </c>
      <c r="EQ90">
        <v>21.9353</v>
      </c>
      <c r="ER90">
        <v>999.9</v>
      </c>
      <c r="ES90">
        <v>53.614</v>
      </c>
      <c r="ET90">
        <v>26.284</v>
      </c>
      <c r="EU90">
        <v>24.1014</v>
      </c>
      <c r="EV90">
        <v>52.0655</v>
      </c>
      <c r="EW90">
        <v>35.8774</v>
      </c>
      <c r="EX90">
        <v>2</v>
      </c>
      <c r="EY90">
        <v>-0.347363</v>
      </c>
      <c r="EZ90">
        <v>-0.402448</v>
      </c>
      <c r="FA90">
        <v>20.2466</v>
      </c>
      <c r="FB90">
        <v>5.23481</v>
      </c>
      <c r="FC90">
        <v>11.986</v>
      </c>
      <c r="FD90">
        <v>4.9571</v>
      </c>
      <c r="FE90">
        <v>3.30398</v>
      </c>
      <c r="FF90">
        <v>9999</v>
      </c>
      <c r="FG90">
        <v>311</v>
      </c>
      <c r="FH90">
        <v>3695.2</v>
      </c>
      <c r="FI90">
        <v>9999</v>
      </c>
      <c r="FJ90">
        <v>1.86829</v>
      </c>
      <c r="FK90">
        <v>1.86401</v>
      </c>
      <c r="FL90">
        <v>1.87155</v>
      </c>
      <c r="FM90">
        <v>1.86249</v>
      </c>
      <c r="FN90">
        <v>1.86188</v>
      </c>
      <c r="FO90">
        <v>1.86829</v>
      </c>
      <c r="FP90">
        <v>1.8584</v>
      </c>
      <c r="FQ90">
        <v>1.8649</v>
      </c>
      <c r="FR90">
        <v>5</v>
      </c>
      <c r="FS90">
        <v>0</v>
      </c>
      <c r="FT90">
        <v>0</v>
      </c>
      <c r="FU90">
        <v>0</v>
      </c>
      <c r="FV90" t="s">
        <v>358</v>
      </c>
      <c r="FW90" t="s">
        <v>359</v>
      </c>
      <c r="FX90" t="s">
        <v>360</v>
      </c>
      <c r="FY90" t="s">
        <v>360</v>
      </c>
      <c r="FZ90" t="s">
        <v>360</v>
      </c>
      <c r="GA90" t="s">
        <v>360</v>
      </c>
      <c r="GB90">
        <v>0</v>
      </c>
      <c r="GC90">
        <v>100</v>
      </c>
      <c r="GD90">
        <v>100</v>
      </c>
      <c r="GE90">
        <v>2.59</v>
      </c>
      <c r="GF90">
        <v>0.0515</v>
      </c>
      <c r="GG90">
        <v>0.394990895927804</v>
      </c>
      <c r="GH90">
        <v>0.00311535208462502</v>
      </c>
      <c r="GI90">
        <v>-2.16445174003142e-06</v>
      </c>
      <c r="GJ90">
        <v>9.0383515404126e-10</v>
      </c>
      <c r="GK90">
        <v>0.0515542376217994</v>
      </c>
      <c r="GL90">
        <v>0</v>
      </c>
      <c r="GM90">
        <v>0</v>
      </c>
      <c r="GN90">
        <v>0</v>
      </c>
      <c r="GO90">
        <v>18</v>
      </c>
      <c r="GP90">
        <v>2154</v>
      </c>
      <c r="GQ90">
        <v>2</v>
      </c>
      <c r="GR90">
        <v>17</v>
      </c>
      <c r="GS90">
        <v>1473.8</v>
      </c>
      <c r="GT90">
        <v>1474</v>
      </c>
      <c r="GU90">
        <v>3.11401</v>
      </c>
      <c r="GV90">
        <v>2.30103</v>
      </c>
      <c r="GW90">
        <v>1.99829</v>
      </c>
      <c r="GX90">
        <v>2.7002</v>
      </c>
      <c r="GY90">
        <v>2.09351</v>
      </c>
      <c r="GZ90">
        <v>2.38037</v>
      </c>
      <c r="HA90">
        <v>34.9904</v>
      </c>
      <c r="HB90">
        <v>15.9007</v>
      </c>
      <c r="HC90">
        <v>18</v>
      </c>
      <c r="HD90">
        <v>408.371</v>
      </c>
      <c r="HE90">
        <v>729.956</v>
      </c>
      <c r="HF90">
        <v>23.0013</v>
      </c>
      <c r="HG90">
        <v>22.9177</v>
      </c>
      <c r="HH90">
        <v>30.0001</v>
      </c>
      <c r="HI90">
        <v>22.6712</v>
      </c>
      <c r="HJ90">
        <v>22.6648</v>
      </c>
      <c r="HK90">
        <v>62.3493</v>
      </c>
      <c r="HL90">
        <v>36.6687</v>
      </c>
      <c r="HM90">
        <v>82.402</v>
      </c>
      <c r="HN90">
        <v>23</v>
      </c>
      <c r="HO90">
        <v>1271.38</v>
      </c>
      <c r="HP90">
        <v>18.6583</v>
      </c>
      <c r="HQ90">
        <v>98.4327</v>
      </c>
      <c r="HR90">
        <v>100.912</v>
      </c>
    </row>
    <row r="91" spans="1:226">
      <c r="A91">
        <v>75</v>
      </c>
      <c r="B91">
        <v>1656170228.6</v>
      </c>
      <c r="C91">
        <v>432.099999904633</v>
      </c>
      <c r="D91" t="s">
        <v>508</v>
      </c>
      <c r="E91" t="s">
        <v>509</v>
      </c>
      <c r="F91">
        <v>5</v>
      </c>
      <c r="G91" t="s">
        <v>353</v>
      </c>
      <c r="H91" t="s">
        <v>354</v>
      </c>
      <c r="I91">
        <v>1656170221.1</v>
      </c>
      <c r="J91">
        <f>(K91)/1000</f>
        <v>0</v>
      </c>
      <c r="K91">
        <f>IF(BF91, AN91, AH91)</f>
        <v>0</v>
      </c>
      <c r="L91">
        <f>IF(BF91, AI91, AG91)</f>
        <v>0</v>
      </c>
      <c r="M91">
        <f>BH91 - IF(AU91&gt;1, L91*BB91*100.0/(AW91*BV91), 0)</f>
        <v>0</v>
      </c>
      <c r="N91">
        <f>((T91-J91/2)*M91-L91)/(T91+J91/2)</f>
        <v>0</v>
      </c>
      <c r="O91">
        <f>N91*(BO91+BP91)/1000.0</f>
        <v>0</v>
      </c>
      <c r="P91">
        <f>(BH91 - IF(AU91&gt;1, L91*BB91*100.0/(AW91*BV91), 0))*(BO91+BP91)/1000.0</f>
        <v>0</v>
      </c>
      <c r="Q91">
        <f>2.0/((1/S91-1/R91)+SIGN(S91)*SQRT((1/S91-1/R91)*(1/S91-1/R91) + 4*BC91/((BC91+1)*(BC91+1))*(2*1/S91*1/R91-1/R91*1/R91)))</f>
        <v>0</v>
      </c>
      <c r="R91">
        <f>IF(LEFT(BD91,1)&lt;&gt;"0",IF(LEFT(BD91,1)="1",3.0,BE91),$D$5+$E$5*(BV91*BO91/($K$5*1000))+$F$5*(BV91*BO91/($K$5*1000))*MAX(MIN(BB91,$J$5),$I$5)*MAX(MIN(BB91,$J$5),$I$5)+$G$5*MAX(MIN(BB91,$J$5),$I$5)*(BV91*BO91/($K$5*1000))+$H$5*(BV91*BO91/($K$5*1000))*(BV91*BO91/($K$5*1000)))</f>
        <v>0</v>
      </c>
      <c r="S91">
        <f>J91*(1000-(1000*0.61365*exp(17.502*W91/(240.97+W91))/(BO91+BP91)+BJ91)/2)/(1000*0.61365*exp(17.502*W91/(240.97+W91))/(BO91+BP91)-BJ91)</f>
        <v>0</v>
      </c>
      <c r="T91">
        <f>1/((BC91+1)/(Q91/1.6)+1/(R91/1.37)) + BC91/((BC91+1)/(Q91/1.6) + BC91/(R91/1.37))</f>
        <v>0</v>
      </c>
      <c r="U91">
        <f>(AX91*BA91)</f>
        <v>0</v>
      </c>
      <c r="V91">
        <f>(BQ91+(U91+2*0.95*5.67E-8*(((BQ91+$B$7)+273)^4-(BQ91+273)^4)-44100*J91)/(1.84*29.3*R91+8*0.95*5.67E-8*(BQ91+273)^3))</f>
        <v>0</v>
      </c>
      <c r="W91">
        <f>($C$7*BR91+$D$7*BS91+$E$7*V91)</f>
        <v>0</v>
      </c>
      <c r="X91">
        <f>0.61365*exp(17.502*W91/(240.97+W91))</f>
        <v>0</v>
      </c>
      <c r="Y91">
        <f>(Z91/AA91*100)</f>
        <v>0</v>
      </c>
      <c r="Z91">
        <f>BJ91*(BO91+BP91)/1000</f>
        <v>0</v>
      </c>
      <c r="AA91">
        <f>0.61365*exp(17.502*BQ91/(240.97+BQ91))</f>
        <v>0</v>
      </c>
      <c r="AB91">
        <f>(X91-BJ91*(BO91+BP91)/1000)</f>
        <v>0</v>
      </c>
      <c r="AC91">
        <f>(-J91*44100)</f>
        <v>0</v>
      </c>
      <c r="AD91">
        <f>2*29.3*R91*0.92*(BQ91-W91)</f>
        <v>0</v>
      </c>
      <c r="AE91">
        <f>2*0.95*5.67E-8*(((BQ91+$B$7)+273)^4-(W91+273)^4)</f>
        <v>0</v>
      </c>
      <c r="AF91">
        <f>U91+AE91+AC91+AD91</f>
        <v>0</v>
      </c>
      <c r="AG91">
        <f>BN91*AU91*(BI91-BH91*(1000-AU91*BK91)/(1000-AU91*BJ91))/(100*BB91)</f>
        <v>0</v>
      </c>
      <c r="AH91">
        <f>1000*BN91*AU91*(BJ91-BK91)/(100*BB91*(1000-AU91*BJ91))</f>
        <v>0</v>
      </c>
      <c r="AI91">
        <f>(AJ91 - AK91 - BO91*1E3/(8.314*(BQ91+273.15)) * AM91/BN91 * AL91) * BN91/(100*BB91) * (1000 - BK91)/1000</f>
        <v>0</v>
      </c>
      <c r="AJ91">
        <v>1280.57727715657</v>
      </c>
      <c r="AK91">
        <v>1249.22575757576</v>
      </c>
      <c r="AL91">
        <v>3.40074776382938</v>
      </c>
      <c r="AM91">
        <v>66.87844345255</v>
      </c>
      <c r="AN91">
        <f>(AP91 - AO91 + BO91*1E3/(8.314*(BQ91+273.15)) * AR91/BN91 * AQ91) * BN91/(100*BB91) * 1000/(1000 - AP91)</f>
        <v>0</v>
      </c>
      <c r="AO91">
        <v>18.6096828390622</v>
      </c>
      <c r="AP91">
        <v>19.982076969697</v>
      </c>
      <c r="AQ91">
        <v>2.04757305238393e-05</v>
      </c>
      <c r="AR91">
        <v>77.4193285982375</v>
      </c>
      <c r="AS91">
        <v>30</v>
      </c>
      <c r="AT91">
        <v>6</v>
      </c>
      <c r="AU91">
        <f>IF(AS91*$H$13&gt;=AW91,1.0,(AW91/(AW91-AS91*$H$13)))</f>
        <v>0</v>
      </c>
      <c r="AV91">
        <f>(AU91-1)*100</f>
        <v>0</v>
      </c>
      <c r="AW91">
        <f>MAX(0,($B$13+$C$13*BV91)/(1+$D$13*BV91)*BO91/(BQ91+273)*$E$13)</f>
        <v>0</v>
      </c>
      <c r="AX91">
        <f>$B$11*BW91+$C$11*BX91+$F$11*CI91*(1-CL91)</f>
        <v>0</v>
      </c>
      <c r="AY91">
        <f>AX91*AZ91</f>
        <v>0</v>
      </c>
      <c r="AZ91">
        <f>($B$11*$D$9+$C$11*$D$9+$F$11*((CV91+CN91)/MAX(CV91+CN91+CW91, 0.1)*$I$9+CW91/MAX(CV91+CN91+CW91, 0.1)*$J$9))/($B$11+$C$11+$F$11)</f>
        <v>0</v>
      </c>
      <c r="BA91">
        <f>($B$11*$K$9+$C$11*$K$9+$F$11*((CV91+CN91)/MAX(CV91+CN91+CW91, 0.1)*$P$9+CW91/MAX(CV91+CN91+CW91, 0.1)*$Q$9))/($B$11+$C$11+$F$11)</f>
        <v>0</v>
      </c>
      <c r="BB91">
        <v>2.18</v>
      </c>
      <c r="BC91">
        <v>0.5</v>
      </c>
      <c r="BD91" t="s">
        <v>355</v>
      </c>
      <c r="BE91">
        <v>2</v>
      </c>
      <c r="BF91" t="b">
        <v>1</v>
      </c>
      <c r="BG91">
        <v>1656170221.1</v>
      </c>
      <c r="BH91">
        <v>1200.83666666667</v>
      </c>
      <c r="BI91">
        <v>1242.09925925926</v>
      </c>
      <c r="BJ91">
        <v>19.9730777777778</v>
      </c>
      <c r="BK91">
        <v>18.5999259259259</v>
      </c>
      <c r="BL91">
        <v>1198.26037037037</v>
      </c>
      <c r="BM91">
        <v>19.921537037037</v>
      </c>
      <c r="BN91">
        <v>500.01362962963</v>
      </c>
      <c r="BO91">
        <v>76.3330333333333</v>
      </c>
      <c r="BP91">
        <v>0.100034396296296</v>
      </c>
      <c r="BQ91">
        <v>24.4431592592593</v>
      </c>
      <c r="BR91">
        <v>24.5350259259259</v>
      </c>
      <c r="BS91">
        <v>999.9</v>
      </c>
      <c r="BT91">
        <v>0</v>
      </c>
      <c r="BU91">
        <v>0</v>
      </c>
      <c r="BV91">
        <v>9996.8562962963</v>
      </c>
      <c r="BW91">
        <v>0</v>
      </c>
      <c r="BX91">
        <v>1402.46074074074</v>
      </c>
      <c r="BY91">
        <v>-41.263362962963</v>
      </c>
      <c r="BZ91">
        <v>1225.30925925926</v>
      </c>
      <c r="CA91">
        <v>1265.64148148148</v>
      </c>
      <c r="CB91">
        <v>1.37315703703704</v>
      </c>
      <c r="CC91">
        <v>1242.09925925926</v>
      </c>
      <c r="CD91">
        <v>18.5999259259259</v>
      </c>
      <c r="CE91">
        <v>1.52460555555556</v>
      </c>
      <c r="CF91">
        <v>1.41978925925926</v>
      </c>
      <c r="CG91">
        <v>13.2171888888889</v>
      </c>
      <c r="CH91">
        <v>12.1306444444444</v>
      </c>
      <c r="CI91">
        <v>1999.97555555556</v>
      </c>
      <c r="CJ91">
        <v>0.979999888888889</v>
      </c>
      <c r="CK91">
        <v>0.0200003481481482</v>
      </c>
      <c r="CL91">
        <v>0</v>
      </c>
      <c r="CM91">
        <v>2.61452222222222</v>
      </c>
      <c r="CN91">
        <v>0</v>
      </c>
      <c r="CO91">
        <v>3733.80074074074</v>
      </c>
      <c r="CP91">
        <v>16705.2</v>
      </c>
      <c r="CQ91">
        <v>40.444</v>
      </c>
      <c r="CR91">
        <v>42.187</v>
      </c>
      <c r="CS91">
        <v>41.4603333333333</v>
      </c>
      <c r="CT91">
        <v>40.3933703703704</v>
      </c>
      <c r="CU91">
        <v>40</v>
      </c>
      <c r="CV91">
        <v>1959.97555555556</v>
      </c>
      <c r="CW91">
        <v>40</v>
      </c>
      <c r="CX91">
        <v>0</v>
      </c>
      <c r="CY91">
        <v>1656170227.8</v>
      </c>
      <c r="CZ91">
        <v>0</v>
      </c>
      <c r="DA91">
        <v>0</v>
      </c>
      <c r="DB91" t="s">
        <v>356</v>
      </c>
      <c r="DC91">
        <v>1656081796.1</v>
      </c>
      <c r="DD91">
        <v>1656081786.6</v>
      </c>
      <c r="DE91">
        <v>0</v>
      </c>
      <c r="DF91">
        <v>0.447</v>
      </c>
      <c r="DG91">
        <v>0.012</v>
      </c>
      <c r="DH91">
        <v>1.816</v>
      </c>
      <c r="DI91">
        <v>-0.091</v>
      </c>
      <c r="DJ91">
        <v>420</v>
      </c>
      <c r="DK91">
        <v>13</v>
      </c>
      <c r="DL91">
        <v>0.64</v>
      </c>
      <c r="DM91">
        <v>0.22</v>
      </c>
      <c r="DN91">
        <v>-41.219945</v>
      </c>
      <c r="DO91">
        <v>-1.06827016885545</v>
      </c>
      <c r="DP91">
        <v>0.235861238814266</v>
      </c>
      <c r="DQ91">
        <v>0</v>
      </c>
      <c r="DR91">
        <v>1.378905</v>
      </c>
      <c r="DS91">
        <v>-0.1270295684803</v>
      </c>
      <c r="DT91">
        <v>0.0123352322637233</v>
      </c>
      <c r="DU91">
        <v>0</v>
      </c>
      <c r="DV91">
        <v>0</v>
      </c>
      <c r="DW91">
        <v>2</v>
      </c>
      <c r="DX91" t="s">
        <v>357</v>
      </c>
      <c r="DY91">
        <v>2.90052</v>
      </c>
      <c r="DZ91">
        <v>2.71621</v>
      </c>
      <c r="EA91">
        <v>0.162739</v>
      </c>
      <c r="EB91">
        <v>0.165951</v>
      </c>
      <c r="EC91">
        <v>0.0778313</v>
      </c>
      <c r="ED91">
        <v>0.0736327</v>
      </c>
      <c r="EE91">
        <v>24107.9</v>
      </c>
      <c r="EF91">
        <v>20637.4</v>
      </c>
      <c r="EG91">
        <v>25757.2</v>
      </c>
      <c r="EH91">
        <v>24078.2</v>
      </c>
      <c r="EI91">
        <v>40477.9</v>
      </c>
      <c r="EJ91">
        <v>36888.8</v>
      </c>
      <c r="EK91">
        <v>46477.3</v>
      </c>
      <c r="EL91">
        <v>42904.2</v>
      </c>
      <c r="EM91">
        <v>1.81795</v>
      </c>
      <c r="EN91">
        <v>2.29457</v>
      </c>
      <c r="EO91">
        <v>0.16097</v>
      </c>
      <c r="EP91">
        <v>0</v>
      </c>
      <c r="EQ91">
        <v>21.9417</v>
      </c>
      <c r="ER91">
        <v>999.9</v>
      </c>
      <c r="ES91">
        <v>53.589</v>
      </c>
      <c r="ET91">
        <v>26.304</v>
      </c>
      <c r="EU91">
        <v>24.1193</v>
      </c>
      <c r="EV91">
        <v>52.3155</v>
      </c>
      <c r="EW91">
        <v>35.9255</v>
      </c>
      <c r="EX91">
        <v>2</v>
      </c>
      <c r="EY91">
        <v>-0.34718</v>
      </c>
      <c r="EZ91">
        <v>-0.395359</v>
      </c>
      <c r="FA91">
        <v>20.2466</v>
      </c>
      <c r="FB91">
        <v>5.23496</v>
      </c>
      <c r="FC91">
        <v>11.986</v>
      </c>
      <c r="FD91">
        <v>4.9569</v>
      </c>
      <c r="FE91">
        <v>3.30398</v>
      </c>
      <c r="FF91">
        <v>9999</v>
      </c>
      <c r="FG91">
        <v>311</v>
      </c>
      <c r="FH91">
        <v>3695.2</v>
      </c>
      <c r="FI91">
        <v>9999</v>
      </c>
      <c r="FJ91">
        <v>1.86829</v>
      </c>
      <c r="FK91">
        <v>1.86401</v>
      </c>
      <c r="FL91">
        <v>1.87158</v>
      </c>
      <c r="FM91">
        <v>1.86246</v>
      </c>
      <c r="FN91">
        <v>1.86188</v>
      </c>
      <c r="FO91">
        <v>1.86829</v>
      </c>
      <c r="FP91">
        <v>1.8584</v>
      </c>
      <c r="FQ91">
        <v>1.8649</v>
      </c>
      <c r="FR91">
        <v>5</v>
      </c>
      <c r="FS91">
        <v>0</v>
      </c>
      <c r="FT91">
        <v>0</v>
      </c>
      <c r="FU91">
        <v>0</v>
      </c>
      <c r="FV91" t="s">
        <v>358</v>
      </c>
      <c r="FW91" t="s">
        <v>359</v>
      </c>
      <c r="FX91" t="s">
        <v>360</v>
      </c>
      <c r="FY91" t="s">
        <v>360</v>
      </c>
      <c r="FZ91" t="s">
        <v>360</v>
      </c>
      <c r="GA91" t="s">
        <v>360</v>
      </c>
      <c r="GB91">
        <v>0</v>
      </c>
      <c r="GC91">
        <v>100</v>
      </c>
      <c r="GD91">
        <v>100</v>
      </c>
      <c r="GE91">
        <v>2.62</v>
      </c>
      <c r="GF91">
        <v>0.0516</v>
      </c>
      <c r="GG91">
        <v>0.394990895927804</v>
      </c>
      <c r="GH91">
        <v>0.00311535208462502</v>
      </c>
      <c r="GI91">
        <v>-2.16445174003142e-06</v>
      </c>
      <c r="GJ91">
        <v>9.0383515404126e-10</v>
      </c>
      <c r="GK91">
        <v>0.0515542376217994</v>
      </c>
      <c r="GL91">
        <v>0</v>
      </c>
      <c r="GM91">
        <v>0</v>
      </c>
      <c r="GN91">
        <v>0</v>
      </c>
      <c r="GO91">
        <v>18</v>
      </c>
      <c r="GP91">
        <v>2154</v>
      </c>
      <c r="GQ91">
        <v>2</v>
      </c>
      <c r="GR91">
        <v>17</v>
      </c>
      <c r="GS91">
        <v>1473.9</v>
      </c>
      <c r="GT91">
        <v>1474</v>
      </c>
      <c r="GU91">
        <v>3.14331</v>
      </c>
      <c r="GV91">
        <v>2.2998</v>
      </c>
      <c r="GW91">
        <v>1.99829</v>
      </c>
      <c r="GX91">
        <v>2.7002</v>
      </c>
      <c r="GY91">
        <v>2.09351</v>
      </c>
      <c r="GZ91">
        <v>2.36816</v>
      </c>
      <c r="HA91">
        <v>35.0134</v>
      </c>
      <c r="HB91">
        <v>15.9007</v>
      </c>
      <c r="HC91">
        <v>18</v>
      </c>
      <c r="HD91">
        <v>408.511</v>
      </c>
      <c r="HE91">
        <v>729.862</v>
      </c>
      <c r="HF91">
        <v>23.0014</v>
      </c>
      <c r="HG91">
        <v>22.9215</v>
      </c>
      <c r="HH91">
        <v>30.0003</v>
      </c>
      <c r="HI91">
        <v>22.6758</v>
      </c>
      <c r="HJ91">
        <v>22.6691</v>
      </c>
      <c r="HK91">
        <v>63.0116</v>
      </c>
      <c r="HL91">
        <v>36.6687</v>
      </c>
      <c r="HM91">
        <v>82.402</v>
      </c>
      <c r="HN91">
        <v>23</v>
      </c>
      <c r="HO91">
        <v>1291.55</v>
      </c>
      <c r="HP91">
        <v>18.6748</v>
      </c>
      <c r="HQ91">
        <v>98.4327</v>
      </c>
      <c r="HR91">
        <v>100.911</v>
      </c>
    </row>
    <row r="92" spans="1:226">
      <c r="A92">
        <v>76</v>
      </c>
      <c r="B92">
        <v>1656170233.6</v>
      </c>
      <c r="C92">
        <v>437.099999904633</v>
      </c>
      <c r="D92" t="s">
        <v>510</v>
      </c>
      <c r="E92" t="s">
        <v>511</v>
      </c>
      <c r="F92">
        <v>5</v>
      </c>
      <c r="G92" t="s">
        <v>353</v>
      </c>
      <c r="H92" t="s">
        <v>354</v>
      </c>
      <c r="I92">
        <v>1656170225.81429</v>
      </c>
      <c r="J92">
        <f>(K92)/1000</f>
        <v>0</v>
      </c>
      <c r="K92">
        <f>IF(BF92, AN92, AH92)</f>
        <v>0</v>
      </c>
      <c r="L92">
        <f>IF(BF92, AI92, AG92)</f>
        <v>0</v>
      </c>
      <c r="M92">
        <f>BH92 - IF(AU92&gt;1, L92*BB92*100.0/(AW92*BV92), 0)</f>
        <v>0</v>
      </c>
      <c r="N92">
        <f>((T92-J92/2)*M92-L92)/(T92+J92/2)</f>
        <v>0</v>
      </c>
      <c r="O92">
        <f>N92*(BO92+BP92)/1000.0</f>
        <v>0</v>
      </c>
      <c r="P92">
        <f>(BH92 - IF(AU92&gt;1, L92*BB92*100.0/(AW92*BV92), 0))*(BO92+BP92)/1000.0</f>
        <v>0</v>
      </c>
      <c r="Q92">
        <f>2.0/((1/S92-1/R92)+SIGN(S92)*SQRT((1/S92-1/R92)*(1/S92-1/R92) + 4*BC92/((BC92+1)*(BC92+1))*(2*1/S92*1/R92-1/R92*1/R92)))</f>
        <v>0</v>
      </c>
      <c r="R92">
        <f>IF(LEFT(BD92,1)&lt;&gt;"0",IF(LEFT(BD92,1)="1",3.0,BE92),$D$5+$E$5*(BV92*BO92/($K$5*1000))+$F$5*(BV92*BO92/($K$5*1000))*MAX(MIN(BB92,$J$5),$I$5)*MAX(MIN(BB92,$J$5),$I$5)+$G$5*MAX(MIN(BB92,$J$5),$I$5)*(BV92*BO92/($K$5*1000))+$H$5*(BV92*BO92/($K$5*1000))*(BV92*BO92/($K$5*1000)))</f>
        <v>0</v>
      </c>
      <c r="S92">
        <f>J92*(1000-(1000*0.61365*exp(17.502*W92/(240.97+W92))/(BO92+BP92)+BJ92)/2)/(1000*0.61365*exp(17.502*W92/(240.97+W92))/(BO92+BP92)-BJ92)</f>
        <v>0</v>
      </c>
      <c r="T92">
        <f>1/((BC92+1)/(Q92/1.6)+1/(R92/1.37)) + BC92/((BC92+1)/(Q92/1.6) + BC92/(R92/1.37))</f>
        <v>0</v>
      </c>
      <c r="U92">
        <f>(AX92*BA92)</f>
        <v>0</v>
      </c>
      <c r="V92">
        <f>(BQ92+(U92+2*0.95*5.67E-8*(((BQ92+$B$7)+273)^4-(BQ92+273)^4)-44100*J92)/(1.84*29.3*R92+8*0.95*5.67E-8*(BQ92+273)^3))</f>
        <v>0</v>
      </c>
      <c r="W92">
        <f>($C$7*BR92+$D$7*BS92+$E$7*V92)</f>
        <v>0</v>
      </c>
      <c r="X92">
        <f>0.61365*exp(17.502*W92/(240.97+W92))</f>
        <v>0</v>
      </c>
      <c r="Y92">
        <f>(Z92/AA92*100)</f>
        <v>0</v>
      </c>
      <c r="Z92">
        <f>BJ92*(BO92+BP92)/1000</f>
        <v>0</v>
      </c>
      <c r="AA92">
        <f>0.61365*exp(17.502*BQ92/(240.97+BQ92))</f>
        <v>0</v>
      </c>
      <c r="AB92">
        <f>(X92-BJ92*(BO92+BP92)/1000)</f>
        <v>0</v>
      </c>
      <c r="AC92">
        <f>(-J92*44100)</f>
        <v>0</v>
      </c>
      <c r="AD92">
        <f>2*29.3*R92*0.92*(BQ92-W92)</f>
        <v>0</v>
      </c>
      <c r="AE92">
        <f>2*0.95*5.67E-8*(((BQ92+$B$7)+273)^4-(W92+273)^4)</f>
        <v>0</v>
      </c>
      <c r="AF92">
        <f>U92+AE92+AC92+AD92</f>
        <v>0</v>
      </c>
      <c r="AG92">
        <f>BN92*AU92*(BI92-BH92*(1000-AU92*BK92)/(1000-AU92*BJ92))/(100*BB92)</f>
        <v>0</v>
      </c>
      <c r="AH92">
        <f>1000*BN92*AU92*(BJ92-BK92)/(100*BB92*(1000-AU92*BJ92))</f>
        <v>0</v>
      </c>
      <c r="AI92">
        <f>(AJ92 - AK92 - BO92*1E3/(8.314*(BQ92+273.15)) * AM92/BN92 * AL92) * BN92/(100*BB92) * (1000 - BK92)/1000</f>
        <v>0</v>
      </c>
      <c r="AJ92">
        <v>1297.25584007266</v>
      </c>
      <c r="AK92">
        <v>1266.24975757576</v>
      </c>
      <c r="AL92">
        <v>3.38678098007527</v>
      </c>
      <c r="AM92">
        <v>66.87844345255</v>
      </c>
      <c r="AN92">
        <f>(AP92 - AO92 + BO92*1E3/(8.314*(BQ92+273.15)) * AR92/BN92 * AQ92) * BN92/(100*BB92) * 1000/(1000 - AP92)</f>
        <v>0</v>
      </c>
      <c r="AO92">
        <v>18.6246984826202</v>
      </c>
      <c r="AP92">
        <v>19.9890309090909</v>
      </c>
      <c r="AQ92">
        <v>7.43010496506214e-06</v>
      </c>
      <c r="AR92">
        <v>77.4193285982375</v>
      </c>
      <c r="AS92">
        <v>30</v>
      </c>
      <c r="AT92">
        <v>6</v>
      </c>
      <c r="AU92">
        <f>IF(AS92*$H$13&gt;=AW92,1.0,(AW92/(AW92-AS92*$H$13)))</f>
        <v>0</v>
      </c>
      <c r="AV92">
        <f>(AU92-1)*100</f>
        <v>0</v>
      </c>
      <c r="AW92">
        <f>MAX(0,($B$13+$C$13*BV92)/(1+$D$13*BV92)*BO92/(BQ92+273)*$E$13)</f>
        <v>0</v>
      </c>
      <c r="AX92">
        <f>$B$11*BW92+$C$11*BX92+$F$11*CI92*(1-CL92)</f>
        <v>0</v>
      </c>
      <c r="AY92">
        <f>AX92*AZ92</f>
        <v>0</v>
      </c>
      <c r="AZ92">
        <f>($B$11*$D$9+$C$11*$D$9+$F$11*((CV92+CN92)/MAX(CV92+CN92+CW92, 0.1)*$I$9+CW92/MAX(CV92+CN92+CW92, 0.1)*$J$9))/($B$11+$C$11+$F$11)</f>
        <v>0</v>
      </c>
      <c r="BA92">
        <f>($B$11*$K$9+$C$11*$K$9+$F$11*((CV92+CN92)/MAX(CV92+CN92+CW92, 0.1)*$P$9+CW92/MAX(CV92+CN92+CW92, 0.1)*$Q$9))/($B$11+$C$11+$F$11)</f>
        <v>0</v>
      </c>
      <c r="BB92">
        <v>2.18</v>
      </c>
      <c r="BC92">
        <v>0.5</v>
      </c>
      <c r="BD92" t="s">
        <v>355</v>
      </c>
      <c r="BE92">
        <v>2</v>
      </c>
      <c r="BF92" t="b">
        <v>1</v>
      </c>
      <c r="BG92">
        <v>1656170225.81429</v>
      </c>
      <c r="BH92">
        <v>1216.635</v>
      </c>
      <c r="BI92">
        <v>1257.87464285714</v>
      </c>
      <c r="BJ92">
        <v>19.97825</v>
      </c>
      <c r="BK92">
        <v>18.6138</v>
      </c>
      <c r="BL92">
        <v>1214.02928571429</v>
      </c>
      <c r="BM92">
        <v>19.9266964285714</v>
      </c>
      <c r="BN92">
        <v>500.016178571429</v>
      </c>
      <c r="BO92">
        <v>76.3330321428571</v>
      </c>
      <c r="BP92">
        <v>0.10005505</v>
      </c>
      <c r="BQ92">
        <v>24.4487107142857</v>
      </c>
      <c r="BR92">
        <v>24.5277321428571</v>
      </c>
      <c r="BS92">
        <v>999.9</v>
      </c>
      <c r="BT92">
        <v>0</v>
      </c>
      <c r="BU92">
        <v>0</v>
      </c>
      <c r="BV92">
        <v>9983.08214285714</v>
      </c>
      <c r="BW92">
        <v>0</v>
      </c>
      <c r="BX92">
        <v>1402.55142857143</v>
      </c>
      <c r="BY92">
        <v>-41.2401607142857</v>
      </c>
      <c r="BZ92">
        <v>1241.43607142857</v>
      </c>
      <c r="CA92">
        <v>1281.73321428571</v>
      </c>
      <c r="CB92">
        <v>1.36444857142857</v>
      </c>
      <c r="CC92">
        <v>1257.87464285714</v>
      </c>
      <c r="CD92">
        <v>18.6138</v>
      </c>
      <c r="CE92">
        <v>1.525</v>
      </c>
      <c r="CF92">
        <v>1.42084785714286</v>
      </c>
      <c r="CG92">
        <v>13.22115</v>
      </c>
      <c r="CH92">
        <v>12.1419678571429</v>
      </c>
      <c r="CI92">
        <v>1999.985</v>
      </c>
      <c r="CJ92">
        <v>0.980000142857143</v>
      </c>
      <c r="CK92">
        <v>0.0200000857142857</v>
      </c>
      <c r="CL92">
        <v>0</v>
      </c>
      <c r="CM92">
        <v>2.55071785714286</v>
      </c>
      <c r="CN92">
        <v>0</v>
      </c>
      <c r="CO92">
        <v>3730.93535714286</v>
      </c>
      <c r="CP92">
        <v>16705.2821428571</v>
      </c>
      <c r="CQ92">
        <v>40.4505</v>
      </c>
      <c r="CR92">
        <v>42.187</v>
      </c>
      <c r="CS92">
        <v>41.464</v>
      </c>
      <c r="CT92">
        <v>40.4126428571428</v>
      </c>
      <c r="CU92">
        <v>40.0044285714286</v>
      </c>
      <c r="CV92">
        <v>1959.985</v>
      </c>
      <c r="CW92">
        <v>40</v>
      </c>
      <c r="CX92">
        <v>0</v>
      </c>
      <c r="CY92">
        <v>1656170232.6</v>
      </c>
      <c r="CZ92">
        <v>0</v>
      </c>
      <c r="DA92">
        <v>0</v>
      </c>
      <c r="DB92" t="s">
        <v>356</v>
      </c>
      <c r="DC92">
        <v>1656081796.1</v>
      </c>
      <c r="DD92">
        <v>1656081786.6</v>
      </c>
      <c r="DE92">
        <v>0</v>
      </c>
      <c r="DF92">
        <v>0.447</v>
      </c>
      <c r="DG92">
        <v>0.012</v>
      </c>
      <c r="DH92">
        <v>1.816</v>
      </c>
      <c r="DI92">
        <v>-0.091</v>
      </c>
      <c r="DJ92">
        <v>420</v>
      </c>
      <c r="DK92">
        <v>13</v>
      </c>
      <c r="DL92">
        <v>0.64</v>
      </c>
      <c r="DM92">
        <v>0.22</v>
      </c>
      <c r="DN92">
        <v>-41.2537325</v>
      </c>
      <c r="DO92">
        <v>0.329375234521623</v>
      </c>
      <c r="DP92">
        <v>0.163973440513243</v>
      </c>
      <c r="DQ92">
        <v>0</v>
      </c>
      <c r="DR92">
        <v>1.3716075</v>
      </c>
      <c r="DS92">
        <v>-0.118633395872422</v>
      </c>
      <c r="DT92">
        <v>0.0116232081952446</v>
      </c>
      <c r="DU92">
        <v>0</v>
      </c>
      <c r="DV92">
        <v>0</v>
      </c>
      <c r="DW92">
        <v>2</v>
      </c>
      <c r="DX92" t="s">
        <v>357</v>
      </c>
      <c r="DY92">
        <v>2.90025</v>
      </c>
      <c r="DZ92">
        <v>2.71613</v>
      </c>
      <c r="EA92">
        <v>0.164102</v>
      </c>
      <c r="EB92">
        <v>0.167315</v>
      </c>
      <c r="EC92">
        <v>0.0778517</v>
      </c>
      <c r="ED92">
        <v>0.0736752</v>
      </c>
      <c r="EE92">
        <v>24068.6</v>
      </c>
      <c r="EF92">
        <v>20603.8</v>
      </c>
      <c r="EG92">
        <v>25757.1</v>
      </c>
      <c r="EH92">
        <v>24078.3</v>
      </c>
      <c r="EI92">
        <v>40476.6</v>
      </c>
      <c r="EJ92">
        <v>36887.3</v>
      </c>
      <c r="EK92">
        <v>46476.8</v>
      </c>
      <c r="EL92">
        <v>42904.3</v>
      </c>
      <c r="EM92">
        <v>1.8176</v>
      </c>
      <c r="EN92">
        <v>2.2948</v>
      </c>
      <c r="EO92">
        <v>0.156358</v>
      </c>
      <c r="EP92">
        <v>0</v>
      </c>
      <c r="EQ92">
        <v>21.9563</v>
      </c>
      <c r="ER92">
        <v>999.9</v>
      </c>
      <c r="ES92">
        <v>53.589</v>
      </c>
      <c r="ET92">
        <v>26.314</v>
      </c>
      <c r="EU92">
        <v>24.1312</v>
      </c>
      <c r="EV92">
        <v>52.3855</v>
      </c>
      <c r="EW92">
        <v>35.8814</v>
      </c>
      <c r="EX92">
        <v>2</v>
      </c>
      <c r="EY92">
        <v>-0.3469</v>
      </c>
      <c r="EZ92">
        <v>-0.382492</v>
      </c>
      <c r="FA92">
        <v>20.2467</v>
      </c>
      <c r="FB92">
        <v>5.23451</v>
      </c>
      <c r="FC92">
        <v>11.986</v>
      </c>
      <c r="FD92">
        <v>4.95705</v>
      </c>
      <c r="FE92">
        <v>3.30387</v>
      </c>
      <c r="FF92">
        <v>9999</v>
      </c>
      <c r="FG92">
        <v>311</v>
      </c>
      <c r="FH92">
        <v>3695.5</v>
      </c>
      <c r="FI92">
        <v>9999</v>
      </c>
      <c r="FJ92">
        <v>1.86829</v>
      </c>
      <c r="FK92">
        <v>1.86401</v>
      </c>
      <c r="FL92">
        <v>1.87158</v>
      </c>
      <c r="FM92">
        <v>1.86245</v>
      </c>
      <c r="FN92">
        <v>1.86188</v>
      </c>
      <c r="FO92">
        <v>1.86829</v>
      </c>
      <c r="FP92">
        <v>1.85842</v>
      </c>
      <c r="FQ92">
        <v>1.8649</v>
      </c>
      <c r="FR92">
        <v>5</v>
      </c>
      <c r="FS92">
        <v>0</v>
      </c>
      <c r="FT92">
        <v>0</v>
      </c>
      <c r="FU92">
        <v>0</v>
      </c>
      <c r="FV92" t="s">
        <v>358</v>
      </c>
      <c r="FW92" t="s">
        <v>359</v>
      </c>
      <c r="FX92" t="s">
        <v>360</v>
      </c>
      <c r="FY92" t="s">
        <v>360</v>
      </c>
      <c r="FZ92" t="s">
        <v>360</v>
      </c>
      <c r="GA92" t="s">
        <v>360</v>
      </c>
      <c r="GB92">
        <v>0</v>
      </c>
      <c r="GC92">
        <v>100</v>
      </c>
      <c r="GD92">
        <v>100</v>
      </c>
      <c r="GE92">
        <v>2.65</v>
      </c>
      <c r="GF92">
        <v>0.0515</v>
      </c>
      <c r="GG92">
        <v>0.394990895927804</v>
      </c>
      <c r="GH92">
        <v>0.00311535208462502</v>
      </c>
      <c r="GI92">
        <v>-2.16445174003142e-06</v>
      </c>
      <c r="GJ92">
        <v>9.0383515404126e-10</v>
      </c>
      <c r="GK92">
        <v>0.0515542376217994</v>
      </c>
      <c r="GL92">
        <v>0</v>
      </c>
      <c r="GM92">
        <v>0</v>
      </c>
      <c r="GN92">
        <v>0</v>
      </c>
      <c r="GO92">
        <v>18</v>
      </c>
      <c r="GP92">
        <v>2154</v>
      </c>
      <c r="GQ92">
        <v>2</v>
      </c>
      <c r="GR92">
        <v>17</v>
      </c>
      <c r="GS92">
        <v>1474</v>
      </c>
      <c r="GT92">
        <v>1474.1</v>
      </c>
      <c r="GU92">
        <v>3.17505</v>
      </c>
      <c r="GV92">
        <v>2.30347</v>
      </c>
      <c r="GW92">
        <v>1.99829</v>
      </c>
      <c r="GX92">
        <v>2.7002</v>
      </c>
      <c r="GY92">
        <v>2.09351</v>
      </c>
      <c r="GZ92">
        <v>2.38892</v>
      </c>
      <c r="HA92">
        <v>35.0134</v>
      </c>
      <c r="HB92">
        <v>15.9007</v>
      </c>
      <c r="HC92">
        <v>18</v>
      </c>
      <c r="HD92">
        <v>408.362</v>
      </c>
      <c r="HE92">
        <v>730.133</v>
      </c>
      <c r="HF92">
        <v>23.0022</v>
      </c>
      <c r="HG92">
        <v>22.9255</v>
      </c>
      <c r="HH92">
        <v>30.0004</v>
      </c>
      <c r="HI92">
        <v>22.6807</v>
      </c>
      <c r="HJ92">
        <v>22.674</v>
      </c>
      <c r="HK92">
        <v>63.5793</v>
      </c>
      <c r="HL92">
        <v>36.6687</v>
      </c>
      <c r="HM92">
        <v>82.402</v>
      </c>
      <c r="HN92">
        <v>23</v>
      </c>
      <c r="HO92">
        <v>1305</v>
      </c>
      <c r="HP92">
        <v>18.6899</v>
      </c>
      <c r="HQ92">
        <v>98.432</v>
      </c>
      <c r="HR92">
        <v>100.911</v>
      </c>
    </row>
    <row r="93" spans="1:226">
      <c r="A93">
        <v>77</v>
      </c>
      <c r="B93">
        <v>1656170238.6</v>
      </c>
      <c r="C93">
        <v>442.099999904633</v>
      </c>
      <c r="D93" t="s">
        <v>512</v>
      </c>
      <c r="E93" t="s">
        <v>513</v>
      </c>
      <c r="F93">
        <v>5</v>
      </c>
      <c r="G93" t="s">
        <v>353</v>
      </c>
      <c r="H93" t="s">
        <v>354</v>
      </c>
      <c r="I93">
        <v>1656170231.1</v>
      </c>
      <c r="J93">
        <f>(K93)/1000</f>
        <v>0</v>
      </c>
      <c r="K93">
        <f>IF(BF93, AN93, AH93)</f>
        <v>0</v>
      </c>
      <c r="L93">
        <f>IF(BF93, AI93, AG93)</f>
        <v>0</v>
      </c>
      <c r="M93">
        <f>BH93 - IF(AU93&gt;1, L93*BB93*100.0/(AW93*BV93), 0)</f>
        <v>0</v>
      </c>
      <c r="N93">
        <f>((T93-J93/2)*M93-L93)/(T93+J93/2)</f>
        <v>0</v>
      </c>
      <c r="O93">
        <f>N93*(BO93+BP93)/1000.0</f>
        <v>0</v>
      </c>
      <c r="P93">
        <f>(BH93 - IF(AU93&gt;1, L93*BB93*100.0/(AW93*BV93), 0))*(BO93+BP93)/1000.0</f>
        <v>0</v>
      </c>
      <c r="Q93">
        <f>2.0/((1/S93-1/R93)+SIGN(S93)*SQRT((1/S93-1/R93)*(1/S93-1/R93) + 4*BC93/((BC93+1)*(BC93+1))*(2*1/S93*1/R93-1/R93*1/R93)))</f>
        <v>0</v>
      </c>
      <c r="R93">
        <f>IF(LEFT(BD93,1)&lt;&gt;"0",IF(LEFT(BD93,1)="1",3.0,BE93),$D$5+$E$5*(BV93*BO93/($K$5*1000))+$F$5*(BV93*BO93/($K$5*1000))*MAX(MIN(BB93,$J$5),$I$5)*MAX(MIN(BB93,$J$5),$I$5)+$G$5*MAX(MIN(BB93,$J$5),$I$5)*(BV93*BO93/($K$5*1000))+$H$5*(BV93*BO93/($K$5*1000))*(BV93*BO93/($K$5*1000)))</f>
        <v>0</v>
      </c>
      <c r="S93">
        <f>J93*(1000-(1000*0.61365*exp(17.502*W93/(240.97+W93))/(BO93+BP93)+BJ93)/2)/(1000*0.61365*exp(17.502*W93/(240.97+W93))/(BO93+BP93)-BJ93)</f>
        <v>0</v>
      </c>
      <c r="T93">
        <f>1/((BC93+1)/(Q93/1.6)+1/(R93/1.37)) + BC93/((BC93+1)/(Q93/1.6) + BC93/(R93/1.37))</f>
        <v>0</v>
      </c>
      <c r="U93">
        <f>(AX93*BA93)</f>
        <v>0</v>
      </c>
      <c r="V93">
        <f>(BQ93+(U93+2*0.95*5.67E-8*(((BQ93+$B$7)+273)^4-(BQ93+273)^4)-44100*J93)/(1.84*29.3*R93+8*0.95*5.67E-8*(BQ93+273)^3))</f>
        <v>0</v>
      </c>
      <c r="W93">
        <f>($C$7*BR93+$D$7*BS93+$E$7*V93)</f>
        <v>0</v>
      </c>
      <c r="X93">
        <f>0.61365*exp(17.502*W93/(240.97+W93))</f>
        <v>0</v>
      </c>
      <c r="Y93">
        <f>(Z93/AA93*100)</f>
        <v>0</v>
      </c>
      <c r="Z93">
        <f>BJ93*(BO93+BP93)/1000</f>
        <v>0</v>
      </c>
      <c r="AA93">
        <f>0.61365*exp(17.502*BQ93/(240.97+BQ93))</f>
        <v>0</v>
      </c>
      <c r="AB93">
        <f>(X93-BJ93*(BO93+BP93)/1000)</f>
        <v>0</v>
      </c>
      <c r="AC93">
        <f>(-J93*44100)</f>
        <v>0</v>
      </c>
      <c r="AD93">
        <f>2*29.3*R93*0.92*(BQ93-W93)</f>
        <v>0</v>
      </c>
      <c r="AE93">
        <f>2*0.95*5.67E-8*(((BQ93+$B$7)+273)^4-(W93+273)^4)</f>
        <v>0</v>
      </c>
      <c r="AF93">
        <f>U93+AE93+AC93+AD93</f>
        <v>0</v>
      </c>
      <c r="AG93">
        <f>BN93*AU93*(BI93-BH93*(1000-AU93*BK93)/(1000-AU93*BJ93))/(100*BB93)</f>
        <v>0</v>
      </c>
      <c r="AH93">
        <f>1000*BN93*AU93*(BJ93-BK93)/(100*BB93*(1000-AU93*BJ93))</f>
        <v>0</v>
      </c>
      <c r="AI93">
        <f>(AJ93 - AK93 - BO93*1E3/(8.314*(BQ93+273.15)) * AM93/BN93 * AL93) * BN93/(100*BB93) * (1000 - BK93)/1000</f>
        <v>0</v>
      </c>
      <c r="AJ93">
        <v>1314.22590176064</v>
      </c>
      <c r="AK93">
        <v>1283.20490909091</v>
      </c>
      <c r="AL93">
        <v>3.38510514798911</v>
      </c>
      <c r="AM93">
        <v>66.87844345255</v>
      </c>
      <c r="AN93">
        <f>(AP93 - AO93 + BO93*1E3/(8.314*(BQ93+273.15)) * AR93/BN93 * AQ93) * BN93/(100*BB93) * 1000/(1000 - AP93)</f>
        <v>0</v>
      </c>
      <c r="AO93">
        <v>18.6395567748445</v>
      </c>
      <c r="AP93">
        <v>19.992596969697</v>
      </c>
      <c r="AQ93">
        <v>1.53568083460963e-05</v>
      </c>
      <c r="AR93">
        <v>77.4193285982375</v>
      </c>
      <c r="AS93">
        <v>30</v>
      </c>
      <c r="AT93">
        <v>6</v>
      </c>
      <c r="AU93">
        <f>IF(AS93*$H$13&gt;=AW93,1.0,(AW93/(AW93-AS93*$H$13)))</f>
        <v>0</v>
      </c>
      <c r="AV93">
        <f>(AU93-1)*100</f>
        <v>0</v>
      </c>
      <c r="AW93">
        <f>MAX(0,($B$13+$C$13*BV93)/(1+$D$13*BV93)*BO93/(BQ93+273)*$E$13)</f>
        <v>0</v>
      </c>
      <c r="AX93">
        <f>$B$11*BW93+$C$11*BX93+$F$11*CI93*(1-CL93)</f>
        <v>0</v>
      </c>
      <c r="AY93">
        <f>AX93*AZ93</f>
        <v>0</v>
      </c>
      <c r="AZ93">
        <f>($B$11*$D$9+$C$11*$D$9+$F$11*((CV93+CN93)/MAX(CV93+CN93+CW93, 0.1)*$I$9+CW93/MAX(CV93+CN93+CW93, 0.1)*$J$9))/($B$11+$C$11+$F$11)</f>
        <v>0</v>
      </c>
      <c r="BA93">
        <f>($B$11*$K$9+$C$11*$K$9+$F$11*((CV93+CN93)/MAX(CV93+CN93+CW93, 0.1)*$P$9+CW93/MAX(CV93+CN93+CW93, 0.1)*$Q$9))/($B$11+$C$11+$F$11)</f>
        <v>0</v>
      </c>
      <c r="BB93">
        <v>2.18</v>
      </c>
      <c r="BC93">
        <v>0.5</v>
      </c>
      <c r="BD93" t="s">
        <v>355</v>
      </c>
      <c r="BE93">
        <v>2</v>
      </c>
      <c r="BF93" t="b">
        <v>1</v>
      </c>
      <c r="BG93">
        <v>1656170231.1</v>
      </c>
      <c r="BH93">
        <v>1234.28518518519</v>
      </c>
      <c r="BI93">
        <v>1275.50518518519</v>
      </c>
      <c r="BJ93">
        <v>19.9857</v>
      </c>
      <c r="BK93">
        <v>18.6291888888889</v>
      </c>
      <c r="BL93">
        <v>1231.64592592593</v>
      </c>
      <c r="BM93">
        <v>19.9341481481482</v>
      </c>
      <c r="BN93">
        <v>499.998333333333</v>
      </c>
      <c r="BO93">
        <v>76.3334111111111</v>
      </c>
      <c r="BP93">
        <v>0.0999690777777778</v>
      </c>
      <c r="BQ93">
        <v>24.4581740740741</v>
      </c>
      <c r="BR93">
        <v>24.5474888888889</v>
      </c>
      <c r="BS93">
        <v>999.9</v>
      </c>
      <c r="BT93">
        <v>0</v>
      </c>
      <c r="BU93">
        <v>0</v>
      </c>
      <c r="BV93">
        <v>9978.28518518519</v>
      </c>
      <c r="BW93">
        <v>0</v>
      </c>
      <c r="BX93">
        <v>1403.00777777778</v>
      </c>
      <c r="BY93">
        <v>-41.2209777777778</v>
      </c>
      <c r="BZ93">
        <v>1259.45592592593</v>
      </c>
      <c r="CA93">
        <v>1299.71888888889</v>
      </c>
      <c r="CB93">
        <v>1.35650962962963</v>
      </c>
      <c r="CC93">
        <v>1275.50518518519</v>
      </c>
      <c r="CD93">
        <v>18.6291888888889</v>
      </c>
      <c r="CE93">
        <v>1.52557666666667</v>
      </c>
      <c r="CF93">
        <v>1.42202962962963</v>
      </c>
      <c r="CG93">
        <v>13.2269407407407</v>
      </c>
      <c r="CH93">
        <v>12.1545962962963</v>
      </c>
      <c r="CI93">
        <v>2000.00074074074</v>
      </c>
      <c r="CJ93">
        <v>0.980000444444445</v>
      </c>
      <c r="CK93">
        <v>0.0199997740740741</v>
      </c>
      <c r="CL93">
        <v>0</v>
      </c>
      <c r="CM93">
        <v>2.55423333333333</v>
      </c>
      <c r="CN93">
        <v>0</v>
      </c>
      <c r="CO93">
        <v>3729.55777777778</v>
      </c>
      <c r="CP93">
        <v>16705.4222222222</v>
      </c>
      <c r="CQ93">
        <v>40.4673333333333</v>
      </c>
      <c r="CR93">
        <v>42.187</v>
      </c>
      <c r="CS93">
        <v>41.4743333333333</v>
      </c>
      <c r="CT93">
        <v>40.4255185185185</v>
      </c>
      <c r="CU93">
        <v>40.0045925925926</v>
      </c>
      <c r="CV93">
        <v>1960.00074074074</v>
      </c>
      <c r="CW93">
        <v>40</v>
      </c>
      <c r="CX93">
        <v>0</v>
      </c>
      <c r="CY93">
        <v>1656170237.4</v>
      </c>
      <c r="CZ93">
        <v>0</v>
      </c>
      <c r="DA93">
        <v>0</v>
      </c>
      <c r="DB93" t="s">
        <v>356</v>
      </c>
      <c r="DC93">
        <v>1656081796.1</v>
      </c>
      <c r="DD93">
        <v>1656081786.6</v>
      </c>
      <c r="DE93">
        <v>0</v>
      </c>
      <c r="DF93">
        <v>0.447</v>
      </c>
      <c r="DG93">
        <v>0.012</v>
      </c>
      <c r="DH93">
        <v>1.816</v>
      </c>
      <c r="DI93">
        <v>-0.091</v>
      </c>
      <c r="DJ93">
        <v>420</v>
      </c>
      <c r="DK93">
        <v>13</v>
      </c>
      <c r="DL93">
        <v>0.64</v>
      </c>
      <c r="DM93">
        <v>0.22</v>
      </c>
      <c r="DN93">
        <v>-41.2122625</v>
      </c>
      <c r="DO93">
        <v>0.269348217636141</v>
      </c>
      <c r="DP93">
        <v>0.197245862678409</v>
      </c>
      <c r="DQ93">
        <v>0</v>
      </c>
      <c r="DR93">
        <v>1.36097575</v>
      </c>
      <c r="DS93">
        <v>-0.0895914821763611</v>
      </c>
      <c r="DT93">
        <v>0.00883729055975303</v>
      </c>
      <c r="DU93">
        <v>1</v>
      </c>
      <c r="DV93">
        <v>1</v>
      </c>
      <c r="DW93">
        <v>2</v>
      </c>
      <c r="DX93" t="s">
        <v>375</v>
      </c>
      <c r="DY93">
        <v>2.90027</v>
      </c>
      <c r="DZ93">
        <v>2.71665</v>
      </c>
      <c r="EA93">
        <v>0.165458</v>
      </c>
      <c r="EB93">
        <v>0.168595</v>
      </c>
      <c r="EC93">
        <v>0.0778546</v>
      </c>
      <c r="ED93">
        <v>0.0737046</v>
      </c>
      <c r="EE93">
        <v>24029.3</v>
      </c>
      <c r="EF93">
        <v>20571.9</v>
      </c>
      <c r="EG93">
        <v>25756.8</v>
      </c>
      <c r="EH93">
        <v>24078</v>
      </c>
      <c r="EI93">
        <v>40475.9</v>
      </c>
      <c r="EJ93">
        <v>36885.6</v>
      </c>
      <c r="EK93">
        <v>46476.1</v>
      </c>
      <c r="EL93">
        <v>42903.8</v>
      </c>
      <c r="EM93">
        <v>1.817</v>
      </c>
      <c r="EN93">
        <v>2.29455</v>
      </c>
      <c r="EO93">
        <v>0.154059</v>
      </c>
      <c r="EP93">
        <v>0</v>
      </c>
      <c r="EQ93">
        <v>21.9767</v>
      </c>
      <c r="ER93">
        <v>999.9</v>
      </c>
      <c r="ES93">
        <v>53.565</v>
      </c>
      <c r="ET93">
        <v>26.344</v>
      </c>
      <c r="EU93">
        <v>24.166</v>
      </c>
      <c r="EV93">
        <v>51.8855</v>
      </c>
      <c r="EW93">
        <v>35.9655</v>
      </c>
      <c r="EX93">
        <v>2</v>
      </c>
      <c r="EY93">
        <v>-0.346491</v>
      </c>
      <c r="EZ93">
        <v>-0.370237</v>
      </c>
      <c r="FA93">
        <v>20.2468</v>
      </c>
      <c r="FB93">
        <v>5.23481</v>
      </c>
      <c r="FC93">
        <v>11.986</v>
      </c>
      <c r="FD93">
        <v>4.957</v>
      </c>
      <c r="FE93">
        <v>3.30398</v>
      </c>
      <c r="FF93">
        <v>9999</v>
      </c>
      <c r="FG93">
        <v>311</v>
      </c>
      <c r="FH93">
        <v>3695.5</v>
      </c>
      <c r="FI93">
        <v>9999</v>
      </c>
      <c r="FJ93">
        <v>1.86829</v>
      </c>
      <c r="FK93">
        <v>1.86401</v>
      </c>
      <c r="FL93">
        <v>1.8716</v>
      </c>
      <c r="FM93">
        <v>1.86246</v>
      </c>
      <c r="FN93">
        <v>1.86188</v>
      </c>
      <c r="FO93">
        <v>1.86829</v>
      </c>
      <c r="FP93">
        <v>1.85845</v>
      </c>
      <c r="FQ93">
        <v>1.86491</v>
      </c>
      <c r="FR93">
        <v>5</v>
      </c>
      <c r="FS93">
        <v>0</v>
      </c>
      <c r="FT93">
        <v>0</v>
      </c>
      <c r="FU93">
        <v>0</v>
      </c>
      <c r="FV93" t="s">
        <v>358</v>
      </c>
      <c r="FW93" t="s">
        <v>359</v>
      </c>
      <c r="FX93" t="s">
        <v>360</v>
      </c>
      <c r="FY93" t="s">
        <v>360</v>
      </c>
      <c r="FZ93" t="s">
        <v>360</v>
      </c>
      <c r="GA93" t="s">
        <v>360</v>
      </c>
      <c r="GB93">
        <v>0</v>
      </c>
      <c r="GC93">
        <v>100</v>
      </c>
      <c r="GD93">
        <v>100</v>
      </c>
      <c r="GE93">
        <v>2.69</v>
      </c>
      <c r="GF93">
        <v>0.0516</v>
      </c>
      <c r="GG93">
        <v>0.394990895927804</v>
      </c>
      <c r="GH93">
        <v>0.00311535208462502</v>
      </c>
      <c r="GI93">
        <v>-2.16445174003142e-06</v>
      </c>
      <c r="GJ93">
        <v>9.0383515404126e-10</v>
      </c>
      <c r="GK93">
        <v>0.0515542376217994</v>
      </c>
      <c r="GL93">
        <v>0</v>
      </c>
      <c r="GM93">
        <v>0</v>
      </c>
      <c r="GN93">
        <v>0</v>
      </c>
      <c r="GO93">
        <v>18</v>
      </c>
      <c r="GP93">
        <v>2154</v>
      </c>
      <c r="GQ93">
        <v>2</v>
      </c>
      <c r="GR93">
        <v>17</v>
      </c>
      <c r="GS93">
        <v>1474</v>
      </c>
      <c r="GT93">
        <v>1474.2</v>
      </c>
      <c r="GU93">
        <v>3.20435</v>
      </c>
      <c r="GV93">
        <v>2.2998</v>
      </c>
      <c r="GW93">
        <v>1.99829</v>
      </c>
      <c r="GX93">
        <v>2.7002</v>
      </c>
      <c r="GY93">
        <v>2.09351</v>
      </c>
      <c r="GZ93">
        <v>2.38525</v>
      </c>
      <c r="HA93">
        <v>35.0594</v>
      </c>
      <c r="HB93">
        <v>15.9007</v>
      </c>
      <c r="HC93">
        <v>18</v>
      </c>
      <c r="HD93">
        <v>408.08</v>
      </c>
      <c r="HE93">
        <v>729.979</v>
      </c>
      <c r="HF93">
        <v>23.0024</v>
      </c>
      <c r="HG93">
        <v>22.9296</v>
      </c>
      <c r="HH93">
        <v>30.0004</v>
      </c>
      <c r="HI93">
        <v>22.6853</v>
      </c>
      <c r="HJ93">
        <v>22.6786</v>
      </c>
      <c r="HK93">
        <v>64.1542</v>
      </c>
      <c r="HL93">
        <v>36.6687</v>
      </c>
      <c r="HM93">
        <v>82.402</v>
      </c>
      <c r="HN93">
        <v>23</v>
      </c>
      <c r="HO93">
        <v>1325.09</v>
      </c>
      <c r="HP93">
        <v>18.72</v>
      </c>
      <c r="HQ93">
        <v>98.4306</v>
      </c>
      <c r="HR93">
        <v>100.91</v>
      </c>
    </row>
    <row r="94" spans="1:226">
      <c r="A94">
        <v>78</v>
      </c>
      <c r="B94">
        <v>1656170243.6</v>
      </c>
      <c r="C94">
        <v>447.099999904633</v>
      </c>
      <c r="D94" t="s">
        <v>514</v>
      </c>
      <c r="E94" t="s">
        <v>515</v>
      </c>
      <c r="F94">
        <v>5</v>
      </c>
      <c r="G94" t="s">
        <v>353</v>
      </c>
      <c r="H94" t="s">
        <v>354</v>
      </c>
      <c r="I94">
        <v>1656170235.81429</v>
      </c>
      <c r="J94">
        <f>(K94)/1000</f>
        <v>0</v>
      </c>
      <c r="K94">
        <f>IF(BF94, AN94, AH94)</f>
        <v>0</v>
      </c>
      <c r="L94">
        <f>IF(BF94, AI94, AG94)</f>
        <v>0</v>
      </c>
      <c r="M94">
        <f>BH94 - IF(AU94&gt;1, L94*BB94*100.0/(AW94*BV94), 0)</f>
        <v>0</v>
      </c>
      <c r="N94">
        <f>((T94-J94/2)*M94-L94)/(T94+J94/2)</f>
        <v>0</v>
      </c>
      <c r="O94">
        <f>N94*(BO94+BP94)/1000.0</f>
        <v>0</v>
      </c>
      <c r="P94">
        <f>(BH94 - IF(AU94&gt;1, L94*BB94*100.0/(AW94*BV94), 0))*(BO94+BP94)/1000.0</f>
        <v>0</v>
      </c>
      <c r="Q94">
        <f>2.0/((1/S94-1/R94)+SIGN(S94)*SQRT((1/S94-1/R94)*(1/S94-1/R94) + 4*BC94/((BC94+1)*(BC94+1))*(2*1/S94*1/R94-1/R94*1/R94)))</f>
        <v>0</v>
      </c>
      <c r="R94">
        <f>IF(LEFT(BD94,1)&lt;&gt;"0",IF(LEFT(BD94,1)="1",3.0,BE94),$D$5+$E$5*(BV94*BO94/($K$5*1000))+$F$5*(BV94*BO94/($K$5*1000))*MAX(MIN(BB94,$J$5),$I$5)*MAX(MIN(BB94,$J$5),$I$5)+$G$5*MAX(MIN(BB94,$J$5),$I$5)*(BV94*BO94/($K$5*1000))+$H$5*(BV94*BO94/($K$5*1000))*(BV94*BO94/($K$5*1000)))</f>
        <v>0</v>
      </c>
      <c r="S94">
        <f>J94*(1000-(1000*0.61365*exp(17.502*W94/(240.97+W94))/(BO94+BP94)+BJ94)/2)/(1000*0.61365*exp(17.502*W94/(240.97+W94))/(BO94+BP94)-BJ94)</f>
        <v>0</v>
      </c>
      <c r="T94">
        <f>1/((BC94+1)/(Q94/1.6)+1/(R94/1.37)) + BC94/((BC94+1)/(Q94/1.6) + BC94/(R94/1.37))</f>
        <v>0</v>
      </c>
      <c r="U94">
        <f>(AX94*BA94)</f>
        <v>0</v>
      </c>
      <c r="V94">
        <f>(BQ94+(U94+2*0.95*5.67E-8*(((BQ94+$B$7)+273)^4-(BQ94+273)^4)-44100*J94)/(1.84*29.3*R94+8*0.95*5.67E-8*(BQ94+273)^3))</f>
        <v>0</v>
      </c>
      <c r="W94">
        <f>($C$7*BR94+$D$7*BS94+$E$7*V94)</f>
        <v>0</v>
      </c>
      <c r="X94">
        <f>0.61365*exp(17.502*W94/(240.97+W94))</f>
        <v>0</v>
      </c>
      <c r="Y94">
        <f>(Z94/AA94*100)</f>
        <v>0</v>
      </c>
      <c r="Z94">
        <f>BJ94*(BO94+BP94)/1000</f>
        <v>0</v>
      </c>
      <c r="AA94">
        <f>0.61365*exp(17.502*BQ94/(240.97+BQ94))</f>
        <v>0</v>
      </c>
      <c r="AB94">
        <f>(X94-BJ94*(BO94+BP94)/1000)</f>
        <v>0</v>
      </c>
      <c r="AC94">
        <f>(-J94*44100)</f>
        <v>0</v>
      </c>
      <c r="AD94">
        <f>2*29.3*R94*0.92*(BQ94-W94)</f>
        <v>0</v>
      </c>
      <c r="AE94">
        <f>2*0.95*5.67E-8*(((BQ94+$B$7)+273)^4-(W94+273)^4)</f>
        <v>0</v>
      </c>
      <c r="AF94">
        <f>U94+AE94+AC94+AD94</f>
        <v>0</v>
      </c>
      <c r="AG94">
        <f>BN94*AU94*(BI94-BH94*(1000-AU94*BK94)/(1000-AU94*BJ94))/(100*BB94)</f>
        <v>0</v>
      </c>
      <c r="AH94">
        <f>1000*BN94*AU94*(BJ94-BK94)/(100*BB94*(1000-AU94*BJ94))</f>
        <v>0</v>
      </c>
      <c r="AI94">
        <f>(AJ94 - AK94 - BO94*1E3/(8.314*(BQ94+273.15)) * AM94/BN94 * AL94) * BN94/(100*BB94) * (1000 - BK94)/1000</f>
        <v>0</v>
      </c>
      <c r="AJ94">
        <v>1330.93713397018</v>
      </c>
      <c r="AK94">
        <v>1299.99248484848</v>
      </c>
      <c r="AL94">
        <v>3.33505371127317</v>
      </c>
      <c r="AM94">
        <v>66.87844345255</v>
      </c>
      <c r="AN94">
        <f>(AP94 - AO94 + BO94*1E3/(8.314*(BQ94+273.15)) * AR94/BN94 * AQ94) * BN94/(100*BB94) * 1000/(1000 - AP94)</f>
        <v>0</v>
      </c>
      <c r="AO94">
        <v>18.649988966779</v>
      </c>
      <c r="AP94">
        <v>19.9902515151515</v>
      </c>
      <c r="AQ94">
        <v>-8.10979865973384e-06</v>
      </c>
      <c r="AR94">
        <v>77.4193285982375</v>
      </c>
      <c r="AS94">
        <v>30</v>
      </c>
      <c r="AT94">
        <v>6</v>
      </c>
      <c r="AU94">
        <f>IF(AS94*$H$13&gt;=AW94,1.0,(AW94/(AW94-AS94*$H$13)))</f>
        <v>0</v>
      </c>
      <c r="AV94">
        <f>(AU94-1)*100</f>
        <v>0</v>
      </c>
      <c r="AW94">
        <f>MAX(0,($B$13+$C$13*BV94)/(1+$D$13*BV94)*BO94/(BQ94+273)*$E$13)</f>
        <v>0</v>
      </c>
      <c r="AX94">
        <f>$B$11*BW94+$C$11*BX94+$F$11*CI94*(1-CL94)</f>
        <v>0</v>
      </c>
      <c r="AY94">
        <f>AX94*AZ94</f>
        <v>0</v>
      </c>
      <c r="AZ94">
        <f>($B$11*$D$9+$C$11*$D$9+$F$11*((CV94+CN94)/MAX(CV94+CN94+CW94, 0.1)*$I$9+CW94/MAX(CV94+CN94+CW94, 0.1)*$J$9))/($B$11+$C$11+$F$11)</f>
        <v>0</v>
      </c>
      <c r="BA94">
        <f>($B$11*$K$9+$C$11*$K$9+$F$11*((CV94+CN94)/MAX(CV94+CN94+CW94, 0.1)*$P$9+CW94/MAX(CV94+CN94+CW94, 0.1)*$Q$9))/($B$11+$C$11+$F$11)</f>
        <v>0</v>
      </c>
      <c r="BB94">
        <v>2.18</v>
      </c>
      <c r="BC94">
        <v>0.5</v>
      </c>
      <c r="BD94" t="s">
        <v>355</v>
      </c>
      <c r="BE94">
        <v>2</v>
      </c>
      <c r="BF94" t="b">
        <v>1</v>
      </c>
      <c r="BG94">
        <v>1656170235.81429</v>
      </c>
      <c r="BH94">
        <v>1249.96178571429</v>
      </c>
      <c r="BI94">
        <v>1291.03535714286</v>
      </c>
      <c r="BJ94">
        <v>19.9898678571429</v>
      </c>
      <c r="BK94">
        <v>18.6415928571429</v>
      </c>
      <c r="BL94">
        <v>1247.2925</v>
      </c>
      <c r="BM94">
        <v>19.9383</v>
      </c>
      <c r="BN94">
        <v>499.997678571428</v>
      </c>
      <c r="BO94">
        <v>76.3334464285714</v>
      </c>
      <c r="BP94">
        <v>0.0999617428571428</v>
      </c>
      <c r="BQ94">
        <v>24.4624071428571</v>
      </c>
      <c r="BR94">
        <v>24.5402071428571</v>
      </c>
      <c r="BS94">
        <v>999.9</v>
      </c>
      <c r="BT94">
        <v>0</v>
      </c>
      <c r="BU94">
        <v>0</v>
      </c>
      <c r="BV94">
        <v>9994.485</v>
      </c>
      <c r="BW94">
        <v>0</v>
      </c>
      <c r="BX94">
        <v>1403.75964285714</v>
      </c>
      <c r="BY94">
        <v>-41.0751285714286</v>
      </c>
      <c r="BZ94">
        <v>1275.45678571429</v>
      </c>
      <c r="CA94">
        <v>1315.56071428571</v>
      </c>
      <c r="CB94">
        <v>1.34826428571429</v>
      </c>
      <c r="CC94">
        <v>1291.03535714286</v>
      </c>
      <c r="CD94">
        <v>18.6415928571429</v>
      </c>
      <c r="CE94">
        <v>1.52589464285714</v>
      </c>
      <c r="CF94">
        <v>1.4229775</v>
      </c>
      <c r="CG94">
        <v>13.2301392857143</v>
      </c>
      <c r="CH94">
        <v>12.1647214285714</v>
      </c>
      <c r="CI94">
        <v>1999.97964285714</v>
      </c>
      <c r="CJ94">
        <v>0.98000025</v>
      </c>
      <c r="CK94">
        <v>0.019999975</v>
      </c>
      <c r="CL94">
        <v>0</v>
      </c>
      <c r="CM94">
        <v>2.52657142857143</v>
      </c>
      <c r="CN94">
        <v>0</v>
      </c>
      <c r="CO94">
        <v>3727.43857142857</v>
      </c>
      <c r="CP94">
        <v>16705.2392857143</v>
      </c>
      <c r="CQ94">
        <v>40.482</v>
      </c>
      <c r="CR94">
        <v>42.196</v>
      </c>
      <c r="CS94">
        <v>41.4775</v>
      </c>
      <c r="CT94">
        <v>40.437</v>
      </c>
      <c r="CU94">
        <v>40.0088571428571</v>
      </c>
      <c r="CV94">
        <v>1959.97964285714</v>
      </c>
      <c r="CW94">
        <v>40</v>
      </c>
      <c r="CX94">
        <v>0</v>
      </c>
      <c r="CY94">
        <v>1656170242.2</v>
      </c>
      <c r="CZ94">
        <v>0</v>
      </c>
      <c r="DA94">
        <v>0</v>
      </c>
      <c r="DB94" t="s">
        <v>356</v>
      </c>
      <c r="DC94">
        <v>1656081796.1</v>
      </c>
      <c r="DD94">
        <v>1656081786.6</v>
      </c>
      <c r="DE94">
        <v>0</v>
      </c>
      <c r="DF94">
        <v>0.447</v>
      </c>
      <c r="DG94">
        <v>0.012</v>
      </c>
      <c r="DH94">
        <v>1.816</v>
      </c>
      <c r="DI94">
        <v>-0.091</v>
      </c>
      <c r="DJ94">
        <v>420</v>
      </c>
      <c r="DK94">
        <v>13</v>
      </c>
      <c r="DL94">
        <v>0.64</v>
      </c>
      <c r="DM94">
        <v>0.22</v>
      </c>
      <c r="DN94">
        <v>-41.173495</v>
      </c>
      <c r="DO94">
        <v>1.68745666041281</v>
      </c>
      <c r="DP94">
        <v>0.228642935545798</v>
      </c>
      <c r="DQ94">
        <v>0</v>
      </c>
      <c r="DR94">
        <v>1.35369</v>
      </c>
      <c r="DS94">
        <v>-0.0945496435272091</v>
      </c>
      <c r="DT94">
        <v>0.00938687567830745</v>
      </c>
      <c r="DU94">
        <v>1</v>
      </c>
      <c r="DV94">
        <v>1</v>
      </c>
      <c r="DW94">
        <v>2</v>
      </c>
      <c r="DX94" t="s">
        <v>375</v>
      </c>
      <c r="DY94">
        <v>2.90036</v>
      </c>
      <c r="DZ94">
        <v>2.71658</v>
      </c>
      <c r="EA94">
        <v>0.166785</v>
      </c>
      <c r="EB94">
        <v>0.169902</v>
      </c>
      <c r="EC94">
        <v>0.0778498</v>
      </c>
      <c r="ED94">
        <v>0.0737414</v>
      </c>
      <c r="EE94">
        <v>23990.6</v>
      </c>
      <c r="EF94">
        <v>20540</v>
      </c>
      <c r="EG94">
        <v>25756.2</v>
      </c>
      <c r="EH94">
        <v>24078.6</v>
      </c>
      <c r="EI94">
        <v>40475.2</v>
      </c>
      <c r="EJ94">
        <v>36884.7</v>
      </c>
      <c r="EK94">
        <v>46475</v>
      </c>
      <c r="EL94">
        <v>42904.4</v>
      </c>
      <c r="EM94">
        <v>1.81743</v>
      </c>
      <c r="EN94">
        <v>2.29445</v>
      </c>
      <c r="EO94">
        <v>0.156112</v>
      </c>
      <c r="EP94">
        <v>0</v>
      </c>
      <c r="EQ94">
        <v>21.987</v>
      </c>
      <c r="ER94">
        <v>999.9</v>
      </c>
      <c r="ES94">
        <v>53.54</v>
      </c>
      <c r="ET94">
        <v>26.355</v>
      </c>
      <c r="EU94">
        <v>24.1693</v>
      </c>
      <c r="EV94">
        <v>52.4655</v>
      </c>
      <c r="EW94">
        <v>35.9175</v>
      </c>
      <c r="EX94">
        <v>2</v>
      </c>
      <c r="EY94">
        <v>-0.346105</v>
      </c>
      <c r="EZ94">
        <v>-0.365904</v>
      </c>
      <c r="FA94">
        <v>20.2469</v>
      </c>
      <c r="FB94">
        <v>5.23451</v>
      </c>
      <c r="FC94">
        <v>11.986</v>
      </c>
      <c r="FD94">
        <v>4.95685</v>
      </c>
      <c r="FE94">
        <v>3.30395</v>
      </c>
      <c r="FF94">
        <v>9999</v>
      </c>
      <c r="FG94">
        <v>311</v>
      </c>
      <c r="FH94">
        <v>3695.7</v>
      </c>
      <c r="FI94">
        <v>9999</v>
      </c>
      <c r="FJ94">
        <v>1.86829</v>
      </c>
      <c r="FK94">
        <v>1.86401</v>
      </c>
      <c r="FL94">
        <v>1.8716</v>
      </c>
      <c r="FM94">
        <v>1.86248</v>
      </c>
      <c r="FN94">
        <v>1.86188</v>
      </c>
      <c r="FO94">
        <v>1.86829</v>
      </c>
      <c r="FP94">
        <v>1.85845</v>
      </c>
      <c r="FQ94">
        <v>1.86487</v>
      </c>
      <c r="FR94">
        <v>5</v>
      </c>
      <c r="FS94">
        <v>0</v>
      </c>
      <c r="FT94">
        <v>0</v>
      </c>
      <c r="FU94">
        <v>0</v>
      </c>
      <c r="FV94" t="s">
        <v>358</v>
      </c>
      <c r="FW94" t="s">
        <v>359</v>
      </c>
      <c r="FX94" t="s">
        <v>360</v>
      </c>
      <c r="FY94" t="s">
        <v>360</v>
      </c>
      <c r="FZ94" t="s">
        <v>360</v>
      </c>
      <c r="GA94" t="s">
        <v>360</v>
      </c>
      <c r="GB94">
        <v>0</v>
      </c>
      <c r="GC94">
        <v>100</v>
      </c>
      <c r="GD94">
        <v>100</v>
      </c>
      <c r="GE94">
        <v>2.71</v>
      </c>
      <c r="GF94">
        <v>0.0515</v>
      </c>
      <c r="GG94">
        <v>0.394990895927804</v>
      </c>
      <c r="GH94">
        <v>0.00311535208462502</v>
      </c>
      <c r="GI94">
        <v>-2.16445174003142e-06</v>
      </c>
      <c r="GJ94">
        <v>9.0383515404126e-10</v>
      </c>
      <c r="GK94">
        <v>0.0515542376217994</v>
      </c>
      <c r="GL94">
        <v>0</v>
      </c>
      <c r="GM94">
        <v>0</v>
      </c>
      <c r="GN94">
        <v>0</v>
      </c>
      <c r="GO94">
        <v>18</v>
      </c>
      <c r="GP94">
        <v>2154</v>
      </c>
      <c r="GQ94">
        <v>2</v>
      </c>
      <c r="GR94">
        <v>17</v>
      </c>
      <c r="GS94">
        <v>1474.1</v>
      </c>
      <c r="GT94">
        <v>1474.3</v>
      </c>
      <c r="GU94">
        <v>3.23608</v>
      </c>
      <c r="GV94">
        <v>2.29614</v>
      </c>
      <c r="GW94">
        <v>1.99829</v>
      </c>
      <c r="GX94">
        <v>2.69897</v>
      </c>
      <c r="GY94">
        <v>2.09351</v>
      </c>
      <c r="GZ94">
        <v>2.37549</v>
      </c>
      <c r="HA94">
        <v>35.0594</v>
      </c>
      <c r="HB94">
        <v>15.9007</v>
      </c>
      <c r="HC94">
        <v>18</v>
      </c>
      <c r="HD94">
        <v>408.341</v>
      </c>
      <c r="HE94">
        <v>729.954</v>
      </c>
      <c r="HF94">
        <v>23.0014</v>
      </c>
      <c r="HG94">
        <v>22.9341</v>
      </c>
      <c r="HH94">
        <v>30.0004</v>
      </c>
      <c r="HI94">
        <v>22.6902</v>
      </c>
      <c r="HJ94">
        <v>22.683</v>
      </c>
      <c r="HK94">
        <v>64.8098</v>
      </c>
      <c r="HL94">
        <v>36.6687</v>
      </c>
      <c r="HM94">
        <v>82.0313</v>
      </c>
      <c r="HN94">
        <v>23</v>
      </c>
      <c r="HO94">
        <v>1338.5</v>
      </c>
      <c r="HP94">
        <v>18.7418</v>
      </c>
      <c r="HQ94">
        <v>98.4283</v>
      </c>
      <c r="HR94">
        <v>100.912</v>
      </c>
    </row>
    <row r="95" spans="1:226">
      <c r="A95">
        <v>79</v>
      </c>
      <c r="B95">
        <v>1656170248.6</v>
      </c>
      <c r="C95">
        <v>452.099999904633</v>
      </c>
      <c r="D95" t="s">
        <v>516</v>
      </c>
      <c r="E95" t="s">
        <v>517</v>
      </c>
      <c r="F95">
        <v>5</v>
      </c>
      <c r="G95" t="s">
        <v>353</v>
      </c>
      <c r="H95" t="s">
        <v>354</v>
      </c>
      <c r="I95">
        <v>1656170241.1</v>
      </c>
      <c r="J95">
        <f>(K95)/1000</f>
        <v>0</v>
      </c>
      <c r="K95">
        <f>IF(BF95, AN95, AH95)</f>
        <v>0</v>
      </c>
      <c r="L95">
        <f>IF(BF95, AI95, AG95)</f>
        <v>0</v>
      </c>
      <c r="M95">
        <f>BH95 - IF(AU95&gt;1, L95*BB95*100.0/(AW95*BV95), 0)</f>
        <v>0</v>
      </c>
      <c r="N95">
        <f>((T95-J95/2)*M95-L95)/(T95+J95/2)</f>
        <v>0</v>
      </c>
      <c r="O95">
        <f>N95*(BO95+BP95)/1000.0</f>
        <v>0</v>
      </c>
      <c r="P95">
        <f>(BH95 - IF(AU95&gt;1, L95*BB95*100.0/(AW95*BV95), 0))*(BO95+BP95)/1000.0</f>
        <v>0</v>
      </c>
      <c r="Q95">
        <f>2.0/((1/S95-1/R95)+SIGN(S95)*SQRT((1/S95-1/R95)*(1/S95-1/R95) + 4*BC95/((BC95+1)*(BC95+1))*(2*1/S95*1/R95-1/R95*1/R95)))</f>
        <v>0</v>
      </c>
      <c r="R95">
        <f>IF(LEFT(BD95,1)&lt;&gt;"0",IF(LEFT(BD95,1)="1",3.0,BE95),$D$5+$E$5*(BV95*BO95/($K$5*1000))+$F$5*(BV95*BO95/($K$5*1000))*MAX(MIN(BB95,$J$5),$I$5)*MAX(MIN(BB95,$J$5),$I$5)+$G$5*MAX(MIN(BB95,$J$5),$I$5)*(BV95*BO95/($K$5*1000))+$H$5*(BV95*BO95/($K$5*1000))*(BV95*BO95/($K$5*1000)))</f>
        <v>0</v>
      </c>
      <c r="S95">
        <f>J95*(1000-(1000*0.61365*exp(17.502*W95/(240.97+W95))/(BO95+BP95)+BJ95)/2)/(1000*0.61365*exp(17.502*W95/(240.97+W95))/(BO95+BP95)-BJ95)</f>
        <v>0</v>
      </c>
      <c r="T95">
        <f>1/((BC95+1)/(Q95/1.6)+1/(R95/1.37)) + BC95/((BC95+1)/(Q95/1.6) + BC95/(R95/1.37))</f>
        <v>0</v>
      </c>
      <c r="U95">
        <f>(AX95*BA95)</f>
        <v>0</v>
      </c>
      <c r="V95">
        <f>(BQ95+(U95+2*0.95*5.67E-8*(((BQ95+$B$7)+273)^4-(BQ95+273)^4)-44100*J95)/(1.84*29.3*R95+8*0.95*5.67E-8*(BQ95+273)^3))</f>
        <v>0</v>
      </c>
      <c r="W95">
        <f>($C$7*BR95+$D$7*BS95+$E$7*V95)</f>
        <v>0</v>
      </c>
      <c r="X95">
        <f>0.61365*exp(17.502*W95/(240.97+W95))</f>
        <v>0</v>
      </c>
      <c r="Y95">
        <f>(Z95/AA95*100)</f>
        <v>0</v>
      </c>
      <c r="Z95">
        <f>BJ95*(BO95+BP95)/1000</f>
        <v>0</v>
      </c>
      <c r="AA95">
        <f>0.61365*exp(17.502*BQ95/(240.97+BQ95))</f>
        <v>0</v>
      </c>
      <c r="AB95">
        <f>(X95-BJ95*(BO95+BP95)/1000)</f>
        <v>0</v>
      </c>
      <c r="AC95">
        <f>(-J95*44100)</f>
        <v>0</v>
      </c>
      <c r="AD95">
        <f>2*29.3*R95*0.92*(BQ95-W95)</f>
        <v>0</v>
      </c>
      <c r="AE95">
        <f>2*0.95*5.67E-8*(((BQ95+$B$7)+273)^4-(W95+273)^4)</f>
        <v>0</v>
      </c>
      <c r="AF95">
        <f>U95+AE95+AC95+AD95</f>
        <v>0</v>
      </c>
      <c r="AG95">
        <f>BN95*AU95*(BI95-BH95*(1000-AU95*BK95)/(1000-AU95*BJ95))/(100*BB95)</f>
        <v>0</v>
      </c>
      <c r="AH95">
        <f>1000*BN95*AU95*(BJ95-BK95)/(100*BB95*(1000-AU95*BJ95))</f>
        <v>0</v>
      </c>
      <c r="AI95">
        <f>(AJ95 - AK95 - BO95*1E3/(8.314*(BQ95+273.15)) * AM95/BN95 * AL95) * BN95/(100*BB95) * (1000 - BK95)/1000</f>
        <v>0</v>
      </c>
      <c r="AJ95">
        <v>1347.90223281044</v>
      </c>
      <c r="AK95">
        <v>1316.71751515152</v>
      </c>
      <c r="AL95">
        <v>3.33493562132874</v>
      </c>
      <c r="AM95">
        <v>66.87844345255</v>
      </c>
      <c r="AN95">
        <f>(AP95 - AO95 + BO95*1E3/(8.314*(BQ95+273.15)) * AR95/BN95 * AQ95) * BN95/(100*BB95) * 1000/(1000 - AP95)</f>
        <v>0</v>
      </c>
      <c r="AO95">
        <v>18.6635000737476</v>
      </c>
      <c r="AP95">
        <v>19.9912927272727</v>
      </c>
      <c r="AQ95">
        <v>-2.55495600770958e-06</v>
      </c>
      <c r="AR95">
        <v>77.4193285982375</v>
      </c>
      <c r="AS95">
        <v>29</v>
      </c>
      <c r="AT95">
        <v>6</v>
      </c>
      <c r="AU95">
        <f>IF(AS95*$H$13&gt;=AW95,1.0,(AW95/(AW95-AS95*$H$13)))</f>
        <v>0</v>
      </c>
      <c r="AV95">
        <f>(AU95-1)*100</f>
        <v>0</v>
      </c>
      <c r="AW95">
        <f>MAX(0,($B$13+$C$13*BV95)/(1+$D$13*BV95)*BO95/(BQ95+273)*$E$13)</f>
        <v>0</v>
      </c>
      <c r="AX95">
        <f>$B$11*BW95+$C$11*BX95+$F$11*CI95*(1-CL95)</f>
        <v>0</v>
      </c>
      <c r="AY95">
        <f>AX95*AZ95</f>
        <v>0</v>
      </c>
      <c r="AZ95">
        <f>($B$11*$D$9+$C$11*$D$9+$F$11*((CV95+CN95)/MAX(CV95+CN95+CW95, 0.1)*$I$9+CW95/MAX(CV95+CN95+CW95, 0.1)*$J$9))/($B$11+$C$11+$F$11)</f>
        <v>0</v>
      </c>
      <c r="BA95">
        <f>($B$11*$K$9+$C$11*$K$9+$F$11*((CV95+CN95)/MAX(CV95+CN95+CW95, 0.1)*$P$9+CW95/MAX(CV95+CN95+CW95, 0.1)*$Q$9))/($B$11+$C$11+$F$11)</f>
        <v>0</v>
      </c>
      <c r="BB95">
        <v>2.18</v>
      </c>
      <c r="BC95">
        <v>0.5</v>
      </c>
      <c r="BD95" t="s">
        <v>355</v>
      </c>
      <c r="BE95">
        <v>2</v>
      </c>
      <c r="BF95" t="b">
        <v>1</v>
      </c>
      <c r="BG95">
        <v>1656170241.1</v>
      </c>
      <c r="BH95">
        <v>1267.43074074074</v>
      </c>
      <c r="BI95">
        <v>1308.50407407407</v>
      </c>
      <c r="BJ95">
        <v>19.9913888888889</v>
      </c>
      <c r="BK95">
        <v>18.6553185185185</v>
      </c>
      <c r="BL95">
        <v>1264.72777777778</v>
      </c>
      <c r="BM95">
        <v>19.939837037037</v>
      </c>
      <c r="BN95">
        <v>500.010444444444</v>
      </c>
      <c r="BO95">
        <v>76.3332074074074</v>
      </c>
      <c r="BP95">
        <v>0.100047044444444</v>
      </c>
      <c r="BQ95">
        <v>24.4627814814815</v>
      </c>
      <c r="BR95">
        <v>24.5362111111111</v>
      </c>
      <c r="BS95">
        <v>999.9</v>
      </c>
      <c r="BT95">
        <v>0</v>
      </c>
      <c r="BU95">
        <v>0</v>
      </c>
      <c r="BV95">
        <v>9999.16481481482</v>
      </c>
      <c r="BW95">
        <v>0</v>
      </c>
      <c r="BX95">
        <v>1404.32407407407</v>
      </c>
      <c r="BY95">
        <v>-41.0750444444444</v>
      </c>
      <c r="BZ95">
        <v>1293.28444444444</v>
      </c>
      <c r="CA95">
        <v>1333.38</v>
      </c>
      <c r="CB95">
        <v>1.33607</v>
      </c>
      <c r="CC95">
        <v>1308.50407407407</v>
      </c>
      <c r="CD95">
        <v>18.6553185185185</v>
      </c>
      <c r="CE95">
        <v>1.5260062962963</v>
      </c>
      <c r="CF95">
        <v>1.42402037037037</v>
      </c>
      <c r="CG95">
        <v>13.2312592592593</v>
      </c>
      <c r="CH95">
        <v>12.1758592592593</v>
      </c>
      <c r="CI95">
        <v>1999.98074074074</v>
      </c>
      <c r="CJ95">
        <v>0.980000111111111</v>
      </c>
      <c r="CK95">
        <v>0.0200001185185185</v>
      </c>
      <c r="CL95">
        <v>0</v>
      </c>
      <c r="CM95">
        <v>2.57711111111111</v>
      </c>
      <c r="CN95">
        <v>0</v>
      </c>
      <c r="CO95">
        <v>3727.12185185185</v>
      </c>
      <c r="CP95">
        <v>16705.2407407407</v>
      </c>
      <c r="CQ95">
        <v>40.4953333333333</v>
      </c>
      <c r="CR95">
        <v>42.215</v>
      </c>
      <c r="CS95">
        <v>41.4906666666667</v>
      </c>
      <c r="CT95">
        <v>40.437</v>
      </c>
      <c r="CU95">
        <v>40.0137777777778</v>
      </c>
      <c r="CV95">
        <v>1959.98037037037</v>
      </c>
      <c r="CW95">
        <v>40.0003703703704</v>
      </c>
      <c r="CX95">
        <v>0</v>
      </c>
      <c r="CY95">
        <v>1656170247.6</v>
      </c>
      <c r="CZ95">
        <v>0</v>
      </c>
      <c r="DA95">
        <v>0</v>
      </c>
      <c r="DB95" t="s">
        <v>356</v>
      </c>
      <c r="DC95">
        <v>1656081796.1</v>
      </c>
      <c r="DD95">
        <v>1656081786.6</v>
      </c>
      <c r="DE95">
        <v>0</v>
      </c>
      <c r="DF95">
        <v>0.447</v>
      </c>
      <c r="DG95">
        <v>0.012</v>
      </c>
      <c r="DH95">
        <v>1.816</v>
      </c>
      <c r="DI95">
        <v>-0.091</v>
      </c>
      <c r="DJ95">
        <v>420</v>
      </c>
      <c r="DK95">
        <v>13</v>
      </c>
      <c r="DL95">
        <v>0.64</v>
      </c>
      <c r="DM95">
        <v>0.22</v>
      </c>
      <c r="DN95">
        <v>-41.1155025</v>
      </c>
      <c r="DO95">
        <v>0.122581238273966</v>
      </c>
      <c r="DP95">
        <v>0.212033997848812</v>
      </c>
      <c r="DQ95">
        <v>0</v>
      </c>
      <c r="DR95">
        <v>1.34182775</v>
      </c>
      <c r="DS95">
        <v>-0.141900225140716</v>
      </c>
      <c r="DT95">
        <v>0.0138652070823879</v>
      </c>
      <c r="DU95">
        <v>0</v>
      </c>
      <c r="DV95">
        <v>0</v>
      </c>
      <c r="DW95">
        <v>2</v>
      </c>
      <c r="DX95" t="s">
        <v>357</v>
      </c>
      <c r="DY95">
        <v>2.90037</v>
      </c>
      <c r="DZ95">
        <v>2.71622</v>
      </c>
      <c r="EA95">
        <v>0.168097</v>
      </c>
      <c r="EB95">
        <v>0.171227</v>
      </c>
      <c r="EC95">
        <v>0.0778531</v>
      </c>
      <c r="ED95">
        <v>0.0737833</v>
      </c>
      <c r="EE95">
        <v>23952.5</v>
      </c>
      <c r="EF95">
        <v>20506.7</v>
      </c>
      <c r="EG95">
        <v>25755.9</v>
      </c>
      <c r="EH95">
        <v>24077.9</v>
      </c>
      <c r="EI95">
        <v>40475</v>
      </c>
      <c r="EJ95">
        <v>36882.2</v>
      </c>
      <c r="EK95">
        <v>46474.9</v>
      </c>
      <c r="EL95">
        <v>42903.4</v>
      </c>
      <c r="EM95">
        <v>1.81822</v>
      </c>
      <c r="EN95">
        <v>2.29437</v>
      </c>
      <c r="EO95">
        <v>0.158265</v>
      </c>
      <c r="EP95">
        <v>0</v>
      </c>
      <c r="EQ95">
        <v>21.984</v>
      </c>
      <c r="ER95">
        <v>999.9</v>
      </c>
      <c r="ES95">
        <v>53.54</v>
      </c>
      <c r="ET95">
        <v>26.375</v>
      </c>
      <c r="EU95">
        <v>24.1939</v>
      </c>
      <c r="EV95">
        <v>52.3855</v>
      </c>
      <c r="EW95">
        <v>35.8413</v>
      </c>
      <c r="EX95">
        <v>2</v>
      </c>
      <c r="EY95">
        <v>-0.345978</v>
      </c>
      <c r="EZ95">
        <v>-0.360487</v>
      </c>
      <c r="FA95">
        <v>20.2468</v>
      </c>
      <c r="FB95">
        <v>5.23481</v>
      </c>
      <c r="FC95">
        <v>11.986</v>
      </c>
      <c r="FD95">
        <v>4.9567</v>
      </c>
      <c r="FE95">
        <v>3.3039</v>
      </c>
      <c r="FF95">
        <v>9999</v>
      </c>
      <c r="FG95">
        <v>311</v>
      </c>
      <c r="FH95">
        <v>3695.7</v>
      </c>
      <c r="FI95">
        <v>9999</v>
      </c>
      <c r="FJ95">
        <v>1.86829</v>
      </c>
      <c r="FK95">
        <v>1.86401</v>
      </c>
      <c r="FL95">
        <v>1.8716</v>
      </c>
      <c r="FM95">
        <v>1.86248</v>
      </c>
      <c r="FN95">
        <v>1.86188</v>
      </c>
      <c r="FO95">
        <v>1.86829</v>
      </c>
      <c r="FP95">
        <v>1.85841</v>
      </c>
      <c r="FQ95">
        <v>1.86491</v>
      </c>
      <c r="FR95">
        <v>5</v>
      </c>
      <c r="FS95">
        <v>0</v>
      </c>
      <c r="FT95">
        <v>0</v>
      </c>
      <c r="FU95">
        <v>0</v>
      </c>
      <c r="FV95" t="s">
        <v>358</v>
      </c>
      <c r="FW95" t="s">
        <v>359</v>
      </c>
      <c r="FX95" t="s">
        <v>360</v>
      </c>
      <c r="FY95" t="s">
        <v>360</v>
      </c>
      <c r="FZ95" t="s">
        <v>360</v>
      </c>
      <c r="GA95" t="s">
        <v>360</v>
      </c>
      <c r="GB95">
        <v>0</v>
      </c>
      <c r="GC95">
        <v>100</v>
      </c>
      <c r="GD95">
        <v>100</v>
      </c>
      <c r="GE95">
        <v>2.75</v>
      </c>
      <c r="GF95">
        <v>0.0515</v>
      </c>
      <c r="GG95">
        <v>0.394990895927804</v>
      </c>
      <c r="GH95">
        <v>0.00311535208462502</v>
      </c>
      <c r="GI95">
        <v>-2.16445174003142e-06</v>
      </c>
      <c r="GJ95">
        <v>9.0383515404126e-10</v>
      </c>
      <c r="GK95">
        <v>0.0515542376217994</v>
      </c>
      <c r="GL95">
        <v>0</v>
      </c>
      <c r="GM95">
        <v>0</v>
      </c>
      <c r="GN95">
        <v>0</v>
      </c>
      <c r="GO95">
        <v>18</v>
      </c>
      <c r="GP95">
        <v>2154</v>
      </c>
      <c r="GQ95">
        <v>2</v>
      </c>
      <c r="GR95">
        <v>17</v>
      </c>
      <c r="GS95">
        <v>1474.2</v>
      </c>
      <c r="GT95">
        <v>1474.4</v>
      </c>
      <c r="GU95">
        <v>3.26538</v>
      </c>
      <c r="GV95">
        <v>2.29858</v>
      </c>
      <c r="GW95">
        <v>1.99829</v>
      </c>
      <c r="GX95">
        <v>2.7002</v>
      </c>
      <c r="GY95">
        <v>2.09351</v>
      </c>
      <c r="GZ95">
        <v>2.41821</v>
      </c>
      <c r="HA95">
        <v>35.0825</v>
      </c>
      <c r="HB95">
        <v>15.9007</v>
      </c>
      <c r="HC95">
        <v>18</v>
      </c>
      <c r="HD95">
        <v>408.796</v>
      </c>
      <c r="HE95">
        <v>729.949</v>
      </c>
      <c r="HF95">
        <v>23.0012</v>
      </c>
      <c r="HG95">
        <v>22.939</v>
      </c>
      <c r="HH95">
        <v>30.0003</v>
      </c>
      <c r="HI95">
        <v>22.6945</v>
      </c>
      <c r="HJ95">
        <v>22.6873</v>
      </c>
      <c r="HK95">
        <v>65.3866</v>
      </c>
      <c r="HL95">
        <v>36.6687</v>
      </c>
      <c r="HM95">
        <v>82.0313</v>
      </c>
      <c r="HN95">
        <v>23</v>
      </c>
      <c r="HO95">
        <v>1351.94</v>
      </c>
      <c r="HP95">
        <v>18.7622</v>
      </c>
      <c r="HQ95">
        <v>98.4278</v>
      </c>
      <c r="HR95">
        <v>100.909</v>
      </c>
    </row>
    <row r="96" spans="1:226">
      <c r="A96">
        <v>80</v>
      </c>
      <c r="B96">
        <v>1656170253.6</v>
      </c>
      <c r="C96">
        <v>457.099999904633</v>
      </c>
      <c r="D96" t="s">
        <v>518</v>
      </c>
      <c r="E96" t="s">
        <v>519</v>
      </c>
      <c r="F96">
        <v>5</v>
      </c>
      <c r="G96" t="s">
        <v>353</v>
      </c>
      <c r="H96" t="s">
        <v>354</v>
      </c>
      <c r="I96">
        <v>1656170245.81429</v>
      </c>
      <c r="J96">
        <f>(K96)/1000</f>
        <v>0</v>
      </c>
      <c r="K96">
        <f>IF(BF96, AN96, AH96)</f>
        <v>0</v>
      </c>
      <c r="L96">
        <f>IF(BF96, AI96, AG96)</f>
        <v>0</v>
      </c>
      <c r="M96">
        <f>BH96 - IF(AU96&gt;1, L96*BB96*100.0/(AW96*BV96), 0)</f>
        <v>0</v>
      </c>
      <c r="N96">
        <f>((T96-J96/2)*M96-L96)/(T96+J96/2)</f>
        <v>0</v>
      </c>
      <c r="O96">
        <f>N96*(BO96+BP96)/1000.0</f>
        <v>0</v>
      </c>
      <c r="P96">
        <f>(BH96 - IF(AU96&gt;1, L96*BB96*100.0/(AW96*BV96), 0))*(BO96+BP96)/1000.0</f>
        <v>0</v>
      </c>
      <c r="Q96">
        <f>2.0/((1/S96-1/R96)+SIGN(S96)*SQRT((1/S96-1/R96)*(1/S96-1/R96) + 4*BC96/((BC96+1)*(BC96+1))*(2*1/S96*1/R96-1/R96*1/R96)))</f>
        <v>0</v>
      </c>
      <c r="R96">
        <f>IF(LEFT(BD96,1)&lt;&gt;"0",IF(LEFT(BD96,1)="1",3.0,BE96),$D$5+$E$5*(BV96*BO96/($K$5*1000))+$F$5*(BV96*BO96/($K$5*1000))*MAX(MIN(BB96,$J$5),$I$5)*MAX(MIN(BB96,$J$5),$I$5)+$G$5*MAX(MIN(BB96,$J$5),$I$5)*(BV96*BO96/($K$5*1000))+$H$5*(BV96*BO96/($K$5*1000))*(BV96*BO96/($K$5*1000)))</f>
        <v>0</v>
      </c>
      <c r="S96">
        <f>J96*(1000-(1000*0.61365*exp(17.502*W96/(240.97+W96))/(BO96+BP96)+BJ96)/2)/(1000*0.61365*exp(17.502*W96/(240.97+W96))/(BO96+BP96)-BJ96)</f>
        <v>0</v>
      </c>
      <c r="T96">
        <f>1/((BC96+1)/(Q96/1.6)+1/(R96/1.37)) + BC96/((BC96+1)/(Q96/1.6) + BC96/(R96/1.37))</f>
        <v>0</v>
      </c>
      <c r="U96">
        <f>(AX96*BA96)</f>
        <v>0</v>
      </c>
      <c r="V96">
        <f>(BQ96+(U96+2*0.95*5.67E-8*(((BQ96+$B$7)+273)^4-(BQ96+273)^4)-44100*J96)/(1.84*29.3*R96+8*0.95*5.67E-8*(BQ96+273)^3))</f>
        <v>0</v>
      </c>
      <c r="W96">
        <f>($C$7*BR96+$D$7*BS96+$E$7*V96)</f>
        <v>0</v>
      </c>
      <c r="X96">
        <f>0.61365*exp(17.502*W96/(240.97+W96))</f>
        <v>0</v>
      </c>
      <c r="Y96">
        <f>(Z96/AA96*100)</f>
        <v>0</v>
      </c>
      <c r="Z96">
        <f>BJ96*(BO96+BP96)/1000</f>
        <v>0</v>
      </c>
      <c r="AA96">
        <f>0.61365*exp(17.502*BQ96/(240.97+BQ96))</f>
        <v>0</v>
      </c>
      <c r="AB96">
        <f>(X96-BJ96*(BO96+BP96)/1000)</f>
        <v>0</v>
      </c>
      <c r="AC96">
        <f>(-J96*44100)</f>
        <v>0</v>
      </c>
      <c r="AD96">
        <f>2*29.3*R96*0.92*(BQ96-W96)</f>
        <v>0</v>
      </c>
      <c r="AE96">
        <f>2*0.95*5.67E-8*(((BQ96+$B$7)+273)^4-(W96+273)^4)</f>
        <v>0</v>
      </c>
      <c r="AF96">
        <f>U96+AE96+AC96+AD96</f>
        <v>0</v>
      </c>
      <c r="AG96">
        <f>BN96*AU96*(BI96-BH96*(1000-AU96*BK96)/(1000-AU96*BJ96))/(100*BB96)</f>
        <v>0</v>
      </c>
      <c r="AH96">
        <f>1000*BN96*AU96*(BJ96-BK96)/(100*BB96*(1000-AU96*BJ96))</f>
        <v>0</v>
      </c>
      <c r="AI96">
        <f>(AJ96 - AK96 - BO96*1E3/(8.314*(BQ96+273.15)) * AM96/BN96 * AL96) * BN96/(100*BB96) * (1000 - BK96)/1000</f>
        <v>0</v>
      </c>
      <c r="AJ96">
        <v>1364.98607865538</v>
      </c>
      <c r="AK96">
        <v>1333.69515151515</v>
      </c>
      <c r="AL96">
        <v>3.43096117413391</v>
      </c>
      <c r="AM96">
        <v>66.87844345255</v>
      </c>
      <c r="AN96">
        <f>(AP96 - AO96 + BO96*1E3/(8.314*(BQ96+273.15)) * AR96/BN96 * AQ96) * BN96/(100*BB96) * 1000/(1000 - AP96)</f>
        <v>0</v>
      </c>
      <c r="AO96">
        <v>18.6794341824595</v>
      </c>
      <c r="AP96">
        <v>19.9997890909091</v>
      </c>
      <c r="AQ96">
        <v>1.74070469961443e-05</v>
      </c>
      <c r="AR96">
        <v>77.4193285982375</v>
      </c>
      <c r="AS96">
        <v>29</v>
      </c>
      <c r="AT96">
        <v>6</v>
      </c>
      <c r="AU96">
        <f>IF(AS96*$H$13&gt;=AW96,1.0,(AW96/(AW96-AS96*$H$13)))</f>
        <v>0</v>
      </c>
      <c r="AV96">
        <f>(AU96-1)*100</f>
        <v>0</v>
      </c>
      <c r="AW96">
        <f>MAX(0,($B$13+$C$13*BV96)/(1+$D$13*BV96)*BO96/(BQ96+273)*$E$13)</f>
        <v>0</v>
      </c>
      <c r="AX96">
        <f>$B$11*BW96+$C$11*BX96+$F$11*CI96*(1-CL96)</f>
        <v>0</v>
      </c>
      <c r="AY96">
        <f>AX96*AZ96</f>
        <v>0</v>
      </c>
      <c r="AZ96">
        <f>($B$11*$D$9+$C$11*$D$9+$F$11*((CV96+CN96)/MAX(CV96+CN96+CW96, 0.1)*$I$9+CW96/MAX(CV96+CN96+CW96, 0.1)*$J$9))/($B$11+$C$11+$F$11)</f>
        <v>0</v>
      </c>
      <c r="BA96">
        <f>($B$11*$K$9+$C$11*$K$9+$F$11*((CV96+CN96)/MAX(CV96+CN96+CW96, 0.1)*$P$9+CW96/MAX(CV96+CN96+CW96, 0.1)*$Q$9))/($B$11+$C$11+$F$11)</f>
        <v>0</v>
      </c>
      <c r="BB96">
        <v>2.18</v>
      </c>
      <c r="BC96">
        <v>0.5</v>
      </c>
      <c r="BD96" t="s">
        <v>355</v>
      </c>
      <c r="BE96">
        <v>2</v>
      </c>
      <c r="BF96" t="b">
        <v>1</v>
      </c>
      <c r="BG96">
        <v>1656170245.81429</v>
      </c>
      <c r="BH96">
        <v>1282.94285714286</v>
      </c>
      <c r="BI96">
        <v>1324.17</v>
      </c>
      <c r="BJ96">
        <v>19.99245</v>
      </c>
      <c r="BK96">
        <v>18.6686714285714</v>
      </c>
      <c r="BL96">
        <v>1280.20821428571</v>
      </c>
      <c r="BM96">
        <v>19.9408928571429</v>
      </c>
      <c r="BN96">
        <v>500.007035714286</v>
      </c>
      <c r="BO96">
        <v>76.3327357142857</v>
      </c>
      <c r="BP96">
        <v>0.100017378571429</v>
      </c>
      <c r="BQ96">
        <v>24.4631285714286</v>
      </c>
      <c r="BR96">
        <v>24.5506928571429</v>
      </c>
      <c r="BS96">
        <v>999.9</v>
      </c>
      <c r="BT96">
        <v>0</v>
      </c>
      <c r="BU96">
        <v>0</v>
      </c>
      <c r="BV96">
        <v>10011.3428571429</v>
      </c>
      <c r="BW96">
        <v>0</v>
      </c>
      <c r="BX96">
        <v>1404.19321428571</v>
      </c>
      <c r="BY96">
        <v>-41.2288142857143</v>
      </c>
      <c r="BZ96">
        <v>1309.11464285714</v>
      </c>
      <c r="CA96">
        <v>1349.36178571429</v>
      </c>
      <c r="CB96">
        <v>1.32378142857143</v>
      </c>
      <c r="CC96">
        <v>1324.17</v>
      </c>
      <c r="CD96">
        <v>18.6686714285714</v>
      </c>
      <c r="CE96">
        <v>1.52607857142857</v>
      </c>
      <c r="CF96">
        <v>1.42503035714286</v>
      </c>
      <c r="CG96">
        <v>13.2319821428571</v>
      </c>
      <c r="CH96">
        <v>12.1866392857143</v>
      </c>
      <c r="CI96">
        <v>1999.96857142857</v>
      </c>
      <c r="CJ96">
        <v>0.980000035714286</v>
      </c>
      <c r="CK96">
        <v>0.0200001964285714</v>
      </c>
      <c r="CL96">
        <v>0</v>
      </c>
      <c r="CM96">
        <v>2.55313571428572</v>
      </c>
      <c r="CN96">
        <v>0</v>
      </c>
      <c r="CO96">
        <v>3727.26357142857</v>
      </c>
      <c r="CP96">
        <v>16705.1428571429</v>
      </c>
      <c r="CQ96">
        <v>40.5</v>
      </c>
      <c r="CR96">
        <v>42.22975</v>
      </c>
      <c r="CS96">
        <v>41.4955</v>
      </c>
      <c r="CT96">
        <v>40.437</v>
      </c>
      <c r="CU96">
        <v>40.0265714285714</v>
      </c>
      <c r="CV96">
        <v>1959.96821428571</v>
      </c>
      <c r="CW96">
        <v>40.0003571428571</v>
      </c>
      <c r="CX96">
        <v>0</v>
      </c>
      <c r="CY96">
        <v>1656170252.4</v>
      </c>
      <c r="CZ96">
        <v>0</v>
      </c>
      <c r="DA96">
        <v>0</v>
      </c>
      <c r="DB96" t="s">
        <v>356</v>
      </c>
      <c r="DC96">
        <v>1656081796.1</v>
      </c>
      <c r="DD96">
        <v>1656081786.6</v>
      </c>
      <c r="DE96">
        <v>0</v>
      </c>
      <c r="DF96">
        <v>0.447</v>
      </c>
      <c r="DG96">
        <v>0.012</v>
      </c>
      <c r="DH96">
        <v>1.816</v>
      </c>
      <c r="DI96">
        <v>-0.091</v>
      </c>
      <c r="DJ96">
        <v>420</v>
      </c>
      <c r="DK96">
        <v>13</v>
      </c>
      <c r="DL96">
        <v>0.64</v>
      </c>
      <c r="DM96">
        <v>0.22</v>
      </c>
      <c r="DN96">
        <v>-41.19684</v>
      </c>
      <c r="DO96">
        <v>-1.19337410881795</v>
      </c>
      <c r="DP96">
        <v>0.265406817734586</v>
      </c>
      <c r="DQ96">
        <v>0</v>
      </c>
      <c r="DR96">
        <v>1.3326795</v>
      </c>
      <c r="DS96">
        <v>-0.155085928705444</v>
      </c>
      <c r="DT96">
        <v>0.0150302373484253</v>
      </c>
      <c r="DU96">
        <v>0</v>
      </c>
      <c r="DV96">
        <v>0</v>
      </c>
      <c r="DW96">
        <v>2</v>
      </c>
      <c r="DX96" t="s">
        <v>357</v>
      </c>
      <c r="DY96">
        <v>2.90029</v>
      </c>
      <c r="DZ96">
        <v>2.71681</v>
      </c>
      <c r="EA96">
        <v>0.169427</v>
      </c>
      <c r="EB96">
        <v>0.172538</v>
      </c>
      <c r="EC96">
        <v>0.077877</v>
      </c>
      <c r="ED96">
        <v>0.0738425</v>
      </c>
      <c r="EE96">
        <v>23914.2</v>
      </c>
      <c r="EF96">
        <v>20474.2</v>
      </c>
      <c r="EG96">
        <v>25755.9</v>
      </c>
      <c r="EH96">
        <v>24077.8</v>
      </c>
      <c r="EI96">
        <v>40473.8</v>
      </c>
      <c r="EJ96">
        <v>36879.7</v>
      </c>
      <c r="EK96">
        <v>46474.7</v>
      </c>
      <c r="EL96">
        <v>42903.3</v>
      </c>
      <c r="EM96">
        <v>1.81855</v>
      </c>
      <c r="EN96">
        <v>2.29425</v>
      </c>
      <c r="EO96">
        <v>0.158258</v>
      </c>
      <c r="EP96">
        <v>0</v>
      </c>
      <c r="EQ96">
        <v>21.978</v>
      </c>
      <c r="ER96">
        <v>999.9</v>
      </c>
      <c r="ES96">
        <v>53.516</v>
      </c>
      <c r="ET96">
        <v>26.385</v>
      </c>
      <c r="EU96">
        <v>24.2029</v>
      </c>
      <c r="EV96">
        <v>52.3055</v>
      </c>
      <c r="EW96">
        <v>35.8934</v>
      </c>
      <c r="EX96">
        <v>2</v>
      </c>
      <c r="EY96">
        <v>-0.345607</v>
      </c>
      <c r="EZ96">
        <v>-0.355264</v>
      </c>
      <c r="FA96">
        <v>20.2466</v>
      </c>
      <c r="FB96">
        <v>5.23436</v>
      </c>
      <c r="FC96">
        <v>11.986</v>
      </c>
      <c r="FD96">
        <v>4.9565</v>
      </c>
      <c r="FE96">
        <v>3.30395</v>
      </c>
      <c r="FF96">
        <v>9999</v>
      </c>
      <c r="FG96">
        <v>311</v>
      </c>
      <c r="FH96">
        <v>3696</v>
      </c>
      <c r="FI96">
        <v>9999</v>
      </c>
      <c r="FJ96">
        <v>1.86829</v>
      </c>
      <c r="FK96">
        <v>1.86401</v>
      </c>
      <c r="FL96">
        <v>1.87161</v>
      </c>
      <c r="FM96">
        <v>1.86249</v>
      </c>
      <c r="FN96">
        <v>1.86188</v>
      </c>
      <c r="FO96">
        <v>1.86829</v>
      </c>
      <c r="FP96">
        <v>1.8584</v>
      </c>
      <c r="FQ96">
        <v>1.8649</v>
      </c>
      <c r="FR96">
        <v>5</v>
      </c>
      <c r="FS96">
        <v>0</v>
      </c>
      <c r="FT96">
        <v>0</v>
      </c>
      <c r="FU96">
        <v>0</v>
      </c>
      <c r="FV96" t="s">
        <v>358</v>
      </c>
      <c r="FW96" t="s">
        <v>359</v>
      </c>
      <c r="FX96" t="s">
        <v>360</v>
      </c>
      <c r="FY96" t="s">
        <v>360</v>
      </c>
      <c r="FZ96" t="s">
        <v>360</v>
      </c>
      <c r="GA96" t="s">
        <v>360</v>
      </c>
      <c r="GB96">
        <v>0</v>
      </c>
      <c r="GC96">
        <v>100</v>
      </c>
      <c r="GD96">
        <v>100</v>
      </c>
      <c r="GE96">
        <v>2.79</v>
      </c>
      <c r="GF96">
        <v>0.0516</v>
      </c>
      <c r="GG96">
        <v>0.394990895927804</v>
      </c>
      <c r="GH96">
        <v>0.00311535208462502</v>
      </c>
      <c r="GI96">
        <v>-2.16445174003142e-06</v>
      </c>
      <c r="GJ96">
        <v>9.0383515404126e-10</v>
      </c>
      <c r="GK96">
        <v>0.0515542376217994</v>
      </c>
      <c r="GL96">
        <v>0</v>
      </c>
      <c r="GM96">
        <v>0</v>
      </c>
      <c r="GN96">
        <v>0</v>
      </c>
      <c r="GO96">
        <v>18</v>
      </c>
      <c r="GP96">
        <v>2154</v>
      </c>
      <c r="GQ96">
        <v>2</v>
      </c>
      <c r="GR96">
        <v>17</v>
      </c>
      <c r="GS96">
        <v>1474.3</v>
      </c>
      <c r="GT96">
        <v>1474.5</v>
      </c>
      <c r="GU96">
        <v>3.29834</v>
      </c>
      <c r="GV96">
        <v>2.29492</v>
      </c>
      <c r="GW96">
        <v>1.99829</v>
      </c>
      <c r="GX96">
        <v>2.7002</v>
      </c>
      <c r="GY96">
        <v>2.09351</v>
      </c>
      <c r="GZ96">
        <v>2.40601</v>
      </c>
      <c r="HA96">
        <v>35.0825</v>
      </c>
      <c r="HB96">
        <v>15.9007</v>
      </c>
      <c r="HC96">
        <v>18</v>
      </c>
      <c r="HD96">
        <v>409</v>
      </c>
      <c r="HE96">
        <v>729.908</v>
      </c>
      <c r="HF96">
        <v>23.0011</v>
      </c>
      <c r="HG96">
        <v>22.9428</v>
      </c>
      <c r="HH96">
        <v>30.0004</v>
      </c>
      <c r="HI96">
        <v>22.6987</v>
      </c>
      <c r="HJ96">
        <v>22.6921</v>
      </c>
      <c r="HK96">
        <v>66.0404</v>
      </c>
      <c r="HL96">
        <v>36.3873</v>
      </c>
      <c r="HM96">
        <v>82.0313</v>
      </c>
      <c r="HN96">
        <v>23</v>
      </c>
      <c r="HO96">
        <v>1372.03</v>
      </c>
      <c r="HP96">
        <v>18.7773</v>
      </c>
      <c r="HQ96">
        <v>98.4274</v>
      </c>
      <c r="HR96">
        <v>100.909</v>
      </c>
    </row>
    <row r="97" spans="1:226">
      <c r="A97">
        <v>81</v>
      </c>
      <c r="B97">
        <v>1656170258.6</v>
      </c>
      <c r="C97">
        <v>462.099999904633</v>
      </c>
      <c r="D97" t="s">
        <v>520</v>
      </c>
      <c r="E97" t="s">
        <v>521</v>
      </c>
      <c r="F97">
        <v>5</v>
      </c>
      <c r="G97" t="s">
        <v>353</v>
      </c>
      <c r="H97" t="s">
        <v>354</v>
      </c>
      <c r="I97">
        <v>1656170251.1</v>
      </c>
      <c r="J97">
        <f>(K97)/1000</f>
        <v>0</v>
      </c>
      <c r="K97">
        <f>IF(BF97, AN97, AH97)</f>
        <v>0</v>
      </c>
      <c r="L97">
        <f>IF(BF97, AI97, AG97)</f>
        <v>0</v>
      </c>
      <c r="M97">
        <f>BH97 - IF(AU97&gt;1, L97*BB97*100.0/(AW97*BV97), 0)</f>
        <v>0</v>
      </c>
      <c r="N97">
        <f>((T97-J97/2)*M97-L97)/(T97+J97/2)</f>
        <v>0</v>
      </c>
      <c r="O97">
        <f>N97*(BO97+BP97)/1000.0</f>
        <v>0</v>
      </c>
      <c r="P97">
        <f>(BH97 - IF(AU97&gt;1, L97*BB97*100.0/(AW97*BV97), 0))*(BO97+BP97)/1000.0</f>
        <v>0</v>
      </c>
      <c r="Q97">
        <f>2.0/((1/S97-1/R97)+SIGN(S97)*SQRT((1/S97-1/R97)*(1/S97-1/R97) + 4*BC97/((BC97+1)*(BC97+1))*(2*1/S97*1/R97-1/R97*1/R97)))</f>
        <v>0</v>
      </c>
      <c r="R97">
        <f>IF(LEFT(BD97,1)&lt;&gt;"0",IF(LEFT(BD97,1)="1",3.0,BE97),$D$5+$E$5*(BV97*BO97/($K$5*1000))+$F$5*(BV97*BO97/($K$5*1000))*MAX(MIN(BB97,$J$5),$I$5)*MAX(MIN(BB97,$J$5),$I$5)+$G$5*MAX(MIN(BB97,$J$5),$I$5)*(BV97*BO97/($K$5*1000))+$H$5*(BV97*BO97/($K$5*1000))*(BV97*BO97/($K$5*1000)))</f>
        <v>0</v>
      </c>
      <c r="S97">
        <f>J97*(1000-(1000*0.61365*exp(17.502*W97/(240.97+W97))/(BO97+BP97)+BJ97)/2)/(1000*0.61365*exp(17.502*W97/(240.97+W97))/(BO97+BP97)-BJ97)</f>
        <v>0</v>
      </c>
      <c r="T97">
        <f>1/((BC97+1)/(Q97/1.6)+1/(R97/1.37)) + BC97/((BC97+1)/(Q97/1.6) + BC97/(R97/1.37))</f>
        <v>0</v>
      </c>
      <c r="U97">
        <f>(AX97*BA97)</f>
        <v>0</v>
      </c>
      <c r="V97">
        <f>(BQ97+(U97+2*0.95*5.67E-8*(((BQ97+$B$7)+273)^4-(BQ97+273)^4)-44100*J97)/(1.84*29.3*R97+8*0.95*5.67E-8*(BQ97+273)^3))</f>
        <v>0</v>
      </c>
      <c r="W97">
        <f>($C$7*BR97+$D$7*BS97+$E$7*V97)</f>
        <v>0</v>
      </c>
      <c r="X97">
        <f>0.61365*exp(17.502*W97/(240.97+W97))</f>
        <v>0</v>
      </c>
      <c r="Y97">
        <f>(Z97/AA97*100)</f>
        <v>0</v>
      </c>
      <c r="Z97">
        <f>BJ97*(BO97+BP97)/1000</f>
        <v>0</v>
      </c>
      <c r="AA97">
        <f>0.61365*exp(17.502*BQ97/(240.97+BQ97))</f>
        <v>0</v>
      </c>
      <c r="AB97">
        <f>(X97-BJ97*(BO97+BP97)/1000)</f>
        <v>0</v>
      </c>
      <c r="AC97">
        <f>(-J97*44100)</f>
        <v>0</v>
      </c>
      <c r="AD97">
        <f>2*29.3*R97*0.92*(BQ97-W97)</f>
        <v>0</v>
      </c>
      <c r="AE97">
        <f>2*0.95*5.67E-8*(((BQ97+$B$7)+273)^4-(W97+273)^4)</f>
        <v>0</v>
      </c>
      <c r="AF97">
        <f>U97+AE97+AC97+AD97</f>
        <v>0</v>
      </c>
      <c r="AG97">
        <f>BN97*AU97*(BI97-BH97*(1000-AU97*BK97)/(1000-AU97*BJ97))/(100*BB97)</f>
        <v>0</v>
      </c>
      <c r="AH97">
        <f>1000*BN97*AU97*(BJ97-BK97)/(100*BB97*(1000-AU97*BJ97))</f>
        <v>0</v>
      </c>
      <c r="AI97">
        <f>(AJ97 - AK97 - BO97*1E3/(8.314*(BQ97+273.15)) * AM97/BN97 * AL97) * BN97/(100*BB97) * (1000 - BK97)/1000</f>
        <v>0</v>
      </c>
      <c r="AJ97">
        <v>1382.12636590557</v>
      </c>
      <c r="AK97">
        <v>1350.58521212121</v>
      </c>
      <c r="AL97">
        <v>3.36860401071058</v>
      </c>
      <c r="AM97">
        <v>66.87844345255</v>
      </c>
      <c r="AN97">
        <f>(AP97 - AO97 + BO97*1E3/(8.314*(BQ97+273.15)) * AR97/BN97 * AQ97) * BN97/(100*BB97) * 1000/(1000 - AP97)</f>
        <v>0</v>
      </c>
      <c r="AO97">
        <v>18.7049547775555</v>
      </c>
      <c r="AP97">
        <v>20.015206060606</v>
      </c>
      <c r="AQ97">
        <v>2.26885937312504e-05</v>
      </c>
      <c r="AR97">
        <v>77.4193285982375</v>
      </c>
      <c r="AS97">
        <v>29</v>
      </c>
      <c r="AT97">
        <v>6</v>
      </c>
      <c r="AU97">
        <f>IF(AS97*$H$13&gt;=AW97,1.0,(AW97/(AW97-AS97*$H$13)))</f>
        <v>0</v>
      </c>
      <c r="AV97">
        <f>(AU97-1)*100</f>
        <v>0</v>
      </c>
      <c r="AW97">
        <f>MAX(0,($B$13+$C$13*BV97)/(1+$D$13*BV97)*BO97/(BQ97+273)*$E$13)</f>
        <v>0</v>
      </c>
      <c r="AX97">
        <f>$B$11*BW97+$C$11*BX97+$F$11*CI97*(1-CL97)</f>
        <v>0</v>
      </c>
      <c r="AY97">
        <f>AX97*AZ97</f>
        <v>0</v>
      </c>
      <c r="AZ97">
        <f>($B$11*$D$9+$C$11*$D$9+$F$11*((CV97+CN97)/MAX(CV97+CN97+CW97, 0.1)*$I$9+CW97/MAX(CV97+CN97+CW97, 0.1)*$J$9))/($B$11+$C$11+$F$11)</f>
        <v>0</v>
      </c>
      <c r="BA97">
        <f>($B$11*$K$9+$C$11*$K$9+$F$11*((CV97+CN97)/MAX(CV97+CN97+CW97, 0.1)*$P$9+CW97/MAX(CV97+CN97+CW97, 0.1)*$Q$9))/($B$11+$C$11+$F$11)</f>
        <v>0</v>
      </c>
      <c r="BB97">
        <v>2.18</v>
      </c>
      <c r="BC97">
        <v>0.5</v>
      </c>
      <c r="BD97" t="s">
        <v>355</v>
      </c>
      <c r="BE97">
        <v>2</v>
      </c>
      <c r="BF97" t="b">
        <v>1</v>
      </c>
      <c r="BG97">
        <v>1656170251.1</v>
      </c>
      <c r="BH97">
        <v>1300.37037037037</v>
      </c>
      <c r="BI97">
        <v>1341.85518518519</v>
      </c>
      <c r="BJ97">
        <v>19.9983</v>
      </c>
      <c r="BK97">
        <v>18.6901333333333</v>
      </c>
      <c r="BL97">
        <v>1297.60111111111</v>
      </c>
      <c r="BM97">
        <v>19.9467592592593</v>
      </c>
      <c r="BN97">
        <v>500.007148148148</v>
      </c>
      <c r="BO97">
        <v>76.3319666666667</v>
      </c>
      <c r="BP97">
        <v>0.100056081481481</v>
      </c>
      <c r="BQ97">
        <v>24.4689111111111</v>
      </c>
      <c r="BR97">
        <v>24.5801814814815</v>
      </c>
      <c r="BS97">
        <v>999.9</v>
      </c>
      <c r="BT97">
        <v>0</v>
      </c>
      <c r="BU97">
        <v>0</v>
      </c>
      <c r="BV97">
        <v>10008.2481481481</v>
      </c>
      <c r="BW97">
        <v>0</v>
      </c>
      <c r="BX97">
        <v>1404.35407407407</v>
      </c>
      <c r="BY97">
        <v>-41.4860592592593</v>
      </c>
      <c r="BZ97">
        <v>1326.9062962963</v>
      </c>
      <c r="CA97">
        <v>1367.4137037037</v>
      </c>
      <c r="CB97">
        <v>1.30817740740741</v>
      </c>
      <c r="CC97">
        <v>1341.85518518519</v>
      </c>
      <c r="CD97">
        <v>18.6901333333333</v>
      </c>
      <c r="CE97">
        <v>1.52650962962963</v>
      </c>
      <c r="CF97">
        <v>1.4266537037037</v>
      </c>
      <c r="CG97">
        <v>13.2363148148148</v>
      </c>
      <c r="CH97">
        <v>12.2039444444444</v>
      </c>
      <c r="CI97">
        <v>1999.98703703704</v>
      </c>
      <c r="CJ97">
        <v>0.980000333333333</v>
      </c>
      <c r="CK97">
        <v>0.0199998888888889</v>
      </c>
      <c r="CL97">
        <v>0</v>
      </c>
      <c r="CM97">
        <v>2.60111111111111</v>
      </c>
      <c r="CN97">
        <v>0</v>
      </c>
      <c r="CO97">
        <v>3730.42333333333</v>
      </c>
      <c r="CP97">
        <v>16705.2814814815</v>
      </c>
      <c r="CQ97">
        <v>40.4976666666667</v>
      </c>
      <c r="CR97">
        <v>42.243</v>
      </c>
      <c r="CS97">
        <v>41.5</v>
      </c>
      <c r="CT97">
        <v>40.437</v>
      </c>
      <c r="CU97">
        <v>40.0436296296296</v>
      </c>
      <c r="CV97">
        <v>1959.98666666667</v>
      </c>
      <c r="CW97">
        <v>40.0003703703704</v>
      </c>
      <c r="CX97">
        <v>0</v>
      </c>
      <c r="CY97">
        <v>1656170257.2</v>
      </c>
      <c r="CZ97">
        <v>0</v>
      </c>
      <c r="DA97">
        <v>0</v>
      </c>
      <c r="DB97" t="s">
        <v>356</v>
      </c>
      <c r="DC97">
        <v>1656081796.1</v>
      </c>
      <c r="DD97">
        <v>1656081786.6</v>
      </c>
      <c r="DE97">
        <v>0</v>
      </c>
      <c r="DF97">
        <v>0.447</v>
      </c>
      <c r="DG97">
        <v>0.012</v>
      </c>
      <c r="DH97">
        <v>1.816</v>
      </c>
      <c r="DI97">
        <v>-0.091</v>
      </c>
      <c r="DJ97">
        <v>420</v>
      </c>
      <c r="DK97">
        <v>13</v>
      </c>
      <c r="DL97">
        <v>0.64</v>
      </c>
      <c r="DM97">
        <v>0.22</v>
      </c>
      <c r="DN97">
        <v>-41.2947875</v>
      </c>
      <c r="DO97">
        <v>-2.97879512195115</v>
      </c>
      <c r="DP97">
        <v>0.301913956440821</v>
      </c>
      <c r="DQ97">
        <v>0</v>
      </c>
      <c r="DR97">
        <v>1.31890475</v>
      </c>
      <c r="DS97">
        <v>-0.171946604127584</v>
      </c>
      <c r="DT97">
        <v>0.0166733609370606</v>
      </c>
      <c r="DU97">
        <v>0</v>
      </c>
      <c r="DV97">
        <v>0</v>
      </c>
      <c r="DW97">
        <v>2</v>
      </c>
      <c r="DX97" t="s">
        <v>357</v>
      </c>
      <c r="DY97">
        <v>2.90032</v>
      </c>
      <c r="DZ97">
        <v>2.7166</v>
      </c>
      <c r="EA97">
        <v>0.170735</v>
      </c>
      <c r="EB97">
        <v>0.173833</v>
      </c>
      <c r="EC97">
        <v>0.0779205</v>
      </c>
      <c r="ED97">
        <v>0.0739272</v>
      </c>
      <c r="EE97">
        <v>23876</v>
      </c>
      <c r="EF97">
        <v>20442.4</v>
      </c>
      <c r="EG97">
        <v>25755.3</v>
      </c>
      <c r="EH97">
        <v>24078</v>
      </c>
      <c r="EI97">
        <v>40471.4</v>
      </c>
      <c r="EJ97">
        <v>36876.3</v>
      </c>
      <c r="EK97">
        <v>46474.1</v>
      </c>
      <c r="EL97">
        <v>42903.2</v>
      </c>
      <c r="EM97">
        <v>1.81933</v>
      </c>
      <c r="EN97">
        <v>2.29408</v>
      </c>
      <c r="EO97">
        <v>0.161871</v>
      </c>
      <c r="EP97">
        <v>0</v>
      </c>
      <c r="EQ97">
        <v>21.9784</v>
      </c>
      <c r="ER97">
        <v>999.9</v>
      </c>
      <c r="ES97">
        <v>53.516</v>
      </c>
      <c r="ET97">
        <v>26.395</v>
      </c>
      <c r="EU97">
        <v>24.2173</v>
      </c>
      <c r="EV97">
        <v>52.5855</v>
      </c>
      <c r="EW97">
        <v>35.9255</v>
      </c>
      <c r="EX97">
        <v>2</v>
      </c>
      <c r="EY97">
        <v>-0.345376</v>
      </c>
      <c r="EZ97">
        <v>-0.349714</v>
      </c>
      <c r="FA97">
        <v>20.2468</v>
      </c>
      <c r="FB97">
        <v>5.23421</v>
      </c>
      <c r="FC97">
        <v>11.986</v>
      </c>
      <c r="FD97">
        <v>4.95655</v>
      </c>
      <c r="FE97">
        <v>3.30395</v>
      </c>
      <c r="FF97">
        <v>9999</v>
      </c>
      <c r="FG97">
        <v>311</v>
      </c>
      <c r="FH97">
        <v>3696</v>
      </c>
      <c r="FI97">
        <v>9999</v>
      </c>
      <c r="FJ97">
        <v>1.86829</v>
      </c>
      <c r="FK97">
        <v>1.86401</v>
      </c>
      <c r="FL97">
        <v>1.87161</v>
      </c>
      <c r="FM97">
        <v>1.86247</v>
      </c>
      <c r="FN97">
        <v>1.86188</v>
      </c>
      <c r="FO97">
        <v>1.86829</v>
      </c>
      <c r="FP97">
        <v>1.85841</v>
      </c>
      <c r="FQ97">
        <v>1.86489</v>
      </c>
      <c r="FR97">
        <v>5</v>
      </c>
      <c r="FS97">
        <v>0</v>
      </c>
      <c r="FT97">
        <v>0</v>
      </c>
      <c r="FU97">
        <v>0</v>
      </c>
      <c r="FV97" t="s">
        <v>358</v>
      </c>
      <c r="FW97" t="s">
        <v>359</v>
      </c>
      <c r="FX97" t="s">
        <v>360</v>
      </c>
      <c r="FY97" t="s">
        <v>360</v>
      </c>
      <c r="FZ97" t="s">
        <v>360</v>
      </c>
      <c r="GA97" t="s">
        <v>360</v>
      </c>
      <c r="GB97">
        <v>0</v>
      </c>
      <c r="GC97">
        <v>100</v>
      </c>
      <c r="GD97">
        <v>100</v>
      </c>
      <c r="GE97">
        <v>2.82</v>
      </c>
      <c r="GF97">
        <v>0.0516</v>
      </c>
      <c r="GG97">
        <v>0.394990895927804</v>
      </c>
      <c r="GH97">
        <v>0.00311535208462502</v>
      </c>
      <c r="GI97">
        <v>-2.16445174003142e-06</v>
      </c>
      <c r="GJ97">
        <v>9.0383515404126e-10</v>
      </c>
      <c r="GK97">
        <v>0.0515542376217994</v>
      </c>
      <c r="GL97">
        <v>0</v>
      </c>
      <c r="GM97">
        <v>0</v>
      </c>
      <c r="GN97">
        <v>0</v>
      </c>
      <c r="GO97">
        <v>18</v>
      </c>
      <c r="GP97">
        <v>2154</v>
      </c>
      <c r="GQ97">
        <v>2</v>
      </c>
      <c r="GR97">
        <v>17</v>
      </c>
      <c r="GS97">
        <v>1474.4</v>
      </c>
      <c r="GT97">
        <v>1474.5</v>
      </c>
      <c r="GU97">
        <v>3.32764</v>
      </c>
      <c r="GV97">
        <v>2.29614</v>
      </c>
      <c r="GW97">
        <v>1.99829</v>
      </c>
      <c r="GX97">
        <v>2.7002</v>
      </c>
      <c r="GY97">
        <v>2.09351</v>
      </c>
      <c r="GZ97">
        <v>2.4292</v>
      </c>
      <c r="HA97">
        <v>35.1055</v>
      </c>
      <c r="HB97">
        <v>15.9007</v>
      </c>
      <c r="HC97">
        <v>18</v>
      </c>
      <c r="HD97">
        <v>409.447</v>
      </c>
      <c r="HE97">
        <v>729.822</v>
      </c>
      <c r="HF97">
        <v>23.0011</v>
      </c>
      <c r="HG97">
        <v>22.9476</v>
      </c>
      <c r="HH97">
        <v>30.0003</v>
      </c>
      <c r="HI97">
        <v>22.7034</v>
      </c>
      <c r="HJ97">
        <v>22.6968</v>
      </c>
      <c r="HK97">
        <v>66.6199</v>
      </c>
      <c r="HL97">
        <v>36.3873</v>
      </c>
      <c r="HM97">
        <v>82.0313</v>
      </c>
      <c r="HN97">
        <v>23</v>
      </c>
      <c r="HO97">
        <v>1385.53</v>
      </c>
      <c r="HP97">
        <v>18.7778</v>
      </c>
      <c r="HQ97">
        <v>98.4258</v>
      </c>
      <c r="HR97">
        <v>100.909</v>
      </c>
    </row>
    <row r="98" spans="1:226">
      <c r="A98">
        <v>82</v>
      </c>
      <c r="B98">
        <v>1656170263.6</v>
      </c>
      <c r="C98">
        <v>467.099999904633</v>
      </c>
      <c r="D98" t="s">
        <v>522</v>
      </c>
      <c r="E98" t="s">
        <v>523</v>
      </c>
      <c r="F98">
        <v>5</v>
      </c>
      <c r="G98" t="s">
        <v>353</v>
      </c>
      <c r="H98" t="s">
        <v>354</v>
      </c>
      <c r="I98">
        <v>1656170255.81429</v>
      </c>
      <c r="J98">
        <f>(K98)/1000</f>
        <v>0</v>
      </c>
      <c r="K98">
        <f>IF(BF98, AN98, AH98)</f>
        <v>0</v>
      </c>
      <c r="L98">
        <f>IF(BF98, AI98, AG98)</f>
        <v>0</v>
      </c>
      <c r="M98">
        <f>BH98 - IF(AU98&gt;1, L98*BB98*100.0/(AW98*BV98), 0)</f>
        <v>0</v>
      </c>
      <c r="N98">
        <f>((T98-J98/2)*M98-L98)/(T98+J98/2)</f>
        <v>0</v>
      </c>
      <c r="O98">
        <f>N98*(BO98+BP98)/1000.0</f>
        <v>0</v>
      </c>
      <c r="P98">
        <f>(BH98 - IF(AU98&gt;1, L98*BB98*100.0/(AW98*BV98), 0))*(BO98+BP98)/1000.0</f>
        <v>0</v>
      </c>
      <c r="Q98">
        <f>2.0/((1/S98-1/R98)+SIGN(S98)*SQRT((1/S98-1/R98)*(1/S98-1/R98) + 4*BC98/((BC98+1)*(BC98+1))*(2*1/S98*1/R98-1/R98*1/R98)))</f>
        <v>0</v>
      </c>
      <c r="R98">
        <f>IF(LEFT(BD98,1)&lt;&gt;"0",IF(LEFT(BD98,1)="1",3.0,BE98),$D$5+$E$5*(BV98*BO98/($K$5*1000))+$F$5*(BV98*BO98/($K$5*1000))*MAX(MIN(BB98,$J$5),$I$5)*MAX(MIN(BB98,$J$5),$I$5)+$G$5*MAX(MIN(BB98,$J$5),$I$5)*(BV98*BO98/($K$5*1000))+$H$5*(BV98*BO98/($K$5*1000))*(BV98*BO98/($K$5*1000)))</f>
        <v>0</v>
      </c>
      <c r="S98">
        <f>J98*(1000-(1000*0.61365*exp(17.502*W98/(240.97+W98))/(BO98+BP98)+BJ98)/2)/(1000*0.61365*exp(17.502*W98/(240.97+W98))/(BO98+BP98)-BJ98)</f>
        <v>0</v>
      </c>
      <c r="T98">
        <f>1/((BC98+1)/(Q98/1.6)+1/(R98/1.37)) + BC98/((BC98+1)/(Q98/1.6) + BC98/(R98/1.37))</f>
        <v>0</v>
      </c>
      <c r="U98">
        <f>(AX98*BA98)</f>
        <v>0</v>
      </c>
      <c r="V98">
        <f>(BQ98+(U98+2*0.95*5.67E-8*(((BQ98+$B$7)+273)^4-(BQ98+273)^4)-44100*J98)/(1.84*29.3*R98+8*0.95*5.67E-8*(BQ98+273)^3))</f>
        <v>0</v>
      </c>
      <c r="W98">
        <f>($C$7*BR98+$D$7*BS98+$E$7*V98)</f>
        <v>0</v>
      </c>
      <c r="X98">
        <f>0.61365*exp(17.502*W98/(240.97+W98))</f>
        <v>0</v>
      </c>
      <c r="Y98">
        <f>(Z98/AA98*100)</f>
        <v>0</v>
      </c>
      <c r="Z98">
        <f>BJ98*(BO98+BP98)/1000</f>
        <v>0</v>
      </c>
      <c r="AA98">
        <f>0.61365*exp(17.502*BQ98/(240.97+BQ98))</f>
        <v>0</v>
      </c>
      <c r="AB98">
        <f>(X98-BJ98*(BO98+BP98)/1000)</f>
        <v>0</v>
      </c>
      <c r="AC98">
        <f>(-J98*44100)</f>
        <v>0</v>
      </c>
      <c r="AD98">
        <f>2*29.3*R98*0.92*(BQ98-W98)</f>
        <v>0</v>
      </c>
      <c r="AE98">
        <f>2*0.95*5.67E-8*(((BQ98+$B$7)+273)^4-(W98+273)^4)</f>
        <v>0</v>
      </c>
      <c r="AF98">
        <f>U98+AE98+AC98+AD98</f>
        <v>0</v>
      </c>
      <c r="AG98">
        <f>BN98*AU98*(BI98-BH98*(1000-AU98*BK98)/(1000-AU98*BJ98))/(100*BB98)</f>
        <v>0</v>
      </c>
      <c r="AH98">
        <f>1000*BN98*AU98*(BJ98-BK98)/(100*BB98*(1000-AU98*BJ98))</f>
        <v>0</v>
      </c>
      <c r="AI98">
        <f>(AJ98 - AK98 - BO98*1E3/(8.314*(BQ98+273.15)) * AM98/BN98 * AL98) * BN98/(100*BB98) * (1000 - BK98)/1000</f>
        <v>0</v>
      </c>
      <c r="AJ98">
        <v>1399.19750113779</v>
      </c>
      <c r="AK98">
        <v>1367.50478787879</v>
      </c>
      <c r="AL98">
        <v>3.35314214077106</v>
      </c>
      <c r="AM98">
        <v>66.87844345255</v>
      </c>
      <c r="AN98">
        <f>(AP98 - AO98 + BO98*1E3/(8.314*(BQ98+273.15)) * AR98/BN98 * AQ98) * BN98/(100*BB98) * 1000/(1000 - AP98)</f>
        <v>0</v>
      </c>
      <c r="AO98">
        <v>18.7318250642228</v>
      </c>
      <c r="AP98">
        <v>20.0281424242424</v>
      </c>
      <c r="AQ98">
        <v>2.56249934334682e-05</v>
      </c>
      <c r="AR98">
        <v>77.4193285982375</v>
      </c>
      <c r="AS98">
        <v>29</v>
      </c>
      <c r="AT98">
        <v>6</v>
      </c>
      <c r="AU98">
        <f>IF(AS98*$H$13&gt;=AW98,1.0,(AW98/(AW98-AS98*$H$13)))</f>
        <v>0</v>
      </c>
      <c r="AV98">
        <f>(AU98-1)*100</f>
        <v>0</v>
      </c>
      <c r="AW98">
        <f>MAX(0,($B$13+$C$13*BV98)/(1+$D$13*BV98)*BO98/(BQ98+273)*$E$13)</f>
        <v>0</v>
      </c>
      <c r="AX98">
        <f>$B$11*BW98+$C$11*BX98+$F$11*CI98*(1-CL98)</f>
        <v>0</v>
      </c>
      <c r="AY98">
        <f>AX98*AZ98</f>
        <v>0</v>
      </c>
      <c r="AZ98">
        <f>($B$11*$D$9+$C$11*$D$9+$F$11*((CV98+CN98)/MAX(CV98+CN98+CW98, 0.1)*$I$9+CW98/MAX(CV98+CN98+CW98, 0.1)*$J$9))/($B$11+$C$11+$F$11)</f>
        <v>0</v>
      </c>
      <c r="BA98">
        <f>($B$11*$K$9+$C$11*$K$9+$F$11*((CV98+CN98)/MAX(CV98+CN98+CW98, 0.1)*$P$9+CW98/MAX(CV98+CN98+CW98, 0.1)*$Q$9))/($B$11+$C$11+$F$11)</f>
        <v>0</v>
      </c>
      <c r="BB98">
        <v>2.18</v>
      </c>
      <c r="BC98">
        <v>0.5</v>
      </c>
      <c r="BD98" t="s">
        <v>355</v>
      </c>
      <c r="BE98">
        <v>2</v>
      </c>
      <c r="BF98" t="b">
        <v>1</v>
      </c>
      <c r="BG98">
        <v>1656170255.81429</v>
      </c>
      <c r="BH98">
        <v>1315.99357142857</v>
      </c>
      <c r="BI98">
        <v>1357.55142857143</v>
      </c>
      <c r="BJ98">
        <v>20.0089035714286</v>
      </c>
      <c r="BK98">
        <v>18.711475</v>
      </c>
      <c r="BL98">
        <v>1313.19142857143</v>
      </c>
      <c r="BM98">
        <v>19.9573535714286</v>
      </c>
      <c r="BN98">
        <v>500.001857142857</v>
      </c>
      <c r="BO98">
        <v>76.3313321428571</v>
      </c>
      <c r="BP98">
        <v>0.0999828607142857</v>
      </c>
      <c r="BQ98">
        <v>24.477625</v>
      </c>
      <c r="BR98">
        <v>24.6107178571429</v>
      </c>
      <c r="BS98">
        <v>999.9</v>
      </c>
      <c r="BT98">
        <v>0</v>
      </c>
      <c r="BU98">
        <v>0</v>
      </c>
      <c r="BV98">
        <v>10006.6142857143</v>
      </c>
      <c r="BW98">
        <v>0</v>
      </c>
      <c r="BX98">
        <v>1404.84214285714</v>
      </c>
      <c r="BY98">
        <v>-41.5589392857143</v>
      </c>
      <c r="BZ98">
        <v>1342.8625</v>
      </c>
      <c r="CA98">
        <v>1383.43892857143</v>
      </c>
      <c r="CB98">
        <v>1.297445</v>
      </c>
      <c r="CC98">
        <v>1357.55142857143</v>
      </c>
      <c r="CD98">
        <v>18.711475</v>
      </c>
      <c r="CE98">
        <v>1.52730607142857</v>
      </c>
      <c r="CF98">
        <v>1.42827107142857</v>
      </c>
      <c r="CG98">
        <v>13.2443071428571</v>
      </c>
      <c r="CH98">
        <v>12.2211428571429</v>
      </c>
      <c r="CI98">
        <v>1999.965</v>
      </c>
      <c r="CJ98">
        <v>0.980000357142857</v>
      </c>
      <c r="CK98">
        <v>0.0199998642857143</v>
      </c>
      <c r="CL98">
        <v>0</v>
      </c>
      <c r="CM98">
        <v>2.5921</v>
      </c>
      <c r="CN98">
        <v>0</v>
      </c>
      <c r="CO98">
        <v>3729.41464285714</v>
      </c>
      <c r="CP98">
        <v>16705.1</v>
      </c>
      <c r="CQ98">
        <v>40.49775</v>
      </c>
      <c r="CR98">
        <v>42.2455</v>
      </c>
      <c r="CS98">
        <v>41.5</v>
      </c>
      <c r="CT98">
        <v>40.437</v>
      </c>
      <c r="CU98">
        <v>40.0553571428571</v>
      </c>
      <c r="CV98">
        <v>1959.965</v>
      </c>
      <c r="CW98">
        <v>40</v>
      </c>
      <c r="CX98">
        <v>0</v>
      </c>
      <c r="CY98">
        <v>1656170262.6</v>
      </c>
      <c r="CZ98">
        <v>0</v>
      </c>
      <c r="DA98">
        <v>0</v>
      </c>
      <c r="DB98" t="s">
        <v>356</v>
      </c>
      <c r="DC98">
        <v>1656081796.1</v>
      </c>
      <c r="DD98">
        <v>1656081786.6</v>
      </c>
      <c r="DE98">
        <v>0</v>
      </c>
      <c r="DF98">
        <v>0.447</v>
      </c>
      <c r="DG98">
        <v>0.012</v>
      </c>
      <c r="DH98">
        <v>1.816</v>
      </c>
      <c r="DI98">
        <v>-0.091</v>
      </c>
      <c r="DJ98">
        <v>420</v>
      </c>
      <c r="DK98">
        <v>13</v>
      </c>
      <c r="DL98">
        <v>0.64</v>
      </c>
      <c r="DM98">
        <v>0.22</v>
      </c>
      <c r="DN98">
        <v>-41.479665</v>
      </c>
      <c r="DO98">
        <v>-1.88329305816126</v>
      </c>
      <c r="DP98">
        <v>0.254866388084031</v>
      </c>
      <c r="DQ98">
        <v>0</v>
      </c>
      <c r="DR98">
        <v>1.30588375</v>
      </c>
      <c r="DS98">
        <v>-0.153702776735461</v>
      </c>
      <c r="DT98">
        <v>0.0150862735106288</v>
      </c>
      <c r="DU98">
        <v>0</v>
      </c>
      <c r="DV98">
        <v>0</v>
      </c>
      <c r="DW98">
        <v>2</v>
      </c>
      <c r="DX98" t="s">
        <v>357</v>
      </c>
      <c r="DY98">
        <v>2.90005</v>
      </c>
      <c r="DZ98">
        <v>2.71626</v>
      </c>
      <c r="EA98">
        <v>0.172029</v>
      </c>
      <c r="EB98">
        <v>0.175042</v>
      </c>
      <c r="EC98">
        <v>0.0779537</v>
      </c>
      <c r="ED98">
        <v>0.07397</v>
      </c>
      <c r="EE98">
        <v>23838.5</v>
      </c>
      <c r="EF98">
        <v>20412.1</v>
      </c>
      <c r="EG98">
        <v>25754.9</v>
      </c>
      <c r="EH98">
        <v>24077.5</v>
      </c>
      <c r="EI98">
        <v>40469.4</v>
      </c>
      <c r="EJ98">
        <v>36873.9</v>
      </c>
      <c r="EK98">
        <v>46473.5</v>
      </c>
      <c r="EL98">
        <v>42902.3</v>
      </c>
      <c r="EM98">
        <v>1.81905</v>
      </c>
      <c r="EN98">
        <v>2.29402</v>
      </c>
      <c r="EO98">
        <v>0.15799</v>
      </c>
      <c r="EP98">
        <v>0</v>
      </c>
      <c r="EQ98">
        <v>21.9866</v>
      </c>
      <c r="ER98">
        <v>999.9</v>
      </c>
      <c r="ES98">
        <v>53.516</v>
      </c>
      <c r="ET98">
        <v>26.415</v>
      </c>
      <c r="EU98">
        <v>24.2435</v>
      </c>
      <c r="EV98">
        <v>52.6255</v>
      </c>
      <c r="EW98">
        <v>35.9215</v>
      </c>
      <c r="EX98">
        <v>2</v>
      </c>
      <c r="EY98">
        <v>-0.344975</v>
      </c>
      <c r="EZ98">
        <v>-0.344172</v>
      </c>
      <c r="FA98">
        <v>20.2466</v>
      </c>
      <c r="FB98">
        <v>5.23496</v>
      </c>
      <c r="FC98">
        <v>11.986</v>
      </c>
      <c r="FD98">
        <v>4.9564</v>
      </c>
      <c r="FE98">
        <v>3.3039</v>
      </c>
      <c r="FF98">
        <v>9999</v>
      </c>
      <c r="FG98">
        <v>311</v>
      </c>
      <c r="FH98">
        <v>3696.3</v>
      </c>
      <c r="FI98">
        <v>9999</v>
      </c>
      <c r="FJ98">
        <v>1.86829</v>
      </c>
      <c r="FK98">
        <v>1.86401</v>
      </c>
      <c r="FL98">
        <v>1.87158</v>
      </c>
      <c r="FM98">
        <v>1.86248</v>
      </c>
      <c r="FN98">
        <v>1.86188</v>
      </c>
      <c r="FO98">
        <v>1.86829</v>
      </c>
      <c r="FP98">
        <v>1.85843</v>
      </c>
      <c r="FQ98">
        <v>1.86489</v>
      </c>
      <c r="FR98">
        <v>5</v>
      </c>
      <c r="FS98">
        <v>0</v>
      </c>
      <c r="FT98">
        <v>0</v>
      </c>
      <c r="FU98">
        <v>0</v>
      </c>
      <c r="FV98" t="s">
        <v>358</v>
      </c>
      <c r="FW98" t="s">
        <v>359</v>
      </c>
      <c r="FX98" t="s">
        <v>360</v>
      </c>
      <c r="FY98" t="s">
        <v>360</v>
      </c>
      <c r="FZ98" t="s">
        <v>360</v>
      </c>
      <c r="GA98" t="s">
        <v>360</v>
      </c>
      <c r="GB98">
        <v>0</v>
      </c>
      <c r="GC98">
        <v>100</v>
      </c>
      <c r="GD98">
        <v>100</v>
      </c>
      <c r="GE98">
        <v>2.86</v>
      </c>
      <c r="GF98">
        <v>0.0515</v>
      </c>
      <c r="GG98">
        <v>0.394990895927804</v>
      </c>
      <c r="GH98">
        <v>0.00311535208462502</v>
      </c>
      <c r="GI98">
        <v>-2.16445174003142e-06</v>
      </c>
      <c r="GJ98">
        <v>9.0383515404126e-10</v>
      </c>
      <c r="GK98">
        <v>0.0515542376217994</v>
      </c>
      <c r="GL98">
        <v>0</v>
      </c>
      <c r="GM98">
        <v>0</v>
      </c>
      <c r="GN98">
        <v>0</v>
      </c>
      <c r="GO98">
        <v>18</v>
      </c>
      <c r="GP98">
        <v>2154</v>
      </c>
      <c r="GQ98">
        <v>2</v>
      </c>
      <c r="GR98">
        <v>17</v>
      </c>
      <c r="GS98">
        <v>1474.5</v>
      </c>
      <c r="GT98">
        <v>1474.6</v>
      </c>
      <c r="GU98">
        <v>3.35938</v>
      </c>
      <c r="GV98">
        <v>2.29858</v>
      </c>
      <c r="GW98">
        <v>1.99829</v>
      </c>
      <c r="GX98">
        <v>2.69897</v>
      </c>
      <c r="GY98">
        <v>2.09351</v>
      </c>
      <c r="GZ98">
        <v>2.45972</v>
      </c>
      <c r="HA98">
        <v>35.1286</v>
      </c>
      <c r="HB98">
        <v>15.9007</v>
      </c>
      <c r="HC98">
        <v>18</v>
      </c>
      <c r="HD98">
        <v>409.338</v>
      </c>
      <c r="HE98">
        <v>729.833</v>
      </c>
      <c r="HF98">
        <v>23.0011</v>
      </c>
      <c r="HG98">
        <v>22.9525</v>
      </c>
      <c r="HH98">
        <v>30.0004</v>
      </c>
      <c r="HI98">
        <v>22.7084</v>
      </c>
      <c r="HJ98">
        <v>22.7006</v>
      </c>
      <c r="HK98">
        <v>67.2646</v>
      </c>
      <c r="HL98">
        <v>36.3873</v>
      </c>
      <c r="HM98">
        <v>82.0313</v>
      </c>
      <c r="HN98">
        <v>23</v>
      </c>
      <c r="HO98">
        <v>1405.79</v>
      </c>
      <c r="HP98">
        <v>18.7857</v>
      </c>
      <c r="HQ98">
        <v>98.4245</v>
      </c>
      <c r="HR98">
        <v>100.907</v>
      </c>
    </row>
    <row r="99" spans="1:226">
      <c r="A99">
        <v>83</v>
      </c>
      <c r="B99">
        <v>1656170268.6</v>
      </c>
      <c r="C99">
        <v>472.099999904633</v>
      </c>
      <c r="D99" t="s">
        <v>524</v>
      </c>
      <c r="E99" t="s">
        <v>525</v>
      </c>
      <c r="F99">
        <v>5</v>
      </c>
      <c r="G99" t="s">
        <v>353</v>
      </c>
      <c r="H99" t="s">
        <v>354</v>
      </c>
      <c r="I99">
        <v>1656170261.1</v>
      </c>
      <c r="J99">
        <f>(K99)/1000</f>
        <v>0</v>
      </c>
      <c r="K99">
        <f>IF(BF99, AN99, AH99)</f>
        <v>0</v>
      </c>
      <c r="L99">
        <f>IF(BF99, AI99, AG99)</f>
        <v>0</v>
      </c>
      <c r="M99">
        <f>BH99 - IF(AU99&gt;1, L99*BB99*100.0/(AW99*BV99), 0)</f>
        <v>0</v>
      </c>
      <c r="N99">
        <f>((T99-J99/2)*M99-L99)/(T99+J99/2)</f>
        <v>0</v>
      </c>
      <c r="O99">
        <f>N99*(BO99+BP99)/1000.0</f>
        <v>0</v>
      </c>
      <c r="P99">
        <f>(BH99 - IF(AU99&gt;1, L99*BB99*100.0/(AW99*BV99), 0))*(BO99+BP99)/1000.0</f>
        <v>0</v>
      </c>
      <c r="Q99">
        <f>2.0/((1/S99-1/R99)+SIGN(S99)*SQRT((1/S99-1/R99)*(1/S99-1/R99) + 4*BC99/((BC99+1)*(BC99+1))*(2*1/S99*1/R99-1/R99*1/R99)))</f>
        <v>0</v>
      </c>
      <c r="R99">
        <f>IF(LEFT(BD99,1)&lt;&gt;"0",IF(LEFT(BD99,1)="1",3.0,BE99),$D$5+$E$5*(BV99*BO99/($K$5*1000))+$F$5*(BV99*BO99/($K$5*1000))*MAX(MIN(BB99,$J$5),$I$5)*MAX(MIN(BB99,$J$5),$I$5)+$G$5*MAX(MIN(BB99,$J$5),$I$5)*(BV99*BO99/($K$5*1000))+$H$5*(BV99*BO99/($K$5*1000))*(BV99*BO99/($K$5*1000)))</f>
        <v>0</v>
      </c>
      <c r="S99">
        <f>J99*(1000-(1000*0.61365*exp(17.502*W99/(240.97+W99))/(BO99+BP99)+BJ99)/2)/(1000*0.61365*exp(17.502*W99/(240.97+W99))/(BO99+BP99)-BJ99)</f>
        <v>0</v>
      </c>
      <c r="T99">
        <f>1/((BC99+1)/(Q99/1.6)+1/(R99/1.37)) + BC99/((BC99+1)/(Q99/1.6) + BC99/(R99/1.37))</f>
        <v>0</v>
      </c>
      <c r="U99">
        <f>(AX99*BA99)</f>
        <v>0</v>
      </c>
      <c r="V99">
        <f>(BQ99+(U99+2*0.95*5.67E-8*(((BQ99+$B$7)+273)^4-(BQ99+273)^4)-44100*J99)/(1.84*29.3*R99+8*0.95*5.67E-8*(BQ99+273)^3))</f>
        <v>0</v>
      </c>
      <c r="W99">
        <f>($C$7*BR99+$D$7*BS99+$E$7*V99)</f>
        <v>0</v>
      </c>
      <c r="X99">
        <f>0.61365*exp(17.502*W99/(240.97+W99))</f>
        <v>0</v>
      </c>
      <c r="Y99">
        <f>(Z99/AA99*100)</f>
        <v>0</v>
      </c>
      <c r="Z99">
        <f>BJ99*(BO99+BP99)/1000</f>
        <v>0</v>
      </c>
      <c r="AA99">
        <f>0.61365*exp(17.502*BQ99/(240.97+BQ99))</f>
        <v>0</v>
      </c>
      <c r="AB99">
        <f>(X99-BJ99*(BO99+BP99)/1000)</f>
        <v>0</v>
      </c>
      <c r="AC99">
        <f>(-J99*44100)</f>
        <v>0</v>
      </c>
      <c r="AD99">
        <f>2*29.3*R99*0.92*(BQ99-W99)</f>
        <v>0</v>
      </c>
      <c r="AE99">
        <f>2*0.95*5.67E-8*(((BQ99+$B$7)+273)^4-(W99+273)^4)</f>
        <v>0</v>
      </c>
      <c r="AF99">
        <f>U99+AE99+AC99+AD99</f>
        <v>0</v>
      </c>
      <c r="AG99">
        <f>BN99*AU99*(BI99-BH99*(1000-AU99*BK99)/(1000-AU99*BJ99))/(100*BB99)</f>
        <v>0</v>
      </c>
      <c r="AH99">
        <f>1000*BN99*AU99*(BJ99-BK99)/(100*BB99*(1000-AU99*BJ99))</f>
        <v>0</v>
      </c>
      <c r="AI99">
        <f>(AJ99 - AK99 - BO99*1E3/(8.314*(BQ99+273.15)) * AM99/BN99 * AL99) * BN99/(100*BB99) * (1000 - BK99)/1000</f>
        <v>0</v>
      </c>
      <c r="AJ99">
        <v>1415.84499820908</v>
      </c>
      <c r="AK99">
        <v>1384.25666666667</v>
      </c>
      <c r="AL99">
        <v>3.38246381339152</v>
      </c>
      <c r="AM99">
        <v>66.87844345255</v>
      </c>
      <c r="AN99">
        <f>(AP99 - AO99 + BO99*1E3/(8.314*(BQ99+273.15)) * AR99/BN99 * AQ99) * BN99/(100*BB99) * 1000/(1000 - AP99)</f>
        <v>0</v>
      </c>
      <c r="AO99">
        <v>18.7467790321989</v>
      </c>
      <c r="AP99">
        <v>20.037856969697</v>
      </c>
      <c r="AQ99">
        <v>1.16331857007623e-05</v>
      </c>
      <c r="AR99">
        <v>77.4193285982375</v>
      </c>
      <c r="AS99">
        <v>29</v>
      </c>
      <c r="AT99">
        <v>6</v>
      </c>
      <c r="AU99">
        <f>IF(AS99*$H$13&gt;=AW99,1.0,(AW99/(AW99-AS99*$H$13)))</f>
        <v>0</v>
      </c>
      <c r="AV99">
        <f>(AU99-1)*100</f>
        <v>0</v>
      </c>
      <c r="AW99">
        <f>MAX(0,($B$13+$C$13*BV99)/(1+$D$13*BV99)*BO99/(BQ99+273)*$E$13)</f>
        <v>0</v>
      </c>
      <c r="AX99">
        <f>$B$11*BW99+$C$11*BX99+$F$11*CI99*(1-CL99)</f>
        <v>0</v>
      </c>
      <c r="AY99">
        <f>AX99*AZ99</f>
        <v>0</v>
      </c>
      <c r="AZ99">
        <f>($B$11*$D$9+$C$11*$D$9+$F$11*((CV99+CN99)/MAX(CV99+CN99+CW99, 0.1)*$I$9+CW99/MAX(CV99+CN99+CW99, 0.1)*$J$9))/($B$11+$C$11+$F$11)</f>
        <v>0</v>
      </c>
      <c r="BA99">
        <f>($B$11*$K$9+$C$11*$K$9+$F$11*((CV99+CN99)/MAX(CV99+CN99+CW99, 0.1)*$P$9+CW99/MAX(CV99+CN99+CW99, 0.1)*$Q$9))/($B$11+$C$11+$F$11)</f>
        <v>0</v>
      </c>
      <c r="BB99">
        <v>2.18</v>
      </c>
      <c r="BC99">
        <v>0.5</v>
      </c>
      <c r="BD99" t="s">
        <v>355</v>
      </c>
      <c r="BE99">
        <v>2</v>
      </c>
      <c r="BF99" t="b">
        <v>1</v>
      </c>
      <c r="BG99">
        <v>1656170261.1</v>
      </c>
      <c r="BH99">
        <v>1333.47</v>
      </c>
      <c r="BI99">
        <v>1375.11888888889</v>
      </c>
      <c r="BJ99">
        <v>20.0218777777778</v>
      </c>
      <c r="BK99">
        <v>18.7350518518518</v>
      </c>
      <c r="BL99">
        <v>1330.63148148148</v>
      </c>
      <c r="BM99">
        <v>19.9703222222222</v>
      </c>
      <c r="BN99">
        <v>500.013740740741</v>
      </c>
      <c r="BO99">
        <v>76.3305777777778</v>
      </c>
      <c r="BP99">
        <v>0.100025733333333</v>
      </c>
      <c r="BQ99">
        <v>24.4903222222222</v>
      </c>
      <c r="BR99">
        <v>24.5915333333333</v>
      </c>
      <c r="BS99">
        <v>999.9</v>
      </c>
      <c r="BT99">
        <v>0</v>
      </c>
      <c r="BU99">
        <v>0</v>
      </c>
      <c r="BV99">
        <v>10003.8444444444</v>
      </c>
      <c r="BW99">
        <v>0</v>
      </c>
      <c r="BX99">
        <v>1405.11037037037</v>
      </c>
      <c r="BY99">
        <v>-41.6491925925926</v>
      </c>
      <c r="BZ99">
        <v>1360.71333333333</v>
      </c>
      <c r="CA99">
        <v>1401.37407407407</v>
      </c>
      <c r="CB99">
        <v>1.28683703703704</v>
      </c>
      <c r="CC99">
        <v>1375.11888888889</v>
      </c>
      <c r="CD99">
        <v>18.7350518518518</v>
      </c>
      <c r="CE99">
        <v>1.52828037037037</v>
      </c>
      <c r="CF99">
        <v>1.4300562962963</v>
      </c>
      <c r="CG99">
        <v>13.2540814814815</v>
      </c>
      <c r="CH99">
        <v>12.240137037037</v>
      </c>
      <c r="CI99">
        <v>1999.98148148148</v>
      </c>
      <c r="CJ99">
        <v>0.980000888888889</v>
      </c>
      <c r="CK99">
        <v>0.0199993074074074</v>
      </c>
      <c r="CL99">
        <v>0</v>
      </c>
      <c r="CM99">
        <v>2.58727407407407</v>
      </c>
      <c r="CN99">
        <v>0</v>
      </c>
      <c r="CO99">
        <v>3724.76111111111</v>
      </c>
      <c r="CP99">
        <v>16705.2296296296</v>
      </c>
      <c r="CQ99">
        <v>40.4976666666667</v>
      </c>
      <c r="CR99">
        <v>42.25</v>
      </c>
      <c r="CS99">
        <v>41.5</v>
      </c>
      <c r="CT99">
        <v>40.4486666666667</v>
      </c>
      <c r="CU99">
        <v>40.0574074074074</v>
      </c>
      <c r="CV99">
        <v>1959.98148148148</v>
      </c>
      <c r="CW99">
        <v>40</v>
      </c>
      <c r="CX99">
        <v>0</v>
      </c>
      <c r="CY99">
        <v>1656170267.4</v>
      </c>
      <c r="CZ99">
        <v>0</v>
      </c>
      <c r="DA99">
        <v>0</v>
      </c>
      <c r="DB99" t="s">
        <v>356</v>
      </c>
      <c r="DC99">
        <v>1656081796.1</v>
      </c>
      <c r="DD99">
        <v>1656081786.6</v>
      </c>
      <c r="DE99">
        <v>0</v>
      </c>
      <c r="DF99">
        <v>0.447</v>
      </c>
      <c r="DG99">
        <v>0.012</v>
      </c>
      <c r="DH99">
        <v>1.816</v>
      </c>
      <c r="DI99">
        <v>-0.091</v>
      </c>
      <c r="DJ99">
        <v>420</v>
      </c>
      <c r="DK99">
        <v>13</v>
      </c>
      <c r="DL99">
        <v>0.64</v>
      </c>
      <c r="DM99">
        <v>0.22</v>
      </c>
      <c r="DN99">
        <v>-41.5786225</v>
      </c>
      <c r="DO99">
        <v>-0.173933583489572</v>
      </c>
      <c r="DP99">
        <v>0.26475626573086</v>
      </c>
      <c r="DQ99">
        <v>0</v>
      </c>
      <c r="DR99">
        <v>1.295265</v>
      </c>
      <c r="DS99">
        <v>-0.120205778611634</v>
      </c>
      <c r="DT99">
        <v>0.0121813431114964</v>
      </c>
      <c r="DU99">
        <v>0</v>
      </c>
      <c r="DV99">
        <v>0</v>
      </c>
      <c r="DW99">
        <v>2</v>
      </c>
      <c r="DX99" t="s">
        <v>357</v>
      </c>
      <c r="DY99">
        <v>2.90013</v>
      </c>
      <c r="DZ99">
        <v>2.71657</v>
      </c>
      <c r="EA99">
        <v>0.173311</v>
      </c>
      <c r="EB99">
        <v>0.17639</v>
      </c>
      <c r="EC99">
        <v>0.0779812</v>
      </c>
      <c r="ED99">
        <v>0.0740125</v>
      </c>
      <c r="EE99">
        <v>23801.4</v>
      </c>
      <c r="EF99">
        <v>20379</v>
      </c>
      <c r="EG99">
        <v>25754.7</v>
      </c>
      <c r="EH99">
        <v>24077.8</v>
      </c>
      <c r="EI99">
        <v>40467.8</v>
      </c>
      <c r="EJ99">
        <v>36872.8</v>
      </c>
      <c r="EK99">
        <v>46473.1</v>
      </c>
      <c r="EL99">
        <v>42903</v>
      </c>
      <c r="EM99">
        <v>1.818</v>
      </c>
      <c r="EN99">
        <v>2.29385</v>
      </c>
      <c r="EO99">
        <v>0.152901</v>
      </c>
      <c r="EP99">
        <v>0</v>
      </c>
      <c r="EQ99">
        <v>21.9997</v>
      </c>
      <c r="ER99">
        <v>999.9</v>
      </c>
      <c r="ES99">
        <v>53.492</v>
      </c>
      <c r="ET99">
        <v>26.425</v>
      </c>
      <c r="EU99">
        <v>24.2474</v>
      </c>
      <c r="EV99">
        <v>51.9455</v>
      </c>
      <c r="EW99">
        <v>35.9736</v>
      </c>
      <c r="EX99">
        <v>2</v>
      </c>
      <c r="EY99">
        <v>-0.344581</v>
      </c>
      <c r="EZ99">
        <v>-0.336185</v>
      </c>
      <c r="FA99">
        <v>20.2465</v>
      </c>
      <c r="FB99">
        <v>5.23451</v>
      </c>
      <c r="FC99">
        <v>11.986</v>
      </c>
      <c r="FD99">
        <v>4.9563</v>
      </c>
      <c r="FE99">
        <v>3.30387</v>
      </c>
      <c r="FF99">
        <v>9999</v>
      </c>
      <c r="FG99">
        <v>311</v>
      </c>
      <c r="FH99">
        <v>3696.3</v>
      </c>
      <c r="FI99">
        <v>9999</v>
      </c>
      <c r="FJ99">
        <v>1.86829</v>
      </c>
      <c r="FK99">
        <v>1.86401</v>
      </c>
      <c r="FL99">
        <v>1.87157</v>
      </c>
      <c r="FM99">
        <v>1.86246</v>
      </c>
      <c r="FN99">
        <v>1.86188</v>
      </c>
      <c r="FO99">
        <v>1.86829</v>
      </c>
      <c r="FP99">
        <v>1.85842</v>
      </c>
      <c r="FQ99">
        <v>1.86489</v>
      </c>
      <c r="FR99">
        <v>5</v>
      </c>
      <c r="FS99">
        <v>0</v>
      </c>
      <c r="FT99">
        <v>0</v>
      </c>
      <c r="FU99">
        <v>0</v>
      </c>
      <c r="FV99" t="s">
        <v>358</v>
      </c>
      <c r="FW99" t="s">
        <v>359</v>
      </c>
      <c r="FX99" t="s">
        <v>360</v>
      </c>
      <c r="FY99" t="s">
        <v>360</v>
      </c>
      <c r="FZ99" t="s">
        <v>360</v>
      </c>
      <c r="GA99" t="s">
        <v>360</v>
      </c>
      <c r="GB99">
        <v>0</v>
      </c>
      <c r="GC99">
        <v>100</v>
      </c>
      <c r="GD99">
        <v>100</v>
      </c>
      <c r="GE99">
        <v>2.89</v>
      </c>
      <c r="GF99">
        <v>0.0515</v>
      </c>
      <c r="GG99">
        <v>0.394990895927804</v>
      </c>
      <c r="GH99">
        <v>0.00311535208462502</v>
      </c>
      <c r="GI99">
        <v>-2.16445174003142e-06</v>
      </c>
      <c r="GJ99">
        <v>9.0383515404126e-10</v>
      </c>
      <c r="GK99">
        <v>0.0515542376217994</v>
      </c>
      <c r="GL99">
        <v>0</v>
      </c>
      <c r="GM99">
        <v>0</v>
      </c>
      <c r="GN99">
        <v>0</v>
      </c>
      <c r="GO99">
        <v>18</v>
      </c>
      <c r="GP99">
        <v>2154</v>
      </c>
      <c r="GQ99">
        <v>2</v>
      </c>
      <c r="GR99">
        <v>17</v>
      </c>
      <c r="GS99">
        <v>1474.5</v>
      </c>
      <c r="GT99">
        <v>1474.7</v>
      </c>
      <c r="GU99">
        <v>3.38867</v>
      </c>
      <c r="GV99">
        <v>2.29858</v>
      </c>
      <c r="GW99">
        <v>1.99829</v>
      </c>
      <c r="GX99">
        <v>2.69897</v>
      </c>
      <c r="GY99">
        <v>2.09351</v>
      </c>
      <c r="GZ99">
        <v>2.44019</v>
      </c>
      <c r="HA99">
        <v>35.1516</v>
      </c>
      <c r="HB99">
        <v>15.9007</v>
      </c>
      <c r="HC99">
        <v>18</v>
      </c>
      <c r="HD99">
        <v>408.823</v>
      </c>
      <c r="HE99">
        <v>729.753</v>
      </c>
      <c r="HF99">
        <v>23.0015</v>
      </c>
      <c r="HG99">
        <v>22.9573</v>
      </c>
      <c r="HH99">
        <v>30.0004</v>
      </c>
      <c r="HI99">
        <v>22.7139</v>
      </c>
      <c r="HJ99">
        <v>22.7059</v>
      </c>
      <c r="HK99">
        <v>67.862</v>
      </c>
      <c r="HL99">
        <v>36.3873</v>
      </c>
      <c r="HM99">
        <v>82.0313</v>
      </c>
      <c r="HN99">
        <v>23</v>
      </c>
      <c r="HO99">
        <v>1419.32</v>
      </c>
      <c r="HP99">
        <v>18.8686</v>
      </c>
      <c r="HQ99">
        <v>98.4236</v>
      </c>
      <c r="HR99">
        <v>100.908</v>
      </c>
    </row>
    <row r="100" spans="1:226">
      <c r="A100">
        <v>84</v>
      </c>
      <c r="B100">
        <v>1656170273.6</v>
      </c>
      <c r="C100">
        <v>477.099999904633</v>
      </c>
      <c r="D100" t="s">
        <v>526</v>
      </c>
      <c r="E100" t="s">
        <v>527</v>
      </c>
      <c r="F100">
        <v>5</v>
      </c>
      <c r="G100" t="s">
        <v>353</v>
      </c>
      <c r="H100" t="s">
        <v>354</v>
      </c>
      <c r="I100">
        <v>1656170265.81429</v>
      </c>
      <c r="J100">
        <f>(K100)/1000</f>
        <v>0</v>
      </c>
      <c r="K100">
        <f>IF(BF100, AN100, AH100)</f>
        <v>0</v>
      </c>
      <c r="L100">
        <f>IF(BF100, AI100, AG100)</f>
        <v>0</v>
      </c>
      <c r="M100">
        <f>BH100 - IF(AU100&gt;1, L100*BB100*100.0/(AW100*BV100), 0)</f>
        <v>0</v>
      </c>
      <c r="N100">
        <f>((T100-J100/2)*M100-L100)/(T100+J100/2)</f>
        <v>0</v>
      </c>
      <c r="O100">
        <f>N100*(BO100+BP100)/1000.0</f>
        <v>0</v>
      </c>
      <c r="P100">
        <f>(BH100 - IF(AU100&gt;1, L100*BB100*100.0/(AW100*BV100), 0))*(BO100+BP100)/1000.0</f>
        <v>0</v>
      </c>
      <c r="Q100">
        <f>2.0/((1/S100-1/R100)+SIGN(S100)*SQRT((1/S100-1/R100)*(1/S100-1/R100) + 4*BC100/((BC100+1)*(BC100+1))*(2*1/S100*1/R100-1/R100*1/R100)))</f>
        <v>0</v>
      </c>
      <c r="R100">
        <f>IF(LEFT(BD100,1)&lt;&gt;"0",IF(LEFT(BD100,1)="1",3.0,BE100),$D$5+$E$5*(BV100*BO100/($K$5*1000))+$F$5*(BV100*BO100/($K$5*1000))*MAX(MIN(BB100,$J$5),$I$5)*MAX(MIN(BB100,$J$5),$I$5)+$G$5*MAX(MIN(BB100,$J$5),$I$5)*(BV100*BO100/($K$5*1000))+$H$5*(BV100*BO100/($K$5*1000))*(BV100*BO100/($K$5*1000)))</f>
        <v>0</v>
      </c>
      <c r="S100">
        <f>J100*(1000-(1000*0.61365*exp(17.502*W100/(240.97+W100))/(BO100+BP100)+BJ100)/2)/(1000*0.61365*exp(17.502*W100/(240.97+W100))/(BO100+BP100)-BJ100)</f>
        <v>0</v>
      </c>
      <c r="T100">
        <f>1/((BC100+1)/(Q100/1.6)+1/(R100/1.37)) + BC100/((BC100+1)/(Q100/1.6) + BC100/(R100/1.37))</f>
        <v>0</v>
      </c>
      <c r="U100">
        <f>(AX100*BA100)</f>
        <v>0</v>
      </c>
      <c r="V100">
        <f>(BQ100+(U100+2*0.95*5.67E-8*(((BQ100+$B$7)+273)^4-(BQ100+273)^4)-44100*J100)/(1.84*29.3*R100+8*0.95*5.67E-8*(BQ100+273)^3))</f>
        <v>0</v>
      </c>
      <c r="W100">
        <f>($C$7*BR100+$D$7*BS100+$E$7*V100)</f>
        <v>0</v>
      </c>
      <c r="X100">
        <f>0.61365*exp(17.502*W100/(240.97+W100))</f>
        <v>0</v>
      </c>
      <c r="Y100">
        <f>(Z100/AA100*100)</f>
        <v>0</v>
      </c>
      <c r="Z100">
        <f>BJ100*(BO100+BP100)/1000</f>
        <v>0</v>
      </c>
      <c r="AA100">
        <f>0.61365*exp(17.502*BQ100/(240.97+BQ100))</f>
        <v>0</v>
      </c>
      <c r="AB100">
        <f>(X100-BJ100*(BO100+BP100)/1000)</f>
        <v>0</v>
      </c>
      <c r="AC100">
        <f>(-J100*44100)</f>
        <v>0</v>
      </c>
      <c r="AD100">
        <f>2*29.3*R100*0.92*(BQ100-W100)</f>
        <v>0</v>
      </c>
      <c r="AE100">
        <f>2*0.95*5.67E-8*(((BQ100+$B$7)+273)^4-(W100+273)^4)</f>
        <v>0</v>
      </c>
      <c r="AF100">
        <f>U100+AE100+AC100+AD100</f>
        <v>0</v>
      </c>
      <c r="AG100">
        <f>BN100*AU100*(BI100-BH100*(1000-AU100*BK100)/(1000-AU100*BJ100))/(100*BB100)</f>
        <v>0</v>
      </c>
      <c r="AH100">
        <f>1000*BN100*AU100*(BJ100-BK100)/(100*BB100*(1000-AU100*BJ100))</f>
        <v>0</v>
      </c>
      <c r="AI100">
        <f>(AJ100 - AK100 - BO100*1E3/(8.314*(BQ100+273.15)) * AM100/BN100 * AL100) * BN100/(100*BB100) * (1000 - BK100)/1000</f>
        <v>0</v>
      </c>
      <c r="AJ100">
        <v>1433.48404653438</v>
      </c>
      <c r="AK100">
        <v>1401.19751515151</v>
      </c>
      <c r="AL100">
        <v>3.42494628872649</v>
      </c>
      <c r="AM100">
        <v>66.87844345255</v>
      </c>
      <c r="AN100">
        <f>(AP100 - AO100 + BO100*1E3/(8.314*(BQ100+273.15)) * AR100/BN100 * AQ100) * BN100/(100*BB100) * 1000/(1000 - AP100)</f>
        <v>0</v>
      </c>
      <c r="AO100">
        <v>18.7617211629285</v>
      </c>
      <c r="AP100">
        <v>20.0423157575757</v>
      </c>
      <c r="AQ100">
        <v>2.51824341332417e-06</v>
      </c>
      <c r="AR100">
        <v>77.4193285982375</v>
      </c>
      <c r="AS100">
        <v>30</v>
      </c>
      <c r="AT100">
        <v>6</v>
      </c>
      <c r="AU100">
        <f>IF(AS100*$H$13&gt;=AW100,1.0,(AW100/(AW100-AS100*$H$13)))</f>
        <v>0</v>
      </c>
      <c r="AV100">
        <f>(AU100-1)*100</f>
        <v>0</v>
      </c>
      <c r="AW100">
        <f>MAX(0,($B$13+$C$13*BV100)/(1+$D$13*BV100)*BO100/(BQ100+273)*$E$13)</f>
        <v>0</v>
      </c>
      <c r="AX100">
        <f>$B$11*BW100+$C$11*BX100+$F$11*CI100*(1-CL100)</f>
        <v>0</v>
      </c>
      <c r="AY100">
        <f>AX100*AZ100</f>
        <v>0</v>
      </c>
      <c r="AZ100">
        <f>($B$11*$D$9+$C$11*$D$9+$F$11*((CV100+CN100)/MAX(CV100+CN100+CW100, 0.1)*$I$9+CW100/MAX(CV100+CN100+CW100, 0.1)*$J$9))/($B$11+$C$11+$F$11)</f>
        <v>0</v>
      </c>
      <c r="BA100">
        <f>($B$11*$K$9+$C$11*$K$9+$F$11*((CV100+CN100)/MAX(CV100+CN100+CW100, 0.1)*$P$9+CW100/MAX(CV100+CN100+CW100, 0.1)*$Q$9))/($B$11+$C$11+$F$11)</f>
        <v>0</v>
      </c>
      <c r="BB100">
        <v>2.18</v>
      </c>
      <c r="BC100">
        <v>0.5</v>
      </c>
      <c r="BD100" t="s">
        <v>355</v>
      </c>
      <c r="BE100">
        <v>2</v>
      </c>
      <c r="BF100" t="b">
        <v>1</v>
      </c>
      <c r="BG100">
        <v>1656170265.81429</v>
      </c>
      <c r="BH100">
        <v>1349.00071428571</v>
      </c>
      <c r="BI100">
        <v>1390.87571428571</v>
      </c>
      <c r="BJ100">
        <v>20.0321142857143</v>
      </c>
      <c r="BK100">
        <v>18.7510285714286</v>
      </c>
      <c r="BL100">
        <v>1346.12857142857</v>
      </c>
      <c r="BM100">
        <v>19.9805642857143</v>
      </c>
      <c r="BN100">
        <v>500.011785714286</v>
      </c>
      <c r="BO100">
        <v>76.3304928571429</v>
      </c>
      <c r="BP100">
        <v>0.099985525</v>
      </c>
      <c r="BQ100">
        <v>24.5014178571429</v>
      </c>
      <c r="BR100">
        <v>24.5676535714286</v>
      </c>
      <c r="BS100">
        <v>999.9</v>
      </c>
      <c r="BT100">
        <v>0</v>
      </c>
      <c r="BU100">
        <v>0</v>
      </c>
      <c r="BV100">
        <v>10004.8389285714</v>
      </c>
      <c r="BW100">
        <v>0</v>
      </c>
      <c r="BX100">
        <v>1405.41964285714</v>
      </c>
      <c r="BY100">
        <v>-41.874625</v>
      </c>
      <c r="BZ100">
        <v>1376.57607142857</v>
      </c>
      <c r="CA100">
        <v>1417.45464285714</v>
      </c>
      <c r="CB100">
        <v>1.28110107142857</v>
      </c>
      <c r="CC100">
        <v>1390.87571428571</v>
      </c>
      <c r="CD100">
        <v>18.7510285714286</v>
      </c>
      <c r="CE100">
        <v>1.52906035714286</v>
      </c>
      <c r="CF100">
        <v>1.431275</v>
      </c>
      <c r="CG100">
        <v>13.2618928571429</v>
      </c>
      <c r="CH100">
        <v>12.2530785714286</v>
      </c>
      <c r="CI100">
        <v>1999.97142857143</v>
      </c>
      <c r="CJ100">
        <v>0.980001214285714</v>
      </c>
      <c r="CK100">
        <v>0.0199989607142857</v>
      </c>
      <c r="CL100">
        <v>0</v>
      </c>
      <c r="CM100">
        <v>2.57750714285714</v>
      </c>
      <c r="CN100">
        <v>0</v>
      </c>
      <c r="CO100">
        <v>3717.69142857143</v>
      </c>
      <c r="CP100">
        <v>16705.1678571429</v>
      </c>
      <c r="CQ100">
        <v>40.5</v>
      </c>
      <c r="CR100">
        <v>42.25</v>
      </c>
      <c r="CS100">
        <v>41.5</v>
      </c>
      <c r="CT100">
        <v>40.4685</v>
      </c>
      <c r="CU100">
        <v>40.0575714285714</v>
      </c>
      <c r="CV100">
        <v>1959.97285714286</v>
      </c>
      <c r="CW100">
        <v>39.9996428571429</v>
      </c>
      <c r="CX100">
        <v>0</v>
      </c>
      <c r="CY100">
        <v>1656170272.2</v>
      </c>
      <c r="CZ100">
        <v>0</v>
      </c>
      <c r="DA100">
        <v>0</v>
      </c>
      <c r="DB100" t="s">
        <v>356</v>
      </c>
      <c r="DC100">
        <v>1656081796.1</v>
      </c>
      <c r="DD100">
        <v>1656081786.6</v>
      </c>
      <c r="DE100">
        <v>0</v>
      </c>
      <c r="DF100">
        <v>0.447</v>
      </c>
      <c r="DG100">
        <v>0.012</v>
      </c>
      <c r="DH100">
        <v>1.816</v>
      </c>
      <c r="DI100">
        <v>-0.091</v>
      </c>
      <c r="DJ100">
        <v>420</v>
      </c>
      <c r="DK100">
        <v>13</v>
      </c>
      <c r="DL100">
        <v>0.64</v>
      </c>
      <c r="DM100">
        <v>0.22</v>
      </c>
      <c r="DN100">
        <v>-41.8070975</v>
      </c>
      <c r="DO100">
        <v>-2.58784277673545</v>
      </c>
      <c r="DP100">
        <v>0.434349778109475</v>
      </c>
      <c r="DQ100">
        <v>0</v>
      </c>
      <c r="DR100">
        <v>1.2841775</v>
      </c>
      <c r="DS100">
        <v>-0.0766201125703596</v>
      </c>
      <c r="DT100">
        <v>0.00770561248376793</v>
      </c>
      <c r="DU100">
        <v>1</v>
      </c>
      <c r="DV100">
        <v>1</v>
      </c>
      <c r="DW100">
        <v>2</v>
      </c>
      <c r="DX100" t="s">
        <v>375</v>
      </c>
      <c r="DY100">
        <v>2.90013</v>
      </c>
      <c r="DZ100">
        <v>2.71654</v>
      </c>
      <c r="EA100">
        <v>0.174602</v>
      </c>
      <c r="EB100">
        <v>0.177628</v>
      </c>
      <c r="EC100">
        <v>0.0779915</v>
      </c>
      <c r="ED100">
        <v>0.0740619</v>
      </c>
      <c r="EE100">
        <v>23763.7</v>
      </c>
      <c r="EF100">
        <v>20348.2</v>
      </c>
      <c r="EG100">
        <v>25754.1</v>
      </c>
      <c r="EH100">
        <v>24077.6</v>
      </c>
      <c r="EI100">
        <v>40466.6</v>
      </c>
      <c r="EJ100">
        <v>36870.5</v>
      </c>
      <c r="EK100">
        <v>46472.1</v>
      </c>
      <c r="EL100">
        <v>42902.7</v>
      </c>
      <c r="EM100">
        <v>1.8176</v>
      </c>
      <c r="EN100">
        <v>2.29373</v>
      </c>
      <c r="EO100">
        <v>0.153922</v>
      </c>
      <c r="EP100">
        <v>0</v>
      </c>
      <c r="EQ100">
        <v>22.0191</v>
      </c>
      <c r="ER100">
        <v>999.9</v>
      </c>
      <c r="ES100">
        <v>53.492</v>
      </c>
      <c r="ET100">
        <v>26.455</v>
      </c>
      <c r="EU100">
        <v>24.2897</v>
      </c>
      <c r="EV100">
        <v>52.5255</v>
      </c>
      <c r="EW100">
        <v>35.9255</v>
      </c>
      <c r="EX100">
        <v>2</v>
      </c>
      <c r="EY100">
        <v>-0.344182</v>
      </c>
      <c r="EZ100">
        <v>-0.323772</v>
      </c>
      <c r="FA100">
        <v>20.2466</v>
      </c>
      <c r="FB100">
        <v>5.23511</v>
      </c>
      <c r="FC100">
        <v>11.986</v>
      </c>
      <c r="FD100">
        <v>4.95655</v>
      </c>
      <c r="FE100">
        <v>3.30395</v>
      </c>
      <c r="FF100">
        <v>9999</v>
      </c>
      <c r="FG100">
        <v>311</v>
      </c>
      <c r="FH100">
        <v>3696.6</v>
      </c>
      <c r="FI100">
        <v>9999</v>
      </c>
      <c r="FJ100">
        <v>1.86829</v>
      </c>
      <c r="FK100">
        <v>1.86401</v>
      </c>
      <c r="FL100">
        <v>1.8716</v>
      </c>
      <c r="FM100">
        <v>1.86247</v>
      </c>
      <c r="FN100">
        <v>1.86188</v>
      </c>
      <c r="FO100">
        <v>1.86829</v>
      </c>
      <c r="FP100">
        <v>1.85841</v>
      </c>
      <c r="FQ100">
        <v>1.8649</v>
      </c>
      <c r="FR100">
        <v>5</v>
      </c>
      <c r="FS100">
        <v>0</v>
      </c>
      <c r="FT100">
        <v>0</v>
      </c>
      <c r="FU100">
        <v>0</v>
      </c>
      <c r="FV100" t="s">
        <v>358</v>
      </c>
      <c r="FW100" t="s">
        <v>359</v>
      </c>
      <c r="FX100" t="s">
        <v>360</v>
      </c>
      <c r="FY100" t="s">
        <v>360</v>
      </c>
      <c r="FZ100" t="s">
        <v>360</v>
      </c>
      <c r="GA100" t="s">
        <v>360</v>
      </c>
      <c r="GB100">
        <v>0</v>
      </c>
      <c r="GC100">
        <v>100</v>
      </c>
      <c r="GD100">
        <v>100</v>
      </c>
      <c r="GE100">
        <v>2.93</v>
      </c>
      <c r="GF100">
        <v>0.0515</v>
      </c>
      <c r="GG100">
        <v>0.394990895927804</v>
      </c>
      <c r="GH100">
        <v>0.00311535208462502</v>
      </c>
      <c r="GI100">
        <v>-2.16445174003142e-06</v>
      </c>
      <c r="GJ100">
        <v>9.0383515404126e-10</v>
      </c>
      <c r="GK100">
        <v>0.0515542376217994</v>
      </c>
      <c r="GL100">
        <v>0</v>
      </c>
      <c r="GM100">
        <v>0</v>
      </c>
      <c r="GN100">
        <v>0</v>
      </c>
      <c r="GO100">
        <v>18</v>
      </c>
      <c r="GP100">
        <v>2154</v>
      </c>
      <c r="GQ100">
        <v>2</v>
      </c>
      <c r="GR100">
        <v>17</v>
      </c>
      <c r="GS100">
        <v>1474.6</v>
      </c>
      <c r="GT100">
        <v>1474.8</v>
      </c>
      <c r="GU100">
        <v>3.42041</v>
      </c>
      <c r="GV100">
        <v>2.30103</v>
      </c>
      <c r="GW100">
        <v>1.99829</v>
      </c>
      <c r="GX100">
        <v>2.69897</v>
      </c>
      <c r="GY100">
        <v>2.09351</v>
      </c>
      <c r="GZ100">
        <v>2.35596</v>
      </c>
      <c r="HA100">
        <v>35.1516</v>
      </c>
      <c r="HB100">
        <v>15.892</v>
      </c>
      <c r="HC100">
        <v>18</v>
      </c>
      <c r="HD100">
        <v>408.646</v>
      </c>
      <c r="HE100">
        <v>729.718</v>
      </c>
      <c r="HF100">
        <v>23.0021</v>
      </c>
      <c r="HG100">
        <v>22.9623</v>
      </c>
      <c r="HH100">
        <v>30.0004</v>
      </c>
      <c r="HI100">
        <v>22.7187</v>
      </c>
      <c r="HJ100">
        <v>22.7111</v>
      </c>
      <c r="HK100">
        <v>68.4941</v>
      </c>
      <c r="HL100">
        <v>36.1045</v>
      </c>
      <c r="HM100">
        <v>81.6528</v>
      </c>
      <c r="HN100">
        <v>23</v>
      </c>
      <c r="HO100">
        <v>1439.48</v>
      </c>
      <c r="HP100">
        <v>18.9109</v>
      </c>
      <c r="HQ100">
        <v>98.4215</v>
      </c>
      <c r="HR100">
        <v>100.908</v>
      </c>
    </row>
    <row r="101" spans="1:226">
      <c r="A101">
        <v>85</v>
      </c>
      <c r="B101">
        <v>1656170278.6</v>
      </c>
      <c r="C101">
        <v>482.099999904633</v>
      </c>
      <c r="D101" t="s">
        <v>528</v>
      </c>
      <c r="E101" t="s">
        <v>529</v>
      </c>
      <c r="F101">
        <v>5</v>
      </c>
      <c r="G101" t="s">
        <v>353</v>
      </c>
      <c r="H101" t="s">
        <v>354</v>
      </c>
      <c r="I101">
        <v>1656170271.1</v>
      </c>
      <c r="J101">
        <f>(K101)/1000</f>
        <v>0</v>
      </c>
      <c r="K101">
        <f>IF(BF101, AN101, AH101)</f>
        <v>0</v>
      </c>
      <c r="L101">
        <f>IF(BF101, AI101, AG101)</f>
        <v>0</v>
      </c>
      <c r="M101">
        <f>BH101 - IF(AU101&gt;1, L101*BB101*100.0/(AW101*BV101), 0)</f>
        <v>0</v>
      </c>
      <c r="N101">
        <f>((T101-J101/2)*M101-L101)/(T101+J101/2)</f>
        <v>0</v>
      </c>
      <c r="O101">
        <f>N101*(BO101+BP101)/1000.0</f>
        <v>0</v>
      </c>
      <c r="P101">
        <f>(BH101 - IF(AU101&gt;1, L101*BB101*100.0/(AW101*BV101), 0))*(BO101+BP101)/1000.0</f>
        <v>0</v>
      </c>
      <c r="Q101">
        <f>2.0/((1/S101-1/R101)+SIGN(S101)*SQRT((1/S101-1/R101)*(1/S101-1/R101) + 4*BC101/((BC101+1)*(BC101+1))*(2*1/S101*1/R101-1/R101*1/R101)))</f>
        <v>0</v>
      </c>
      <c r="R101">
        <f>IF(LEFT(BD101,1)&lt;&gt;"0",IF(LEFT(BD101,1)="1",3.0,BE101),$D$5+$E$5*(BV101*BO101/($K$5*1000))+$F$5*(BV101*BO101/($K$5*1000))*MAX(MIN(BB101,$J$5),$I$5)*MAX(MIN(BB101,$J$5),$I$5)+$G$5*MAX(MIN(BB101,$J$5),$I$5)*(BV101*BO101/($K$5*1000))+$H$5*(BV101*BO101/($K$5*1000))*(BV101*BO101/($K$5*1000)))</f>
        <v>0</v>
      </c>
      <c r="S101">
        <f>J101*(1000-(1000*0.61365*exp(17.502*W101/(240.97+W101))/(BO101+BP101)+BJ101)/2)/(1000*0.61365*exp(17.502*W101/(240.97+W101))/(BO101+BP101)-BJ101)</f>
        <v>0</v>
      </c>
      <c r="T101">
        <f>1/((BC101+1)/(Q101/1.6)+1/(R101/1.37)) + BC101/((BC101+1)/(Q101/1.6) + BC101/(R101/1.37))</f>
        <v>0</v>
      </c>
      <c r="U101">
        <f>(AX101*BA101)</f>
        <v>0</v>
      </c>
      <c r="V101">
        <f>(BQ101+(U101+2*0.95*5.67E-8*(((BQ101+$B$7)+273)^4-(BQ101+273)^4)-44100*J101)/(1.84*29.3*R101+8*0.95*5.67E-8*(BQ101+273)^3))</f>
        <v>0</v>
      </c>
      <c r="W101">
        <f>($C$7*BR101+$D$7*BS101+$E$7*V101)</f>
        <v>0</v>
      </c>
      <c r="X101">
        <f>0.61365*exp(17.502*W101/(240.97+W101))</f>
        <v>0</v>
      </c>
      <c r="Y101">
        <f>(Z101/AA101*100)</f>
        <v>0</v>
      </c>
      <c r="Z101">
        <f>BJ101*(BO101+BP101)/1000</f>
        <v>0</v>
      </c>
      <c r="AA101">
        <f>0.61365*exp(17.502*BQ101/(240.97+BQ101))</f>
        <v>0</v>
      </c>
      <c r="AB101">
        <f>(X101-BJ101*(BO101+BP101)/1000)</f>
        <v>0</v>
      </c>
      <c r="AC101">
        <f>(-J101*44100)</f>
        <v>0</v>
      </c>
      <c r="AD101">
        <f>2*29.3*R101*0.92*(BQ101-W101)</f>
        <v>0</v>
      </c>
      <c r="AE101">
        <f>2*0.95*5.67E-8*(((BQ101+$B$7)+273)^4-(W101+273)^4)</f>
        <v>0</v>
      </c>
      <c r="AF101">
        <f>U101+AE101+AC101+AD101</f>
        <v>0</v>
      </c>
      <c r="AG101">
        <f>BN101*AU101*(BI101-BH101*(1000-AU101*BK101)/(1000-AU101*BJ101))/(100*BB101)</f>
        <v>0</v>
      </c>
      <c r="AH101">
        <f>1000*BN101*AU101*(BJ101-BK101)/(100*BB101*(1000-AU101*BJ101))</f>
        <v>0</v>
      </c>
      <c r="AI101">
        <f>(AJ101 - AK101 - BO101*1E3/(8.314*(BQ101+273.15)) * AM101/BN101 * AL101) * BN101/(100*BB101) * (1000 - BK101)/1000</f>
        <v>0</v>
      </c>
      <c r="AJ101">
        <v>1450.19202159411</v>
      </c>
      <c r="AK101">
        <v>1418.18490909091</v>
      </c>
      <c r="AL101">
        <v>3.3993257802611</v>
      </c>
      <c r="AM101">
        <v>66.87844345255</v>
      </c>
      <c r="AN101">
        <f>(AP101 - AO101 + BO101*1E3/(8.314*(BQ101+273.15)) * AR101/BN101 * AQ101) * BN101/(100*BB101) * 1000/(1000 - AP101)</f>
        <v>0</v>
      </c>
      <c r="AO101">
        <v>18.7812807284243</v>
      </c>
      <c r="AP101">
        <v>20.0533078787879</v>
      </c>
      <c r="AQ101">
        <v>1.06500467670443e-05</v>
      </c>
      <c r="AR101">
        <v>77.4193285982375</v>
      </c>
      <c r="AS101">
        <v>30</v>
      </c>
      <c r="AT101">
        <v>6</v>
      </c>
      <c r="AU101">
        <f>IF(AS101*$H$13&gt;=AW101,1.0,(AW101/(AW101-AS101*$H$13)))</f>
        <v>0</v>
      </c>
      <c r="AV101">
        <f>(AU101-1)*100</f>
        <v>0</v>
      </c>
      <c r="AW101">
        <f>MAX(0,($B$13+$C$13*BV101)/(1+$D$13*BV101)*BO101/(BQ101+273)*$E$13)</f>
        <v>0</v>
      </c>
      <c r="AX101">
        <f>$B$11*BW101+$C$11*BX101+$F$11*CI101*(1-CL101)</f>
        <v>0</v>
      </c>
      <c r="AY101">
        <f>AX101*AZ101</f>
        <v>0</v>
      </c>
      <c r="AZ101">
        <f>($B$11*$D$9+$C$11*$D$9+$F$11*((CV101+CN101)/MAX(CV101+CN101+CW101, 0.1)*$I$9+CW101/MAX(CV101+CN101+CW101, 0.1)*$J$9))/($B$11+$C$11+$F$11)</f>
        <v>0</v>
      </c>
      <c r="BA101">
        <f>($B$11*$K$9+$C$11*$K$9+$F$11*((CV101+CN101)/MAX(CV101+CN101+CW101, 0.1)*$P$9+CW101/MAX(CV101+CN101+CW101, 0.1)*$Q$9))/($B$11+$C$11+$F$11)</f>
        <v>0</v>
      </c>
      <c r="BB101">
        <v>2.18</v>
      </c>
      <c r="BC101">
        <v>0.5</v>
      </c>
      <c r="BD101" t="s">
        <v>355</v>
      </c>
      <c r="BE101">
        <v>2</v>
      </c>
      <c r="BF101" t="b">
        <v>1</v>
      </c>
      <c r="BG101">
        <v>1656170271.1</v>
      </c>
      <c r="BH101">
        <v>1366.44185185185</v>
      </c>
      <c r="BI101">
        <v>1408.60962962963</v>
      </c>
      <c r="BJ101">
        <v>20.0408703703704</v>
      </c>
      <c r="BK101">
        <v>18.7698407407407</v>
      </c>
      <c r="BL101">
        <v>1363.53185185185</v>
      </c>
      <c r="BM101">
        <v>19.9893259259259</v>
      </c>
      <c r="BN101">
        <v>500.007</v>
      </c>
      <c r="BO101">
        <v>76.3309296296296</v>
      </c>
      <c r="BP101">
        <v>0.0999729</v>
      </c>
      <c r="BQ101">
        <v>24.5137777777778</v>
      </c>
      <c r="BR101">
        <v>24.5524296296296</v>
      </c>
      <c r="BS101">
        <v>999.9</v>
      </c>
      <c r="BT101">
        <v>0</v>
      </c>
      <c r="BU101">
        <v>0</v>
      </c>
      <c r="BV101">
        <v>10009.8292592593</v>
      </c>
      <c r="BW101">
        <v>0</v>
      </c>
      <c r="BX101">
        <v>1406.19037037037</v>
      </c>
      <c r="BY101">
        <v>-42.1670444444444</v>
      </c>
      <c r="BZ101">
        <v>1394.3862962963</v>
      </c>
      <c r="CA101">
        <v>1435.55481481482</v>
      </c>
      <c r="CB101">
        <v>1.27104</v>
      </c>
      <c r="CC101">
        <v>1408.60962962963</v>
      </c>
      <c r="CD101">
        <v>18.7698407407407</v>
      </c>
      <c r="CE101">
        <v>1.52973777777778</v>
      </c>
      <c r="CF101">
        <v>1.43271962962963</v>
      </c>
      <c r="CG101">
        <v>13.2686740740741</v>
      </c>
      <c r="CH101">
        <v>12.2684222222222</v>
      </c>
      <c r="CI101">
        <v>2000.00333333333</v>
      </c>
      <c r="CJ101">
        <v>0.980002222222222</v>
      </c>
      <c r="CK101">
        <v>0.0199978962962963</v>
      </c>
      <c r="CL101">
        <v>0</v>
      </c>
      <c r="CM101">
        <v>2.56434814814815</v>
      </c>
      <c r="CN101">
        <v>0</v>
      </c>
      <c r="CO101">
        <v>3711.00777777778</v>
      </c>
      <c r="CP101">
        <v>16705.4444444444</v>
      </c>
      <c r="CQ101">
        <v>40.5</v>
      </c>
      <c r="CR101">
        <v>42.25</v>
      </c>
      <c r="CS101">
        <v>41.5</v>
      </c>
      <c r="CT101">
        <v>40.4906666666667</v>
      </c>
      <c r="CU101">
        <v>40.0574074074074</v>
      </c>
      <c r="CV101">
        <v>1960.00777777778</v>
      </c>
      <c r="CW101">
        <v>39.9966666666667</v>
      </c>
      <c r="CX101">
        <v>0</v>
      </c>
      <c r="CY101">
        <v>1656170277.6</v>
      </c>
      <c r="CZ101">
        <v>0</v>
      </c>
      <c r="DA101">
        <v>0</v>
      </c>
      <c r="DB101" t="s">
        <v>356</v>
      </c>
      <c r="DC101">
        <v>1656081796.1</v>
      </c>
      <c r="DD101">
        <v>1656081786.6</v>
      </c>
      <c r="DE101">
        <v>0</v>
      </c>
      <c r="DF101">
        <v>0.447</v>
      </c>
      <c r="DG101">
        <v>0.012</v>
      </c>
      <c r="DH101">
        <v>1.816</v>
      </c>
      <c r="DI101">
        <v>-0.091</v>
      </c>
      <c r="DJ101">
        <v>420</v>
      </c>
      <c r="DK101">
        <v>13</v>
      </c>
      <c r="DL101">
        <v>0.64</v>
      </c>
      <c r="DM101">
        <v>0.22</v>
      </c>
      <c r="DN101">
        <v>-41.91746</v>
      </c>
      <c r="DO101">
        <v>-2.98357823639772</v>
      </c>
      <c r="DP101">
        <v>0.465681010349359</v>
      </c>
      <c r="DQ101">
        <v>0</v>
      </c>
      <c r="DR101">
        <v>1.2775135</v>
      </c>
      <c r="DS101">
        <v>-0.100121425891187</v>
      </c>
      <c r="DT101">
        <v>0.0100681859215054</v>
      </c>
      <c r="DU101">
        <v>0</v>
      </c>
      <c r="DV101">
        <v>0</v>
      </c>
      <c r="DW101">
        <v>2</v>
      </c>
      <c r="DX101" t="s">
        <v>357</v>
      </c>
      <c r="DY101">
        <v>2.89998</v>
      </c>
      <c r="DZ101">
        <v>2.71647</v>
      </c>
      <c r="EA101">
        <v>0.175884</v>
      </c>
      <c r="EB101">
        <v>0.178959</v>
      </c>
      <c r="EC101">
        <v>0.0780216</v>
      </c>
      <c r="ED101">
        <v>0.0741497</v>
      </c>
      <c r="EE101">
        <v>23726.7</v>
      </c>
      <c r="EF101">
        <v>20315.5</v>
      </c>
      <c r="EG101">
        <v>25754</v>
      </c>
      <c r="EH101">
        <v>24077.8</v>
      </c>
      <c r="EI101">
        <v>40465.2</v>
      </c>
      <c r="EJ101">
        <v>36867.1</v>
      </c>
      <c r="EK101">
        <v>46472</v>
      </c>
      <c r="EL101">
        <v>42902.8</v>
      </c>
      <c r="EM101">
        <v>1.81708</v>
      </c>
      <c r="EN101">
        <v>2.29357</v>
      </c>
      <c r="EO101">
        <v>0.15413</v>
      </c>
      <c r="EP101">
        <v>0</v>
      </c>
      <c r="EQ101">
        <v>22.0424</v>
      </c>
      <c r="ER101">
        <v>999.9</v>
      </c>
      <c r="ES101">
        <v>53.467</v>
      </c>
      <c r="ET101">
        <v>26.465</v>
      </c>
      <c r="EU101">
        <v>24.2937</v>
      </c>
      <c r="EV101">
        <v>52.6855</v>
      </c>
      <c r="EW101">
        <v>35.8494</v>
      </c>
      <c r="EX101">
        <v>2</v>
      </c>
      <c r="EY101">
        <v>-0.343849</v>
      </c>
      <c r="EZ101">
        <v>-0.314638</v>
      </c>
      <c r="FA101">
        <v>20.2469</v>
      </c>
      <c r="FB101">
        <v>5.23526</v>
      </c>
      <c r="FC101">
        <v>11.986</v>
      </c>
      <c r="FD101">
        <v>4.95715</v>
      </c>
      <c r="FE101">
        <v>3.30395</v>
      </c>
      <c r="FF101">
        <v>9999</v>
      </c>
      <c r="FG101">
        <v>311</v>
      </c>
      <c r="FH101">
        <v>3696.6</v>
      </c>
      <c r="FI101">
        <v>9999</v>
      </c>
      <c r="FJ101">
        <v>1.86829</v>
      </c>
      <c r="FK101">
        <v>1.86401</v>
      </c>
      <c r="FL101">
        <v>1.87156</v>
      </c>
      <c r="FM101">
        <v>1.86248</v>
      </c>
      <c r="FN101">
        <v>1.86188</v>
      </c>
      <c r="FO101">
        <v>1.86829</v>
      </c>
      <c r="FP101">
        <v>1.85842</v>
      </c>
      <c r="FQ101">
        <v>1.8649</v>
      </c>
      <c r="FR101">
        <v>5</v>
      </c>
      <c r="FS101">
        <v>0</v>
      </c>
      <c r="FT101">
        <v>0</v>
      </c>
      <c r="FU101">
        <v>0</v>
      </c>
      <c r="FV101" t="s">
        <v>358</v>
      </c>
      <c r="FW101" t="s">
        <v>359</v>
      </c>
      <c r="FX101" t="s">
        <v>360</v>
      </c>
      <c r="FY101" t="s">
        <v>360</v>
      </c>
      <c r="FZ101" t="s">
        <v>360</v>
      </c>
      <c r="GA101" t="s">
        <v>360</v>
      </c>
      <c r="GB101">
        <v>0</v>
      </c>
      <c r="GC101">
        <v>100</v>
      </c>
      <c r="GD101">
        <v>100</v>
      </c>
      <c r="GE101">
        <v>2.97</v>
      </c>
      <c r="GF101">
        <v>0.0516</v>
      </c>
      <c r="GG101">
        <v>0.394990895927804</v>
      </c>
      <c r="GH101">
        <v>0.00311535208462502</v>
      </c>
      <c r="GI101">
        <v>-2.16445174003142e-06</v>
      </c>
      <c r="GJ101">
        <v>9.0383515404126e-10</v>
      </c>
      <c r="GK101">
        <v>0.0515542376217994</v>
      </c>
      <c r="GL101">
        <v>0</v>
      </c>
      <c r="GM101">
        <v>0</v>
      </c>
      <c r="GN101">
        <v>0</v>
      </c>
      <c r="GO101">
        <v>18</v>
      </c>
      <c r="GP101">
        <v>2154</v>
      </c>
      <c r="GQ101">
        <v>2</v>
      </c>
      <c r="GR101">
        <v>17</v>
      </c>
      <c r="GS101">
        <v>1474.7</v>
      </c>
      <c r="GT101">
        <v>1474.9</v>
      </c>
      <c r="GU101">
        <v>3.44971</v>
      </c>
      <c r="GV101">
        <v>2.30103</v>
      </c>
      <c r="GW101">
        <v>1.99829</v>
      </c>
      <c r="GX101">
        <v>2.69897</v>
      </c>
      <c r="GY101">
        <v>2.09351</v>
      </c>
      <c r="GZ101">
        <v>2.33521</v>
      </c>
      <c r="HA101">
        <v>35.1747</v>
      </c>
      <c r="HB101">
        <v>15.8832</v>
      </c>
      <c r="HC101">
        <v>18</v>
      </c>
      <c r="HD101">
        <v>408.411</v>
      </c>
      <c r="HE101">
        <v>729.655</v>
      </c>
      <c r="HF101">
        <v>23.002</v>
      </c>
      <c r="HG101">
        <v>22.9679</v>
      </c>
      <c r="HH101">
        <v>30.0004</v>
      </c>
      <c r="HI101">
        <v>22.7244</v>
      </c>
      <c r="HJ101">
        <v>22.7159</v>
      </c>
      <c r="HK101">
        <v>69.0833</v>
      </c>
      <c r="HL101">
        <v>35.8126</v>
      </c>
      <c r="HM101">
        <v>81.6528</v>
      </c>
      <c r="HN101">
        <v>23</v>
      </c>
      <c r="HO101">
        <v>1452.91</v>
      </c>
      <c r="HP101">
        <v>18.9431</v>
      </c>
      <c r="HQ101">
        <v>98.4212</v>
      </c>
      <c r="HR101">
        <v>100.908</v>
      </c>
    </row>
    <row r="102" spans="1:226">
      <c r="A102">
        <v>86</v>
      </c>
      <c r="B102">
        <v>1656170283.1</v>
      </c>
      <c r="C102">
        <v>486.599999904633</v>
      </c>
      <c r="D102" t="s">
        <v>530</v>
      </c>
      <c r="E102" t="s">
        <v>531</v>
      </c>
      <c r="F102">
        <v>5</v>
      </c>
      <c r="G102" t="s">
        <v>353</v>
      </c>
      <c r="H102" t="s">
        <v>354</v>
      </c>
      <c r="I102">
        <v>1656170275.54444</v>
      </c>
      <c r="J102">
        <f>(K102)/1000</f>
        <v>0</v>
      </c>
      <c r="K102">
        <f>IF(BF102, AN102, AH102)</f>
        <v>0</v>
      </c>
      <c r="L102">
        <f>IF(BF102, AI102, AG102)</f>
        <v>0</v>
      </c>
      <c r="M102">
        <f>BH102 - IF(AU102&gt;1, L102*BB102*100.0/(AW102*BV102), 0)</f>
        <v>0</v>
      </c>
      <c r="N102">
        <f>((T102-J102/2)*M102-L102)/(T102+J102/2)</f>
        <v>0</v>
      </c>
      <c r="O102">
        <f>N102*(BO102+BP102)/1000.0</f>
        <v>0</v>
      </c>
      <c r="P102">
        <f>(BH102 - IF(AU102&gt;1, L102*BB102*100.0/(AW102*BV102), 0))*(BO102+BP102)/1000.0</f>
        <v>0</v>
      </c>
      <c r="Q102">
        <f>2.0/((1/S102-1/R102)+SIGN(S102)*SQRT((1/S102-1/R102)*(1/S102-1/R102) + 4*BC102/((BC102+1)*(BC102+1))*(2*1/S102*1/R102-1/R102*1/R102)))</f>
        <v>0</v>
      </c>
      <c r="R102">
        <f>IF(LEFT(BD102,1)&lt;&gt;"0",IF(LEFT(BD102,1)="1",3.0,BE102),$D$5+$E$5*(BV102*BO102/($K$5*1000))+$F$5*(BV102*BO102/($K$5*1000))*MAX(MIN(BB102,$J$5),$I$5)*MAX(MIN(BB102,$J$5),$I$5)+$G$5*MAX(MIN(BB102,$J$5),$I$5)*(BV102*BO102/($K$5*1000))+$H$5*(BV102*BO102/($K$5*1000))*(BV102*BO102/($K$5*1000)))</f>
        <v>0</v>
      </c>
      <c r="S102">
        <f>J102*(1000-(1000*0.61365*exp(17.502*W102/(240.97+W102))/(BO102+BP102)+BJ102)/2)/(1000*0.61365*exp(17.502*W102/(240.97+W102))/(BO102+BP102)-BJ102)</f>
        <v>0</v>
      </c>
      <c r="T102">
        <f>1/((BC102+1)/(Q102/1.6)+1/(R102/1.37)) + BC102/((BC102+1)/(Q102/1.6) + BC102/(R102/1.37))</f>
        <v>0</v>
      </c>
      <c r="U102">
        <f>(AX102*BA102)</f>
        <v>0</v>
      </c>
      <c r="V102">
        <f>(BQ102+(U102+2*0.95*5.67E-8*(((BQ102+$B$7)+273)^4-(BQ102+273)^4)-44100*J102)/(1.84*29.3*R102+8*0.95*5.67E-8*(BQ102+273)^3))</f>
        <v>0</v>
      </c>
      <c r="W102">
        <f>($C$7*BR102+$D$7*BS102+$E$7*V102)</f>
        <v>0</v>
      </c>
      <c r="X102">
        <f>0.61365*exp(17.502*W102/(240.97+W102))</f>
        <v>0</v>
      </c>
      <c r="Y102">
        <f>(Z102/AA102*100)</f>
        <v>0</v>
      </c>
      <c r="Z102">
        <f>BJ102*(BO102+BP102)/1000</f>
        <v>0</v>
      </c>
      <c r="AA102">
        <f>0.61365*exp(17.502*BQ102/(240.97+BQ102))</f>
        <v>0</v>
      </c>
      <c r="AB102">
        <f>(X102-BJ102*(BO102+BP102)/1000)</f>
        <v>0</v>
      </c>
      <c r="AC102">
        <f>(-J102*44100)</f>
        <v>0</v>
      </c>
      <c r="AD102">
        <f>2*29.3*R102*0.92*(BQ102-W102)</f>
        <v>0</v>
      </c>
      <c r="AE102">
        <f>2*0.95*5.67E-8*(((BQ102+$B$7)+273)^4-(W102+273)^4)</f>
        <v>0</v>
      </c>
      <c r="AF102">
        <f>U102+AE102+AC102+AD102</f>
        <v>0</v>
      </c>
      <c r="AG102">
        <f>BN102*AU102*(BI102-BH102*(1000-AU102*BK102)/(1000-AU102*BJ102))/(100*BB102)</f>
        <v>0</v>
      </c>
      <c r="AH102">
        <f>1000*BN102*AU102*(BJ102-BK102)/(100*BB102*(1000-AU102*BJ102))</f>
        <v>0</v>
      </c>
      <c r="AI102">
        <f>(AJ102 - AK102 - BO102*1E3/(8.314*(BQ102+273.15)) * AM102/BN102 * AL102) * BN102/(100*BB102) * (1000 - BK102)/1000</f>
        <v>0</v>
      </c>
      <c r="AJ102">
        <v>1466.37286583322</v>
      </c>
      <c r="AK102">
        <v>1434.01315151515</v>
      </c>
      <c r="AL102">
        <v>3.53373104533806</v>
      </c>
      <c r="AM102">
        <v>66.87844345255</v>
      </c>
      <c r="AN102">
        <f>(AP102 - AO102 + BO102*1E3/(8.314*(BQ102+273.15)) * AR102/BN102 * AQ102) * BN102/(100*BB102) * 1000/(1000 - AP102)</f>
        <v>0</v>
      </c>
      <c r="AO102">
        <v>18.8111324357544</v>
      </c>
      <c r="AP102">
        <v>20.0690127272727</v>
      </c>
      <c r="AQ102">
        <v>1.76897458863492e-05</v>
      </c>
      <c r="AR102">
        <v>77.4193285982375</v>
      </c>
      <c r="AS102">
        <v>30</v>
      </c>
      <c r="AT102">
        <v>6</v>
      </c>
      <c r="AU102">
        <f>IF(AS102*$H$13&gt;=AW102,1.0,(AW102/(AW102-AS102*$H$13)))</f>
        <v>0</v>
      </c>
      <c r="AV102">
        <f>(AU102-1)*100</f>
        <v>0</v>
      </c>
      <c r="AW102">
        <f>MAX(0,($B$13+$C$13*BV102)/(1+$D$13*BV102)*BO102/(BQ102+273)*$E$13)</f>
        <v>0</v>
      </c>
      <c r="AX102">
        <f>$B$11*BW102+$C$11*BX102+$F$11*CI102*(1-CL102)</f>
        <v>0</v>
      </c>
      <c r="AY102">
        <f>AX102*AZ102</f>
        <v>0</v>
      </c>
      <c r="AZ102">
        <f>($B$11*$D$9+$C$11*$D$9+$F$11*((CV102+CN102)/MAX(CV102+CN102+CW102, 0.1)*$I$9+CW102/MAX(CV102+CN102+CW102, 0.1)*$J$9))/($B$11+$C$11+$F$11)</f>
        <v>0</v>
      </c>
      <c r="BA102">
        <f>($B$11*$K$9+$C$11*$K$9+$F$11*((CV102+CN102)/MAX(CV102+CN102+CW102, 0.1)*$P$9+CW102/MAX(CV102+CN102+CW102, 0.1)*$Q$9))/($B$11+$C$11+$F$11)</f>
        <v>0</v>
      </c>
      <c r="BB102">
        <v>2.18</v>
      </c>
      <c r="BC102">
        <v>0.5</v>
      </c>
      <c r="BD102" t="s">
        <v>355</v>
      </c>
      <c r="BE102">
        <v>2</v>
      </c>
      <c r="BF102" t="b">
        <v>1</v>
      </c>
      <c r="BG102">
        <v>1656170275.54444</v>
      </c>
      <c r="BH102">
        <v>1381.29592592593</v>
      </c>
      <c r="BI102">
        <v>1423.69259259259</v>
      </c>
      <c r="BJ102">
        <v>20.0494962962963</v>
      </c>
      <c r="BK102">
        <v>18.7917037037037</v>
      </c>
      <c r="BL102">
        <v>1378.35185185185</v>
      </c>
      <c r="BM102">
        <v>19.9979481481482</v>
      </c>
      <c r="BN102">
        <v>500.005</v>
      </c>
      <c r="BO102">
        <v>76.3312037037037</v>
      </c>
      <c r="BP102">
        <v>0.0999765962962963</v>
      </c>
      <c r="BQ102">
        <v>24.5188296296296</v>
      </c>
      <c r="BR102">
        <v>24.5515592592593</v>
      </c>
      <c r="BS102">
        <v>999.9</v>
      </c>
      <c r="BT102">
        <v>0</v>
      </c>
      <c r="BU102">
        <v>0</v>
      </c>
      <c r="BV102">
        <v>10011.6514814815</v>
      </c>
      <c r="BW102">
        <v>0</v>
      </c>
      <c r="BX102">
        <v>1406.85703703704</v>
      </c>
      <c r="BY102">
        <v>-42.3963111111111</v>
      </c>
      <c r="BZ102">
        <v>1409.55666666667</v>
      </c>
      <c r="CA102">
        <v>1450.95851851852</v>
      </c>
      <c r="CB102">
        <v>1.2578</v>
      </c>
      <c r="CC102">
        <v>1423.69259259259</v>
      </c>
      <c r="CD102">
        <v>18.7917037037037</v>
      </c>
      <c r="CE102">
        <v>1.53040185185185</v>
      </c>
      <c r="CF102">
        <v>1.43439407407407</v>
      </c>
      <c r="CG102">
        <v>13.2753259259259</v>
      </c>
      <c r="CH102">
        <v>12.2861777777778</v>
      </c>
      <c r="CI102">
        <v>1999.96740740741</v>
      </c>
      <c r="CJ102">
        <v>0.980002888888889</v>
      </c>
      <c r="CK102">
        <v>0.0199971851851852</v>
      </c>
      <c r="CL102">
        <v>0</v>
      </c>
      <c r="CM102">
        <v>2.53561851851852</v>
      </c>
      <c r="CN102">
        <v>0</v>
      </c>
      <c r="CO102">
        <v>3710.33333333333</v>
      </c>
      <c r="CP102">
        <v>16705.1555555556</v>
      </c>
      <c r="CQ102">
        <v>40.5022962962963</v>
      </c>
      <c r="CR102">
        <v>42.25</v>
      </c>
      <c r="CS102">
        <v>41.5</v>
      </c>
      <c r="CT102">
        <v>40.5</v>
      </c>
      <c r="CU102">
        <v>40.062</v>
      </c>
      <c r="CV102">
        <v>1959.97481481481</v>
      </c>
      <c r="CW102">
        <v>39.9937037037037</v>
      </c>
      <c r="CX102">
        <v>0</v>
      </c>
      <c r="CY102">
        <v>1656170281.8</v>
      </c>
      <c r="CZ102">
        <v>0</v>
      </c>
      <c r="DA102">
        <v>0</v>
      </c>
      <c r="DB102" t="s">
        <v>356</v>
      </c>
      <c r="DC102">
        <v>1656081796.1</v>
      </c>
      <c r="DD102">
        <v>1656081786.6</v>
      </c>
      <c r="DE102">
        <v>0</v>
      </c>
      <c r="DF102">
        <v>0.447</v>
      </c>
      <c r="DG102">
        <v>0.012</v>
      </c>
      <c r="DH102">
        <v>1.816</v>
      </c>
      <c r="DI102">
        <v>-0.091</v>
      </c>
      <c r="DJ102">
        <v>420</v>
      </c>
      <c r="DK102">
        <v>13</v>
      </c>
      <c r="DL102">
        <v>0.64</v>
      </c>
      <c r="DM102">
        <v>0.22</v>
      </c>
      <c r="DN102">
        <v>-42.1758575</v>
      </c>
      <c r="DO102">
        <v>-4.07031782363973</v>
      </c>
      <c r="DP102">
        <v>0.525920987833486</v>
      </c>
      <c r="DQ102">
        <v>0</v>
      </c>
      <c r="DR102">
        <v>1.26569325</v>
      </c>
      <c r="DS102">
        <v>-0.168525590994373</v>
      </c>
      <c r="DT102">
        <v>0.0167720361595574</v>
      </c>
      <c r="DU102">
        <v>0</v>
      </c>
      <c r="DV102">
        <v>0</v>
      </c>
      <c r="DW102">
        <v>2</v>
      </c>
      <c r="DX102" t="s">
        <v>357</v>
      </c>
      <c r="DY102">
        <v>2.9</v>
      </c>
      <c r="DZ102">
        <v>2.71666</v>
      </c>
      <c r="EA102">
        <v>0.177064</v>
      </c>
      <c r="EB102">
        <v>0.180043</v>
      </c>
      <c r="EC102">
        <v>0.0780701</v>
      </c>
      <c r="ED102">
        <v>0.0742419</v>
      </c>
      <c r="EE102">
        <v>23692.5</v>
      </c>
      <c r="EF102">
        <v>20288.3</v>
      </c>
      <c r="EG102">
        <v>25753.7</v>
      </c>
      <c r="EH102">
        <v>24077.3</v>
      </c>
      <c r="EI102">
        <v>40462.7</v>
      </c>
      <c r="EJ102">
        <v>36863</v>
      </c>
      <c r="EK102">
        <v>46471.6</v>
      </c>
      <c r="EL102">
        <v>42902.3</v>
      </c>
      <c r="EM102">
        <v>1.8175</v>
      </c>
      <c r="EN102">
        <v>2.29345</v>
      </c>
      <c r="EO102">
        <v>0.150625</v>
      </c>
      <c r="EP102">
        <v>0</v>
      </c>
      <c r="EQ102">
        <v>22.0651</v>
      </c>
      <c r="ER102">
        <v>999.9</v>
      </c>
      <c r="ES102">
        <v>53.467</v>
      </c>
      <c r="ET102">
        <v>26.485</v>
      </c>
      <c r="EU102">
        <v>24.3219</v>
      </c>
      <c r="EV102">
        <v>52.5755</v>
      </c>
      <c r="EW102">
        <v>35.8774</v>
      </c>
      <c r="EX102">
        <v>2</v>
      </c>
      <c r="EY102">
        <v>-0.343432</v>
      </c>
      <c r="EZ102">
        <v>-0.305191</v>
      </c>
      <c r="FA102">
        <v>20.247</v>
      </c>
      <c r="FB102">
        <v>5.23421</v>
      </c>
      <c r="FC102">
        <v>11.986</v>
      </c>
      <c r="FD102">
        <v>4.95715</v>
      </c>
      <c r="FE102">
        <v>3.30393</v>
      </c>
      <c r="FF102">
        <v>9999</v>
      </c>
      <c r="FG102">
        <v>311</v>
      </c>
      <c r="FH102">
        <v>3696.6</v>
      </c>
      <c r="FI102">
        <v>9999</v>
      </c>
      <c r="FJ102">
        <v>1.86829</v>
      </c>
      <c r="FK102">
        <v>1.86401</v>
      </c>
      <c r="FL102">
        <v>1.87155</v>
      </c>
      <c r="FM102">
        <v>1.86248</v>
      </c>
      <c r="FN102">
        <v>1.86188</v>
      </c>
      <c r="FO102">
        <v>1.86828</v>
      </c>
      <c r="FP102">
        <v>1.8584</v>
      </c>
      <c r="FQ102">
        <v>1.86491</v>
      </c>
      <c r="FR102">
        <v>5</v>
      </c>
      <c r="FS102">
        <v>0</v>
      </c>
      <c r="FT102">
        <v>0</v>
      </c>
      <c r="FU102">
        <v>0</v>
      </c>
      <c r="FV102" t="s">
        <v>358</v>
      </c>
      <c r="FW102" t="s">
        <v>359</v>
      </c>
      <c r="FX102" t="s">
        <v>360</v>
      </c>
      <c r="FY102" t="s">
        <v>360</v>
      </c>
      <c r="FZ102" t="s">
        <v>360</v>
      </c>
      <c r="GA102" t="s">
        <v>360</v>
      </c>
      <c r="GB102">
        <v>0</v>
      </c>
      <c r="GC102">
        <v>100</v>
      </c>
      <c r="GD102">
        <v>100</v>
      </c>
      <c r="GE102">
        <v>3.01</v>
      </c>
      <c r="GF102">
        <v>0.0516</v>
      </c>
      <c r="GG102">
        <v>0.394990895927804</v>
      </c>
      <c r="GH102">
        <v>0.00311535208462502</v>
      </c>
      <c r="GI102">
        <v>-2.16445174003142e-06</v>
      </c>
      <c r="GJ102">
        <v>9.0383515404126e-10</v>
      </c>
      <c r="GK102">
        <v>0.0515542376217994</v>
      </c>
      <c r="GL102">
        <v>0</v>
      </c>
      <c r="GM102">
        <v>0</v>
      </c>
      <c r="GN102">
        <v>0</v>
      </c>
      <c r="GO102">
        <v>18</v>
      </c>
      <c r="GP102">
        <v>2154</v>
      </c>
      <c r="GQ102">
        <v>2</v>
      </c>
      <c r="GR102">
        <v>17</v>
      </c>
      <c r="GS102">
        <v>1474.8</v>
      </c>
      <c r="GT102">
        <v>1474.9</v>
      </c>
      <c r="GU102">
        <v>3.47534</v>
      </c>
      <c r="GV102">
        <v>2.28882</v>
      </c>
      <c r="GW102">
        <v>1.99829</v>
      </c>
      <c r="GX102">
        <v>2.7002</v>
      </c>
      <c r="GY102">
        <v>2.09351</v>
      </c>
      <c r="GZ102">
        <v>2.4353</v>
      </c>
      <c r="HA102">
        <v>35.1978</v>
      </c>
      <c r="HB102">
        <v>15.9007</v>
      </c>
      <c r="HC102">
        <v>18</v>
      </c>
      <c r="HD102">
        <v>408.673</v>
      </c>
      <c r="HE102">
        <v>729.613</v>
      </c>
      <c r="HF102">
        <v>23.0021</v>
      </c>
      <c r="HG102">
        <v>22.9729</v>
      </c>
      <c r="HH102">
        <v>30.0005</v>
      </c>
      <c r="HI102">
        <v>22.7294</v>
      </c>
      <c r="HJ102">
        <v>22.7207</v>
      </c>
      <c r="HK102">
        <v>69.6677</v>
      </c>
      <c r="HL102">
        <v>35.5229</v>
      </c>
      <c r="HM102">
        <v>81.6528</v>
      </c>
      <c r="HN102">
        <v>23</v>
      </c>
      <c r="HO102">
        <v>1473.09</v>
      </c>
      <c r="HP102">
        <v>18.9497</v>
      </c>
      <c r="HQ102">
        <v>98.4202</v>
      </c>
      <c r="HR102">
        <v>100.907</v>
      </c>
    </row>
    <row r="103" spans="1:226">
      <c r="A103">
        <v>87</v>
      </c>
      <c r="B103">
        <v>1656170288.6</v>
      </c>
      <c r="C103">
        <v>492.099999904633</v>
      </c>
      <c r="D103" t="s">
        <v>532</v>
      </c>
      <c r="E103" t="s">
        <v>533</v>
      </c>
      <c r="F103">
        <v>5</v>
      </c>
      <c r="G103" t="s">
        <v>353</v>
      </c>
      <c r="H103" t="s">
        <v>354</v>
      </c>
      <c r="I103">
        <v>1656170280.83214</v>
      </c>
      <c r="J103">
        <f>(K103)/1000</f>
        <v>0</v>
      </c>
      <c r="K103">
        <f>IF(BF103, AN103, AH103)</f>
        <v>0</v>
      </c>
      <c r="L103">
        <f>IF(BF103, AI103, AG103)</f>
        <v>0</v>
      </c>
      <c r="M103">
        <f>BH103 - IF(AU103&gt;1, L103*BB103*100.0/(AW103*BV103), 0)</f>
        <v>0</v>
      </c>
      <c r="N103">
        <f>((T103-J103/2)*M103-L103)/(T103+J103/2)</f>
        <v>0</v>
      </c>
      <c r="O103">
        <f>N103*(BO103+BP103)/1000.0</f>
        <v>0</v>
      </c>
      <c r="P103">
        <f>(BH103 - IF(AU103&gt;1, L103*BB103*100.0/(AW103*BV103), 0))*(BO103+BP103)/1000.0</f>
        <v>0</v>
      </c>
      <c r="Q103">
        <f>2.0/((1/S103-1/R103)+SIGN(S103)*SQRT((1/S103-1/R103)*(1/S103-1/R103) + 4*BC103/((BC103+1)*(BC103+1))*(2*1/S103*1/R103-1/R103*1/R103)))</f>
        <v>0</v>
      </c>
      <c r="R103">
        <f>IF(LEFT(BD103,1)&lt;&gt;"0",IF(LEFT(BD103,1)="1",3.0,BE103),$D$5+$E$5*(BV103*BO103/($K$5*1000))+$F$5*(BV103*BO103/($K$5*1000))*MAX(MIN(BB103,$J$5),$I$5)*MAX(MIN(BB103,$J$5),$I$5)+$G$5*MAX(MIN(BB103,$J$5),$I$5)*(BV103*BO103/($K$5*1000))+$H$5*(BV103*BO103/($K$5*1000))*(BV103*BO103/($K$5*1000)))</f>
        <v>0</v>
      </c>
      <c r="S103">
        <f>J103*(1000-(1000*0.61365*exp(17.502*W103/(240.97+W103))/(BO103+BP103)+BJ103)/2)/(1000*0.61365*exp(17.502*W103/(240.97+W103))/(BO103+BP103)-BJ103)</f>
        <v>0</v>
      </c>
      <c r="T103">
        <f>1/((BC103+1)/(Q103/1.6)+1/(R103/1.37)) + BC103/((BC103+1)/(Q103/1.6) + BC103/(R103/1.37))</f>
        <v>0</v>
      </c>
      <c r="U103">
        <f>(AX103*BA103)</f>
        <v>0</v>
      </c>
      <c r="V103">
        <f>(BQ103+(U103+2*0.95*5.67E-8*(((BQ103+$B$7)+273)^4-(BQ103+273)^4)-44100*J103)/(1.84*29.3*R103+8*0.95*5.67E-8*(BQ103+273)^3))</f>
        <v>0</v>
      </c>
      <c r="W103">
        <f>($C$7*BR103+$D$7*BS103+$E$7*V103)</f>
        <v>0</v>
      </c>
      <c r="X103">
        <f>0.61365*exp(17.502*W103/(240.97+W103))</f>
        <v>0</v>
      </c>
      <c r="Y103">
        <f>(Z103/AA103*100)</f>
        <v>0</v>
      </c>
      <c r="Z103">
        <f>BJ103*(BO103+BP103)/1000</f>
        <v>0</v>
      </c>
      <c r="AA103">
        <f>0.61365*exp(17.502*BQ103/(240.97+BQ103))</f>
        <v>0</v>
      </c>
      <c r="AB103">
        <f>(X103-BJ103*(BO103+BP103)/1000)</f>
        <v>0</v>
      </c>
      <c r="AC103">
        <f>(-J103*44100)</f>
        <v>0</v>
      </c>
      <c r="AD103">
        <f>2*29.3*R103*0.92*(BQ103-W103)</f>
        <v>0</v>
      </c>
      <c r="AE103">
        <f>2*0.95*5.67E-8*(((BQ103+$B$7)+273)^4-(W103+273)^4)</f>
        <v>0</v>
      </c>
      <c r="AF103">
        <f>U103+AE103+AC103+AD103</f>
        <v>0</v>
      </c>
      <c r="AG103">
        <f>BN103*AU103*(BI103-BH103*(1000-AU103*BK103)/(1000-AU103*BJ103))/(100*BB103)</f>
        <v>0</v>
      </c>
      <c r="AH103">
        <f>1000*BN103*AU103*(BJ103-BK103)/(100*BB103*(1000-AU103*BJ103))</f>
        <v>0</v>
      </c>
      <c r="AI103">
        <f>(AJ103 - AK103 - BO103*1E3/(8.314*(BQ103+273.15)) * AM103/BN103 * AL103) * BN103/(100*BB103) * (1000 - BK103)/1000</f>
        <v>0</v>
      </c>
      <c r="AJ103">
        <v>1484.72129027996</v>
      </c>
      <c r="AK103">
        <v>1452.70921212121</v>
      </c>
      <c r="AL103">
        <v>3.41236082959091</v>
      </c>
      <c r="AM103">
        <v>66.87844345255</v>
      </c>
      <c r="AN103">
        <f>(AP103 - AO103 + BO103*1E3/(8.314*(BQ103+273.15)) * AR103/BN103 * AQ103) * BN103/(100*BB103) * 1000/(1000 - AP103)</f>
        <v>0</v>
      </c>
      <c r="AO103">
        <v>18.85710678372</v>
      </c>
      <c r="AP103">
        <v>20.0911109090909</v>
      </c>
      <c r="AQ103">
        <v>0.00139991709660894</v>
      </c>
      <c r="AR103">
        <v>77.4193285982375</v>
      </c>
      <c r="AS103">
        <v>30</v>
      </c>
      <c r="AT103">
        <v>6</v>
      </c>
      <c r="AU103">
        <f>IF(AS103*$H$13&gt;=AW103,1.0,(AW103/(AW103-AS103*$H$13)))</f>
        <v>0</v>
      </c>
      <c r="AV103">
        <f>(AU103-1)*100</f>
        <v>0</v>
      </c>
      <c r="AW103">
        <f>MAX(0,($B$13+$C$13*BV103)/(1+$D$13*BV103)*BO103/(BQ103+273)*$E$13)</f>
        <v>0</v>
      </c>
      <c r="AX103">
        <f>$B$11*BW103+$C$11*BX103+$F$11*CI103*(1-CL103)</f>
        <v>0</v>
      </c>
      <c r="AY103">
        <f>AX103*AZ103</f>
        <v>0</v>
      </c>
      <c r="AZ103">
        <f>($B$11*$D$9+$C$11*$D$9+$F$11*((CV103+CN103)/MAX(CV103+CN103+CW103, 0.1)*$I$9+CW103/MAX(CV103+CN103+CW103, 0.1)*$J$9))/($B$11+$C$11+$F$11)</f>
        <v>0</v>
      </c>
      <c r="BA103">
        <f>($B$11*$K$9+$C$11*$K$9+$F$11*((CV103+CN103)/MAX(CV103+CN103+CW103, 0.1)*$P$9+CW103/MAX(CV103+CN103+CW103, 0.1)*$Q$9))/($B$11+$C$11+$F$11)</f>
        <v>0</v>
      </c>
      <c r="BB103">
        <v>2.18</v>
      </c>
      <c r="BC103">
        <v>0.5</v>
      </c>
      <c r="BD103" t="s">
        <v>355</v>
      </c>
      <c r="BE103">
        <v>2</v>
      </c>
      <c r="BF103" t="b">
        <v>1</v>
      </c>
      <c r="BG103">
        <v>1656170280.83214</v>
      </c>
      <c r="BH103">
        <v>1399.08142857143</v>
      </c>
      <c r="BI103">
        <v>1441.45678571429</v>
      </c>
      <c r="BJ103">
        <v>20.0638357142857</v>
      </c>
      <c r="BK103">
        <v>18.8279821428571</v>
      </c>
      <c r="BL103">
        <v>1396.09571428571</v>
      </c>
      <c r="BM103">
        <v>20.012275</v>
      </c>
      <c r="BN103">
        <v>500.000678571429</v>
      </c>
      <c r="BO103">
        <v>76.331125</v>
      </c>
      <c r="BP103">
        <v>0.0999709178571429</v>
      </c>
      <c r="BQ103">
        <v>24.5221178571429</v>
      </c>
      <c r="BR103">
        <v>24.5803821428571</v>
      </c>
      <c r="BS103">
        <v>999.9</v>
      </c>
      <c r="BT103">
        <v>0</v>
      </c>
      <c r="BU103">
        <v>0</v>
      </c>
      <c r="BV103">
        <v>10013.0025</v>
      </c>
      <c r="BW103">
        <v>0</v>
      </c>
      <c r="BX103">
        <v>1407.30678571429</v>
      </c>
      <c r="BY103">
        <v>-42.3757</v>
      </c>
      <c r="BZ103">
        <v>1427.72642857143</v>
      </c>
      <c r="CA103">
        <v>1469.11714285714</v>
      </c>
      <c r="CB103">
        <v>1.23584714285714</v>
      </c>
      <c r="CC103">
        <v>1441.45678571429</v>
      </c>
      <c r="CD103">
        <v>18.8279821428571</v>
      </c>
      <c r="CE103">
        <v>1.53149464285714</v>
      </c>
      <c r="CF103">
        <v>1.43716214285714</v>
      </c>
      <c r="CG103">
        <v>13.2862642857143</v>
      </c>
      <c r="CH103">
        <v>12.3154892857143</v>
      </c>
      <c r="CI103">
        <v>2000.01035714286</v>
      </c>
      <c r="CJ103">
        <v>0.980004107142857</v>
      </c>
      <c r="CK103">
        <v>0.0199959035714286</v>
      </c>
      <c r="CL103">
        <v>0</v>
      </c>
      <c r="CM103">
        <v>2.53270714285714</v>
      </c>
      <c r="CN103">
        <v>0</v>
      </c>
      <c r="CO103">
        <v>3716.81142857143</v>
      </c>
      <c r="CP103">
        <v>16705.5107142857</v>
      </c>
      <c r="CQ103">
        <v>40.5177142857143</v>
      </c>
      <c r="CR103">
        <v>42.2522142857143</v>
      </c>
      <c r="CS103">
        <v>41.5110714285714</v>
      </c>
      <c r="CT103">
        <v>40.5</v>
      </c>
      <c r="CU103">
        <v>40.062</v>
      </c>
      <c r="CV103">
        <v>1960.01928571429</v>
      </c>
      <c r="CW103">
        <v>39.9914285714286</v>
      </c>
      <c r="CX103">
        <v>0</v>
      </c>
      <c r="CY103">
        <v>1656170287.2</v>
      </c>
      <c r="CZ103">
        <v>0</v>
      </c>
      <c r="DA103">
        <v>0</v>
      </c>
      <c r="DB103" t="s">
        <v>356</v>
      </c>
      <c r="DC103">
        <v>1656081796.1</v>
      </c>
      <c r="DD103">
        <v>1656081786.6</v>
      </c>
      <c r="DE103">
        <v>0</v>
      </c>
      <c r="DF103">
        <v>0.447</v>
      </c>
      <c r="DG103">
        <v>0.012</v>
      </c>
      <c r="DH103">
        <v>1.816</v>
      </c>
      <c r="DI103">
        <v>-0.091</v>
      </c>
      <c r="DJ103">
        <v>420</v>
      </c>
      <c r="DK103">
        <v>13</v>
      </c>
      <c r="DL103">
        <v>0.64</v>
      </c>
      <c r="DM103">
        <v>0.22</v>
      </c>
      <c r="DN103">
        <v>-42.3622775</v>
      </c>
      <c r="DO103">
        <v>-0.391655909943642</v>
      </c>
      <c r="DP103">
        <v>0.368874225507489</v>
      </c>
      <c r="DQ103">
        <v>0</v>
      </c>
      <c r="DR103">
        <v>1.2455835</v>
      </c>
      <c r="DS103">
        <v>-0.24882866791745</v>
      </c>
      <c r="DT103">
        <v>0.0241382157118127</v>
      </c>
      <c r="DU103">
        <v>0</v>
      </c>
      <c r="DV103">
        <v>0</v>
      </c>
      <c r="DW103">
        <v>2</v>
      </c>
      <c r="DX103" t="s">
        <v>357</v>
      </c>
      <c r="DY103">
        <v>2.90006</v>
      </c>
      <c r="DZ103">
        <v>2.7167</v>
      </c>
      <c r="EA103">
        <v>0.178453</v>
      </c>
      <c r="EB103">
        <v>0.18148</v>
      </c>
      <c r="EC103">
        <v>0.0781284</v>
      </c>
      <c r="ED103">
        <v>0.074367</v>
      </c>
      <c r="EE103">
        <v>23652.2</v>
      </c>
      <c r="EF103">
        <v>20252.5</v>
      </c>
      <c r="EG103">
        <v>25753.3</v>
      </c>
      <c r="EH103">
        <v>24077</v>
      </c>
      <c r="EI103">
        <v>40459.6</v>
      </c>
      <c r="EJ103">
        <v>36857.4</v>
      </c>
      <c r="EK103">
        <v>46471</v>
      </c>
      <c r="EL103">
        <v>42901.5</v>
      </c>
      <c r="EM103">
        <v>1.81695</v>
      </c>
      <c r="EN103">
        <v>2.29317</v>
      </c>
      <c r="EO103">
        <v>0.15565</v>
      </c>
      <c r="EP103">
        <v>0</v>
      </c>
      <c r="EQ103">
        <v>22.097</v>
      </c>
      <c r="ER103">
        <v>999.9</v>
      </c>
      <c r="ES103">
        <v>53.443</v>
      </c>
      <c r="ET103">
        <v>26.496</v>
      </c>
      <c r="EU103">
        <v>24.3271</v>
      </c>
      <c r="EV103">
        <v>52.5255</v>
      </c>
      <c r="EW103">
        <v>35.8093</v>
      </c>
      <c r="EX103">
        <v>2</v>
      </c>
      <c r="EY103">
        <v>-0.342975</v>
      </c>
      <c r="EZ103">
        <v>-0.293287</v>
      </c>
      <c r="FA103">
        <v>20.2471</v>
      </c>
      <c r="FB103">
        <v>5.23541</v>
      </c>
      <c r="FC103">
        <v>11.986</v>
      </c>
      <c r="FD103">
        <v>4.9571</v>
      </c>
      <c r="FE103">
        <v>3.30398</v>
      </c>
      <c r="FF103">
        <v>9999</v>
      </c>
      <c r="FG103">
        <v>311</v>
      </c>
      <c r="FH103">
        <v>3696.9</v>
      </c>
      <c r="FI103">
        <v>9999</v>
      </c>
      <c r="FJ103">
        <v>1.86829</v>
      </c>
      <c r="FK103">
        <v>1.86401</v>
      </c>
      <c r="FL103">
        <v>1.87155</v>
      </c>
      <c r="FM103">
        <v>1.86249</v>
      </c>
      <c r="FN103">
        <v>1.86188</v>
      </c>
      <c r="FO103">
        <v>1.86829</v>
      </c>
      <c r="FP103">
        <v>1.85838</v>
      </c>
      <c r="FQ103">
        <v>1.8649</v>
      </c>
      <c r="FR103">
        <v>5</v>
      </c>
      <c r="FS103">
        <v>0</v>
      </c>
      <c r="FT103">
        <v>0</v>
      </c>
      <c r="FU103">
        <v>0</v>
      </c>
      <c r="FV103" t="s">
        <v>358</v>
      </c>
      <c r="FW103" t="s">
        <v>359</v>
      </c>
      <c r="FX103" t="s">
        <v>360</v>
      </c>
      <c r="FY103" t="s">
        <v>360</v>
      </c>
      <c r="FZ103" t="s">
        <v>360</v>
      </c>
      <c r="GA103" t="s">
        <v>360</v>
      </c>
      <c r="GB103">
        <v>0</v>
      </c>
      <c r="GC103">
        <v>100</v>
      </c>
      <c r="GD103">
        <v>100</v>
      </c>
      <c r="GE103">
        <v>3.05</v>
      </c>
      <c r="GF103">
        <v>0.0515</v>
      </c>
      <c r="GG103">
        <v>0.394990895927804</v>
      </c>
      <c r="GH103">
        <v>0.00311535208462502</v>
      </c>
      <c r="GI103">
        <v>-2.16445174003142e-06</v>
      </c>
      <c r="GJ103">
        <v>9.0383515404126e-10</v>
      </c>
      <c r="GK103">
        <v>0.0515542376217994</v>
      </c>
      <c r="GL103">
        <v>0</v>
      </c>
      <c r="GM103">
        <v>0</v>
      </c>
      <c r="GN103">
        <v>0</v>
      </c>
      <c r="GO103">
        <v>18</v>
      </c>
      <c r="GP103">
        <v>2154</v>
      </c>
      <c r="GQ103">
        <v>2</v>
      </c>
      <c r="GR103">
        <v>17</v>
      </c>
      <c r="GS103">
        <v>1474.9</v>
      </c>
      <c r="GT103">
        <v>1475</v>
      </c>
      <c r="GU103">
        <v>3.51074</v>
      </c>
      <c r="GV103">
        <v>2.29614</v>
      </c>
      <c r="GW103">
        <v>1.99829</v>
      </c>
      <c r="GX103">
        <v>2.69897</v>
      </c>
      <c r="GY103">
        <v>2.09351</v>
      </c>
      <c r="GZ103">
        <v>2.37427</v>
      </c>
      <c r="HA103">
        <v>35.2209</v>
      </c>
      <c r="HB103">
        <v>15.8832</v>
      </c>
      <c r="HC103">
        <v>18</v>
      </c>
      <c r="HD103">
        <v>408.429</v>
      </c>
      <c r="HE103">
        <v>729.466</v>
      </c>
      <c r="HF103">
        <v>23.002</v>
      </c>
      <c r="HG103">
        <v>22.9797</v>
      </c>
      <c r="HH103">
        <v>30.0005</v>
      </c>
      <c r="HI103">
        <v>22.7358</v>
      </c>
      <c r="HJ103">
        <v>22.7274</v>
      </c>
      <c r="HK103">
        <v>70.2995</v>
      </c>
      <c r="HL103">
        <v>35.5229</v>
      </c>
      <c r="HM103">
        <v>81.6528</v>
      </c>
      <c r="HN103">
        <v>23</v>
      </c>
      <c r="HO103">
        <v>1486.51</v>
      </c>
      <c r="HP103">
        <v>18.9699</v>
      </c>
      <c r="HQ103">
        <v>98.4189</v>
      </c>
      <c r="HR103">
        <v>100.905</v>
      </c>
    </row>
    <row r="104" spans="1:226">
      <c r="A104">
        <v>88</v>
      </c>
      <c r="B104">
        <v>1656170293.1</v>
      </c>
      <c r="C104">
        <v>496.599999904633</v>
      </c>
      <c r="D104" t="s">
        <v>534</v>
      </c>
      <c r="E104" t="s">
        <v>535</v>
      </c>
      <c r="F104">
        <v>5</v>
      </c>
      <c r="G104" t="s">
        <v>353</v>
      </c>
      <c r="H104" t="s">
        <v>354</v>
      </c>
      <c r="I104">
        <v>1656170285.27857</v>
      </c>
      <c r="J104">
        <f>(K104)/1000</f>
        <v>0</v>
      </c>
      <c r="K104">
        <f>IF(BF104, AN104, AH104)</f>
        <v>0</v>
      </c>
      <c r="L104">
        <f>IF(BF104, AI104, AG104)</f>
        <v>0</v>
      </c>
      <c r="M104">
        <f>BH104 - IF(AU104&gt;1, L104*BB104*100.0/(AW104*BV104), 0)</f>
        <v>0</v>
      </c>
      <c r="N104">
        <f>((T104-J104/2)*M104-L104)/(T104+J104/2)</f>
        <v>0</v>
      </c>
      <c r="O104">
        <f>N104*(BO104+BP104)/1000.0</f>
        <v>0</v>
      </c>
      <c r="P104">
        <f>(BH104 - IF(AU104&gt;1, L104*BB104*100.0/(AW104*BV104), 0))*(BO104+BP104)/1000.0</f>
        <v>0</v>
      </c>
      <c r="Q104">
        <f>2.0/((1/S104-1/R104)+SIGN(S104)*SQRT((1/S104-1/R104)*(1/S104-1/R104) + 4*BC104/((BC104+1)*(BC104+1))*(2*1/S104*1/R104-1/R104*1/R104)))</f>
        <v>0</v>
      </c>
      <c r="R104">
        <f>IF(LEFT(BD104,1)&lt;&gt;"0",IF(LEFT(BD104,1)="1",3.0,BE104),$D$5+$E$5*(BV104*BO104/($K$5*1000))+$F$5*(BV104*BO104/($K$5*1000))*MAX(MIN(BB104,$J$5),$I$5)*MAX(MIN(BB104,$J$5),$I$5)+$G$5*MAX(MIN(BB104,$J$5),$I$5)*(BV104*BO104/($K$5*1000))+$H$5*(BV104*BO104/($K$5*1000))*(BV104*BO104/($K$5*1000)))</f>
        <v>0</v>
      </c>
      <c r="S104">
        <f>J104*(1000-(1000*0.61365*exp(17.502*W104/(240.97+W104))/(BO104+BP104)+BJ104)/2)/(1000*0.61365*exp(17.502*W104/(240.97+W104))/(BO104+BP104)-BJ104)</f>
        <v>0</v>
      </c>
      <c r="T104">
        <f>1/((BC104+1)/(Q104/1.6)+1/(R104/1.37)) + BC104/((BC104+1)/(Q104/1.6) + BC104/(R104/1.37))</f>
        <v>0</v>
      </c>
      <c r="U104">
        <f>(AX104*BA104)</f>
        <v>0</v>
      </c>
      <c r="V104">
        <f>(BQ104+(U104+2*0.95*5.67E-8*(((BQ104+$B$7)+273)^4-(BQ104+273)^4)-44100*J104)/(1.84*29.3*R104+8*0.95*5.67E-8*(BQ104+273)^3))</f>
        <v>0</v>
      </c>
      <c r="W104">
        <f>($C$7*BR104+$D$7*BS104+$E$7*V104)</f>
        <v>0</v>
      </c>
      <c r="X104">
        <f>0.61365*exp(17.502*W104/(240.97+W104))</f>
        <v>0</v>
      </c>
      <c r="Y104">
        <f>(Z104/AA104*100)</f>
        <v>0</v>
      </c>
      <c r="Z104">
        <f>BJ104*(BO104+BP104)/1000</f>
        <v>0</v>
      </c>
      <c r="AA104">
        <f>0.61365*exp(17.502*BQ104/(240.97+BQ104))</f>
        <v>0</v>
      </c>
      <c r="AB104">
        <f>(X104-BJ104*(BO104+BP104)/1000)</f>
        <v>0</v>
      </c>
      <c r="AC104">
        <f>(-J104*44100)</f>
        <v>0</v>
      </c>
      <c r="AD104">
        <f>2*29.3*R104*0.92*(BQ104-W104)</f>
        <v>0</v>
      </c>
      <c r="AE104">
        <f>2*0.95*5.67E-8*(((BQ104+$B$7)+273)^4-(W104+273)^4)</f>
        <v>0</v>
      </c>
      <c r="AF104">
        <f>U104+AE104+AC104+AD104</f>
        <v>0</v>
      </c>
      <c r="AG104">
        <f>BN104*AU104*(BI104-BH104*(1000-AU104*BK104)/(1000-AU104*BJ104))/(100*BB104)</f>
        <v>0</v>
      </c>
      <c r="AH104">
        <f>1000*BN104*AU104*(BJ104-BK104)/(100*BB104*(1000-AU104*BJ104))</f>
        <v>0</v>
      </c>
      <c r="AI104">
        <f>(AJ104 - AK104 - BO104*1E3/(8.314*(BQ104+273.15)) * AM104/BN104 * AL104) * BN104/(100*BB104) * (1000 - BK104)/1000</f>
        <v>0</v>
      </c>
      <c r="AJ104">
        <v>1500.85337122915</v>
      </c>
      <c r="AK104">
        <v>1468.14715151515</v>
      </c>
      <c r="AL104">
        <v>3.44152108046392</v>
      </c>
      <c r="AM104">
        <v>66.87844345255</v>
      </c>
      <c r="AN104">
        <f>(AP104 - AO104 + BO104*1E3/(8.314*(BQ104+273.15)) * AR104/BN104 * AQ104) * BN104/(100*BB104) * 1000/(1000 - AP104)</f>
        <v>0</v>
      </c>
      <c r="AO104">
        <v>18.8878338906269</v>
      </c>
      <c r="AP104">
        <v>20.1068721212121</v>
      </c>
      <c r="AQ104">
        <v>0.00249262486693692</v>
      </c>
      <c r="AR104">
        <v>77.4193285982375</v>
      </c>
      <c r="AS104">
        <v>30</v>
      </c>
      <c r="AT104">
        <v>6</v>
      </c>
      <c r="AU104">
        <f>IF(AS104*$H$13&gt;=AW104,1.0,(AW104/(AW104-AS104*$H$13)))</f>
        <v>0</v>
      </c>
      <c r="AV104">
        <f>(AU104-1)*100</f>
        <v>0</v>
      </c>
      <c r="AW104">
        <f>MAX(0,($B$13+$C$13*BV104)/(1+$D$13*BV104)*BO104/(BQ104+273)*$E$13)</f>
        <v>0</v>
      </c>
      <c r="AX104">
        <f>$B$11*BW104+$C$11*BX104+$F$11*CI104*(1-CL104)</f>
        <v>0</v>
      </c>
      <c r="AY104">
        <f>AX104*AZ104</f>
        <v>0</v>
      </c>
      <c r="AZ104">
        <f>($B$11*$D$9+$C$11*$D$9+$F$11*((CV104+CN104)/MAX(CV104+CN104+CW104, 0.1)*$I$9+CW104/MAX(CV104+CN104+CW104, 0.1)*$J$9))/($B$11+$C$11+$F$11)</f>
        <v>0</v>
      </c>
      <c r="BA104">
        <f>($B$11*$K$9+$C$11*$K$9+$F$11*((CV104+CN104)/MAX(CV104+CN104+CW104, 0.1)*$P$9+CW104/MAX(CV104+CN104+CW104, 0.1)*$Q$9))/($B$11+$C$11+$F$11)</f>
        <v>0</v>
      </c>
      <c r="BB104">
        <v>2.18</v>
      </c>
      <c r="BC104">
        <v>0.5</v>
      </c>
      <c r="BD104" t="s">
        <v>355</v>
      </c>
      <c r="BE104">
        <v>2</v>
      </c>
      <c r="BF104" t="b">
        <v>1</v>
      </c>
      <c r="BG104">
        <v>1656170285.27857</v>
      </c>
      <c r="BH104">
        <v>1414.03857142857</v>
      </c>
      <c r="BI104">
        <v>1456.56892857143</v>
      </c>
      <c r="BJ104">
        <v>20.0795214285714</v>
      </c>
      <c r="BK104">
        <v>18.8587892857143</v>
      </c>
      <c r="BL104">
        <v>1411.01785714286</v>
      </c>
      <c r="BM104">
        <v>20.0279571428571</v>
      </c>
      <c r="BN104">
        <v>500.006285714286</v>
      </c>
      <c r="BO104">
        <v>76.3308964285714</v>
      </c>
      <c r="BP104">
        <v>0.0999989392857143</v>
      </c>
      <c r="BQ104">
        <v>24.524675</v>
      </c>
      <c r="BR104">
        <v>24.5825642857143</v>
      </c>
      <c r="BS104">
        <v>999.9</v>
      </c>
      <c r="BT104">
        <v>0</v>
      </c>
      <c r="BU104">
        <v>0</v>
      </c>
      <c r="BV104">
        <v>10009.9239285714</v>
      </c>
      <c r="BW104">
        <v>0</v>
      </c>
      <c r="BX104">
        <v>1407.0725</v>
      </c>
      <c r="BY104">
        <v>-42.5302964285714</v>
      </c>
      <c r="BZ104">
        <v>1443.01321428571</v>
      </c>
      <c r="CA104">
        <v>1484.56535714286</v>
      </c>
      <c r="CB104">
        <v>1.22071928571429</v>
      </c>
      <c r="CC104">
        <v>1456.56892857143</v>
      </c>
      <c r="CD104">
        <v>18.8587892857143</v>
      </c>
      <c r="CE104">
        <v>1.53268714285714</v>
      </c>
      <c r="CF104">
        <v>1.43950964285714</v>
      </c>
      <c r="CG104">
        <v>13.2982</v>
      </c>
      <c r="CH104">
        <v>12.340325</v>
      </c>
      <c r="CI104">
        <v>2000.02035714286</v>
      </c>
      <c r="CJ104">
        <v>0.980004642857143</v>
      </c>
      <c r="CK104">
        <v>0.0199953357142857</v>
      </c>
      <c r="CL104">
        <v>0</v>
      </c>
      <c r="CM104">
        <v>2.51284285714286</v>
      </c>
      <c r="CN104">
        <v>0</v>
      </c>
      <c r="CO104">
        <v>3729.18535714286</v>
      </c>
      <c r="CP104">
        <v>16705.5928571429</v>
      </c>
      <c r="CQ104">
        <v>40.5332142857143</v>
      </c>
      <c r="CR104">
        <v>42.2677142857143</v>
      </c>
      <c r="CS104">
        <v>41.5221428571428</v>
      </c>
      <c r="CT104">
        <v>40.5</v>
      </c>
      <c r="CU104">
        <v>40.06425</v>
      </c>
      <c r="CV104">
        <v>1960.02928571429</v>
      </c>
      <c r="CW104">
        <v>39.9910714285714</v>
      </c>
      <c r="CX104">
        <v>0</v>
      </c>
      <c r="CY104">
        <v>1656170292</v>
      </c>
      <c r="CZ104">
        <v>0</v>
      </c>
      <c r="DA104">
        <v>0</v>
      </c>
      <c r="DB104" t="s">
        <v>356</v>
      </c>
      <c r="DC104">
        <v>1656081796.1</v>
      </c>
      <c r="DD104">
        <v>1656081786.6</v>
      </c>
      <c r="DE104">
        <v>0</v>
      </c>
      <c r="DF104">
        <v>0.447</v>
      </c>
      <c r="DG104">
        <v>0.012</v>
      </c>
      <c r="DH104">
        <v>1.816</v>
      </c>
      <c r="DI104">
        <v>-0.091</v>
      </c>
      <c r="DJ104">
        <v>420</v>
      </c>
      <c r="DK104">
        <v>13</v>
      </c>
      <c r="DL104">
        <v>0.64</v>
      </c>
      <c r="DM104">
        <v>0.22</v>
      </c>
      <c r="DN104">
        <v>-42.4384175</v>
      </c>
      <c r="DO104">
        <v>-1.84336998123825</v>
      </c>
      <c r="DP104">
        <v>0.414849285215426</v>
      </c>
      <c r="DQ104">
        <v>0</v>
      </c>
      <c r="DR104">
        <v>1.2319775</v>
      </c>
      <c r="DS104">
        <v>-0.224805703564733</v>
      </c>
      <c r="DT104">
        <v>0.0222548618002898</v>
      </c>
      <c r="DU104">
        <v>0</v>
      </c>
      <c r="DV104">
        <v>0</v>
      </c>
      <c r="DW104">
        <v>2</v>
      </c>
      <c r="DX104" t="s">
        <v>357</v>
      </c>
      <c r="DY104">
        <v>2.89982</v>
      </c>
      <c r="DZ104">
        <v>2.71629</v>
      </c>
      <c r="EA104">
        <v>0.179595</v>
      </c>
      <c r="EB104">
        <v>0.182548</v>
      </c>
      <c r="EC104">
        <v>0.0781728</v>
      </c>
      <c r="ED104">
        <v>0.0744075</v>
      </c>
      <c r="EE104">
        <v>23619</v>
      </c>
      <c r="EF104">
        <v>20225.9</v>
      </c>
      <c r="EG104">
        <v>25752.9</v>
      </c>
      <c r="EH104">
        <v>24076.8</v>
      </c>
      <c r="EI104">
        <v>40457</v>
      </c>
      <c r="EJ104">
        <v>36855.5</v>
      </c>
      <c r="EK104">
        <v>46470.3</v>
      </c>
      <c r="EL104">
        <v>42901.1</v>
      </c>
      <c r="EM104">
        <v>1.81702</v>
      </c>
      <c r="EN104">
        <v>2.2932</v>
      </c>
      <c r="EO104">
        <v>0.144742</v>
      </c>
      <c r="EP104">
        <v>0</v>
      </c>
      <c r="EQ104">
        <v>22.1224</v>
      </c>
      <c r="ER104">
        <v>999.9</v>
      </c>
      <c r="ES104">
        <v>53.467</v>
      </c>
      <c r="ET104">
        <v>26.506</v>
      </c>
      <c r="EU104">
        <v>24.3521</v>
      </c>
      <c r="EV104">
        <v>52.6555</v>
      </c>
      <c r="EW104">
        <v>35.8854</v>
      </c>
      <c r="EX104">
        <v>2</v>
      </c>
      <c r="EY104">
        <v>-0.342449</v>
      </c>
      <c r="EZ104">
        <v>-0.284594</v>
      </c>
      <c r="FA104">
        <v>20.247</v>
      </c>
      <c r="FB104">
        <v>5.23556</v>
      </c>
      <c r="FC104">
        <v>11.986</v>
      </c>
      <c r="FD104">
        <v>4.9571</v>
      </c>
      <c r="FE104">
        <v>3.30395</v>
      </c>
      <c r="FF104">
        <v>9999</v>
      </c>
      <c r="FG104">
        <v>311</v>
      </c>
      <c r="FH104">
        <v>3696.9</v>
      </c>
      <c r="FI104">
        <v>9999</v>
      </c>
      <c r="FJ104">
        <v>1.86829</v>
      </c>
      <c r="FK104">
        <v>1.86401</v>
      </c>
      <c r="FL104">
        <v>1.87158</v>
      </c>
      <c r="FM104">
        <v>1.86248</v>
      </c>
      <c r="FN104">
        <v>1.86188</v>
      </c>
      <c r="FO104">
        <v>1.86829</v>
      </c>
      <c r="FP104">
        <v>1.85839</v>
      </c>
      <c r="FQ104">
        <v>1.86491</v>
      </c>
      <c r="FR104">
        <v>5</v>
      </c>
      <c r="FS104">
        <v>0</v>
      </c>
      <c r="FT104">
        <v>0</v>
      </c>
      <c r="FU104">
        <v>0</v>
      </c>
      <c r="FV104" t="s">
        <v>358</v>
      </c>
      <c r="FW104" t="s">
        <v>359</v>
      </c>
      <c r="FX104" t="s">
        <v>360</v>
      </c>
      <c r="FY104" t="s">
        <v>360</v>
      </c>
      <c r="FZ104" t="s">
        <v>360</v>
      </c>
      <c r="GA104" t="s">
        <v>360</v>
      </c>
      <c r="GB104">
        <v>0</v>
      </c>
      <c r="GC104">
        <v>100</v>
      </c>
      <c r="GD104">
        <v>100</v>
      </c>
      <c r="GE104">
        <v>3.08</v>
      </c>
      <c r="GF104">
        <v>0.0516</v>
      </c>
      <c r="GG104">
        <v>0.394990895927804</v>
      </c>
      <c r="GH104">
        <v>0.00311535208462502</v>
      </c>
      <c r="GI104">
        <v>-2.16445174003142e-06</v>
      </c>
      <c r="GJ104">
        <v>9.0383515404126e-10</v>
      </c>
      <c r="GK104">
        <v>0.0515542376217994</v>
      </c>
      <c r="GL104">
        <v>0</v>
      </c>
      <c r="GM104">
        <v>0</v>
      </c>
      <c r="GN104">
        <v>0</v>
      </c>
      <c r="GO104">
        <v>18</v>
      </c>
      <c r="GP104">
        <v>2154</v>
      </c>
      <c r="GQ104">
        <v>2</v>
      </c>
      <c r="GR104">
        <v>17</v>
      </c>
      <c r="GS104">
        <v>1475</v>
      </c>
      <c r="GT104">
        <v>1475.1</v>
      </c>
      <c r="GU104">
        <v>3.53638</v>
      </c>
      <c r="GV104">
        <v>2.30225</v>
      </c>
      <c r="GW104">
        <v>1.99829</v>
      </c>
      <c r="GX104">
        <v>2.69897</v>
      </c>
      <c r="GY104">
        <v>2.09351</v>
      </c>
      <c r="GZ104">
        <v>2.34375</v>
      </c>
      <c r="HA104">
        <v>35.244</v>
      </c>
      <c r="HB104">
        <v>15.892</v>
      </c>
      <c r="HC104">
        <v>18</v>
      </c>
      <c r="HD104">
        <v>408.51</v>
      </c>
      <c r="HE104">
        <v>729.559</v>
      </c>
      <c r="HF104">
        <v>23.0021</v>
      </c>
      <c r="HG104">
        <v>22.9852</v>
      </c>
      <c r="HH104">
        <v>30.0005</v>
      </c>
      <c r="HI104">
        <v>22.7413</v>
      </c>
      <c r="HJ104">
        <v>22.7323</v>
      </c>
      <c r="HK104">
        <v>70.876</v>
      </c>
      <c r="HL104">
        <v>35.5229</v>
      </c>
      <c r="HM104">
        <v>81.6528</v>
      </c>
      <c r="HN104">
        <v>23</v>
      </c>
      <c r="HO104">
        <v>1506.6</v>
      </c>
      <c r="HP104">
        <v>18.9722</v>
      </c>
      <c r="HQ104">
        <v>98.4174</v>
      </c>
      <c r="HR104">
        <v>100.904</v>
      </c>
    </row>
    <row r="105" spans="1:226">
      <c r="A105">
        <v>89</v>
      </c>
      <c r="B105">
        <v>1656170298.6</v>
      </c>
      <c r="C105">
        <v>502.099999904633</v>
      </c>
      <c r="D105" t="s">
        <v>536</v>
      </c>
      <c r="E105" t="s">
        <v>537</v>
      </c>
      <c r="F105">
        <v>5</v>
      </c>
      <c r="G105" t="s">
        <v>353</v>
      </c>
      <c r="H105" t="s">
        <v>354</v>
      </c>
      <c r="I105">
        <v>1656170290.85</v>
      </c>
      <c r="J105">
        <f>(K105)/1000</f>
        <v>0</v>
      </c>
      <c r="K105">
        <f>IF(BF105, AN105, AH105)</f>
        <v>0</v>
      </c>
      <c r="L105">
        <f>IF(BF105, AI105, AG105)</f>
        <v>0</v>
      </c>
      <c r="M105">
        <f>BH105 - IF(AU105&gt;1, L105*BB105*100.0/(AW105*BV105), 0)</f>
        <v>0</v>
      </c>
      <c r="N105">
        <f>((T105-J105/2)*M105-L105)/(T105+J105/2)</f>
        <v>0</v>
      </c>
      <c r="O105">
        <f>N105*(BO105+BP105)/1000.0</f>
        <v>0</v>
      </c>
      <c r="P105">
        <f>(BH105 - IF(AU105&gt;1, L105*BB105*100.0/(AW105*BV105), 0))*(BO105+BP105)/1000.0</f>
        <v>0</v>
      </c>
      <c r="Q105">
        <f>2.0/((1/S105-1/R105)+SIGN(S105)*SQRT((1/S105-1/R105)*(1/S105-1/R105) + 4*BC105/((BC105+1)*(BC105+1))*(2*1/S105*1/R105-1/R105*1/R105)))</f>
        <v>0</v>
      </c>
      <c r="R105">
        <f>IF(LEFT(BD105,1)&lt;&gt;"0",IF(LEFT(BD105,1)="1",3.0,BE105),$D$5+$E$5*(BV105*BO105/($K$5*1000))+$F$5*(BV105*BO105/($K$5*1000))*MAX(MIN(BB105,$J$5),$I$5)*MAX(MIN(BB105,$J$5),$I$5)+$G$5*MAX(MIN(BB105,$J$5),$I$5)*(BV105*BO105/($K$5*1000))+$H$5*(BV105*BO105/($K$5*1000))*(BV105*BO105/($K$5*1000)))</f>
        <v>0</v>
      </c>
      <c r="S105">
        <f>J105*(1000-(1000*0.61365*exp(17.502*W105/(240.97+W105))/(BO105+BP105)+BJ105)/2)/(1000*0.61365*exp(17.502*W105/(240.97+W105))/(BO105+BP105)-BJ105)</f>
        <v>0</v>
      </c>
      <c r="T105">
        <f>1/((BC105+1)/(Q105/1.6)+1/(R105/1.37)) + BC105/((BC105+1)/(Q105/1.6) + BC105/(R105/1.37))</f>
        <v>0</v>
      </c>
      <c r="U105">
        <f>(AX105*BA105)</f>
        <v>0</v>
      </c>
      <c r="V105">
        <f>(BQ105+(U105+2*0.95*5.67E-8*(((BQ105+$B$7)+273)^4-(BQ105+273)^4)-44100*J105)/(1.84*29.3*R105+8*0.95*5.67E-8*(BQ105+273)^3))</f>
        <v>0</v>
      </c>
      <c r="W105">
        <f>($C$7*BR105+$D$7*BS105+$E$7*V105)</f>
        <v>0</v>
      </c>
      <c r="X105">
        <f>0.61365*exp(17.502*W105/(240.97+W105))</f>
        <v>0</v>
      </c>
      <c r="Y105">
        <f>(Z105/AA105*100)</f>
        <v>0</v>
      </c>
      <c r="Z105">
        <f>BJ105*(BO105+BP105)/1000</f>
        <v>0</v>
      </c>
      <c r="AA105">
        <f>0.61365*exp(17.502*BQ105/(240.97+BQ105))</f>
        <v>0</v>
      </c>
      <c r="AB105">
        <f>(X105-BJ105*(BO105+BP105)/1000)</f>
        <v>0</v>
      </c>
      <c r="AC105">
        <f>(-J105*44100)</f>
        <v>0</v>
      </c>
      <c r="AD105">
        <f>2*29.3*R105*0.92*(BQ105-W105)</f>
        <v>0</v>
      </c>
      <c r="AE105">
        <f>2*0.95*5.67E-8*(((BQ105+$B$7)+273)^4-(W105+273)^4)</f>
        <v>0</v>
      </c>
      <c r="AF105">
        <f>U105+AE105+AC105+AD105</f>
        <v>0</v>
      </c>
      <c r="AG105">
        <f>BN105*AU105*(BI105-BH105*(1000-AU105*BK105)/(1000-AU105*BJ105))/(100*BB105)</f>
        <v>0</v>
      </c>
      <c r="AH105">
        <f>1000*BN105*AU105*(BJ105-BK105)/(100*BB105*(1000-AU105*BJ105))</f>
        <v>0</v>
      </c>
      <c r="AI105">
        <f>(AJ105 - AK105 - BO105*1E3/(8.314*(BQ105+273.15)) * AM105/BN105 * AL105) * BN105/(100*BB105) * (1000 - BK105)/1000</f>
        <v>0</v>
      </c>
      <c r="AJ105">
        <v>1519.09461657502</v>
      </c>
      <c r="AK105">
        <v>1487.00206060606</v>
      </c>
      <c r="AL105">
        <v>3.47138066240861</v>
      </c>
      <c r="AM105">
        <v>66.87844345255</v>
      </c>
      <c r="AN105">
        <f>(AP105 - AO105 + BO105*1E3/(8.314*(BQ105+273.15)) * AR105/BN105 * AQ105) * BN105/(100*BB105) * 1000/(1000 - AP105)</f>
        <v>0</v>
      </c>
      <c r="AO105">
        <v>18.9041452614175</v>
      </c>
      <c r="AP105">
        <v>20.1209090909091</v>
      </c>
      <c r="AQ105">
        <v>0.000179144607169163</v>
      </c>
      <c r="AR105">
        <v>77.4193285982375</v>
      </c>
      <c r="AS105">
        <v>30</v>
      </c>
      <c r="AT105">
        <v>6</v>
      </c>
      <c r="AU105">
        <f>IF(AS105*$H$13&gt;=AW105,1.0,(AW105/(AW105-AS105*$H$13)))</f>
        <v>0</v>
      </c>
      <c r="AV105">
        <f>(AU105-1)*100</f>
        <v>0</v>
      </c>
      <c r="AW105">
        <f>MAX(0,($B$13+$C$13*BV105)/(1+$D$13*BV105)*BO105/(BQ105+273)*$E$13)</f>
        <v>0</v>
      </c>
      <c r="AX105">
        <f>$B$11*BW105+$C$11*BX105+$F$11*CI105*(1-CL105)</f>
        <v>0</v>
      </c>
      <c r="AY105">
        <f>AX105*AZ105</f>
        <v>0</v>
      </c>
      <c r="AZ105">
        <f>($B$11*$D$9+$C$11*$D$9+$F$11*((CV105+CN105)/MAX(CV105+CN105+CW105, 0.1)*$I$9+CW105/MAX(CV105+CN105+CW105, 0.1)*$J$9))/($B$11+$C$11+$F$11)</f>
        <v>0</v>
      </c>
      <c r="BA105">
        <f>($B$11*$K$9+$C$11*$K$9+$F$11*((CV105+CN105)/MAX(CV105+CN105+CW105, 0.1)*$P$9+CW105/MAX(CV105+CN105+CW105, 0.1)*$Q$9))/($B$11+$C$11+$F$11)</f>
        <v>0</v>
      </c>
      <c r="BB105">
        <v>2.18</v>
      </c>
      <c r="BC105">
        <v>0.5</v>
      </c>
      <c r="BD105" t="s">
        <v>355</v>
      </c>
      <c r="BE105">
        <v>2</v>
      </c>
      <c r="BF105" t="b">
        <v>1</v>
      </c>
      <c r="BG105">
        <v>1656170290.85</v>
      </c>
      <c r="BH105">
        <v>1432.7125</v>
      </c>
      <c r="BI105">
        <v>1475.21857142857</v>
      </c>
      <c r="BJ105">
        <v>20.0991107142857</v>
      </c>
      <c r="BK105">
        <v>18.8950464285714</v>
      </c>
      <c r="BL105">
        <v>1429.64714285714</v>
      </c>
      <c r="BM105">
        <v>20.0475464285714</v>
      </c>
      <c r="BN105">
        <v>499.999321428571</v>
      </c>
      <c r="BO105">
        <v>76.3307857142857</v>
      </c>
      <c r="BP105">
        <v>0.0999691714285714</v>
      </c>
      <c r="BQ105">
        <v>24.533275</v>
      </c>
      <c r="BR105">
        <v>24.550975</v>
      </c>
      <c r="BS105">
        <v>999.9</v>
      </c>
      <c r="BT105">
        <v>0</v>
      </c>
      <c r="BU105">
        <v>0</v>
      </c>
      <c r="BV105">
        <v>10006.3571428571</v>
      </c>
      <c r="BW105">
        <v>0</v>
      </c>
      <c r="BX105">
        <v>1407.21571428571</v>
      </c>
      <c r="BY105">
        <v>-42.504975</v>
      </c>
      <c r="BZ105">
        <v>1462.09964285714</v>
      </c>
      <c r="CA105">
        <v>1503.62857142857</v>
      </c>
      <c r="CB105">
        <v>1.20404428571429</v>
      </c>
      <c r="CC105">
        <v>1475.21857142857</v>
      </c>
      <c r="CD105">
        <v>18.8950464285714</v>
      </c>
      <c r="CE105">
        <v>1.53418</v>
      </c>
      <c r="CF105">
        <v>1.442275</v>
      </c>
      <c r="CG105">
        <v>13.3131321428571</v>
      </c>
      <c r="CH105">
        <v>12.3695357142857</v>
      </c>
      <c r="CI105">
        <v>2000.0425</v>
      </c>
      <c r="CJ105">
        <v>0.980004642857143</v>
      </c>
      <c r="CK105">
        <v>0.0199953357142857</v>
      </c>
      <c r="CL105">
        <v>0</v>
      </c>
      <c r="CM105">
        <v>2.49297142857143</v>
      </c>
      <c r="CN105">
        <v>0</v>
      </c>
      <c r="CO105">
        <v>3746.70607142857</v>
      </c>
      <c r="CP105">
        <v>16705.775</v>
      </c>
      <c r="CQ105">
        <v>40.5531428571429</v>
      </c>
      <c r="CR105">
        <v>42.2898571428571</v>
      </c>
      <c r="CS105">
        <v>41.5442857142857</v>
      </c>
      <c r="CT105">
        <v>40.5221428571429</v>
      </c>
      <c r="CU105">
        <v>40.07775</v>
      </c>
      <c r="CV105">
        <v>1960.05107142857</v>
      </c>
      <c r="CW105">
        <v>39.9914285714286</v>
      </c>
      <c r="CX105">
        <v>0</v>
      </c>
      <c r="CY105">
        <v>1656170297.4</v>
      </c>
      <c r="CZ105">
        <v>0</v>
      </c>
      <c r="DA105">
        <v>0</v>
      </c>
      <c r="DB105" t="s">
        <v>356</v>
      </c>
      <c r="DC105">
        <v>1656081796.1</v>
      </c>
      <c r="DD105">
        <v>1656081786.6</v>
      </c>
      <c r="DE105">
        <v>0</v>
      </c>
      <c r="DF105">
        <v>0.447</v>
      </c>
      <c r="DG105">
        <v>0.012</v>
      </c>
      <c r="DH105">
        <v>1.816</v>
      </c>
      <c r="DI105">
        <v>-0.091</v>
      </c>
      <c r="DJ105">
        <v>420</v>
      </c>
      <c r="DK105">
        <v>13</v>
      </c>
      <c r="DL105">
        <v>0.64</v>
      </c>
      <c r="DM105">
        <v>0.22</v>
      </c>
      <c r="DN105">
        <v>-42.5090875</v>
      </c>
      <c r="DO105">
        <v>-0.505057035647303</v>
      </c>
      <c r="DP105">
        <v>0.386220124532305</v>
      </c>
      <c r="DQ105">
        <v>0</v>
      </c>
      <c r="DR105">
        <v>1.21242075</v>
      </c>
      <c r="DS105">
        <v>-0.170447166979365</v>
      </c>
      <c r="DT105">
        <v>0.0182552169786475</v>
      </c>
      <c r="DU105">
        <v>0</v>
      </c>
      <c r="DV105">
        <v>0</v>
      </c>
      <c r="DW105">
        <v>2</v>
      </c>
      <c r="DX105" t="s">
        <v>357</v>
      </c>
      <c r="DY105">
        <v>2.89979</v>
      </c>
      <c r="DZ105">
        <v>2.71654</v>
      </c>
      <c r="EA105">
        <v>0.180979</v>
      </c>
      <c r="EB105">
        <v>0.183947</v>
      </c>
      <c r="EC105">
        <v>0.0782144</v>
      </c>
      <c r="ED105">
        <v>0.0745999</v>
      </c>
      <c r="EE105">
        <v>23579</v>
      </c>
      <c r="EF105">
        <v>20191.3</v>
      </c>
      <c r="EG105">
        <v>25752.7</v>
      </c>
      <c r="EH105">
        <v>24076.8</v>
      </c>
      <c r="EI105">
        <v>40454.7</v>
      </c>
      <c r="EJ105">
        <v>36848</v>
      </c>
      <c r="EK105">
        <v>46469.8</v>
      </c>
      <c r="EL105">
        <v>42901.4</v>
      </c>
      <c r="EM105">
        <v>1.81645</v>
      </c>
      <c r="EN105">
        <v>2.29305</v>
      </c>
      <c r="EO105">
        <v>0.139318</v>
      </c>
      <c r="EP105">
        <v>0</v>
      </c>
      <c r="EQ105">
        <v>22.1568</v>
      </c>
      <c r="ER105">
        <v>999.9</v>
      </c>
      <c r="ES105">
        <v>53.443</v>
      </c>
      <c r="ET105">
        <v>26.526</v>
      </c>
      <c r="EU105">
        <v>24.37</v>
      </c>
      <c r="EV105">
        <v>52.0355</v>
      </c>
      <c r="EW105">
        <v>35.8173</v>
      </c>
      <c r="EX105">
        <v>2</v>
      </c>
      <c r="EY105">
        <v>-0.341928</v>
      </c>
      <c r="EZ105">
        <v>-0.270202</v>
      </c>
      <c r="FA105">
        <v>20.2468</v>
      </c>
      <c r="FB105">
        <v>5.23556</v>
      </c>
      <c r="FC105">
        <v>11.986</v>
      </c>
      <c r="FD105">
        <v>4.9572</v>
      </c>
      <c r="FE105">
        <v>3.30395</v>
      </c>
      <c r="FF105">
        <v>9999</v>
      </c>
      <c r="FG105">
        <v>311</v>
      </c>
      <c r="FH105">
        <v>3697.2</v>
      </c>
      <c r="FI105">
        <v>9999</v>
      </c>
      <c r="FJ105">
        <v>1.86829</v>
      </c>
      <c r="FK105">
        <v>1.86401</v>
      </c>
      <c r="FL105">
        <v>1.87162</v>
      </c>
      <c r="FM105">
        <v>1.86247</v>
      </c>
      <c r="FN105">
        <v>1.86188</v>
      </c>
      <c r="FO105">
        <v>1.86829</v>
      </c>
      <c r="FP105">
        <v>1.8584</v>
      </c>
      <c r="FQ105">
        <v>1.86488</v>
      </c>
      <c r="FR105">
        <v>5</v>
      </c>
      <c r="FS105">
        <v>0</v>
      </c>
      <c r="FT105">
        <v>0</v>
      </c>
      <c r="FU105">
        <v>0</v>
      </c>
      <c r="FV105" t="s">
        <v>358</v>
      </c>
      <c r="FW105" t="s">
        <v>359</v>
      </c>
      <c r="FX105" t="s">
        <v>360</v>
      </c>
      <c r="FY105" t="s">
        <v>360</v>
      </c>
      <c r="FZ105" t="s">
        <v>360</v>
      </c>
      <c r="GA105" t="s">
        <v>360</v>
      </c>
      <c r="GB105">
        <v>0</v>
      </c>
      <c r="GC105">
        <v>100</v>
      </c>
      <c r="GD105">
        <v>100</v>
      </c>
      <c r="GE105">
        <v>3.13</v>
      </c>
      <c r="GF105">
        <v>0.0515</v>
      </c>
      <c r="GG105">
        <v>0.394990895927804</v>
      </c>
      <c r="GH105">
        <v>0.00311535208462502</v>
      </c>
      <c r="GI105">
        <v>-2.16445174003142e-06</v>
      </c>
      <c r="GJ105">
        <v>9.0383515404126e-10</v>
      </c>
      <c r="GK105">
        <v>0.0515542376217994</v>
      </c>
      <c r="GL105">
        <v>0</v>
      </c>
      <c r="GM105">
        <v>0</v>
      </c>
      <c r="GN105">
        <v>0</v>
      </c>
      <c r="GO105">
        <v>18</v>
      </c>
      <c r="GP105">
        <v>2154</v>
      </c>
      <c r="GQ105">
        <v>2</v>
      </c>
      <c r="GR105">
        <v>17</v>
      </c>
      <c r="GS105">
        <v>1475</v>
      </c>
      <c r="GT105">
        <v>1475.2</v>
      </c>
      <c r="GU105">
        <v>3.56812</v>
      </c>
      <c r="GV105">
        <v>2.2876</v>
      </c>
      <c r="GW105">
        <v>1.99829</v>
      </c>
      <c r="GX105">
        <v>2.69897</v>
      </c>
      <c r="GY105">
        <v>2.09351</v>
      </c>
      <c r="GZ105">
        <v>2.38159</v>
      </c>
      <c r="HA105">
        <v>35.244</v>
      </c>
      <c r="HB105">
        <v>15.892</v>
      </c>
      <c r="HC105">
        <v>18</v>
      </c>
      <c r="HD105">
        <v>408.258</v>
      </c>
      <c r="HE105">
        <v>729.522</v>
      </c>
      <c r="HF105">
        <v>23.0024</v>
      </c>
      <c r="HG105">
        <v>22.9927</v>
      </c>
      <c r="HH105">
        <v>30.0006</v>
      </c>
      <c r="HI105">
        <v>22.7483</v>
      </c>
      <c r="HJ105">
        <v>22.7389</v>
      </c>
      <c r="HK105">
        <v>71.4535</v>
      </c>
      <c r="HL105">
        <v>35.2465</v>
      </c>
      <c r="HM105">
        <v>81.6528</v>
      </c>
      <c r="HN105">
        <v>23</v>
      </c>
      <c r="HO105">
        <v>1520.08</v>
      </c>
      <c r="HP105">
        <v>18.9758</v>
      </c>
      <c r="HQ105">
        <v>98.4165</v>
      </c>
      <c r="HR105">
        <v>100.904</v>
      </c>
    </row>
    <row r="106" spans="1:226">
      <c r="A106">
        <v>90</v>
      </c>
      <c r="B106">
        <v>1656170303.1</v>
      </c>
      <c r="C106">
        <v>506.599999904633</v>
      </c>
      <c r="D106" t="s">
        <v>538</v>
      </c>
      <c r="E106" t="s">
        <v>539</v>
      </c>
      <c r="F106">
        <v>5</v>
      </c>
      <c r="G106" t="s">
        <v>353</v>
      </c>
      <c r="H106" t="s">
        <v>354</v>
      </c>
      <c r="I106">
        <v>1656170295.27857</v>
      </c>
      <c r="J106">
        <f>(K106)/1000</f>
        <v>0</v>
      </c>
      <c r="K106">
        <f>IF(BF106, AN106, AH106)</f>
        <v>0</v>
      </c>
      <c r="L106">
        <f>IF(BF106, AI106, AG106)</f>
        <v>0</v>
      </c>
      <c r="M106">
        <f>BH106 - IF(AU106&gt;1, L106*BB106*100.0/(AW106*BV106), 0)</f>
        <v>0</v>
      </c>
      <c r="N106">
        <f>((T106-J106/2)*M106-L106)/(T106+J106/2)</f>
        <v>0</v>
      </c>
      <c r="O106">
        <f>N106*(BO106+BP106)/1000.0</f>
        <v>0</v>
      </c>
      <c r="P106">
        <f>(BH106 - IF(AU106&gt;1, L106*BB106*100.0/(AW106*BV106), 0))*(BO106+BP106)/1000.0</f>
        <v>0</v>
      </c>
      <c r="Q106">
        <f>2.0/((1/S106-1/R106)+SIGN(S106)*SQRT((1/S106-1/R106)*(1/S106-1/R106) + 4*BC106/((BC106+1)*(BC106+1))*(2*1/S106*1/R106-1/R106*1/R106)))</f>
        <v>0</v>
      </c>
      <c r="R106">
        <f>IF(LEFT(BD106,1)&lt;&gt;"0",IF(LEFT(BD106,1)="1",3.0,BE106),$D$5+$E$5*(BV106*BO106/($K$5*1000))+$F$5*(BV106*BO106/($K$5*1000))*MAX(MIN(BB106,$J$5),$I$5)*MAX(MIN(BB106,$J$5),$I$5)+$G$5*MAX(MIN(BB106,$J$5),$I$5)*(BV106*BO106/($K$5*1000))+$H$5*(BV106*BO106/($K$5*1000))*(BV106*BO106/($K$5*1000)))</f>
        <v>0</v>
      </c>
      <c r="S106">
        <f>J106*(1000-(1000*0.61365*exp(17.502*W106/(240.97+W106))/(BO106+BP106)+BJ106)/2)/(1000*0.61365*exp(17.502*W106/(240.97+W106))/(BO106+BP106)-BJ106)</f>
        <v>0</v>
      </c>
      <c r="T106">
        <f>1/((BC106+1)/(Q106/1.6)+1/(R106/1.37)) + BC106/((BC106+1)/(Q106/1.6) + BC106/(R106/1.37))</f>
        <v>0</v>
      </c>
      <c r="U106">
        <f>(AX106*BA106)</f>
        <v>0</v>
      </c>
      <c r="V106">
        <f>(BQ106+(U106+2*0.95*5.67E-8*(((BQ106+$B$7)+273)^4-(BQ106+273)^4)-44100*J106)/(1.84*29.3*R106+8*0.95*5.67E-8*(BQ106+273)^3))</f>
        <v>0</v>
      </c>
      <c r="W106">
        <f>($C$7*BR106+$D$7*BS106+$E$7*V106)</f>
        <v>0</v>
      </c>
      <c r="X106">
        <f>0.61365*exp(17.502*W106/(240.97+W106))</f>
        <v>0</v>
      </c>
      <c r="Y106">
        <f>(Z106/AA106*100)</f>
        <v>0</v>
      </c>
      <c r="Z106">
        <f>BJ106*(BO106+BP106)/1000</f>
        <v>0</v>
      </c>
      <c r="AA106">
        <f>0.61365*exp(17.502*BQ106/(240.97+BQ106))</f>
        <v>0</v>
      </c>
      <c r="AB106">
        <f>(X106-BJ106*(BO106+BP106)/1000)</f>
        <v>0</v>
      </c>
      <c r="AC106">
        <f>(-J106*44100)</f>
        <v>0</v>
      </c>
      <c r="AD106">
        <f>2*29.3*R106*0.92*(BQ106-W106)</f>
        <v>0</v>
      </c>
      <c r="AE106">
        <f>2*0.95*5.67E-8*(((BQ106+$B$7)+273)^4-(W106+273)^4)</f>
        <v>0</v>
      </c>
      <c r="AF106">
        <f>U106+AE106+AC106+AD106</f>
        <v>0</v>
      </c>
      <c r="AG106">
        <f>BN106*AU106*(BI106-BH106*(1000-AU106*BK106)/(1000-AU106*BJ106))/(100*BB106)</f>
        <v>0</v>
      </c>
      <c r="AH106">
        <f>1000*BN106*AU106*(BJ106-BK106)/(100*BB106*(1000-AU106*BJ106))</f>
        <v>0</v>
      </c>
      <c r="AI106">
        <f>(AJ106 - AK106 - BO106*1E3/(8.314*(BQ106+273.15)) * AM106/BN106 * AL106) * BN106/(100*BB106) * (1000 - BK106)/1000</f>
        <v>0</v>
      </c>
      <c r="AJ106">
        <v>1534.77053397381</v>
      </c>
      <c r="AK106">
        <v>1502.44448484848</v>
      </c>
      <c r="AL106">
        <v>3.4231640274091</v>
      </c>
      <c r="AM106">
        <v>66.87844345255</v>
      </c>
      <c r="AN106">
        <f>(AP106 - AO106 + BO106*1E3/(8.314*(BQ106+273.15)) * AR106/BN106 * AQ106) * BN106/(100*BB106) * 1000/(1000 - AP106)</f>
        <v>0</v>
      </c>
      <c r="AO106">
        <v>18.9784551429995</v>
      </c>
      <c r="AP106">
        <v>20.1531624242424</v>
      </c>
      <c r="AQ106">
        <v>0.00779268891665505</v>
      </c>
      <c r="AR106">
        <v>77.4193285982375</v>
      </c>
      <c r="AS106">
        <v>30</v>
      </c>
      <c r="AT106">
        <v>6</v>
      </c>
      <c r="AU106">
        <f>IF(AS106*$H$13&gt;=AW106,1.0,(AW106/(AW106-AS106*$H$13)))</f>
        <v>0</v>
      </c>
      <c r="AV106">
        <f>(AU106-1)*100</f>
        <v>0</v>
      </c>
      <c r="AW106">
        <f>MAX(0,($B$13+$C$13*BV106)/(1+$D$13*BV106)*BO106/(BQ106+273)*$E$13)</f>
        <v>0</v>
      </c>
      <c r="AX106">
        <f>$B$11*BW106+$C$11*BX106+$F$11*CI106*(1-CL106)</f>
        <v>0</v>
      </c>
      <c r="AY106">
        <f>AX106*AZ106</f>
        <v>0</v>
      </c>
      <c r="AZ106">
        <f>($B$11*$D$9+$C$11*$D$9+$F$11*((CV106+CN106)/MAX(CV106+CN106+CW106, 0.1)*$I$9+CW106/MAX(CV106+CN106+CW106, 0.1)*$J$9))/($B$11+$C$11+$F$11)</f>
        <v>0</v>
      </c>
      <c r="BA106">
        <f>($B$11*$K$9+$C$11*$K$9+$F$11*((CV106+CN106)/MAX(CV106+CN106+CW106, 0.1)*$P$9+CW106/MAX(CV106+CN106+CW106, 0.1)*$Q$9))/($B$11+$C$11+$F$11)</f>
        <v>0</v>
      </c>
      <c r="BB106">
        <v>2.18</v>
      </c>
      <c r="BC106">
        <v>0.5</v>
      </c>
      <c r="BD106" t="s">
        <v>355</v>
      </c>
      <c r="BE106">
        <v>2</v>
      </c>
      <c r="BF106" t="b">
        <v>1</v>
      </c>
      <c r="BG106">
        <v>1656170295.27857</v>
      </c>
      <c r="BH106">
        <v>1447.56535714286</v>
      </c>
      <c r="BI106">
        <v>1490.07321428571</v>
      </c>
      <c r="BJ106">
        <v>20.1167392857143</v>
      </c>
      <c r="BK106">
        <v>18.9333321428571</v>
      </c>
      <c r="BL106">
        <v>1444.46321428571</v>
      </c>
      <c r="BM106">
        <v>20.065175</v>
      </c>
      <c r="BN106">
        <v>500.010821428571</v>
      </c>
      <c r="BO106">
        <v>76.3307857142857</v>
      </c>
      <c r="BP106">
        <v>0.100064760714286</v>
      </c>
      <c r="BQ106">
        <v>24.5456714285714</v>
      </c>
      <c r="BR106">
        <v>24.5167035714286</v>
      </c>
      <c r="BS106">
        <v>999.9</v>
      </c>
      <c r="BT106">
        <v>0</v>
      </c>
      <c r="BU106">
        <v>0</v>
      </c>
      <c r="BV106">
        <v>9991.28821428571</v>
      </c>
      <c r="BW106">
        <v>0</v>
      </c>
      <c r="BX106">
        <v>1407.78892857143</v>
      </c>
      <c r="BY106">
        <v>-42.5069428571429</v>
      </c>
      <c r="BZ106">
        <v>1477.28428571429</v>
      </c>
      <c r="CA106">
        <v>1518.82964285714</v>
      </c>
      <c r="CB106">
        <v>1.18339785714286</v>
      </c>
      <c r="CC106">
        <v>1490.07321428571</v>
      </c>
      <c r="CD106">
        <v>18.9333321428571</v>
      </c>
      <c r="CE106">
        <v>1.53552607142857</v>
      </c>
      <c r="CF106">
        <v>1.44519642857143</v>
      </c>
      <c r="CG106">
        <v>13.326575</v>
      </c>
      <c r="CH106">
        <v>12.4003107142857</v>
      </c>
      <c r="CI106">
        <v>2000.04321428571</v>
      </c>
      <c r="CJ106">
        <v>0.980004321428572</v>
      </c>
      <c r="CK106">
        <v>0.0199956678571429</v>
      </c>
      <c r="CL106">
        <v>0</v>
      </c>
      <c r="CM106">
        <v>2.47199642857143</v>
      </c>
      <c r="CN106">
        <v>0</v>
      </c>
      <c r="CO106">
        <v>3762.60285714286</v>
      </c>
      <c r="CP106">
        <v>16705.7928571429</v>
      </c>
      <c r="CQ106">
        <v>40.5597857142857</v>
      </c>
      <c r="CR106">
        <v>42.3053571428571</v>
      </c>
      <c r="CS106">
        <v>41.5509285714286</v>
      </c>
      <c r="CT106">
        <v>40.5398571428571</v>
      </c>
      <c r="CU106">
        <v>40.09575</v>
      </c>
      <c r="CV106">
        <v>1960.05107142857</v>
      </c>
      <c r="CW106">
        <v>39.9921428571429</v>
      </c>
      <c r="CX106">
        <v>0</v>
      </c>
      <c r="CY106">
        <v>1656170302.2</v>
      </c>
      <c r="CZ106">
        <v>0</v>
      </c>
      <c r="DA106">
        <v>0</v>
      </c>
      <c r="DB106" t="s">
        <v>356</v>
      </c>
      <c r="DC106">
        <v>1656081796.1</v>
      </c>
      <c r="DD106">
        <v>1656081786.6</v>
      </c>
      <c r="DE106">
        <v>0</v>
      </c>
      <c r="DF106">
        <v>0.447</v>
      </c>
      <c r="DG106">
        <v>0.012</v>
      </c>
      <c r="DH106">
        <v>1.816</v>
      </c>
      <c r="DI106">
        <v>-0.091</v>
      </c>
      <c r="DJ106">
        <v>420</v>
      </c>
      <c r="DK106">
        <v>13</v>
      </c>
      <c r="DL106">
        <v>0.64</v>
      </c>
      <c r="DM106">
        <v>0.22</v>
      </c>
      <c r="DN106">
        <v>-42.43799</v>
      </c>
      <c r="DO106">
        <v>-0.59716547842393</v>
      </c>
      <c r="DP106">
        <v>0.389319366202093</v>
      </c>
      <c r="DQ106">
        <v>0</v>
      </c>
      <c r="DR106">
        <v>1.19334225</v>
      </c>
      <c r="DS106">
        <v>-0.259267879924956</v>
      </c>
      <c r="DT106">
        <v>0.0284022685262551</v>
      </c>
      <c r="DU106">
        <v>0</v>
      </c>
      <c r="DV106">
        <v>0</v>
      </c>
      <c r="DW106">
        <v>2</v>
      </c>
      <c r="DX106" t="s">
        <v>357</v>
      </c>
      <c r="DY106">
        <v>2.8999</v>
      </c>
      <c r="DZ106">
        <v>2.7163</v>
      </c>
      <c r="EA106">
        <v>0.182098</v>
      </c>
      <c r="EB106">
        <v>0.184966</v>
      </c>
      <c r="EC106">
        <v>0.0782999</v>
      </c>
      <c r="ED106">
        <v>0.0747171</v>
      </c>
      <c r="EE106">
        <v>23546.1</v>
      </c>
      <c r="EF106">
        <v>20165.9</v>
      </c>
      <c r="EG106">
        <v>25752</v>
      </c>
      <c r="EH106">
        <v>24076.5</v>
      </c>
      <c r="EI106">
        <v>40450</v>
      </c>
      <c r="EJ106">
        <v>36843</v>
      </c>
      <c r="EK106">
        <v>46468.7</v>
      </c>
      <c r="EL106">
        <v>42901</v>
      </c>
      <c r="EM106">
        <v>1.8168</v>
      </c>
      <c r="EN106">
        <v>2.29287</v>
      </c>
      <c r="EO106">
        <v>0.141073</v>
      </c>
      <c r="EP106">
        <v>0</v>
      </c>
      <c r="EQ106">
        <v>22.1821</v>
      </c>
      <c r="ER106">
        <v>999.9</v>
      </c>
      <c r="ES106">
        <v>53.443</v>
      </c>
      <c r="ET106">
        <v>26.556</v>
      </c>
      <c r="EU106">
        <v>24.4129</v>
      </c>
      <c r="EV106">
        <v>52.2855</v>
      </c>
      <c r="EW106">
        <v>35.7372</v>
      </c>
      <c r="EX106">
        <v>2</v>
      </c>
      <c r="EY106">
        <v>-0.341369</v>
      </c>
      <c r="EZ106">
        <v>-0.259529</v>
      </c>
      <c r="FA106">
        <v>20.2467</v>
      </c>
      <c r="FB106">
        <v>5.23511</v>
      </c>
      <c r="FC106">
        <v>11.986</v>
      </c>
      <c r="FD106">
        <v>4.95735</v>
      </c>
      <c r="FE106">
        <v>3.304</v>
      </c>
      <c r="FF106">
        <v>9999</v>
      </c>
      <c r="FG106">
        <v>311</v>
      </c>
      <c r="FH106">
        <v>3697.2</v>
      </c>
      <c r="FI106">
        <v>9999</v>
      </c>
      <c r="FJ106">
        <v>1.86829</v>
      </c>
      <c r="FK106">
        <v>1.86401</v>
      </c>
      <c r="FL106">
        <v>1.87162</v>
      </c>
      <c r="FM106">
        <v>1.86247</v>
      </c>
      <c r="FN106">
        <v>1.86188</v>
      </c>
      <c r="FO106">
        <v>1.86829</v>
      </c>
      <c r="FP106">
        <v>1.85842</v>
      </c>
      <c r="FQ106">
        <v>1.86489</v>
      </c>
      <c r="FR106">
        <v>5</v>
      </c>
      <c r="FS106">
        <v>0</v>
      </c>
      <c r="FT106">
        <v>0</v>
      </c>
      <c r="FU106">
        <v>0</v>
      </c>
      <c r="FV106" t="s">
        <v>358</v>
      </c>
      <c r="FW106" t="s">
        <v>359</v>
      </c>
      <c r="FX106" t="s">
        <v>360</v>
      </c>
      <c r="FY106" t="s">
        <v>360</v>
      </c>
      <c r="FZ106" t="s">
        <v>360</v>
      </c>
      <c r="GA106" t="s">
        <v>360</v>
      </c>
      <c r="GB106">
        <v>0</v>
      </c>
      <c r="GC106">
        <v>100</v>
      </c>
      <c r="GD106">
        <v>100</v>
      </c>
      <c r="GE106">
        <v>3.17</v>
      </c>
      <c r="GF106">
        <v>0.0515</v>
      </c>
      <c r="GG106">
        <v>0.394990895927804</v>
      </c>
      <c r="GH106">
        <v>0.00311535208462502</v>
      </c>
      <c r="GI106">
        <v>-2.16445174003142e-06</v>
      </c>
      <c r="GJ106">
        <v>9.0383515404126e-10</v>
      </c>
      <c r="GK106">
        <v>0.0515542376217994</v>
      </c>
      <c r="GL106">
        <v>0</v>
      </c>
      <c r="GM106">
        <v>0</v>
      </c>
      <c r="GN106">
        <v>0</v>
      </c>
      <c r="GO106">
        <v>18</v>
      </c>
      <c r="GP106">
        <v>2154</v>
      </c>
      <c r="GQ106">
        <v>2</v>
      </c>
      <c r="GR106">
        <v>17</v>
      </c>
      <c r="GS106">
        <v>1475.1</v>
      </c>
      <c r="GT106">
        <v>1475.3</v>
      </c>
      <c r="GU106">
        <v>3.59497</v>
      </c>
      <c r="GV106">
        <v>2.29126</v>
      </c>
      <c r="GW106">
        <v>1.99829</v>
      </c>
      <c r="GX106">
        <v>2.69897</v>
      </c>
      <c r="GY106">
        <v>2.09351</v>
      </c>
      <c r="GZ106">
        <v>2.38159</v>
      </c>
      <c r="HA106">
        <v>35.2671</v>
      </c>
      <c r="HB106">
        <v>15.892</v>
      </c>
      <c r="HC106">
        <v>18</v>
      </c>
      <c r="HD106">
        <v>408.491</v>
      </c>
      <c r="HE106">
        <v>729.449</v>
      </c>
      <c r="HF106">
        <v>23.0023</v>
      </c>
      <c r="HG106">
        <v>22.9988</v>
      </c>
      <c r="HH106">
        <v>30.0006</v>
      </c>
      <c r="HI106">
        <v>22.7548</v>
      </c>
      <c r="HJ106">
        <v>22.7446</v>
      </c>
      <c r="HK106">
        <v>71.9484</v>
      </c>
      <c r="HL106">
        <v>35.2465</v>
      </c>
      <c r="HM106">
        <v>81.6528</v>
      </c>
      <c r="HN106">
        <v>23</v>
      </c>
      <c r="HO106">
        <v>1540.27</v>
      </c>
      <c r="HP106">
        <v>18.9605</v>
      </c>
      <c r="HQ106">
        <v>98.414</v>
      </c>
      <c r="HR106">
        <v>100.903</v>
      </c>
    </row>
    <row r="107" spans="1:226">
      <c r="A107">
        <v>91</v>
      </c>
      <c r="B107">
        <v>1656170308.6</v>
      </c>
      <c r="C107">
        <v>512.099999904633</v>
      </c>
      <c r="D107" t="s">
        <v>540</v>
      </c>
      <c r="E107" t="s">
        <v>541</v>
      </c>
      <c r="F107">
        <v>5</v>
      </c>
      <c r="G107" t="s">
        <v>353</v>
      </c>
      <c r="H107" t="s">
        <v>354</v>
      </c>
      <c r="I107">
        <v>1656170300.85</v>
      </c>
      <c r="J107">
        <f>(K107)/1000</f>
        <v>0</v>
      </c>
      <c r="K107">
        <f>IF(BF107, AN107, AH107)</f>
        <v>0</v>
      </c>
      <c r="L107">
        <f>IF(BF107, AI107, AG107)</f>
        <v>0</v>
      </c>
      <c r="M107">
        <f>BH107 - IF(AU107&gt;1, L107*BB107*100.0/(AW107*BV107), 0)</f>
        <v>0</v>
      </c>
      <c r="N107">
        <f>((T107-J107/2)*M107-L107)/(T107+J107/2)</f>
        <v>0</v>
      </c>
      <c r="O107">
        <f>N107*(BO107+BP107)/1000.0</f>
        <v>0</v>
      </c>
      <c r="P107">
        <f>(BH107 - IF(AU107&gt;1, L107*BB107*100.0/(AW107*BV107), 0))*(BO107+BP107)/1000.0</f>
        <v>0</v>
      </c>
      <c r="Q107">
        <f>2.0/((1/S107-1/R107)+SIGN(S107)*SQRT((1/S107-1/R107)*(1/S107-1/R107) + 4*BC107/((BC107+1)*(BC107+1))*(2*1/S107*1/R107-1/R107*1/R107)))</f>
        <v>0</v>
      </c>
      <c r="R107">
        <f>IF(LEFT(BD107,1)&lt;&gt;"0",IF(LEFT(BD107,1)="1",3.0,BE107),$D$5+$E$5*(BV107*BO107/($K$5*1000))+$F$5*(BV107*BO107/($K$5*1000))*MAX(MIN(BB107,$J$5),$I$5)*MAX(MIN(BB107,$J$5),$I$5)+$G$5*MAX(MIN(BB107,$J$5),$I$5)*(BV107*BO107/($K$5*1000))+$H$5*(BV107*BO107/($K$5*1000))*(BV107*BO107/($K$5*1000)))</f>
        <v>0</v>
      </c>
      <c r="S107">
        <f>J107*(1000-(1000*0.61365*exp(17.502*W107/(240.97+W107))/(BO107+BP107)+BJ107)/2)/(1000*0.61365*exp(17.502*W107/(240.97+W107))/(BO107+BP107)-BJ107)</f>
        <v>0</v>
      </c>
      <c r="T107">
        <f>1/((BC107+1)/(Q107/1.6)+1/(R107/1.37)) + BC107/((BC107+1)/(Q107/1.6) + BC107/(R107/1.37))</f>
        <v>0</v>
      </c>
      <c r="U107">
        <f>(AX107*BA107)</f>
        <v>0</v>
      </c>
      <c r="V107">
        <f>(BQ107+(U107+2*0.95*5.67E-8*(((BQ107+$B$7)+273)^4-(BQ107+273)^4)-44100*J107)/(1.84*29.3*R107+8*0.95*5.67E-8*(BQ107+273)^3))</f>
        <v>0</v>
      </c>
      <c r="W107">
        <f>($C$7*BR107+$D$7*BS107+$E$7*V107)</f>
        <v>0</v>
      </c>
      <c r="X107">
        <f>0.61365*exp(17.502*W107/(240.97+W107))</f>
        <v>0</v>
      </c>
      <c r="Y107">
        <f>(Z107/AA107*100)</f>
        <v>0</v>
      </c>
      <c r="Z107">
        <f>BJ107*(BO107+BP107)/1000</f>
        <v>0</v>
      </c>
      <c r="AA107">
        <f>0.61365*exp(17.502*BQ107/(240.97+BQ107))</f>
        <v>0</v>
      </c>
      <c r="AB107">
        <f>(X107-BJ107*(BO107+BP107)/1000)</f>
        <v>0</v>
      </c>
      <c r="AC107">
        <f>(-J107*44100)</f>
        <v>0</v>
      </c>
      <c r="AD107">
        <f>2*29.3*R107*0.92*(BQ107-W107)</f>
        <v>0</v>
      </c>
      <c r="AE107">
        <f>2*0.95*5.67E-8*(((BQ107+$B$7)+273)^4-(W107+273)^4)</f>
        <v>0</v>
      </c>
      <c r="AF107">
        <f>U107+AE107+AC107+AD107</f>
        <v>0</v>
      </c>
      <c r="AG107">
        <f>BN107*AU107*(BI107-BH107*(1000-AU107*BK107)/(1000-AU107*BJ107))/(100*BB107)</f>
        <v>0</v>
      </c>
      <c r="AH107">
        <f>1000*BN107*AU107*(BJ107-BK107)/(100*BB107*(1000-AU107*BJ107))</f>
        <v>0</v>
      </c>
      <c r="AI107">
        <f>(AJ107 - AK107 - BO107*1E3/(8.314*(BQ107+273.15)) * AM107/BN107 * AL107) * BN107/(100*BB107) * (1000 - BK107)/1000</f>
        <v>0</v>
      </c>
      <c r="AJ107">
        <v>1552.63064965155</v>
      </c>
      <c r="AK107">
        <v>1520.65260606061</v>
      </c>
      <c r="AL107">
        <v>3.33264422818714</v>
      </c>
      <c r="AM107">
        <v>66.87844345255</v>
      </c>
      <c r="AN107">
        <f>(AP107 - AO107 + BO107*1E3/(8.314*(BQ107+273.15)) * AR107/BN107 * AQ107) * BN107/(100*BB107) * 1000/(1000 - AP107)</f>
        <v>0</v>
      </c>
      <c r="AO107">
        <v>19.016242066266</v>
      </c>
      <c r="AP107">
        <v>20.1819060606061</v>
      </c>
      <c r="AQ107">
        <v>0.00605115616871801</v>
      </c>
      <c r="AR107">
        <v>77.4193285982375</v>
      </c>
      <c r="AS107">
        <v>30</v>
      </c>
      <c r="AT107">
        <v>6</v>
      </c>
      <c r="AU107">
        <f>IF(AS107*$H$13&gt;=AW107,1.0,(AW107/(AW107-AS107*$H$13)))</f>
        <v>0</v>
      </c>
      <c r="AV107">
        <f>(AU107-1)*100</f>
        <v>0</v>
      </c>
      <c r="AW107">
        <f>MAX(0,($B$13+$C$13*BV107)/(1+$D$13*BV107)*BO107/(BQ107+273)*$E$13)</f>
        <v>0</v>
      </c>
      <c r="AX107">
        <f>$B$11*BW107+$C$11*BX107+$F$11*CI107*(1-CL107)</f>
        <v>0</v>
      </c>
      <c r="AY107">
        <f>AX107*AZ107</f>
        <v>0</v>
      </c>
      <c r="AZ107">
        <f>($B$11*$D$9+$C$11*$D$9+$F$11*((CV107+CN107)/MAX(CV107+CN107+CW107, 0.1)*$I$9+CW107/MAX(CV107+CN107+CW107, 0.1)*$J$9))/($B$11+$C$11+$F$11)</f>
        <v>0</v>
      </c>
      <c r="BA107">
        <f>($B$11*$K$9+$C$11*$K$9+$F$11*((CV107+CN107)/MAX(CV107+CN107+CW107, 0.1)*$P$9+CW107/MAX(CV107+CN107+CW107, 0.1)*$Q$9))/($B$11+$C$11+$F$11)</f>
        <v>0</v>
      </c>
      <c r="BB107">
        <v>2.18</v>
      </c>
      <c r="BC107">
        <v>0.5</v>
      </c>
      <c r="BD107" t="s">
        <v>355</v>
      </c>
      <c r="BE107">
        <v>2</v>
      </c>
      <c r="BF107" t="b">
        <v>1</v>
      </c>
      <c r="BG107">
        <v>1656170300.85</v>
      </c>
      <c r="BH107">
        <v>1466.10107142857</v>
      </c>
      <c r="BI107">
        <v>1508.35928571429</v>
      </c>
      <c r="BJ107">
        <v>20.1424107142857</v>
      </c>
      <c r="BK107">
        <v>18.9792357142857</v>
      </c>
      <c r="BL107">
        <v>1462.95178571429</v>
      </c>
      <c r="BM107">
        <v>20.0908535714286</v>
      </c>
      <c r="BN107">
        <v>499.997357142857</v>
      </c>
      <c r="BO107">
        <v>76.3306357142857</v>
      </c>
      <c r="BP107">
        <v>0.099961525</v>
      </c>
      <c r="BQ107">
        <v>24.5635107142857</v>
      </c>
      <c r="BR107">
        <v>24.4766785714286</v>
      </c>
      <c r="BS107">
        <v>999.9</v>
      </c>
      <c r="BT107">
        <v>0</v>
      </c>
      <c r="BU107">
        <v>0</v>
      </c>
      <c r="BV107">
        <v>10007.3785714286</v>
      </c>
      <c r="BW107">
        <v>0</v>
      </c>
      <c r="BX107">
        <v>1408.09392857143</v>
      </c>
      <c r="BY107">
        <v>-42.2575535714286</v>
      </c>
      <c r="BZ107">
        <v>1496.24035714286</v>
      </c>
      <c r="CA107">
        <v>1537.54107142857</v>
      </c>
      <c r="CB107">
        <v>1.16317321428571</v>
      </c>
      <c r="CC107">
        <v>1508.35928571429</v>
      </c>
      <c r="CD107">
        <v>18.9792357142857</v>
      </c>
      <c r="CE107">
        <v>1.53748285714286</v>
      </c>
      <c r="CF107">
        <v>1.44869785714286</v>
      </c>
      <c r="CG107">
        <v>13.3460928571429</v>
      </c>
      <c r="CH107">
        <v>12.4371357142857</v>
      </c>
      <c r="CI107">
        <v>2000.01892857143</v>
      </c>
      <c r="CJ107">
        <v>0.980003142857143</v>
      </c>
      <c r="CK107">
        <v>0.0199969142857143</v>
      </c>
      <c r="CL107">
        <v>0</v>
      </c>
      <c r="CM107">
        <v>2.51785357142857</v>
      </c>
      <c r="CN107">
        <v>0</v>
      </c>
      <c r="CO107">
        <v>3781.08357142857</v>
      </c>
      <c r="CP107">
        <v>16705.5928571429</v>
      </c>
      <c r="CQ107">
        <v>40.562</v>
      </c>
      <c r="CR107">
        <v>42.321</v>
      </c>
      <c r="CS107">
        <v>41.562</v>
      </c>
      <c r="CT107">
        <v>40.562</v>
      </c>
      <c r="CU107">
        <v>40.116</v>
      </c>
      <c r="CV107">
        <v>1960.02428571429</v>
      </c>
      <c r="CW107">
        <v>39.9946428571429</v>
      </c>
      <c r="CX107">
        <v>0</v>
      </c>
      <c r="CY107">
        <v>1656170307.6</v>
      </c>
      <c r="CZ107">
        <v>0</v>
      </c>
      <c r="DA107">
        <v>0</v>
      </c>
      <c r="DB107" t="s">
        <v>356</v>
      </c>
      <c r="DC107">
        <v>1656081796.1</v>
      </c>
      <c r="DD107">
        <v>1656081786.6</v>
      </c>
      <c r="DE107">
        <v>0</v>
      </c>
      <c r="DF107">
        <v>0.447</v>
      </c>
      <c r="DG107">
        <v>0.012</v>
      </c>
      <c r="DH107">
        <v>1.816</v>
      </c>
      <c r="DI107">
        <v>-0.091</v>
      </c>
      <c r="DJ107">
        <v>420</v>
      </c>
      <c r="DK107">
        <v>13</v>
      </c>
      <c r="DL107">
        <v>0.64</v>
      </c>
      <c r="DM107">
        <v>0.22</v>
      </c>
      <c r="DN107">
        <v>-42.384035</v>
      </c>
      <c r="DO107">
        <v>3.03147467166984</v>
      </c>
      <c r="DP107">
        <v>0.420979106102666</v>
      </c>
      <c r="DQ107">
        <v>0</v>
      </c>
      <c r="DR107">
        <v>1.176224</v>
      </c>
      <c r="DS107">
        <v>-0.266742439024394</v>
      </c>
      <c r="DT107">
        <v>0.029126009149899</v>
      </c>
      <c r="DU107">
        <v>0</v>
      </c>
      <c r="DV107">
        <v>0</v>
      </c>
      <c r="DW107">
        <v>2</v>
      </c>
      <c r="DX107" t="s">
        <v>357</v>
      </c>
      <c r="DY107">
        <v>2.89977</v>
      </c>
      <c r="DZ107">
        <v>2.71647</v>
      </c>
      <c r="EA107">
        <v>0.183416</v>
      </c>
      <c r="EB107">
        <v>0.186321</v>
      </c>
      <c r="EC107">
        <v>0.0783807</v>
      </c>
      <c r="ED107">
        <v>0.0747659</v>
      </c>
      <c r="EE107">
        <v>23508.2</v>
      </c>
      <c r="EF107">
        <v>20132.4</v>
      </c>
      <c r="EG107">
        <v>25751.9</v>
      </c>
      <c r="EH107">
        <v>24076.6</v>
      </c>
      <c r="EI107">
        <v>40446.3</v>
      </c>
      <c r="EJ107">
        <v>36841.6</v>
      </c>
      <c r="EK107">
        <v>46468.6</v>
      </c>
      <c r="EL107">
        <v>42901.6</v>
      </c>
      <c r="EM107">
        <v>1.8168</v>
      </c>
      <c r="EN107">
        <v>2.29273</v>
      </c>
      <c r="EO107">
        <v>0.14133</v>
      </c>
      <c r="EP107">
        <v>0</v>
      </c>
      <c r="EQ107">
        <v>22.2119</v>
      </c>
      <c r="ER107">
        <v>999.9</v>
      </c>
      <c r="ES107">
        <v>53.418</v>
      </c>
      <c r="ET107">
        <v>26.566</v>
      </c>
      <c r="EU107">
        <v>24.4157</v>
      </c>
      <c r="EV107">
        <v>52.5355</v>
      </c>
      <c r="EW107">
        <v>35.8814</v>
      </c>
      <c r="EX107">
        <v>2</v>
      </c>
      <c r="EY107">
        <v>-0.340775</v>
      </c>
      <c r="EZ107">
        <v>-0.253423</v>
      </c>
      <c r="FA107">
        <v>20.2468</v>
      </c>
      <c r="FB107">
        <v>5.23481</v>
      </c>
      <c r="FC107">
        <v>11.986</v>
      </c>
      <c r="FD107">
        <v>4.95735</v>
      </c>
      <c r="FE107">
        <v>3.30398</v>
      </c>
      <c r="FF107">
        <v>9999</v>
      </c>
      <c r="FG107">
        <v>311</v>
      </c>
      <c r="FH107">
        <v>3697.4</v>
      </c>
      <c r="FI107">
        <v>9999</v>
      </c>
      <c r="FJ107">
        <v>1.86829</v>
      </c>
      <c r="FK107">
        <v>1.86401</v>
      </c>
      <c r="FL107">
        <v>1.87164</v>
      </c>
      <c r="FM107">
        <v>1.86248</v>
      </c>
      <c r="FN107">
        <v>1.86188</v>
      </c>
      <c r="FO107">
        <v>1.86829</v>
      </c>
      <c r="FP107">
        <v>1.85842</v>
      </c>
      <c r="FQ107">
        <v>1.8649</v>
      </c>
      <c r="FR107">
        <v>5</v>
      </c>
      <c r="FS107">
        <v>0</v>
      </c>
      <c r="FT107">
        <v>0</v>
      </c>
      <c r="FU107">
        <v>0</v>
      </c>
      <c r="FV107" t="s">
        <v>358</v>
      </c>
      <c r="FW107" t="s">
        <v>359</v>
      </c>
      <c r="FX107" t="s">
        <v>360</v>
      </c>
      <c r="FY107" t="s">
        <v>360</v>
      </c>
      <c r="FZ107" t="s">
        <v>360</v>
      </c>
      <c r="GA107" t="s">
        <v>360</v>
      </c>
      <c r="GB107">
        <v>0</v>
      </c>
      <c r="GC107">
        <v>100</v>
      </c>
      <c r="GD107">
        <v>100</v>
      </c>
      <c r="GE107">
        <v>3.22</v>
      </c>
      <c r="GF107">
        <v>0.0515</v>
      </c>
      <c r="GG107">
        <v>0.394990895927804</v>
      </c>
      <c r="GH107">
        <v>0.00311535208462502</v>
      </c>
      <c r="GI107">
        <v>-2.16445174003142e-06</v>
      </c>
      <c r="GJ107">
        <v>9.0383515404126e-10</v>
      </c>
      <c r="GK107">
        <v>0.0515542376217994</v>
      </c>
      <c r="GL107">
        <v>0</v>
      </c>
      <c r="GM107">
        <v>0</v>
      </c>
      <c r="GN107">
        <v>0</v>
      </c>
      <c r="GO107">
        <v>18</v>
      </c>
      <c r="GP107">
        <v>2154</v>
      </c>
      <c r="GQ107">
        <v>2</v>
      </c>
      <c r="GR107">
        <v>17</v>
      </c>
      <c r="GS107">
        <v>1475.2</v>
      </c>
      <c r="GT107">
        <v>1475.4</v>
      </c>
      <c r="GU107">
        <v>3.62671</v>
      </c>
      <c r="GV107">
        <v>2.29126</v>
      </c>
      <c r="GW107">
        <v>1.99829</v>
      </c>
      <c r="GX107">
        <v>2.69897</v>
      </c>
      <c r="GY107">
        <v>2.09351</v>
      </c>
      <c r="GZ107">
        <v>2.40356</v>
      </c>
      <c r="HA107">
        <v>35.2902</v>
      </c>
      <c r="HB107">
        <v>15.892</v>
      </c>
      <c r="HC107">
        <v>18</v>
      </c>
      <c r="HD107">
        <v>408.542</v>
      </c>
      <c r="HE107">
        <v>729.42</v>
      </c>
      <c r="HF107">
        <v>23.0015</v>
      </c>
      <c r="HG107">
        <v>23.0067</v>
      </c>
      <c r="HH107">
        <v>30.0006</v>
      </c>
      <c r="HI107">
        <v>22.7615</v>
      </c>
      <c r="HJ107">
        <v>22.7517</v>
      </c>
      <c r="HK107">
        <v>72.6283</v>
      </c>
      <c r="HL107">
        <v>35.2465</v>
      </c>
      <c r="HM107">
        <v>81.2788</v>
      </c>
      <c r="HN107">
        <v>23</v>
      </c>
      <c r="HO107">
        <v>1553.71</v>
      </c>
      <c r="HP107">
        <v>19.02</v>
      </c>
      <c r="HQ107">
        <v>98.4137</v>
      </c>
      <c r="HR107">
        <v>100.904</v>
      </c>
    </row>
    <row r="108" spans="1:226">
      <c r="A108">
        <v>92</v>
      </c>
      <c r="B108">
        <v>1656170313.6</v>
      </c>
      <c r="C108">
        <v>517.099999904633</v>
      </c>
      <c r="D108" t="s">
        <v>542</v>
      </c>
      <c r="E108" t="s">
        <v>543</v>
      </c>
      <c r="F108">
        <v>5</v>
      </c>
      <c r="G108" t="s">
        <v>353</v>
      </c>
      <c r="H108" t="s">
        <v>354</v>
      </c>
      <c r="I108">
        <v>1656170306.11852</v>
      </c>
      <c r="J108">
        <f>(K108)/1000</f>
        <v>0</v>
      </c>
      <c r="K108">
        <f>IF(BF108, AN108, AH108)</f>
        <v>0</v>
      </c>
      <c r="L108">
        <f>IF(BF108, AI108, AG108)</f>
        <v>0</v>
      </c>
      <c r="M108">
        <f>BH108 - IF(AU108&gt;1, L108*BB108*100.0/(AW108*BV108), 0)</f>
        <v>0</v>
      </c>
      <c r="N108">
        <f>((T108-J108/2)*M108-L108)/(T108+J108/2)</f>
        <v>0</v>
      </c>
      <c r="O108">
        <f>N108*(BO108+BP108)/1000.0</f>
        <v>0</v>
      </c>
      <c r="P108">
        <f>(BH108 - IF(AU108&gt;1, L108*BB108*100.0/(AW108*BV108), 0))*(BO108+BP108)/1000.0</f>
        <v>0</v>
      </c>
      <c r="Q108">
        <f>2.0/((1/S108-1/R108)+SIGN(S108)*SQRT((1/S108-1/R108)*(1/S108-1/R108) + 4*BC108/((BC108+1)*(BC108+1))*(2*1/S108*1/R108-1/R108*1/R108)))</f>
        <v>0</v>
      </c>
      <c r="R108">
        <f>IF(LEFT(BD108,1)&lt;&gt;"0",IF(LEFT(BD108,1)="1",3.0,BE108),$D$5+$E$5*(BV108*BO108/($K$5*1000))+$F$5*(BV108*BO108/($K$5*1000))*MAX(MIN(BB108,$J$5),$I$5)*MAX(MIN(BB108,$J$5),$I$5)+$G$5*MAX(MIN(BB108,$J$5),$I$5)*(BV108*BO108/($K$5*1000))+$H$5*(BV108*BO108/($K$5*1000))*(BV108*BO108/($K$5*1000)))</f>
        <v>0</v>
      </c>
      <c r="S108">
        <f>J108*(1000-(1000*0.61365*exp(17.502*W108/(240.97+W108))/(BO108+BP108)+BJ108)/2)/(1000*0.61365*exp(17.502*W108/(240.97+W108))/(BO108+BP108)-BJ108)</f>
        <v>0</v>
      </c>
      <c r="T108">
        <f>1/((BC108+1)/(Q108/1.6)+1/(R108/1.37)) + BC108/((BC108+1)/(Q108/1.6) + BC108/(R108/1.37))</f>
        <v>0</v>
      </c>
      <c r="U108">
        <f>(AX108*BA108)</f>
        <v>0</v>
      </c>
      <c r="V108">
        <f>(BQ108+(U108+2*0.95*5.67E-8*(((BQ108+$B$7)+273)^4-(BQ108+273)^4)-44100*J108)/(1.84*29.3*R108+8*0.95*5.67E-8*(BQ108+273)^3))</f>
        <v>0</v>
      </c>
      <c r="W108">
        <f>($C$7*BR108+$D$7*BS108+$E$7*V108)</f>
        <v>0</v>
      </c>
      <c r="X108">
        <f>0.61365*exp(17.502*W108/(240.97+W108))</f>
        <v>0</v>
      </c>
      <c r="Y108">
        <f>(Z108/AA108*100)</f>
        <v>0</v>
      </c>
      <c r="Z108">
        <f>BJ108*(BO108+BP108)/1000</f>
        <v>0</v>
      </c>
      <c r="AA108">
        <f>0.61365*exp(17.502*BQ108/(240.97+BQ108))</f>
        <v>0</v>
      </c>
      <c r="AB108">
        <f>(X108-BJ108*(BO108+BP108)/1000)</f>
        <v>0</v>
      </c>
      <c r="AC108">
        <f>(-J108*44100)</f>
        <v>0</v>
      </c>
      <c r="AD108">
        <f>2*29.3*R108*0.92*(BQ108-W108)</f>
        <v>0</v>
      </c>
      <c r="AE108">
        <f>2*0.95*5.67E-8*(((BQ108+$B$7)+273)^4-(W108+273)^4)</f>
        <v>0</v>
      </c>
      <c r="AF108">
        <f>U108+AE108+AC108+AD108</f>
        <v>0</v>
      </c>
      <c r="AG108">
        <f>BN108*AU108*(BI108-BH108*(1000-AU108*BK108)/(1000-AU108*BJ108))/(100*BB108)</f>
        <v>0</v>
      </c>
      <c r="AH108">
        <f>1000*BN108*AU108*(BJ108-BK108)/(100*BB108*(1000-AU108*BJ108))</f>
        <v>0</v>
      </c>
      <c r="AI108">
        <f>(AJ108 - AK108 - BO108*1E3/(8.314*(BQ108+273.15)) * AM108/BN108 * AL108) * BN108/(100*BB108) * (1000 - BK108)/1000</f>
        <v>0</v>
      </c>
      <c r="AJ108">
        <v>1570.07677952506</v>
      </c>
      <c r="AK108">
        <v>1537.58618181818</v>
      </c>
      <c r="AL108">
        <v>3.39550263925738</v>
      </c>
      <c r="AM108">
        <v>66.87844345255</v>
      </c>
      <c r="AN108">
        <f>(AP108 - AO108 + BO108*1E3/(8.314*(BQ108+273.15)) * AR108/BN108 * AQ108) * BN108/(100*BB108) * 1000/(1000 - AP108)</f>
        <v>0</v>
      </c>
      <c r="AO108">
        <v>19.0334135516043</v>
      </c>
      <c r="AP108">
        <v>20.2028733333333</v>
      </c>
      <c r="AQ108">
        <v>0.00392502631522191</v>
      </c>
      <c r="AR108">
        <v>77.4193285982375</v>
      </c>
      <c r="AS108">
        <v>30</v>
      </c>
      <c r="AT108">
        <v>6</v>
      </c>
      <c r="AU108">
        <f>IF(AS108*$H$13&gt;=AW108,1.0,(AW108/(AW108-AS108*$H$13)))</f>
        <v>0</v>
      </c>
      <c r="AV108">
        <f>(AU108-1)*100</f>
        <v>0</v>
      </c>
      <c r="AW108">
        <f>MAX(0,($B$13+$C$13*BV108)/(1+$D$13*BV108)*BO108/(BQ108+273)*$E$13)</f>
        <v>0</v>
      </c>
      <c r="AX108">
        <f>$B$11*BW108+$C$11*BX108+$F$11*CI108*(1-CL108)</f>
        <v>0</v>
      </c>
      <c r="AY108">
        <f>AX108*AZ108</f>
        <v>0</v>
      </c>
      <c r="AZ108">
        <f>($B$11*$D$9+$C$11*$D$9+$F$11*((CV108+CN108)/MAX(CV108+CN108+CW108, 0.1)*$I$9+CW108/MAX(CV108+CN108+CW108, 0.1)*$J$9))/($B$11+$C$11+$F$11)</f>
        <v>0</v>
      </c>
      <c r="BA108">
        <f>($B$11*$K$9+$C$11*$K$9+$F$11*((CV108+CN108)/MAX(CV108+CN108+CW108, 0.1)*$P$9+CW108/MAX(CV108+CN108+CW108, 0.1)*$Q$9))/($B$11+$C$11+$F$11)</f>
        <v>0</v>
      </c>
      <c r="BB108">
        <v>2.18</v>
      </c>
      <c r="BC108">
        <v>0.5</v>
      </c>
      <c r="BD108" t="s">
        <v>355</v>
      </c>
      <c r="BE108">
        <v>2</v>
      </c>
      <c r="BF108" t="b">
        <v>1</v>
      </c>
      <c r="BG108">
        <v>1656170306.11852</v>
      </c>
      <c r="BH108">
        <v>1483.54037037037</v>
      </c>
      <c r="BI108">
        <v>1525.78259259259</v>
      </c>
      <c r="BJ108">
        <v>20.1702481481482</v>
      </c>
      <c r="BK108">
        <v>19.0204296296296</v>
      </c>
      <c r="BL108">
        <v>1480.34481481481</v>
      </c>
      <c r="BM108">
        <v>20.1186888888889</v>
      </c>
      <c r="BN108">
        <v>500.012296296296</v>
      </c>
      <c r="BO108">
        <v>76.3303740740741</v>
      </c>
      <c r="BP108">
        <v>0.0999730592592593</v>
      </c>
      <c r="BQ108">
        <v>24.5855888888889</v>
      </c>
      <c r="BR108">
        <v>24.520637037037</v>
      </c>
      <c r="BS108">
        <v>999.9</v>
      </c>
      <c r="BT108">
        <v>0</v>
      </c>
      <c r="BU108">
        <v>0</v>
      </c>
      <c r="BV108">
        <v>10007.4488888889</v>
      </c>
      <c r="BW108">
        <v>0</v>
      </c>
      <c r="BX108">
        <v>1408.05777777778</v>
      </c>
      <c r="BY108">
        <v>-42.2432</v>
      </c>
      <c r="BZ108">
        <v>1514.08</v>
      </c>
      <c r="CA108">
        <v>1555.36740740741</v>
      </c>
      <c r="CB108">
        <v>1.14982074074074</v>
      </c>
      <c r="CC108">
        <v>1525.78259259259</v>
      </c>
      <c r="CD108">
        <v>19.0204296296296</v>
      </c>
      <c r="CE108">
        <v>1.53960259259259</v>
      </c>
      <c r="CF108">
        <v>1.45183740740741</v>
      </c>
      <c r="CG108">
        <v>13.3672185185185</v>
      </c>
      <c r="CH108">
        <v>12.4701296296296</v>
      </c>
      <c r="CI108">
        <v>2000.00888888889</v>
      </c>
      <c r="CJ108">
        <v>0.980002777777778</v>
      </c>
      <c r="CK108">
        <v>0.0199973037037037</v>
      </c>
      <c r="CL108">
        <v>0</v>
      </c>
      <c r="CM108">
        <v>2.54298888888889</v>
      </c>
      <c r="CN108">
        <v>0</v>
      </c>
      <c r="CO108">
        <v>3788.62740740741</v>
      </c>
      <c r="CP108">
        <v>16705.5111111111</v>
      </c>
      <c r="CQ108">
        <v>40.562</v>
      </c>
      <c r="CR108">
        <v>42.333</v>
      </c>
      <c r="CS108">
        <v>41.562</v>
      </c>
      <c r="CT108">
        <v>40.562</v>
      </c>
      <c r="CU108">
        <v>40.125</v>
      </c>
      <c r="CV108">
        <v>1960.01407407407</v>
      </c>
      <c r="CW108">
        <v>39.9948148148148</v>
      </c>
      <c r="CX108">
        <v>0</v>
      </c>
      <c r="CY108">
        <v>1656170312.4</v>
      </c>
      <c r="CZ108">
        <v>0</v>
      </c>
      <c r="DA108">
        <v>0</v>
      </c>
      <c r="DB108" t="s">
        <v>356</v>
      </c>
      <c r="DC108">
        <v>1656081796.1</v>
      </c>
      <c r="DD108">
        <v>1656081786.6</v>
      </c>
      <c r="DE108">
        <v>0</v>
      </c>
      <c r="DF108">
        <v>0.447</v>
      </c>
      <c r="DG108">
        <v>0.012</v>
      </c>
      <c r="DH108">
        <v>1.816</v>
      </c>
      <c r="DI108">
        <v>-0.091</v>
      </c>
      <c r="DJ108">
        <v>420</v>
      </c>
      <c r="DK108">
        <v>13</v>
      </c>
      <c r="DL108">
        <v>0.64</v>
      </c>
      <c r="DM108">
        <v>0.22</v>
      </c>
      <c r="DN108">
        <v>-42.3144975</v>
      </c>
      <c r="DO108">
        <v>0.0186968105065923</v>
      </c>
      <c r="DP108">
        <v>0.356430372925414</v>
      </c>
      <c r="DQ108">
        <v>1</v>
      </c>
      <c r="DR108">
        <v>1.163165</v>
      </c>
      <c r="DS108">
        <v>-0.161379512195124</v>
      </c>
      <c r="DT108">
        <v>0.0233038719958723</v>
      </c>
      <c r="DU108">
        <v>0</v>
      </c>
      <c r="DV108">
        <v>1</v>
      </c>
      <c r="DW108">
        <v>2</v>
      </c>
      <c r="DX108" t="s">
        <v>375</v>
      </c>
      <c r="DY108">
        <v>2.8995</v>
      </c>
      <c r="DZ108">
        <v>2.71651</v>
      </c>
      <c r="EA108">
        <v>0.184629</v>
      </c>
      <c r="EB108">
        <v>0.187494</v>
      </c>
      <c r="EC108">
        <v>0.0784355</v>
      </c>
      <c r="ED108">
        <v>0.0748126</v>
      </c>
      <c r="EE108">
        <v>23472.3</v>
      </c>
      <c r="EF108">
        <v>20102.8</v>
      </c>
      <c r="EG108">
        <v>25750.9</v>
      </c>
      <c r="EH108">
        <v>24075.8</v>
      </c>
      <c r="EI108">
        <v>40442.9</v>
      </c>
      <c r="EJ108">
        <v>36838.7</v>
      </c>
      <c r="EK108">
        <v>46467.5</v>
      </c>
      <c r="EL108">
        <v>42900.4</v>
      </c>
      <c r="EM108">
        <v>1.8164</v>
      </c>
      <c r="EN108">
        <v>2.29273</v>
      </c>
      <c r="EO108">
        <v>0.140034</v>
      </c>
      <c r="EP108">
        <v>0</v>
      </c>
      <c r="EQ108">
        <v>22.2393</v>
      </c>
      <c r="ER108">
        <v>999.9</v>
      </c>
      <c r="ES108">
        <v>53.394</v>
      </c>
      <c r="ET108">
        <v>26.596</v>
      </c>
      <c r="EU108">
        <v>24.4476</v>
      </c>
      <c r="EV108">
        <v>52.3055</v>
      </c>
      <c r="EW108">
        <v>35.9415</v>
      </c>
      <c r="EX108">
        <v>2</v>
      </c>
      <c r="EY108">
        <v>-0.340262</v>
      </c>
      <c r="EZ108">
        <v>-0.246781</v>
      </c>
      <c r="FA108">
        <v>20.2468</v>
      </c>
      <c r="FB108">
        <v>5.23481</v>
      </c>
      <c r="FC108">
        <v>11.986</v>
      </c>
      <c r="FD108">
        <v>4.9574</v>
      </c>
      <c r="FE108">
        <v>3.30393</v>
      </c>
      <c r="FF108">
        <v>9999</v>
      </c>
      <c r="FG108">
        <v>311</v>
      </c>
      <c r="FH108">
        <v>3697.4</v>
      </c>
      <c r="FI108">
        <v>9999</v>
      </c>
      <c r="FJ108">
        <v>1.86829</v>
      </c>
      <c r="FK108">
        <v>1.86401</v>
      </c>
      <c r="FL108">
        <v>1.87162</v>
      </c>
      <c r="FM108">
        <v>1.86247</v>
      </c>
      <c r="FN108">
        <v>1.86188</v>
      </c>
      <c r="FO108">
        <v>1.86829</v>
      </c>
      <c r="FP108">
        <v>1.85845</v>
      </c>
      <c r="FQ108">
        <v>1.86491</v>
      </c>
      <c r="FR108">
        <v>5</v>
      </c>
      <c r="FS108">
        <v>0</v>
      </c>
      <c r="FT108">
        <v>0</v>
      </c>
      <c r="FU108">
        <v>0</v>
      </c>
      <c r="FV108" t="s">
        <v>358</v>
      </c>
      <c r="FW108" t="s">
        <v>359</v>
      </c>
      <c r="FX108" t="s">
        <v>360</v>
      </c>
      <c r="FY108" t="s">
        <v>360</v>
      </c>
      <c r="FZ108" t="s">
        <v>360</v>
      </c>
      <c r="GA108" t="s">
        <v>360</v>
      </c>
      <c r="GB108">
        <v>0</v>
      </c>
      <c r="GC108">
        <v>100</v>
      </c>
      <c r="GD108">
        <v>100</v>
      </c>
      <c r="GE108">
        <v>3.26</v>
      </c>
      <c r="GF108">
        <v>0.0516</v>
      </c>
      <c r="GG108">
        <v>0.394990895927804</v>
      </c>
      <c r="GH108">
        <v>0.00311535208462502</v>
      </c>
      <c r="GI108">
        <v>-2.16445174003142e-06</v>
      </c>
      <c r="GJ108">
        <v>9.0383515404126e-10</v>
      </c>
      <c r="GK108">
        <v>0.0515542376217994</v>
      </c>
      <c r="GL108">
        <v>0</v>
      </c>
      <c r="GM108">
        <v>0</v>
      </c>
      <c r="GN108">
        <v>0</v>
      </c>
      <c r="GO108">
        <v>18</v>
      </c>
      <c r="GP108">
        <v>2154</v>
      </c>
      <c r="GQ108">
        <v>2</v>
      </c>
      <c r="GR108">
        <v>17</v>
      </c>
      <c r="GS108">
        <v>1475.3</v>
      </c>
      <c r="GT108">
        <v>1475.5</v>
      </c>
      <c r="GU108">
        <v>3.65479</v>
      </c>
      <c r="GV108">
        <v>2.29614</v>
      </c>
      <c r="GW108">
        <v>1.99829</v>
      </c>
      <c r="GX108">
        <v>2.69897</v>
      </c>
      <c r="GY108">
        <v>2.09351</v>
      </c>
      <c r="GZ108">
        <v>2.39136</v>
      </c>
      <c r="HA108">
        <v>35.3133</v>
      </c>
      <c r="HB108">
        <v>15.892</v>
      </c>
      <c r="HC108">
        <v>18</v>
      </c>
      <c r="HD108">
        <v>408.374</v>
      </c>
      <c r="HE108">
        <v>729.511</v>
      </c>
      <c r="HF108">
        <v>23.0014</v>
      </c>
      <c r="HG108">
        <v>23.014</v>
      </c>
      <c r="HH108">
        <v>30.0006</v>
      </c>
      <c r="HI108">
        <v>22.7674</v>
      </c>
      <c r="HJ108">
        <v>22.758</v>
      </c>
      <c r="HK108">
        <v>73.2348</v>
      </c>
      <c r="HL108">
        <v>35.2465</v>
      </c>
      <c r="HM108">
        <v>81.2788</v>
      </c>
      <c r="HN108">
        <v>23</v>
      </c>
      <c r="HO108">
        <v>1573.89</v>
      </c>
      <c r="HP108">
        <v>19.0297</v>
      </c>
      <c r="HQ108">
        <v>98.4108</v>
      </c>
      <c r="HR108">
        <v>100.901</v>
      </c>
    </row>
    <row r="109" spans="1:226">
      <c r="A109">
        <v>93</v>
      </c>
      <c r="B109">
        <v>1656170318.6</v>
      </c>
      <c r="C109">
        <v>522.099999904633</v>
      </c>
      <c r="D109" t="s">
        <v>544</v>
      </c>
      <c r="E109" t="s">
        <v>545</v>
      </c>
      <c r="F109">
        <v>5</v>
      </c>
      <c r="G109" t="s">
        <v>353</v>
      </c>
      <c r="H109" t="s">
        <v>354</v>
      </c>
      <c r="I109">
        <v>1656170310.83214</v>
      </c>
      <c r="J109">
        <f>(K109)/1000</f>
        <v>0</v>
      </c>
      <c r="K109">
        <f>IF(BF109, AN109, AH109)</f>
        <v>0</v>
      </c>
      <c r="L109">
        <f>IF(BF109, AI109, AG109)</f>
        <v>0</v>
      </c>
      <c r="M109">
        <f>BH109 - IF(AU109&gt;1, L109*BB109*100.0/(AW109*BV109), 0)</f>
        <v>0</v>
      </c>
      <c r="N109">
        <f>((T109-J109/2)*M109-L109)/(T109+J109/2)</f>
        <v>0</v>
      </c>
      <c r="O109">
        <f>N109*(BO109+BP109)/1000.0</f>
        <v>0</v>
      </c>
      <c r="P109">
        <f>(BH109 - IF(AU109&gt;1, L109*BB109*100.0/(AW109*BV109), 0))*(BO109+BP109)/1000.0</f>
        <v>0</v>
      </c>
      <c r="Q109">
        <f>2.0/((1/S109-1/R109)+SIGN(S109)*SQRT((1/S109-1/R109)*(1/S109-1/R109) + 4*BC109/((BC109+1)*(BC109+1))*(2*1/S109*1/R109-1/R109*1/R109)))</f>
        <v>0</v>
      </c>
      <c r="R109">
        <f>IF(LEFT(BD109,1)&lt;&gt;"0",IF(LEFT(BD109,1)="1",3.0,BE109),$D$5+$E$5*(BV109*BO109/($K$5*1000))+$F$5*(BV109*BO109/($K$5*1000))*MAX(MIN(BB109,$J$5),$I$5)*MAX(MIN(BB109,$J$5),$I$5)+$G$5*MAX(MIN(BB109,$J$5),$I$5)*(BV109*BO109/($K$5*1000))+$H$5*(BV109*BO109/($K$5*1000))*(BV109*BO109/($K$5*1000)))</f>
        <v>0</v>
      </c>
      <c r="S109">
        <f>J109*(1000-(1000*0.61365*exp(17.502*W109/(240.97+W109))/(BO109+BP109)+BJ109)/2)/(1000*0.61365*exp(17.502*W109/(240.97+W109))/(BO109+BP109)-BJ109)</f>
        <v>0</v>
      </c>
      <c r="T109">
        <f>1/((BC109+1)/(Q109/1.6)+1/(R109/1.37)) + BC109/((BC109+1)/(Q109/1.6) + BC109/(R109/1.37))</f>
        <v>0</v>
      </c>
      <c r="U109">
        <f>(AX109*BA109)</f>
        <v>0</v>
      </c>
      <c r="V109">
        <f>(BQ109+(U109+2*0.95*5.67E-8*(((BQ109+$B$7)+273)^4-(BQ109+273)^4)-44100*J109)/(1.84*29.3*R109+8*0.95*5.67E-8*(BQ109+273)^3))</f>
        <v>0</v>
      </c>
      <c r="W109">
        <f>($C$7*BR109+$D$7*BS109+$E$7*V109)</f>
        <v>0</v>
      </c>
      <c r="X109">
        <f>0.61365*exp(17.502*W109/(240.97+W109))</f>
        <v>0</v>
      </c>
      <c r="Y109">
        <f>(Z109/AA109*100)</f>
        <v>0</v>
      </c>
      <c r="Z109">
        <f>BJ109*(BO109+BP109)/1000</f>
        <v>0</v>
      </c>
      <c r="AA109">
        <f>0.61365*exp(17.502*BQ109/(240.97+BQ109))</f>
        <v>0</v>
      </c>
      <c r="AB109">
        <f>(X109-BJ109*(BO109+BP109)/1000)</f>
        <v>0</v>
      </c>
      <c r="AC109">
        <f>(-J109*44100)</f>
        <v>0</v>
      </c>
      <c r="AD109">
        <f>2*29.3*R109*0.92*(BQ109-W109)</f>
        <v>0</v>
      </c>
      <c r="AE109">
        <f>2*0.95*5.67E-8*(((BQ109+$B$7)+273)^4-(W109+273)^4)</f>
        <v>0</v>
      </c>
      <c r="AF109">
        <f>U109+AE109+AC109+AD109</f>
        <v>0</v>
      </c>
      <c r="AG109">
        <f>BN109*AU109*(BI109-BH109*(1000-AU109*BK109)/(1000-AU109*BJ109))/(100*BB109)</f>
        <v>0</v>
      </c>
      <c r="AH109">
        <f>1000*BN109*AU109*(BJ109-BK109)/(100*BB109*(1000-AU109*BJ109))</f>
        <v>0</v>
      </c>
      <c r="AI109">
        <f>(AJ109 - AK109 - BO109*1E3/(8.314*(BQ109+273.15)) * AM109/BN109 * AL109) * BN109/(100*BB109) * (1000 - BK109)/1000</f>
        <v>0</v>
      </c>
      <c r="AJ109">
        <v>1587.0059794617</v>
      </c>
      <c r="AK109">
        <v>1554.55115151515</v>
      </c>
      <c r="AL109">
        <v>3.4031746948073</v>
      </c>
      <c r="AM109">
        <v>66.87844345255</v>
      </c>
      <c r="AN109">
        <f>(AP109 - AO109 + BO109*1E3/(8.314*(BQ109+273.15)) * AR109/BN109 * AQ109) * BN109/(100*BB109) * 1000/(1000 - AP109)</f>
        <v>0</v>
      </c>
      <c r="AO109">
        <v>19.0499838719619</v>
      </c>
      <c r="AP109">
        <v>20.2180672727273</v>
      </c>
      <c r="AQ109">
        <v>0.00119358617028206</v>
      </c>
      <c r="AR109">
        <v>77.4193285982375</v>
      </c>
      <c r="AS109">
        <v>30</v>
      </c>
      <c r="AT109">
        <v>6</v>
      </c>
      <c r="AU109">
        <f>IF(AS109*$H$13&gt;=AW109,1.0,(AW109/(AW109-AS109*$H$13)))</f>
        <v>0</v>
      </c>
      <c r="AV109">
        <f>(AU109-1)*100</f>
        <v>0</v>
      </c>
      <c r="AW109">
        <f>MAX(0,($B$13+$C$13*BV109)/(1+$D$13*BV109)*BO109/(BQ109+273)*$E$13)</f>
        <v>0</v>
      </c>
      <c r="AX109">
        <f>$B$11*BW109+$C$11*BX109+$F$11*CI109*(1-CL109)</f>
        <v>0</v>
      </c>
      <c r="AY109">
        <f>AX109*AZ109</f>
        <v>0</v>
      </c>
      <c r="AZ109">
        <f>($B$11*$D$9+$C$11*$D$9+$F$11*((CV109+CN109)/MAX(CV109+CN109+CW109, 0.1)*$I$9+CW109/MAX(CV109+CN109+CW109, 0.1)*$J$9))/($B$11+$C$11+$F$11)</f>
        <v>0</v>
      </c>
      <c r="BA109">
        <f>($B$11*$K$9+$C$11*$K$9+$F$11*((CV109+CN109)/MAX(CV109+CN109+CW109, 0.1)*$P$9+CW109/MAX(CV109+CN109+CW109, 0.1)*$Q$9))/($B$11+$C$11+$F$11)</f>
        <v>0</v>
      </c>
      <c r="BB109">
        <v>2.18</v>
      </c>
      <c r="BC109">
        <v>0.5</v>
      </c>
      <c r="BD109" t="s">
        <v>355</v>
      </c>
      <c r="BE109">
        <v>2</v>
      </c>
      <c r="BF109" t="b">
        <v>1</v>
      </c>
      <c r="BG109">
        <v>1656170310.83214</v>
      </c>
      <c r="BH109">
        <v>1499.03285714286</v>
      </c>
      <c r="BI109">
        <v>1541.43678571429</v>
      </c>
      <c r="BJ109">
        <v>20.1922571428571</v>
      </c>
      <c r="BK109">
        <v>19.037425</v>
      </c>
      <c r="BL109">
        <v>1495.79535714286</v>
      </c>
      <c r="BM109">
        <v>20.1407035714286</v>
      </c>
      <c r="BN109">
        <v>500.003142857143</v>
      </c>
      <c r="BO109">
        <v>76.3299357142857</v>
      </c>
      <c r="BP109">
        <v>0.0999051071428571</v>
      </c>
      <c r="BQ109">
        <v>24.5999571428571</v>
      </c>
      <c r="BR109">
        <v>24.5312714285714</v>
      </c>
      <c r="BS109">
        <v>999.9</v>
      </c>
      <c r="BT109">
        <v>0</v>
      </c>
      <c r="BU109">
        <v>0</v>
      </c>
      <c r="BV109">
        <v>10013.8125</v>
      </c>
      <c r="BW109">
        <v>0</v>
      </c>
      <c r="BX109">
        <v>1407.87107142857</v>
      </c>
      <c r="BY109">
        <v>-42.4051321428571</v>
      </c>
      <c r="BZ109">
        <v>1529.925</v>
      </c>
      <c r="CA109">
        <v>1571.35142857143</v>
      </c>
      <c r="CB109">
        <v>1.1548275</v>
      </c>
      <c r="CC109">
        <v>1541.43678571429</v>
      </c>
      <c r="CD109">
        <v>19.037425</v>
      </c>
      <c r="CE109">
        <v>1.54127392857143</v>
      </c>
      <c r="CF109">
        <v>1.45312714285714</v>
      </c>
      <c r="CG109">
        <v>13.3838642857143</v>
      </c>
      <c r="CH109">
        <v>12.4836535714286</v>
      </c>
      <c r="CI109">
        <v>1999.96928571429</v>
      </c>
      <c r="CJ109">
        <v>0.980003035714286</v>
      </c>
      <c r="CK109">
        <v>0.0199970357142857</v>
      </c>
      <c r="CL109">
        <v>0</v>
      </c>
      <c r="CM109">
        <v>2.57069285714286</v>
      </c>
      <c r="CN109">
        <v>0</v>
      </c>
      <c r="CO109">
        <v>3778.24642857143</v>
      </c>
      <c r="CP109">
        <v>16705.1607142857</v>
      </c>
      <c r="CQ109">
        <v>40.562</v>
      </c>
      <c r="CR109">
        <v>42.3525</v>
      </c>
      <c r="CS109">
        <v>41.5755</v>
      </c>
      <c r="CT109">
        <v>40.562</v>
      </c>
      <c r="CU109">
        <v>40.125</v>
      </c>
      <c r="CV109">
        <v>1959.97607142857</v>
      </c>
      <c r="CW109">
        <v>39.9932142857143</v>
      </c>
      <c r="CX109">
        <v>0</v>
      </c>
      <c r="CY109">
        <v>1656170317.2</v>
      </c>
      <c r="CZ109">
        <v>0</v>
      </c>
      <c r="DA109">
        <v>0</v>
      </c>
      <c r="DB109" t="s">
        <v>356</v>
      </c>
      <c r="DC109">
        <v>1656081796.1</v>
      </c>
      <c r="DD109">
        <v>1656081786.6</v>
      </c>
      <c r="DE109">
        <v>0</v>
      </c>
      <c r="DF109">
        <v>0.447</v>
      </c>
      <c r="DG109">
        <v>0.012</v>
      </c>
      <c r="DH109">
        <v>1.816</v>
      </c>
      <c r="DI109">
        <v>-0.091</v>
      </c>
      <c r="DJ109">
        <v>420</v>
      </c>
      <c r="DK109">
        <v>13</v>
      </c>
      <c r="DL109">
        <v>0.64</v>
      </c>
      <c r="DM109">
        <v>0.22</v>
      </c>
      <c r="DN109">
        <v>-42.34766</v>
      </c>
      <c r="DO109">
        <v>-1.24858536585357</v>
      </c>
      <c r="DP109">
        <v>0.358433460910111</v>
      </c>
      <c r="DQ109">
        <v>0</v>
      </c>
      <c r="DR109">
        <v>1.15231325</v>
      </c>
      <c r="DS109">
        <v>0.0391304690431504</v>
      </c>
      <c r="DT109">
        <v>0.00714246714640676</v>
      </c>
      <c r="DU109">
        <v>1</v>
      </c>
      <c r="DV109">
        <v>1</v>
      </c>
      <c r="DW109">
        <v>2</v>
      </c>
      <c r="DX109" t="s">
        <v>375</v>
      </c>
      <c r="DY109">
        <v>2.89964</v>
      </c>
      <c r="DZ109">
        <v>2.71651</v>
      </c>
      <c r="EA109">
        <v>0.185849</v>
      </c>
      <c r="EB109">
        <v>0.188727</v>
      </c>
      <c r="EC109">
        <v>0.0784778</v>
      </c>
      <c r="ED109">
        <v>0.0748553</v>
      </c>
      <c r="EE109">
        <v>23436.8</v>
      </c>
      <c r="EF109">
        <v>20072.1</v>
      </c>
      <c r="EG109">
        <v>25750.5</v>
      </c>
      <c r="EH109">
        <v>24075.6</v>
      </c>
      <c r="EI109">
        <v>40440.3</v>
      </c>
      <c r="EJ109">
        <v>36836.6</v>
      </c>
      <c r="EK109">
        <v>46466.6</v>
      </c>
      <c r="EL109">
        <v>42899.9</v>
      </c>
      <c r="EM109">
        <v>1.81675</v>
      </c>
      <c r="EN109">
        <v>2.29252</v>
      </c>
      <c r="EO109">
        <v>0.139013</v>
      </c>
      <c r="EP109">
        <v>0</v>
      </c>
      <c r="EQ109">
        <v>22.2709</v>
      </c>
      <c r="ER109">
        <v>999.9</v>
      </c>
      <c r="ES109">
        <v>53.394</v>
      </c>
      <c r="ET109">
        <v>26.606</v>
      </c>
      <c r="EU109">
        <v>24.4645</v>
      </c>
      <c r="EV109">
        <v>52.0155</v>
      </c>
      <c r="EW109">
        <v>35.8654</v>
      </c>
      <c r="EX109">
        <v>2</v>
      </c>
      <c r="EY109">
        <v>-0.339652</v>
      </c>
      <c r="EZ109">
        <v>-0.237386</v>
      </c>
      <c r="FA109">
        <v>20.2468</v>
      </c>
      <c r="FB109">
        <v>5.23496</v>
      </c>
      <c r="FC109">
        <v>11.986</v>
      </c>
      <c r="FD109">
        <v>4.95715</v>
      </c>
      <c r="FE109">
        <v>3.30387</v>
      </c>
      <c r="FF109">
        <v>9999</v>
      </c>
      <c r="FG109">
        <v>311</v>
      </c>
      <c r="FH109">
        <v>3697.7</v>
      </c>
      <c r="FI109">
        <v>9999</v>
      </c>
      <c r="FJ109">
        <v>1.86829</v>
      </c>
      <c r="FK109">
        <v>1.86401</v>
      </c>
      <c r="FL109">
        <v>1.87161</v>
      </c>
      <c r="FM109">
        <v>1.86248</v>
      </c>
      <c r="FN109">
        <v>1.86188</v>
      </c>
      <c r="FO109">
        <v>1.86829</v>
      </c>
      <c r="FP109">
        <v>1.85841</v>
      </c>
      <c r="FQ109">
        <v>1.86491</v>
      </c>
      <c r="FR109">
        <v>5</v>
      </c>
      <c r="FS109">
        <v>0</v>
      </c>
      <c r="FT109">
        <v>0</v>
      </c>
      <c r="FU109">
        <v>0</v>
      </c>
      <c r="FV109" t="s">
        <v>358</v>
      </c>
      <c r="FW109" t="s">
        <v>359</v>
      </c>
      <c r="FX109" t="s">
        <v>360</v>
      </c>
      <c r="FY109" t="s">
        <v>360</v>
      </c>
      <c r="FZ109" t="s">
        <v>360</v>
      </c>
      <c r="GA109" t="s">
        <v>360</v>
      </c>
      <c r="GB109">
        <v>0</v>
      </c>
      <c r="GC109">
        <v>100</v>
      </c>
      <c r="GD109">
        <v>100</v>
      </c>
      <c r="GE109">
        <v>3.31</v>
      </c>
      <c r="GF109">
        <v>0.0516</v>
      </c>
      <c r="GG109">
        <v>0.394990895927804</v>
      </c>
      <c r="GH109">
        <v>0.00311535208462502</v>
      </c>
      <c r="GI109">
        <v>-2.16445174003142e-06</v>
      </c>
      <c r="GJ109">
        <v>9.0383515404126e-10</v>
      </c>
      <c r="GK109">
        <v>0.0515542376217994</v>
      </c>
      <c r="GL109">
        <v>0</v>
      </c>
      <c r="GM109">
        <v>0</v>
      </c>
      <c r="GN109">
        <v>0</v>
      </c>
      <c r="GO109">
        <v>18</v>
      </c>
      <c r="GP109">
        <v>2154</v>
      </c>
      <c r="GQ109">
        <v>2</v>
      </c>
      <c r="GR109">
        <v>17</v>
      </c>
      <c r="GS109">
        <v>1475.4</v>
      </c>
      <c r="GT109">
        <v>1475.5</v>
      </c>
      <c r="GU109">
        <v>3.68652</v>
      </c>
      <c r="GV109">
        <v>2.2937</v>
      </c>
      <c r="GW109">
        <v>1.99829</v>
      </c>
      <c r="GX109">
        <v>2.69897</v>
      </c>
      <c r="GY109">
        <v>2.09351</v>
      </c>
      <c r="GZ109">
        <v>2.32544</v>
      </c>
      <c r="HA109">
        <v>35.3365</v>
      </c>
      <c r="HB109">
        <v>15.8832</v>
      </c>
      <c r="HC109">
        <v>18</v>
      </c>
      <c r="HD109">
        <v>408.611</v>
      </c>
      <c r="HE109">
        <v>729.437</v>
      </c>
      <c r="HF109">
        <v>23.0018</v>
      </c>
      <c r="HG109">
        <v>23.0218</v>
      </c>
      <c r="HH109">
        <v>30.0006</v>
      </c>
      <c r="HI109">
        <v>22.7743</v>
      </c>
      <c r="HJ109">
        <v>22.7651</v>
      </c>
      <c r="HK109">
        <v>73.8122</v>
      </c>
      <c r="HL109">
        <v>35.2465</v>
      </c>
      <c r="HM109">
        <v>81.2788</v>
      </c>
      <c r="HN109">
        <v>23</v>
      </c>
      <c r="HO109">
        <v>1587.44</v>
      </c>
      <c r="HP109">
        <v>19.0375</v>
      </c>
      <c r="HQ109">
        <v>98.4091</v>
      </c>
      <c r="HR109">
        <v>100.9</v>
      </c>
    </row>
    <row r="110" spans="1:226">
      <c r="A110">
        <v>94</v>
      </c>
      <c r="B110">
        <v>1656170323.6</v>
      </c>
      <c r="C110">
        <v>527.099999904633</v>
      </c>
      <c r="D110" t="s">
        <v>546</v>
      </c>
      <c r="E110" t="s">
        <v>547</v>
      </c>
      <c r="F110">
        <v>5</v>
      </c>
      <c r="G110" t="s">
        <v>353</v>
      </c>
      <c r="H110" t="s">
        <v>354</v>
      </c>
      <c r="I110">
        <v>1656170316.1</v>
      </c>
      <c r="J110">
        <f>(K110)/1000</f>
        <v>0</v>
      </c>
      <c r="K110">
        <f>IF(BF110, AN110, AH110)</f>
        <v>0</v>
      </c>
      <c r="L110">
        <f>IF(BF110, AI110, AG110)</f>
        <v>0</v>
      </c>
      <c r="M110">
        <f>BH110 - IF(AU110&gt;1, L110*BB110*100.0/(AW110*BV110), 0)</f>
        <v>0</v>
      </c>
      <c r="N110">
        <f>((T110-J110/2)*M110-L110)/(T110+J110/2)</f>
        <v>0</v>
      </c>
      <c r="O110">
        <f>N110*(BO110+BP110)/1000.0</f>
        <v>0</v>
      </c>
      <c r="P110">
        <f>(BH110 - IF(AU110&gt;1, L110*BB110*100.0/(AW110*BV110), 0))*(BO110+BP110)/1000.0</f>
        <v>0</v>
      </c>
      <c r="Q110">
        <f>2.0/((1/S110-1/R110)+SIGN(S110)*SQRT((1/S110-1/R110)*(1/S110-1/R110) + 4*BC110/((BC110+1)*(BC110+1))*(2*1/S110*1/R110-1/R110*1/R110)))</f>
        <v>0</v>
      </c>
      <c r="R110">
        <f>IF(LEFT(BD110,1)&lt;&gt;"0",IF(LEFT(BD110,1)="1",3.0,BE110),$D$5+$E$5*(BV110*BO110/($K$5*1000))+$F$5*(BV110*BO110/($K$5*1000))*MAX(MIN(BB110,$J$5),$I$5)*MAX(MIN(BB110,$J$5),$I$5)+$G$5*MAX(MIN(BB110,$J$5),$I$5)*(BV110*BO110/($K$5*1000))+$H$5*(BV110*BO110/($K$5*1000))*(BV110*BO110/($K$5*1000)))</f>
        <v>0</v>
      </c>
      <c r="S110">
        <f>J110*(1000-(1000*0.61365*exp(17.502*W110/(240.97+W110))/(BO110+BP110)+BJ110)/2)/(1000*0.61365*exp(17.502*W110/(240.97+W110))/(BO110+BP110)-BJ110)</f>
        <v>0</v>
      </c>
      <c r="T110">
        <f>1/((BC110+1)/(Q110/1.6)+1/(R110/1.37)) + BC110/((BC110+1)/(Q110/1.6) + BC110/(R110/1.37))</f>
        <v>0</v>
      </c>
      <c r="U110">
        <f>(AX110*BA110)</f>
        <v>0</v>
      </c>
      <c r="V110">
        <f>(BQ110+(U110+2*0.95*5.67E-8*(((BQ110+$B$7)+273)^4-(BQ110+273)^4)-44100*J110)/(1.84*29.3*R110+8*0.95*5.67E-8*(BQ110+273)^3))</f>
        <v>0</v>
      </c>
      <c r="W110">
        <f>($C$7*BR110+$D$7*BS110+$E$7*V110)</f>
        <v>0</v>
      </c>
      <c r="X110">
        <f>0.61365*exp(17.502*W110/(240.97+W110))</f>
        <v>0</v>
      </c>
      <c r="Y110">
        <f>(Z110/AA110*100)</f>
        <v>0</v>
      </c>
      <c r="Z110">
        <f>BJ110*(BO110+BP110)/1000</f>
        <v>0</v>
      </c>
      <c r="AA110">
        <f>0.61365*exp(17.502*BQ110/(240.97+BQ110))</f>
        <v>0</v>
      </c>
      <c r="AB110">
        <f>(X110-BJ110*(BO110+BP110)/1000)</f>
        <v>0</v>
      </c>
      <c r="AC110">
        <f>(-J110*44100)</f>
        <v>0</v>
      </c>
      <c r="AD110">
        <f>2*29.3*R110*0.92*(BQ110-W110)</f>
        <v>0</v>
      </c>
      <c r="AE110">
        <f>2*0.95*5.67E-8*(((BQ110+$B$7)+273)^4-(W110+273)^4)</f>
        <v>0</v>
      </c>
      <c r="AF110">
        <f>U110+AE110+AC110+AD110</f>
        <v>0</v>
      </c>
      <c r="AG110">
        <f>BN110*AU110*(BI110-BH110*(1000-AU110*BK110)/(1000-AU110*BJ110))/(100*BB110)</f>
        <v>0</v>
      </c>
      <c r="AH110">
        <f>1000*BN110*AU110*(BJ110-BK110)/(100*BB110*(1000-AU110*BJ110))</f>
        <v>0</v>
      </c>
      <c r="AI110">
        <f>(AJ110 - AK110 - BO110*1E3/(8.314*(BQ110+273.15)) * AM110/BN110 * AL110) * BN110/(100*BB110) * (1000 - BK110)/1000</f>
        <v>0</v>
      </c>
      <c r="AJ110">
        <v>1604.33307431995</v>
      </c>
      <c r="AK110">
        <v>1571.84515151515</v>
      </c>
      <c r="AL110">
        <v>3.45271443721504</v>
      </c>
      <c r="AM110">
        <v>66.87844345255</v>
      </c>
      <c r="AN110">
        <f>(AP110 - AO110 + BO110*1E3/(8.314*(BQ110+273.15)) * AR110/BN110 * AQ110) * BN110/(100*BB110) * 1000/(1000 - AP110)</f>
        <v>0</v>
      </c>
      <c r="AO110">
        <v>19.0652731413392</v>
      </c>
      <c r="AP110">
        <v>20.226083030303</v>
      </c>
      <c r="AQ110">
        <v>0.000441164232489418</v>
      </c>
      <c r="AR110">
        <v>77.4193285982375</v>
      </c>
      <c r="AS110">
        <v>30</v>
      </c>
      <c r="AT110">
        <v>6</v>
      </c>
      <c r="AU110">
        <f>IF(AS110*$H$13&gt;=AW110,1.0,(AW110/(AW110-AS110*$H$13)))</f>
        <v>0</v>
      </c>
      <c r="AV110">
        <f>(AU110-1)*100</f>
        <v>0</v>
      </c>
      <c r="AW110">
        <f>MAX(0,($B$13+$C$13*BV110)/(1+$D$13*BV110)*BO110/(BQ110+273)*$E$13)</f>
        <v>0</v>
      </c>
      <c r="AX110">
        <f>$B$11*BW110+$C$11*BX110+$F$11*CI110*(1-CL110)</f>
        <v>0</v>
      </c>
      <c r="AY110">
        <f>AX110*AZ110</f>
        <v>0</v>
      </c>
      <c r="AZ110">
        <f>($B$11*$D$9+$C$11*$D$9+$F$11*((CV110+CN110)/MAX(CV110+CN110+CW110, 0.1)*$I$9+CW110/MAX(CV110+CN110+CW110, 0.1)*$J$9))/($B$11+$C$11+$F$11)</f>
        <v>0</v>
      </c>
      <c r="BA110">
        <f>($B$11*$K$9+$C$11*$K$9+$F$11*((CV110+CN110)/MAX(CV110+CN110+CW110, 0.1)*$P$9+CW110/MAX(CV110+CN110+CW110, 0.1)*$Q$9))/($B$11+$C$11+$F$11)</f>
        <v>0</v>
      </c>
      <c r="BB110">
        <v>2.18</v>
      </c>
      <c r="BC110">
        <v>0.5</v>
      </c>
      <c r="BD110" t="s">
        <v>355</v>
      </c>
      <c r="BE110">
        <v>2</v>
      </c>
      <c r="BF110" t="b">
        <v>1</v>
      </c>
      <c r="BG110">
        <v>1656170316.1</v>
      </c>
      <c r="BH110">
        <v>1516.53074074074</v>
      </c>
      <c r="BI110">
        <v>1559.18740740741</v>
      </c>
      <c r="BJ110">
        <v>20.210737037037</v>
      </c>
      <c r="BK110">
        <v>19.0548814814815</v>
      </c>
      <c r="BL110">
        <v>1513.24518518518</v>
      </c>
      <c r="BM110">
        <v>20.1591888888889</v>
      </c>
      <c r="BN110">
        <v>500.007074074074</v>
      </c>
      <c r="BO110">
        <v>76.3301148148148</v>
      </c>
      <c r="BP110">
        <v>0.100009262962963</v>
      </c>
      <c r="BQ110">
        <v>24.6227148148148</v>
      </c>
      <c r="BR110">
        <v>24.5797925925926</v>
      </c>
      <c r="BS110">
        <v>999.9</v>
      </c>
      <c r="BT110">
        <v>0</v>
      </c>
      <c r="BU110">
        <v>0</v>
      </c>
      <c r="BV110">
        <v>9987.59370370371</v>
      </c>
      <c r="BW110">
        <v>0</v>
      </c>
      <c r="BX110">
        <v>1408.05555555556</v>
      </c>
      <c r="BY110">
        <v>-42.657837037037</v>
      </c>
      <c r="BZ110">
        <v>1547.81222222222</v>
      </c>
      <c r="CA110">
        <v>1589.47518518518</v>
      </c>
      <c r="CB110">
        <v>1.15585592592593</v>
      </c>
      <c r="CC110">
        <v>1559.18740740741</v>
      </c>
      <c r="CD110">
        <v>19.0548814814815</v>
      </c>
      <c r="CE110">
        <v>1.54268777777778</v>
      </c>
      <c r="CF110">
        <v>1.45446185185185</v>
      </c>
      <c r="CG110">
        <v>13.3979333333333</v>
      </c>
      <c r="CH110">
        <v>12.4976555555556</v>
      </c>
      <c r="CI110">
        <v>1999.98148148148</v>
      </c>
      <c r="CJ110">
        <v>0.980003888888889</v>
      </c>
      <c r="CK110">
        <v>0.0199961259259259</v>
      </c>
      <c r="CL110">
        <v>0</v>
      </c>
      <c r="CM110">
        <v>2.59133333333333</v>
      </c>
      <c r="CN110">
        <v>0</v>
      </c>
      <c r="CO110">
        <v>3745.55148148148</v>
      </c>
      <c r="CP110">
        <v>16705.262962963</v>
      </c>
      <c r="CQ110">
        <v>40.5783333333333</v>
      </c>
      <c r="CR110">
        <v>42.3656666666667</v>
      </c>
      <c r="CS110">
        <v>41.5923333333333</v>
      </c>
      <c r="CT110">
        <v>40.562</v>
      </c>
      <c r="CU110">
        <v>40.125</v>
      </c>
      <c r="CV110">
        <v>1959.99111111111</v>
      </c>
      <c r="CW110">
        <v>39.9903703703704</v>
      </c>
      <c r="CX110">
        <v>0</v>
      </c>
      <c r="CY110">
        <v>1656170322.6</v>
      </c>
      <c r="CZ110">
        <v>0</v>
      </c>
      <c r="DA110">
        <v>0</v>
      </c>
      <c r="DB110" t="s">
        <v>356</v>
      </c>
      <c r="DC110">
        <v>1656081796.1</v>
      </c>
      <c r="DD110">
        <v>1656081786.6</v>
      </c>
      <c r="DE110">
        <v>0</v>
      </c>
      <c r="DF110">
        <v>0.447</v>
      </c>
      <c r="DG110">
        <v>0.012</v>
      </c>
      <c r="DH110">
        <v>1.816</v>
      </c>
      <c r="DI110">
        <v>-0.091</v>
      </c>
      <c r="DJ110">
        <v>420</v>
      </c>
      <c r="DK110">
        <v>13</v>
      </c>
      <c r="DL110">
        <v>0.64</v>
      </c>
      <c r="DM110">
        <v>0.22</v>
      </c>
      <c r="DN110">
        <v>-42.44733</v>
      </c>
      <c r="DO110">
        <v>-3.3540202626641</v>
      </c>
      <c r="DP110">
        <v>0.379191472873534</v>
      </c>
      <c r="DQ110">
        <v>0</v>
      </c>
      <c r="DR110">
        <v>1.1543415</v>
      </c>
      <c r="DS110">
        <v>0.0283643527204462</v>
      </c>
      <c r="DT110">
        <v>0.0040732956865418</v>
      </c>
      <c r="DU110">
        <v>1</v>
      </c>
      <c r="DV110">
        <v>1</v>
      </c>
      <c r="DW110">
        <v>2</v>
      </c>
      <c r="DX110" t="s">
        <v>375</v>
      </c>
      <c r="DY110">
        <v>2.8994</v>
      </c>
      <c r="DZ110">
        <v>2.71605</v>
      </c>
      <c r="EA110">
        <v>0.187074</v>
      </c>
      <c r="EB110">
        <v>0.189923</v>
      </c>
      <c r="EC110">
        <v>0.0784968</v>
      </c>
      <c r="ED110">
        <v>0.0749005</v>
      </c>
      <c r="EE110">
        <v>23401.5</v>
      </c>
      <c r="EF110">
        <v>20042.4</v>
      </c>
      <c r="EG110">
        <v>25750.4</v>
      </c>
      <c r="EH110">
        <v>24075.4</v>
      </c>
      <c r="EI110">
        <v>40439.1</v>
      </c>
      <c r="EJ110">
        <v>36834.6</v>
      </c>
      <c r="EK110">
        <v>46466.2</v>
      </c>
      <c r="EL110">
        <v>42899.7</v>
      </c>
      <c r="EM110">
        <v>1.81658</v>
      </c>
      <c r="EN110">
        <v>2.29258</v>
      </c>
      <c r="EO110">
        <v>0.144701</v>
      </c>
      <c r="EP110">
        <v>0</v>
      </c>
      <c r="EQ110">
        <v>22.2991</v>
      </c>
      <c r="ER110">
        <v>999.9</v>
      </c>
      <c r="ES110">
        <v>53.37</v>
      </c>
      <c r="ET110">
        <v>26.616</v>
      </c>
      <c r="EU110">
        <v>24.4659</v>
      </c>
      <c r="EV110">
        <v>52.3855</v>
      </c>
      <c r="EW110">
        <v>35.9415</v>
      </c>
      <c r="EX110">
        <v>2</v>
      </c>
      <c r="EY110">
        <v>-0.339108</v>
      </c>
      <c r="EZ110">
        <v>-0.226669</v>
      </c>
      <c r="FA110">
        <v>20.2466</v>
      </c>
      <c r="FB110">
        <v>5.23526</v>
      </c>
      <c r="FC110">
        <v>11.986</v>
      </c>
      <c r="FD110">
        <v>4.9573</v>
      </c>
      <c r="FE110">
        <v>3.30395</v>
      </c>
      <c r="FF110">
        <v>9999</v>
      </c>
      <c r="FG110">
        <v>311</v>
      </c>
      <c r="FH110">
        <v>3697.7</v>
      </c>
      <c r="FI110">
        <v>9999</v>
      </c>
      <c r="FJ110">
        <v>1.86829</v>
      </c>
      <c r="FK110">
        <v>1.86401</v>
      </c>
      <c r="FL110">
        <v>1.87159</v>
      </c>
      <c r="FM110">
        <v>1.86245</v>
      </c>
      <c r="FN110">
        <v>1.86188</v>
      </c>
      <c r="FO110">
        <v>1.86829</v>
      </c>
      <c r="FP110">
        <v>1.8584</v>
      </c>
      <c r="FQ110">
        <v>1.86492</v>
      </c>
      <c r="FR110">
        <v>5</v>
      </c>
      <c r="FS110">
        <v>0</v>
      </c>
      <c r="FT110">
        <v>0</v>
      </c>
      <c r="FU110">
        <v>0</v>
      </c>
      <c r="FV110" t="s">
        <v>358</v>
      </c>
      <c r="FW110" t="s">
        <v>359</v>
      </c>
      <c r="FX110" t="s">
        <v>360</v>
      </c>
      <c r="FY110" t="s">
        <v>360</v>
      </c>
      <c r="FZ110" t="s">
        <v>360</v>
      </c>
      <c r="GA110" t="s">
        <v>360</v>
      </c>
      <c r="GB110">
        <v>0</v>
      </c>
      <c r="GC110">
        <v>100</v>
      </c>
      <c r="GD110">
        <v>100</v>
      </c>
      <c r="GE110">
        <v>3.36</v>
      </c>
      <c r="GF110">
        <v>0.0516</v>
      </c>
      <c r="GG110">
        <v>0.394990895927804</v>
      </c>
      <c r="GH110">
        <v>0.00311535208462502</v>
      </c>
      <c r="GI110">
        <v>-2.16445174003142e-06</v>
      </c>
      <c r="GJ110">
        <v>9.0383515404126e-10</v>
      </c>
      <c r="GK110">
        <v>0.0515542376217994</v>
      </c>
      <c r="GL110">
        <v>0</v>
      </c>
      <c r="GM110">
        <v>0</v>
      </c>
      <c r="GN110">
        <v>0</v>
      </c>
      <c r="GO110">
        <v>18</v>
      </c>
      <c r="GP110">
        <v>2154</v>
      </c>
      <c r="GQ110">
        <v>2</v>
      </c>
      <c r="GR110">
        <v>17</v>
      </c>
      <c r="GS110">
        <v>1475.5</v>
      </c>
      <c r="GT110">
        <v>1475.6</v>
      </c>
      <c r="GU110">
        <v>3.71338</v>
      </c>
      <c r="GV110">
        <v>2.2876</v>
      </c>
      <c r="GW110">
        <v>1.99829</v>
      </c>
      <c r="GX110">
        <v>2.69775</v>
      </c>
      <c r="GY110">
        <v>2.09351</v>
      </c>
      <c r="GZ110">
        <v>2.3645</v>
      </c>
      <c r="HA110">
        <v>35.3596</v>
      </c>
      <c r="HB110">
        <v>15.8832</v>
      </c>
      <c r="HC110">
        <v>18</v>
      </c>
      <c r="HD110">
        <v>408.566</v>
      </c>
      <c r="HE110">
        <v>729.566</v>
      </c>
      <c r="HF110">
        <v>23.0021</v>
      </c>
      <c r="HG110">
        <v>23.0291</v>
      </c>
      <c r="HH110">
        <v>30.0007</v>
      </c>
      <c r="HI110">
        <v>22.7807</v>
      </c>
      <c r="HJ110">
        <v>22.771</v>
      </c>
      <c r="HK110">
        <v>74.4192</v>
      </c>
      <c r="HL110">
        <v>35.2465</v>
      </c>
      <c r="HM110">
        <v>81.2788</v>
      </c>
      <c r="HN110">
        <v>23</v>
      </c>
      <c r="HO110">
        <v>1607.71</v>
      </c>
      <c r="HP110">
        <v>19.0486</v>
      </c>
      <c r="HQ110">
        <v>98.4084</v>
      </c>
      <c r="HR110">
        <v>100.9</v>
      </c>
    </row>
    <row r="111" spans="1:226">
      <c r="A111">
        <v>95</v>
      </c>
      <c r="B111">
        <v>1656170328.6</v>
      </c>
      <c r="C111">
        <v>532.099999904633</v>
      </c>
      <c r="D111" t="s">
        <v>548</v>
      </c>
      <c r="E111" t="s">
        <v>549</v>
      </c>
      <c r="F111">
        <v>5</v>
      </c>
      <c r="G111" t="s">
        <v>353</v>
      </c>
      <c r="H111" t="s">
        <v>354</v>
      </c>
      <c r="I111">
        <v>1656170320.81429</v>
      </c>
      <c r="J111">
        <f>(K111)/1000</f>
        <v>0</v>
      </c>
      <c r="K111">
        <f>IF(BF111, AN111, AH111)</f>
        <v>0</v>
      </c>
      <c r="L111">
        <f>IF(BF111, AI111, AG111)</f>
        <v>0</v>
      </c>
      <c r="M111">
        <f>BH111 - IF(AU111&gt;1, L111*BB111*100.0/(AW111*BV111), 0)</f>
        <v>0</v>
      </c>
      <c r="N111">
        <f>((T111-J111/2)*M111-L111)/(T111+J111/2)</f>
        <v>0</v>
      </c>
      <c r="O111">
        <f>N111*(BO111+BP111)/1000.0</f>
        <v>0</v>
      </c>
      <c r="P111">
        <f>(BH111 - IF(AU111&gt;1, L111*BB111*100.0/(AW111*BV111), 0))*(BO111+BP111)/1000.0</f>
        <v>0</v>
      </c>
      <c r="Q111">
        <f>2.0/((1/S111-1/R111)+SIGN(S111)*SQRT((1/S111-1/R111)*(1/S111-1/R111) + 4*BC111/((BC111+1)*(BC111+1))*(2*1/S111*1/R111-1/R111*1/R111)))</f>
        <v>0</v>
      </c>
      <c r="R111">
        <f>IF(LEFT(BD111,1)&lt;&gt;"0",IF(LEFT(BD111,1)="1",3.0,BE111),$D$5+$E$5*(BV111*BO111/($K$5*1000))+$F$5*(BV111*BO111/($K$5*1000))*MAX(MIN(BB111,$J$5),$I$5)*MAX(MIN(BB111,$J$5),$I$5)+$G$5*MAX(MIN(BB111,$J$5),$I$5)*(BV111*BO111/($K$5*1000))+$H$5*(BV111*BO111/($K$5*1000))*(BV111*BO111/($K$5*1000)))</f>
        <v>0</v>
      </c>
      <c r="S111">
        <f>J111*(1000-(1000*0.61365*exp(17.502*W111/(240.97+W111))/(BO111+BP111)+BJ111)/2)/(1000*0.61365*exp(17.502*W111/(240.97+W111))/(BO111+BP111)-BJ111)</f>
        <v>0</v>
      </c>
      <c r="T111">
        <f>1/((BC111+1)/(Q111/1.6)+1/(R111/1.37)) + BC111/((BC111+1)/(Q111/1.6) + BC111/(R111/1.37))</f>
        <v>0</v>
      </c>
      <c r="U111">
        <f>(AX111*BA111)</f>
        <v>0</v>
      </c>
      <c r="V111">
        <f>(BQ111+(U111+2*0.95*5.67E-8*(((BQ111+$B$7)+273)^4-(BQ111+273)^4)-44100*J111)/(1.84*29.3*R111+8*0.95*5.67E-8*(BQ111+273)^3))</f>
        <v>0</v>
      </c>
      <c r="W111">
        <f>($C$7*BR111+$D$7*BS111+$E$7*V111)</f>
        <v>0</v>
      </c>
      <c r="X111">
        <f>0.61365*exp(17.502*W111/(240.97+W111))</f>
        <v>0</v>
      </c>
      <c r="Y111">
        <f>(Z111/AA111*100)</f>
        <v>0</v>
      </c>
      <c r="Z111">
        <f>BJ111*(BO111+BP111)/1000</f>
        <v>0</v>
      </c>
      <c r="AA111">
        <f>0.61365*exp(17.502*BQ111/(240.97+BQ111))</f>
        <v>0</v>
      </c>
      <c r="AB111">
        <f>(X111-BJ111*(BO111+BP111)/1000)</f>
        <v>0</v>
      </c>
      <c r="AC111">
        <f>(-J111*44100)</f>
        <v>0</v>
      </c>
      <c r="AD111">
        <f>2*29.3*R111*0.92*(BQ111-W111)</f>
        <v>0</v>
      </c>
      <c r="AE111">
        <f>2*0.95*5.67E-8*(((BQ111+$B$7)+273)^4-(W111+273)^4)</f>
        <v>0</v>
      </c>
      <c r="AF111">
        <f>U111+AE111+AC111+AD111</f>
        <v>0</v>
      </c>
      <c r="AG111">
        <f>BN111*AU111*(BI111-BH111*(1000-AU111*BK111)/(1000-AU111*BJ111))/(100*BB111)</f>
        <v>0</v>
      </c>
      <c r="AH111">
        <f>1000*BN111*AU111*(BJ111-BK111)/(100*BB111*(1000-AU111*BJ111))</f>
        <v>0</v>
      </c>
      <c r="AI111">
        <f>(AJ111 - AK111 - BO111*1E3/(8.314*(BQ111+273.15)) * AM111/BN111 * AL111) * BN111/(100*BB111) * (1000 - BK111)/1000</f>
        <v>0</v>
      </c>
      <c r="AJ111">
        <v>1621.51779260432</v>
      </c>
      <c r="AK111">
        <v>1588.97763636364</v>
      </c>
      <c r="AL111">
        <v>3.41707537717418</v>
      </c>
      <c r="AM111">
        <v>66.87844345255</v>
      </c>
      <c r="AN111">
        <f>(AP111 - AO111 + BO111*1E3/(8.314*(BQ111+273.15)) * AR111/BN111 * AQ111) * BN111/(100*BB111) * 1000/(1000 - AP111)</f>
        <v>0</v>
      </c>
      <c r="AO111">
        <v>19.0816986447957</v>
      </c>
      <c r="AP111">
        <v>20.2361545454545</v>
      </c>
      <c r="AQ111">
        <v>0.000340949991024242</v>
      </c>
      <c r="AR111">
        <v>77.4193285982375</v>
      </c>
      <c r="AS111">
        <v>30</v>
      </c>
      <c r="AT111">
        <v>6</v>
      </c>
      <c r="AU111">
        <f>IF(AS111*$H$13&gt;=AW111,1.0,(AW111/(AW111-AS111*$H$13)))</f>
        <v>0</v>
      </c>
      <c r="AV111">
        <f>(AU111-1)*100</f>
        <v>0</v>
      </c>
      <c r="AW111">
        <f>MAX(0,($B$13+$C$13*BV111)/(1+$D$13*BV111)*BO111/(BQ111+273)*$E$13)</f>
        <v>0</v>
      </c>
      <c r="AX111">
        <f>$B$11*BW111+$C$11*BX111+$F$11*CI111*(1-CL111)</f>
        <v>0</v>
      </c>
      <c r="AY111">
        <f>AX111*AZ111</f>
        <v>0</v>
      </c>
      <c r="AZ111">
        <f>($B$11*$D$9+$C$11*$D$9+$F$11*((CV111+CN111)/MAX(CV111+CN111+CW111, 0.1)*$I$9+CW111/MAX(CV111+CN111+CW111, 0.1)*$J$9))/($B$11+$C$11+$F$11)</f>
        <v>0</v>
      </c>
      <c r="BA111">
        <f>($B$11*$K$9+$C$11*$K$9+$F$11*((CV111+CN111)/MAX(CV111+CN111+CW111, 0.1)*$P$9+CW111/MAX(CV111+CN111+CW111, 0.1)*$Q$9))/($B$11+$C$11+$F$11)</f>
        <v>0</v>
      </c>
      <c r="BB111">
        <v>2.18</v>
      </c>
      <c r="BC111">
        <v>0.5</v>
      </c>
      <c r="BD111" t="s">
        <v>355</v>
      </c>
      <c r="BE111">
        <v>2</v>
      </c>
      <c r="BF111" t="b">
        <v>1</v>
      </c>
      <c r="BG111">
        <v>1656170320.81429</v>
      </c>
      <c r="BH111">
        <v>1532.32428571429</v>
      </c>
      <c r="BI111">
        <v>1575.09107142857</v>
      </c>
      <c r="BJ111">
        <v>20.2222285714286</v>
      </c>
      <c r="BK111">
        <v>19.069675</v>
      </c>
      <c r="BL111">
        <v>1528.99392857143</v>
      </c>
      <c r="BM111">
        <v>20.1706928571429</v>
      </c>
      <c r="BN111">
        <v>499.985571428571</v>
      </c>
      <c r="BO111">
        <v>76.3300285714286</v>
      </c>
      <c r="BP111">
        <v>0.0999515392857143</v>
      </c>
      <c r="BQ111">
        <v>24.641075</v>
      </c>
      <c r="BR111">
        <v>24.6361642857143</v>
      </c>
      <c r="BS111">
        <v>999.9</v>
      </c>
      <c r="BT111">
        <v>0</v>
      </c>
      <c r="BU111">
        <v>0</v>
      </c>
      <c r="BV111">
        <v>9995.38142857143</v>
      </c>
      <c r="BW111">
        <v>0</v>
      </c>
      <c r="BX111">
        <v>1408.58321428571</v>
      </c>
      <c r="BY111">
        <v>-42.7680964285714</v>
      </c>
      <c r="BZ111">
        <v>1563.95035714286</v>
      </c>
      <c r="CA111">
        <v>1605.71214285714</v>
      </c>
      <c r="CB111">
        <v>1.15256</v>
      </c>
      <c r="CC111">
        <v>1575.09107142857</v>
      </c>
      <c r="CD111">
        <v>19.069675</v>
      </c>
      <c r="CE111">
        <v>1.54356357142857</v>
      </c>
      <c r="CF111">
        <v>1.45558892857143</v>
      </c>
      <c r="CG111">
        <v>13.4066428571429</v>
      </c>
      <c r="CH111">
        <v>12.5094678571429</v>
      </c>
      <c r="CI111">
        <v>2000.01178571429</v>
      </c>
      <c r="CJ111">
        <v>0.980004214285714</v>
      </c>
      <c r="CK111">
        <v>0.0199957785714286</v>
      </c>
      <c r="CL111">
        <v>0</v>
      </c>
      <c r="CM111">
        <v>2.66019642857143</v>
      </c>
      <c r="CN111">
        <v>0</v>
      </c>
      <c r="CO111">
        <v>3720.67428571429</v>
      </c>
      <c r="CP111">
        <v>16705.5107142857</v>
      </c>
      <c r="CQ111">
        <v>40.598</v>
      </c>
      <c r="CR111">
        <v>42.375</v>
      </c>
      <c r="CS111">
        <v>41.6115</v>
      </c>
      <c r="CT111">
        <v>40.58225</v>
      </c>
      <c r="CU111">
        <v>40.125</v>
      </c>
      <c r="CV111">
        <v>1960.02178571429</v>
      </c>
      <c r="CW111">
        <v>39.99</v>
      </c>
      <c r="CX111">
        <v>0</v>
      </c>
      <c r="CY111">
        <v>1656170327.4</v>
      </c>
      <c r="CZ111">
        <v>0</v>
      </c>
      <c r="DA111">
        <v>0</v>
      </c>
      <c r="DB111" t="s">
        <v>356</v>
      </c>
      <c r="DC111">
        <v>1656081796.1</v>
      </c>
      <c r="DD111">
        <v>1656081786.6</v>
      </c>
      <c r="DE111">
        <v>0</v>
      </c>
      <c r="DF111">
        <v>0.447</v>
      </c>
      <c r="DG111">
        <v>0.012</v>
      </c>
      <c r="DH111">
        <v>1.816</v>
      </c>
      <c r="DI111">
        <v>-0.091</v>
      </c>
      <c r="DJ111">
        <v>420</v>
      </c>
      <c r="DK111">
        <v>13</v>
      </c>
      <c r="DL111">
        <v>0.64</v>
      </c>
      <c r="DM111">
        <v>0.22</v>
      </c>
      <c r="DN111">
        <v>-42.6671875</v>
      </c>
      <c r="DO111">
        <v>-1.39043414634147</v>
      </c>
      <c r="DP111">
        <v>0.209092643566793</v>
      </c>
      <c r="DQ111">
        <v>0</v>
      </c>
      <c r="DR111">
        <v>1.153858</v>
      </c>
      <c r="DS111">
        <v>-0.0318063039399646</v>
      </c>
      <c r="DT111">
        <v>0.00440674210727153</v>
      </c>
      <c r="DU111">
        <v>1</v>
      </c>
      <c r="DV111">
        <v>1</v>
      </c>
      <c r="DW111">
        <v>2</v>
      </c>
      <c r="DX111" t="s">
        <v>375</v>
      </c>
      <c r="DY111">
        <v>2.89963</v>
      </c>
      <c r="DZ111">
        <v>2.71662</v>
      </c>
      <c r="EA111">
        <v>0.188288</v>
      </c>
      <c r="EB111">
        <v>0.19114</v>
      </c>
      <c r="EC111">
        <v>0.078523</v>
      </c>
      <c r="ED111">
        <v>0.0749379</v>
      </c>
      <c r="EE111">
        <v>23366</v>
      </c>
      <c r="EF111">
        <v>20012.3</v>
      </c>
      <c r="EG111">
        <v>25749.8</v>
      </c>
      <c r="EH111">
        <v>24075.3</v>
      </c>
      <c r="EI111">
        <v>40437.1</v>
      </c>
      <c r="EJ111">
        <v>36833.4</v>
      </c>
      <c r="EK111">
        <v>46465.2</v>
      </c>
      <c r="EL111">
        <v>42900</v>
      </c>
      <c r="EM111">
        <v>1.81605</v>
      </c>
      <c r="EN111">
        <v>2.2921</v>
      </c>
      <c r="EO111">
        <v>0.149623</v>
      </c>
      <c r="EP111">
        <v>0</v>
      </c>
      <c r="EQ111">
        <v>22.3236</v>
      </c>
      <c r="ER111">
        <v>999.9</v>
      </c>
      <c r="ES111">
        <v>53.37</v>
      </c>
      <c r="ET111">
        <v>26.637</v>
      </c>
      <c r="EU111">
        <v>24.4967</v>
      </c>
      <c r="EV111">
        <v>52.1855</v>
      </c>
      <c r="EW111">
        <v>35.8213</v>
      </c>
      <c r="EX111">
        <v>2</v>
      </c>
      <c r="EY111">
        <v>-0.338458</v>
      </c>
      <c r="EZ111">
        <v>-0.213437</v>
      </c>
      <c r="FA111">
        <v>20.2467</v>
      </c>
      <c r="FB111">
        <v>5.23541</v>
      </c>
      <c r="FC111">
        <v>11.986</v>
      </c>
      <c r="FD111">
        <v>4.95745</v>
      </c>
      <c r="FE111">
        <v>3.304</v>
      </c>
      <c r="FF111">
        <v>9999</v>
      </c>
      <c r="FG111">
        <v>311</v>
      </c>
      <c r="FH111">
        <v>3698</v>
      </c>
      <c r="FI111">
        <v>9999</v>
      </c>
      <c r="FJ111">
        <v>1.86829</v>
      </c>
      <c r="FK111">
        <v>1.86401</v>
      </c>
      <c r="FL111">
        <v>1.87161</v>
      </c>
      <c r="FM111">
        <v>1.86246</v>
      </c>
      <c r="FN111">
        <v>1.86188</v>
      </c>
      <c r="FO111">
        <v>1.86829</v>
      </c>
      <c r="FP111">
        <v>1.8584</v>
      </c>
      <c r="FQ111">
        <v>1.86491</v>
      </c>
      <c r="FR111">
        <v>5</v>
      </c>
      <c r="FS111">
        <v>0</v>
      </c>
      <c r="FT111">
        <v>0</v>
      </c>
      <c r="FU111">
        <v>0</v>
      </c>
      <c r="FV111" t="s">
        <v>358</v>
      </c>
      <c r="FW111" t="s">
        <v>359</v>
      </c>
      <c r="FX111" t="s">
        <v>360</v>
      </c>
      <c r="FY111" t="s">
        <v>360</v>
      </c>
      <c r="FZ111" t="s">
        <v>360</v>
      </c>
      <c r="GA111" t="s">
        <v>360</v>
      </c>
      <c r="GB111">
        <v>0</v>
      </c>
      <c r="GC111">
        <v>100</v>
      </c>
      <c r="GD111">
        <v>100</v>
      </c>
      <c r="GE111">
        <v>3.41</v>
      </c>
      <c r="GF111">
        <v>0.0516</v>
      </c>
      <c r="GG111">
        <v>0.394990895927804</v>
      </c>
      <c r="GH111">
        <v>0.00311535208462502</v>
      </c>
      <c r="GI111">
        <v>-2.16445174003142e-06</v>
      </c>
      <c r="GJ111">
        <v>9.0383515404126e-10</v>
      </c>
      <c r="GK111">
        <v>0.0515542376217994</v>
      </c>
      <c r="GL111">
        <v>0</v>
      </c>
      <c r="GM111">
        <v>0</v>
      </c>
      <c r="GN111">
        <v>0</v>
      </c>
      <c r="GO111">
        <v>18</v>
      </c>
      <c r="GP111">
        <v>2154</v>
      </c>
      <c r="GQ111">
        <v>2</v>
      </c>
      <c r="GR111">
        <v>17</v>
      </c>
      <c r="GS111">
        <v>1475.5</v>
      </c>
      <c r="GT111">
        <v>1475.7</v>
      </c>
      <c r="GU111">
        <v>3.74512</v>
      </c>
      <c r="GV111">
        <v>2.28271</v>
      </c>
      <c r="GW111">
        <v>1.99829</v>
      </c>
      <c r="GX111">
        <v>2.69897</v>
      </c>
      <c r="GY111">
        <v>2.09351</v>
      </c>
      <c r="GZ111">
        <v>2.37915</v>
      </c>
      <c r="HA111">
        <v>35.3827</v>
      </c>
      <c r="HB111">
        <v>15.8832</v>
      </c>
      <c r="HC111">
        <v>18</v>
      </c>
      <c r="HD111">
        <v>408.344</v>
      </c>
      <c r="HE111">
        <v>729.254</v>
      </c>
      <c r="HF111">
        <v>23.0024</v>
      </c>
      <c r="HG111">
        <v>23.0372</v>
      </c>
      <c r="HH111">
        <v>30.0007</v>
      </c>
      <c r="HI111">
        <v>22.7883</v>
      </c>
      <c r="HJ111">
        <v>22.7786</v>
      </c>
      <c r="HK111">
        <v>74.9811</v>
      </c>
      <c r="HL111">
        <v>35.2465</v>
      </c>
      <c r="HM111">
        <v>81.2788</v>
      </c>
      <c r="HN111">
        <v>23</v>
      </c>
      <c r="HO111">
        <v>1621.19</v>
      </c>
      <c r="HP111">
        <v>19.0518</v>
      </c>
      <c r="HQ111">
        <v>98.4061</v>
      </c>
      <c r="HR111">
        <v>100.9</v>
      </c>
    </row>
    <row r="112" spans="1:226">
      <c r="A112">
        <v>96</v>
      </c>
      <c r="B112">
        <v>1656170333.6</v>
      </c>
      <c r="C112">
        <v>537.099999904633</v>
      </c>
      <c r="D112" t="s">
        <v>550</v>
      </c>
      <c r="E112" t="s">
        <v>551</v>
      </c>
      <c r="F112">
        <v>5</v>
      </c>
      <c r="G112" t="s">
        <v>353</v>
      </c>
      <c r="H112" t="s">
        <v>354</v>
      </c>
      <c r="I112">
        <v>1656170326.1</v>
      </c>
      <c r="J112">
        <f>(K112)/1000</f>
        <v>0</v>
      </c>
      <c r="K112">
        <f>IF(BF112, AN112, AH112)</f>
        <v>0</v>
      </c>
      <c r="L112">
        <f>IF(BF112, AI112, AG112)</f>
        <v>0</v>
      </c>
      <c r="M112">
        <f>BH112 - IF(AU112&gt;1, L112*BB112*100.0/(AW112*BV112), 0)</f>
        <v>0</v>
      </c>
      <c r="N112">
        <f>((T112-J112/2)*M112-L112)/(T112+J112/2)</f>
        <v>0</v>
      </c>
      <c r="O112">
        <f>N112*(BO112+BP112)/1000.0</f>
        <v>0</v>
      </c>
      <c r="P112">
        <f>(BH112 - IF(AU112&gt;1, L112*BB112*100.0/(AW112*BV112), 0))*(BO112+BP112)/1000.0</f>
        <v>0</v>
      </c>
      <c r="Q112">
        <f>2.0/((1/S112-1/R112)+SIGN(S112)*SQRT((1/S112-1/R112)*(1/S112-1/R112) + 4*BC112/((BC112+1)*(BC112+1))*(2*1/S112*1/R112-1/R112*1/R112)))</f>
        <v>0</v>
      </c>
      <c r="R112">
        <f>IF(LEFT(BD112,1)&lt;&gt;"0",IF(LEFT(BD112,1)="1",3.0,BE112),$D$5+$E$5*(BV112*BO112/($K$5*1000))+$F$5*(BV112*BO112/($K$5*1000))*MAX(MIN(BB112,$J$5),$I$5)*MAX(MIN(BB112,$J$5),$I$5)+$G$5*MAX(MIN(BB112,$J$5),$I$5)*(BV112*BO112/($K$5*1000))+$H$5*(BV112*BO112/($K$5*1000))*(BV112*BO112/($K$5*1000)))</f>
        <v>0</v>
      </c>
      <c r="S112">
        <f>J112*(1000-(1000*0.61365*exp(17.502*W112/(240.97+W112))/(BO112+BP112)+BJ112)/2)/(1000*0.61365*exp(17.502*W112/(240.97+W112))/(BO112+BP112)-BJ112)</f>
        <v>0</v>
      </c>
      <c r="T112">
        <f>1/((BC112+1)/(Q112/1.6)+1/(R112/1.37)) + BC112/((BC112+1)/(Q112/1.6) + BC112/(R112/1.37))</f>
        <v>0</v>
      </c>
      <c r="U112">
        <f>(AX112*BA112)</f>
        <v>0</v>
      </c>
      <c r="V112">
        <f>(BQ112+(U112+2*0.95*5.67E-8*(((BQ112+$B$7)+273)^4-(BQ112+273)^4)-44100*J112)/(1.84*29.3*R112+8*0.95*5.67E-8*(BQ112+273)^3))</f>
        <v>0</v>
      </c>
      <c r="W112">
        <f>($C$7*BR112+$D$7*BS112+$E$7*V112)</f>
        <v>0</v>
      </c>
      <c r="X112">
        <f>0.61365*exp(17.502*W112/(240.97+W112))</f>
        <v>0</v>
      </c>
      <c r="Y112">
        <f>(Z112/AA112*100)</f>
        <v>0</v>
      </c>
      <c r="Z112">
        <f>BJ112*(BO112+BP112)/1000</f>
        <v>0</v>
      </c>
      <c r="AA112">
        <f>0.61365*exp(17.502*BQ112/(240.97+BQ112))</f>
        <v>0</v>
      </c>
      <c r="AB112">
        <f>(X112-BJ112*(BO112+BP112)/1000)</f>
        <v>0</v>
      </c>
      <c r="AC112">
        <f>(-J112*44100)</f>
        <v>0</v>
      </c>
      <c r="AD112">
        <f>2*29.3*R112*0.92*(BQ112-W112)</f>
        <v>0</v>
      </c>
      <c r="AE112">
        <f>2*0.95*5.67E-8*(((BQ112+$B$7)+273)^4-(W112+273)^4)</f>
        <v>0</v>
      </c>
      <c r="AF112">
        <f>U112+AE112+AC112+AD112</f>
        <v>0</v>
      </c>
      <c r="AG112">
        <f>BN112*AU112*(BI112-BH112*(1000-AU112*BK112)/(1000-AU112*BJ112))/(100*BB112)</f>
        <v>0</v>
      </c>
      <c r="AH112">
        <f>1000*BN112*AU112*(BJ112-BK112)/(100*BB112*(1000-AU112*BJ112))</f>
        <v>0</v>
      </c>
      <c r="AI112">
        <f>(AJ112 - AK112 - BO112*1E3/(8.314*(BQ112+273.15)) * AM112/BN112 * AL112) * BN112/(100*BB112) * (1000 - BK112)/1000</f>
        <v>0</v>
      </c>
      <c r="AJ112">
        <v>1638.97688086658</v>
      </c>
      <c r="AK112">
        <v>1606.44133333333</v>
      </c>
      <c r="AL112">
        <v>3.46487307574079</v>
      </c>
      <c r="AM112">
        <v>66.87844345255</v>
      </c>
      <c r="AN112">
        <f>(AP112 - AO112 + BO112*1E3/(8.314*(BQ112+273.15)) * AR112/BN112 * AQ112) * BN112/(100*BB112) * 1000/(1000 - AP112)</f>
        <v>0</v>
      </c>
      <c r="AO112">
        <v>19.0954033192119</v>
      </c>
      <c r="AP112">
        <v>20.2402672727273</v>
      </c>
      <c r="AQ112">
        <v>5.39067428822587e-05</v>
      </c>
      <c r="AR112">
        <v>77.4193285982375</v>
      </c>
      <c r="AS112">
        <v>30</v>
      </c>
      <c r="AT112">
        <v>6</v>
      </c>
      <c r="AU112">
        <f>IF(AS112*$H$13&gt;=AW112,1.0,(AW112/(AW112-AS112*$H$13)))</f>
        <v>0</v>
      </c>
      <c r="AV112">
        <f>(AU112-1)*100</f>
        <v>0</v>
      </c>
      <c r="AW112">
        <f>MAX(0,($B$13+$C$13*BV112)/(1+$D$13*BV112)*BO112/(BQ112+273)*$E$13)</f>
        <v>0</v>
      </c>
      <c r="AX112">
        <f>$B$11*BW112+$C$11*BX112+$F$11*CI112*(1-CL112)</f>
        <v>0</v>
      </c>
      <c r="AY112">
        <f>AX112*AZ112</f>
        <v>0</v>
      </c>
      <c r="AZ112">
        <f>($B$11*$D$9+$C$11*$D$9+$F$11*((CV112+CN112)/MAX(CV112+CN112+CW112, 0.1)*$I$9+CW112/MAX(CV112+CN112+CW112, 0.1)*$J$9))/($B$11+$C$11+$F$11)</f>
        <v>0</v>
      </c>
      <c r="BA112">
        <f>($B$11*$K$9+$C$11*$K$9+$F$11*((CV112+CN112)/MAX(CV112+CN112+CW112, 0.1)*$P$9+CW112/MAX(CV112+CN112+CW112, 0.1)*$Q$9))/($B$11+$C$11+$F$11)</f>
        <v>0</v>
      </c>
      <c r="BB112">
        <v>2.18</v>
      </c>
      <c r="BC112">
        <v>0.5</v>
      </c>
      <c r="BD112" t="s">
        <v>355</v>
      </c>
      <c r="BE112">
        <v>2</v>
      </c>
      <c r="BF112" t="b">
        <v>1</v>
      </c>
      <c r="BG112">
        <v>1656170326.1</v>
      </c>
      <c r="BH112">
        <v>1550.18518518519</v>
      </c>
      <c r="BI112">
        <v>1592.98851851852</v>
      </c>
      <c r="BJ112">
        <v>20.2315814814815</v>
      </c>
      <c r="BK112">
        <v>19.0853851851852</v>
      </c>
      <c r="BL112">
        <v>1546.80333333333</v>
      </c>
      <c r="BM112">
        <v>20.180037037037</v>
      </c>
      <c r="BN112">
        <v>499.986592592593</v>
      </c>
      <c r="BO112">
        <v>76.3302740740741</v>
      </c>
      <c r="BP112">
        <v>0.0999695074074074</v>
      </c>
      <c r="BQ112">
        <v>24.6665222222222</v>
      </c>
      <c r="BR112">
        <v>24.7186148148148</v>
      </c>
      <c r="BS112">
        <v>999.9</v>
      </c>
      <c r="BT112">
        <v>0</v>
      </c>
      <c r="BU112">
        <v>0</v>
      </c>
      <c r="BV112">
        <v>9986.92222222222</v>
      </c>
      <c r="BW112">
        <v>0</v>
      </c>
      <c r="BX112">
        <v>1409.06407407407</v>
      </c>
      <c r="BY112">
        <v>-42.8046</v>
      </c>
      <c r="BZ112">
        <v>1582.19555555556</v>
      </c>
      <c r="CA112">
        <v>1623.98407407407</v>
      </c>
      <c r="CB112">
        <v>1.14620407407407</v>
      </c>
      <c r="CC112">
        <v>1592.98851851852</v>
      </c>
      <c r="CD112">
        <v>19.0853851851852</v>
      </c>
      <c r="CE112">
        <v>1.54428185185185</v>
      </c>
      <c r="CF112">
        <v>1.45679185185185</v>
      </c>
      <c r="CG112">
        <v>13.4137851851852</v>
      </c>
      <c r="CH112">
        <v>12.522062962963</v>
      </c>
      <c r="CI112">
        <v>2000.01962962963</v>
      </c>
      <c r="CJ112">
        <v>0.980004</v>
      </c>
      <c r="CK112">
        <v>0.019996</v>
      </c>
      <c r="CL112">
        <v>0</v>
      </c>
      <c r="CM112">
        <v>2.67395925925926</v>
      </c>
      <c r="CN112">
        <v>0</v>
      </c>
      <c r="CO112">
        <v>3704.18407407407</v>
      </c>
      <c r="CP112">
        <v>16705.5925925926</v>
      </c>
      <c r="CQ112">
        <v>40.6203333333333</v>
      </c>
      <c r="CR112">
        <v>42.3956666666667</v>
      </c>
      <c r="CS112">
        <v>41.6203333333333</v>
      </c>
      <c r="CT112">
        <v>40.604</v>
      </c>
      <c r="CU112">
        <v>40.1387777777778</v>
      </c>
      <c r="CV112">
        <v>1960.02962962963</v>
      </c>
      <c r="CW112">
        <v>39.99</v>
      </c>
      <c r="CX112">
        <v>0</v>
      </c>
      <c r="CY112">
        <v>1656170332.2</v>
      </c>
      <c r="CZ112">
        <v>0</v>
      </c>
      <c r="DA112">
        <v>0</v>
      </c>
      <c r="DB112" t="s">
        <v>356</v>
      </c>
      <c r="DC112">
        <v>1656081796.1</v>
      </c>
      <c r="DD112">
        <v>1656081786.6</v>
      </c>
      <c r="DE112">
        <v>0</v>
      </c>
      <c r="DF112">
        <v>0.447</v>
      </c>
      <c r="DG112">
        <v>0.012</v>
      </c>
      <c r="DH112">
        <v>1.816</v>
      </c>
      <c r="DI112">
        <v>-0.091</v>
      </c>
      <c r="DJ112">
        <v>420</v>
      </c>
      <c r="DK112">
        <v>13</v>
      </c>
      <c r="DL112">
        <v>0.64</v>
      </c>
      <c r="DM112">
        <v>0.22</v>
      </c>
      <c r="DN112">
        <v>-42.7727425</v>
      </c>
      <c r="DO112">
        <v>-0.664911444652866</v>
      </c>
      <c r="DP112">
        <v>0.211838806510399</v>
      </c>
      <c r="DQ112">
        <v>0</v>
      </c>
      <c r="DR112">
        <v>1.14934675</v>
      </c>
      <c r="DS112">
        <v>-0.0736413883677325</v>
      </c>
      <c r="DT112">
        <v>0.00729596854005691</v>
      </c>
      <c r="DU112">
        <v>1</v>
      </c>
      <c r="DV112">
        <v>1</v>
      </c>
      <c r="DW112">
        <v>2</v>
      </c>
      <c r="DX112" t="s">
        <v>375</v>
      </c>
      <c r="DY112">
        <v>2.89954</v>
      </c>
      <c r="DZ112">
        <v>2.71647</v>
      </c>
      <c r="EA112">
        <v>0.189506</v>
      </c>
      <c r="EB112">
        <v>0.192292</v>
      </c>
      <c r="EC112">
        <v>0.0785353</v>
      </c>
      <c r="ED112">
        <v>0.074972</v>
      </c>
      <c r="EE112">
        <v>23330.4</v>
      </c>
      <c r="EF112">
        <v>19983.3</v>
      </c>
      <c r="EG112">
        <v>25749.1</v>
      </c>
      <c r="EH112">
        <v>24074.7</v>
      </c>
      <c r="EI112">
        <v>40435.6</v>
      </c>
      <c r="EJ112">
        <v>36831.2</v>
      </c>
      <c r="EK112">
        <v>46464.1</v>
      </c>
      <c r="EL112">
        <v>42899</v>
      </c>
      <c r="EM112">
        <v>1.81613</v>
      </c>
      <c r="EN112">
        <v>2.29205</v>
      </c>
      <c r="EO112">
        <v>0.148177</v>
      </c>
      <c r="EP112">
        <v>0</v>
      </c>
      <c r="EQ112">
        <v>22.3458</v>
      </c>
      <c r="ER112">
        <v>999.9</v>
      </c>
      <c r="ES112">
        <v>53.345</v>
      </c>
      <c r="ET112">
        <v>26.647</v>
      </c>
      <c r="EU112">
        <v>24.4997</v>
      </c>
      <c r="EV112">
        <v>52.6155</v>
      </c>
      <c r="EW112">
        <v>35.7933</v>
      </c>
      <c r="EX112">
        <v>2</v>
      </c>
      <c r="EY112">
        <v>-0.337813</v>
      </c>
      <c r="EZ112">
        <v>-0.202211</v>
      </c>
      <c r="FA112">
        <v>20.2467</v>
      </c>
      <c r="FB112">
        <v>5.23496</v>
      </c>
      <c r="FC112">
        <v>11.986</v>
      </c>
      <c r="FD112">
        <v>4.9573</v>
      </c>
      <c r="FE112">
        <v>3.3039</v>
      </c>
      <c r="FF112">
        <v>9999</v>
      </c>
      <c r="FG112">
        <v>311</v>
      </c>
      <c r="FH112">
        <v>3698</v>
      </c>
      <c r="FI112">
        <v>9999</v>
      </c>
      <c r="FJ112">
        <v>1.86829</v>
      </c>
      <c r="FK112">
        <v>1.86401</v>
      </c>
      <c r="FL112">
        <v>1.87158</v>
      </c>
      <c r="FM112">
        <v>1.86248</v>
      </c>
      <c r="FN112">
        <v>1.86188</v>
      </c>
      <c r="FO112">
        <v>1.86829</v>
      </c>
      <c r="FP112">
        <v>1.85841</v>
      </c>
      <c r="FQ112">
        <v>1.86492</v>
      </c>
      <c r="FR112">
        <v>5</v>
      </c>
      <c r="FS112">
        <v>0</v>
      </c>
      <c r="FT112">
        <v>0</v>
      </c>
      <c r="FU112">
        <v>0</v>
      </c>
      <c r="FV112" t="s">
        <v>358</v>
      </c>
      <c r="FW112" t="s">
        <v>359</v>
      </c>
      <c r="FX112" t="s">
        <v>360</v>
      </c>
      <c r="FY112" t="s">
        <v>360</v>
      </c>
      <c r="FZ112" t="s">
        <v>360</v>
      </c>
      <c r="GA112" t="s">
        <v>360</v>
      </c>
      <c r="GB112">
        <v>0</v>
      </c>
      <c r="GC112">
        <v>100</v>
      </c>
      <c r="GD112">
        <v>100</v>
      </c>
      <c r="GE112">
        <v>3.46</v>
      </c>
      <c r="GF112">
        <v>0.0515</v>
      </c>
      <c r="GG112">
        <v>0.394990895927804</v>
      </c>
      <c r="GH112">
        <v>0.00311535208462502</v>
      </c>
      <c r="GI112">
        <v>-2.16445174003142e-06</v>
      </c>
      <c r="GJ112">
        <v>9.0383515404126e-10</v>
      </c>
      <c r="GK112">
        <v>0.0515542376217994</v>
      </c>
      <c r="GL112">
        <v>0</v>
      </c>
      <c r="GM112">
        <v>0</v>
      </c>
      <c r="GN112">
        <v>0</v>
      </c>
      <c r="GO112">
        <v>18</v>
      </c>
      <c r="GP112">
        <v>2154</v>
      </c>
      <c r="GQ112">
        <v>2</v>
      </c>
      <c r="GR112">
        <v>17</v>
      </c>
      <c r="GS112">
        <v>1475.6</v>
      </c>
      <c r="GT112">
        <v>1475.8</v>
      </c>
      <c r="GU112">
        <v>3.77197</v>
      </c>
      <c r="GV112">
        <v>2.28149</v>
      </c>
      <c r="GW112">
        <v>1.99829</v>
      </c>
      <c r="GX112">
        <v>2.69897</v>
      </c>
      <c r="GY112">
        <v>2.09351</v>
      </c>
      <c r="GZ112">
        <v>2.38403</v>
      </c>
      <c r="HA112">
        <v>35.4059</v>
      </c>
      <c r="HB112">
        <v>15.892</v>
      </c>
      <c r="HC112">
        <v>18</v>
      </c>
      <c r="HD112">
        <v>408.435</v>
      </c>
      <c r="HE112">
        <v>729.303</v>
      </c>
      <c r="HF112">
        <v>23.0024</v>
      </c>
      <c r="HG112">
        <v>23.0457</v>
      </c>
      <c r="HH112">
        <v>30.0007</v>
      </c>
      <c r="HI112">
        <v>22.7952</v>
      </c>
      <c r="HJ112">
        <v>22.785</v>
      </c>
      <c r="HK112">
        <v>75.5889</v>
      </c>
      <c r="HL112">
        <v>35.2465</v>
      </c>
      <c r="HM112">
        <v>81.2788</v>
      </c>
      <c r="HN112">
        <v>23</v>
      </c>
      <c r="HO112">
        <v>1641.35</v>
      </c>
      <c r="HP112">
        <v>19.1599</v>
      </c>
      <c r="HQ112">
        <v>98.4038</v>
      </c>
      <c r="HR112">
        <v>100.898</v>
      </c>
    </row>
    <row r="113" spans="1:226">
      <c r="A113">
        <v>97</v>
      </c>
      <c r="B113">
        <v>1656170338.6</v>
      </c>
      <c r="C113">
        <v>542.099999904633</v>
      </c>
      <c r="D113" t="s">
        <v>552</v>
      </c>
      <c r="E113" t="s">
        <v>553</v>
      </c>
      <c r="F113">
        <v>5</v>
      </c>
      <c r="G113" t="s">
        <v>353</v>
      </c>
      <c r="H113" t="s">
        <v>354</v>
      </c>
      <c r="I113">
        <v>1656170330.81429</v>
      </c>
      <c r="J113">
        <f>(K113)/1000</f>
        <v>0</v>
      </c>
      <c r="K113">
        <f>IF(BF113, AN113, AH113)</f>
        <v>0</v>
      </c>
      <c r="L113">
        <f>IF(BF113, AI113, AG113)</f>
        <v>0</v>
      </c>
      <c r="M113">
        <f>BH113 - IF(AU113&gt;1, L113*BB113*100.0/(AW113*BV113), 0)</f>
        <v>0</v>
      </c>
      <c r="N113">
        <f>((T113-J113/2)*M113-L113)/(T113+J113/2)</f>
        <v>0</v>
      </c>
      <c r="O113">
        <f>N113*(BO113+BP113)/1000.0</f>
        <v>0</v>
      </c>
      <c r="P113">
        <f>(BH113 - IF(AU113&gt;1, L113*BB113*100.0/(AW113*BV113), 0))*(BO113+BP113)/1000.0</f>
        <v>0</v>
      </c>
      <c r="Q113">
        <f>2.0/((1/S113-1/R113)+SIGN(S113)*SQRT((1/S113-1/R113)*(1/S113-1/R113) + 4*BC113/((BC113+1)*(BC113+1))*(2*1/S113*1/R113-1/R113*1/R113)))</f>
        <v>0</v>
      </c>
      <c r="R113">
        <f>IF(LEFT(BD113,1)&lt;&gt;"0",IF(LEFT(BD113,1)="1",3.0,BE113),$D$5+$E$5*(BV113*BO113/($K$5*1000))+$F$5*(BV113*BO113/($K$5*1000))*MAX(MIN(BB113,$J$5),$I$5)*MAX(MIN(BB113,$J$5),$I$5)+$G$5*MAX(MIN(BB113,$J$5),$I$5)*(BV113*BO113/($K$5*1000))+$H$5*(BV113*BO113/($K$5*1000))*(BV113*BO113/($K$5*1000)))</f>
        <v>0</v>
      </c>
      <c r="S113">
        <f>J113*(1000-(1000*0.61365*exp(17.502*W113/(240.97+W113))/(BO113+BP113)+BJ113)/2)/(1000*0.61365*exp(17.502*W113/(240.97+W113))/(BO113+BP113)-BJ113)</f>
        <v>0</v>
      </c>
      <c r="T113">
        <f>1/((BC113+1)/(Q113/1.6)+1/(R113/1.37)) + BC113/((BC113+1)/(Q113/1.6) + BC113/(R113/1.37))</f>
        <v>0</v>
      </c>
      <c r="U113">
        <f>(AX113*BA113)</f>
        <v>0</v>
      </c>
      <c r="V113">
        <f>(BQ113+(U113+2*0.95*5.67E-8*(((BQ113+$B$7)+273)^4-(BQ113+273)^4)-44100*J113)/(1.84*29.3*R113+8*0.95*5.67E-8*(BQ113+273)^3))</f>
        <v>0</v>
      </c>
      <c r="W113">
        <f>($C$7*BR113+$D$7*BS113+$E$7*V113)</f>
        <v>0</v>
      </c>
      <c r="X113">
        <f>0.61365*exp(17.502*W113/(240.97+W113))</f>
        <v>0</v>
      </c>
      <c r="Y113">
        <f>(Z113/AA113*100)</f>
        <v>0</v>
      </c>
      <c r="Z113">
        <f>BJ113*(BO113+BP113)/1000</f>
        <v>0</v>
      </c>
      <c r="AA113">
        <f>0.61365*exp(17.502*BQ113/(240.97+BQ113))</f>
        <v>0</v>
      </c>
      <c r="AB113">
        <f>(X113-BJ113*(BO113+BP113)/1000)</f>
        <v>0</v>
      </c>
      <c r="AC113">
        <f>(-J113*44100)</f>
        <v>0</v>
      </c>
      <c r="AD113">
        <f>2*29.3*R113*0.92*(BQ113-W113)</f>
        <v>0</v>
      </c>
      <c r="AE113">
        <f>2*0.95*5.67E-8*(((BQ113+$B$7)+273)^4-(W113+273)^4)</f>
        <v>0</v>
      </c>
      <c r="AF113">
        <f>U113+AE113+AC113+AD113</f>
        <v>0</v>
      </c>
      <c r="AG113">
        <f>BN113*AU113*(BI113-BH113*(1000-AU113*BK113)/(1000-AU113*BJ113))/(100*BB113)</f>
        <v>0</v>
      </c>
      <c r="AH113">
        <f>1000*BN113*AU113*(BJ113-BK113)/(100*BB113*(1000-AU113*BJ113))</f>
        <v>0</v>
      </c>
      <c r="AI113">
        <f>(AJ113 - AK113 - BO113*1E3/(8.314*(BQ113+273.15)) * AM113/BN113 * AL113) * BN113/(100*BB113) * (1000 - BK113)/1000</f>
        <v>0</v>
      </c>
      <c r="AJ113">
        <v>1655.97062935123</v>
      </c>
      <c r="AK113">
        <v>1623.49775757576</v>
      </c>
      <c r="AL113">
        <v>3.41078453587485</v>
      </c>
      <c r="AM113">
        <v>66.87844345255</v>
      </c>
      <c r="AN113">
        <f>(AP113 - AO113 + BO113*1E3/(8.314*(BQ113+273.15)) * AR113/BN113 * AQ113) * BN113/(100*BB113) * 1000/(1000 - AP113)</f>
        <v>0</v>
      </c>
      <c r="AO113">
        <v>19.1079231954621</v>
      </c>
      <c r="AP113">
        <v>20.2480854545454</v>
      </c>
      <c r="AQ113">
        <v>0.000193050217081017</v>
      </c>
      <c r="AR113">
        <v>77.4193285982375</v>
      </c>
      <c r="AS113">
        <v>30</v>
      </c>
      <c r="AT113">
        <v>6</v>
      </c>
      <c r="AU113">
        <f>IF(AS113*$H$13&gt;=AW113,1.0,(AW113/(AW113-AS113*$H$13)))</f>
        <v>0</v>
      </c>
      <c r="AV113">
        <f>(AU113-1)*100</f>
        <v>0</v>
      </c>
      <c r="AW113">
        <f>MAX(0,($B$13+$C$13*BV113)/(1+$D$13*BV113)*BO113/(BQ113+273)*$E$13)</f>
        <v>0</v>
      </c>
      <c r="AX113">
        <f>$B$11*BW113+$C$11*BX113+$F$11*CI113*(1-CL113)</f>
        <v>0</v>
      </c>
      <c r="AY113">
        <f>AX113*AZ113</f>
        <v>0</v>
      </c>
      <c r="AZ113">
        <f>($B$11*$D$9+$C$11*$D$9+$F$11*((CV113+CN113)/MAX(CV113+CN113+CW113, 0.1)*$I$9+CW113/MAX(CV113+CN113+CW113, 0.1)*$J$9))/($B$11+$C$11+$F$11)</f>
        <v>0</v>
      </c>
      <c r="BA113">
        <f>($B$11*$K$9+$C$11*$K$9+$F$11*((CV113+CN113)/MAX(CV113+CN113+CW113, 0.1)*$P$9+CW113/MAX(CV113+CN113+CW113, 0.1)*$Q$9))/($B$11+$C$11+$F$11)</f>
        <v>0</v>
      </c>
      <c r="BB113">
        <v>2.18</v>
      </c>
      <c r="BC113">
        <v>0.5</v>
      </c>
      <c r="BD113" t="s">
        <v>355</v>
      </c>
      <c r="BE113">
        <v>2</v>
      </c>
      <c r="BF113" t="b">
        <v>1</v>
      </c>
      <c r="BG113">
        <v>1656170330.81429</v>
      </c>
      <c r="BH113">
        <v>1566.1075</v>
      </c>
      <c r="BI113">
        <v>1608.915</v>
      </c>
      <c r="BJ113">
        <v>20.2383357142857</v>
      </c>
      <c r="BK113">
        <v>19.0989678571429</v>
      </c>
      <c r="BL113">
        <v>1562.67892857143</v>
      </c>
      <c r="BM113">
        <v>20.1867821428571</v>
      </c>
      <c r="BN113">
        <v>499.997</v>
      </c>
      <c r="BO113">
        <v>76.32975</v>
      </c>
      <c r="BP113">
        <v>0.0999445285714286</v>
      </c>
      <c r="BQ113">
        <v>24.6827571428571</v>
      </c>
      <c r="BR113">
        <v>24.7574678571429</v>
      </c>
      <c r="BS113">
        <v>999.9</v>
      </c>
      <c r="BT113">
        <v>0</v>
      </c>
      <c r="BU113">
        <v>0</v>
      </c>
      <c r="BV113">
        <v>9992.99178571429</v>
      </c>
      <c r="BW113">
        <v>0</v>
      </c>
      <c r="BX113">
        <v>1409.43178571429</v>
      </c>
      <c r="BY113">
        <v>-42.808375</v>
      </c>
      <c r="BZ113">
        <v>1598.45785714286</v>
      </c>
      <c r="CA113">
        <v>1640.24285714286</v>
      </c>
      <c r="CB113">
        <v>1.13937321428571</v>
      </c>
      <c r="CC113">
        <v>1608.915</v>
      </c>
      <c r="CD113">
        <v>19.0989678571429</v>
      </c>
      <c r="CE113">
        <v>1.54478785714286</v>
      </c>
      <c r="CF113">
        <v>1.45781892857143</v>
      </c>
      <c r="CG113">
        <v>13.4188142857143</v>
      </c>
      <c r="CH113">
        <v>12.5328035714286</v>
      </c>
      <c r="CI113">
        <v>1999.98464285714</v>
      </c>
      <c r="CJ113">
        <v>0.980004</v>
      </c>
      <c r="CK113">
        <v>0.019996</v>
      </c>
      <c r="CL113">
        <v>0</v>
      </c>
      <c r="CM113">
        <v>2.64809285714286</v>
      </c>
      <c r="CN113">
        <v>0</v>
      </c>
      <c r="CO113">
        <v>3706.03678571429</v>
      </c>
      <c r="CP113">
        <v>16705.3035714286</v>
      </c>
      <c r="CQ113">
        <v>40.625</v>
      </c>
      <c r="CR113">
        <v>42.4148571428571</v>
      </c>
      <c r="CS113">
        <v>41.625</v>
      </c>
      <c r="CT113">
        <v>40.62275</v>
      </c>
      <c r="CU113">
        <v>40.1582142857143</v>
      </c>
      <c r="CV113">
        <v>1959.99464285714</v>
      </c>
      <c r="CW113">
        <v>39.99</v>
      </c>
      <c r="CX113">
        <v>0</v>
      </c>
      <c r="CY113">
        <v>1656170337.6</v>
      </c>
      <c r="CZ113">
        <v>0</v>
      </c>
      <c r="DA113">
        <v>0</v>
      </c>
      <c r="DB113" t="s">
        <v>356</v>
      </c>
      <c r="DC113">
        <v>1656081796.1</v>
      </c>
      <c r="DD113">
        <v>1656081786.6</v>
      </c>
      <c r="DE113">
        <v>0</v>
      </c>
      <c r="DF113">
        <v>0.447</v>
      </c>
      <c r="DG113">
        <v>0.012</v>
      </c>
      <c r="DH113">
        <v>1.816</v>
      </c>
      <c r="DI113">
        <v>-0.091</v>
      </c>
      <c r="DJ113">
        <v>420</v>
      </c>
      <c r="DK113">
        <v>13</v>
      </c>
      <c r="DL113">
        <v>0.64</v>
      </c>
      <c r="DM113">
        <v>0.22</v>
      </c>
      <c r="DN113">
        <v>-42.79107</v>
      </c>
      <c r="DO113">
        <v>0.314456285178222</v>
      </c>
      <c r="DP113">
        <v>0.183203697015099</v>
      </c>
      <c r="DQ113">
        <v>0</v>
      </c>
      <c r="DR113">
        <v>1.1445385</v>
      </c>
      <c r="DS113">
        <v>-0.0831037148217643</v>
      </c>
      <c r="DT113">
        <v>0.00807905333253842</v>
      </c>
      <c r="DU113">
        <v>1</v>
      </c>
      <c r="DV113">
        <v>1</v>
      </c>
      <c r="DW113">
        <v>2</v>
      </c>
      <c r="DX113" t="s">
        <v>375</v>
      </c>
      <c r="DY113">
        <v>2.89926</v>
      </c>
      <c r="DZ113">
        <v>2.71636</v>
      </c>
      <c r="EA113">
        <v>0.190688</v>
      </c>
      <c r="EB113">
        <v>0.193493</v>
      </c>
      <c r="EC113">
        <v>0.0785491</v>
      </c>
      <c r="ED113">
        <v>0.075017</v>
      </c>
      <c r="EE113">
        <v>23295.7</v>
      </c>
      <c r="EF113">
        <v>19953</v>
      </c>
      <c r="EG113">
        <v>25748.4</v>
      </c>
      <c r="EH113">
        <v>24074</v>
      </c>
      <c r="EI113">
        <v>40434.1</v>
      </c>
      <c r="EJ113">
        <v>36828.4</v>
      </c>
      <c r="EK113">
        <v>46463</v>
      </c>
      <c r="EL113">
        <v>42897.9</v>
      </c>
      <c r="EM113">
        <v>1.816</v>
      </c>
      <c r="EN113">
        <v>2.29207</v>
      </c>
      <c r="EO113">
        <v>0.14127</v>
      </c>
      <c r="EP113">
        <v>0</v>
      </c>
      <c r="EQ113">
        <v>22.3732</v>
      </c>
      <c r="ER113">
        <v>999.9</v>
      </c>
      <c r="ES113">
        <v>53.321</v>
      </c>
      <c r="ET113">
        <v>26.667</v>
      </c>
      <c r="EU113">
        <v>24.5182</v>
      </c>
      <c r="EV113">
        <v>52.2355</v>
      </c>
      <c r="EW113">
        <v>35.8614</v>
      </c>
      <c r="EX113">
        <v>2</v>
      </c>
      <c r="EY113">
        <v>-0.337228</v>
      </c>
      <c r="EZ113">
        <v>-0.197968</v>
      </c>
      <c r="FA113">
        <v>20.2467</v>
      </c>
      <c r="FB113">
        <v>5.23526</v>
      </c>
      <c r="FC113">
        <v>11.986</v>
      </c>
      <c r="FD113">
        <v>4.95745</v>
      </c>
      <c r="FE113">
        <v>3.304</v>
      </c>
      <c r="FF113">
        <v>9999</v>
      </c>
      <c r="FG113">
        <v>311</v>
      </c>
      <c r="FH113">
        <v>3698.3</v>
      </c>
      <c r="FI113">
        <v>9999</v>
      </c>
      <c r="FJ113">
        <v>1.86829</v>
      </c>
      <c r="FK113">
        <v>1.86401</v>
      </c>
      <c r="FL113">
        <v>1.87158</v>
      </c>
      <c r="FM113">
        <v>1.86246</v>
      </c>
      <c r="FN113">
        <v>1.86188</v>
      </c>
      <c r="FO113">
        <v>1.86829</v>
      </c>
      <c r="FP113">
        <v>1.85843</v>
      </c>
      <c r="FQ113">
        <v>1.86492</v>
      </c>
      <c r="FR113">
        <v>5</v>
      </c>
      <c r="FS113">
        <v>0</v>
      </c>
      <c r="FT113">
        <v>0</v>
      </c>
      <c r="FU113">
        <v>0</v>
      </c>
      <c r="FV113" t="s">
        <v>358</v>
      </c>
      <c r="FW113" t="s">
        <v>359</v>
      </c>
      <c r="FX113" t="s">
        <v>360</v>
      </c>
      <c r="FY113" t="s">
        <v>360</v>
      </c>
      <c r="FZ113" t="s">
        <v>360</v>
      </c>
      <c r="GA113" t="s">
        <v>360</v>
      </c>
      <c r="GB113">
        <v>0</v>
      </c>
      <c r="GC113">
        <v>100</v>
      </c>
      <c r="GD113">
        <v>100</v>
      </c>
      <c r="GE113">
        <v>3.51</v>
      </c>
      <c r="GF113">
        <v>0.0516</v>
      </c>
      <c r="GG113">
        <v>0.394990895927804</v>
      </c>
      <c r="GH113">
        <v>0.00311535208462502</v>
      </c>
      <c r="GI113">
        <v>-2.16445174003142e-06</v>
      </c>
      <c r="GJ113">
        <v>9.0383515404126e-10</v>
      </c>
      <c r="GK113">
        <v>0.0515542376217994</v>
      </c>
      <c r="GL113">
        <v>0</v>
      </c>
      <c r="GM113">
        <v>0</v>
      </c>
      <c r="GN113">
        <v>0</v>
      </c>
      <c r="GO113">
        <v>18</v>
      </c>
      <c r="GP113">
        <v>2154</v>
      </c>
      <c r="GQ113">
        <v>2</v>
      </c>
      <c r="GR113">
        <v>17</v>
      </c>
      <c r="GS113">
        <v>1475.7</v>
      </c>
      <c r="GT113">
        <v>1475.9</v>
      </c>
      <c r="GU113">
        <v>3.80371</v>
      </c>
      <c r="GV113">
        <v>2.27905</v>
      </c>
      <c r="GW113">
        <v>1.99829</v>
      </c>
      <c r="GX113">
        <v>2.69775</v>
      </c>
      <c r="GY113">
        <v>2.09351</v>
      </c>
      <c r="GZ113">
        <v>2.39868</v>
      </c>
      <c r="HA113">
        <v>35.4291</v>
      </c>
      <c r="HB113">
        <v>15.892</v>
      </c>
      <c r="HC113">
        <v>18</v>
      </c>
      <c r="HD113">
        <v>408.421</v>
      </c>
      <c r="HE113">
        <v>729.434</v>
      </c>
      <c r="HF113">
        <v>23.0013</v>
      </c>
      <c r="HG113">
        <v>23.0544</v>
      </c>
      <c r="HH113">
        <v>30.0007</v>
      </c>
      <c r="HI113">
        <v>22.8021</v>
      </c>
      <c r="HJ113">
        <v>22.7925</v>
      </c>
      <c r="HK113">
        <v>76.1534</v>
      </c>
      <c r="HL113">
        <v>35.2465</v>
      </c>
      <c r="HM113">
        <v>81.2788</v>
      </c>
      <c r="HN113">
        <v>23</v>
      </c>
      <c r="HO113">
        <v>1654.93</v>
      </c>
      <c r="HP113">
        <v>19.2037</v>
      </c>
      <c r="HQ113">
        <v>98.4013</v>
      </c>
      <c r="HR113">
        <v>100.895</v>
      </c>
    </row>
    <row r="114" spans="1:226">
      <c r="A114">
        <v>98</v>
      </c>
      <c r="B114">
        <v>1656170343.6</v>
      </c>
      <c r="C114">
        <v>547.099999904633</v>
      </c>
      <c r="D114" t="s">
        <v>554</v>
      </c>
      <c r="E114" t="s">
        <v>555</v>
      </c>
      <c r="F114">
        <v>5</v>
      </c>
      <c r="G114" t="s">
        <v>353</v>
      </c>
      <c r="H114" t="s">
        <v>354</v>
      </c>
      <c r="I114">
        <v>1656170336.1</v>
      </c>
      <c r="J114">
        <f>(K114)/1000</f>
        <v>0</v>
      </c>
      <c r="K114">
        <f>IF(BF114, AN114, AH114)</f>
        <v>0</v>
      </c>
      <c r="L114">
        <f>IF(BF114, AI114, AG114)</f>
        <v>0</v>
      </c>
      <c r="M114">
        <f>BH114 - IF(AU114&gt;1, L114*BB114*100.0/(AW114*BV114), 0)</f>
        <v>0</v>
      </c>
      <c r="N114">
        <f>((T114-J114/2)*M114-L114)/(T114+J114/2)</f>
        <v>0</v>
      </c>
      <c r="O114">
        <f>N114*(BO114+BP114)/1000.0</f>
        <v>0</v>
      </c>
      <c r="P114">
        <f>(BH114 - IF(AU114&gt;1, L114*BB114*100.0/(AW114*BV114), 0))*(BO114+BP114)/1000.0</f>
        <v>0</v>
      </c>
      <c r="Q114">
        <f>2.0/((1/S114-1/R114)+SIGN(S114)*SQRT((1/S114-1/R114)*(1/S114-1/R114) + 4*BC114/((BC114+1)*(BC114+1))*(2*1/S114*1/R114-1/R114*1/R114)))</f>
        <v>0</v>
      </c>
      <c r="R114">
        <f>IF(LEFT(BD114,1)&lt;&gt;"0",IF(LEFT(BD114,1)="1",3.0,BE114),$D$5+$E$5*(BV114*BO114/($K$5*1000))+$F$5*(BV114*BO114/($K$5*1000))*MAX(MIN(BB114,$J$5),$I$5)*MAX(MIN(BB114,$J$5),$I$5)+$G$5*MAX(MIN(BB114,$J$5),$I$5)*(BV114*BO114/($K$5*1000))+$H$5*(BV114*BO114/($K$5*1000))*(BV114*BO114/($K$5*1000)))</f>
        <v>0</v>
      </c>
      <c r="S114">
        <f>J114*(1000-(1000*0.61365*exp(17.502*W114/(240.97+W114))/(BO114+BP114)+BJ114)/2)/(1000*0.61365*exp(17.502*W114/(240.97+W114))/(BO114+BP114)-BJ114)</f>
        <v>0</v>
      </c>
      <c r="T114">
        <f>1/((BC114+1)/(Q114/1.6)+1/(R114/1.37)) + BC114/((BC114+1)/(Q114/1.6) + BC114/(R114/1.37))</f>
        <v>0</v>
      </c>
      <c r="U114">
        <f>(AX114*BA114)</f>
        <v>0</v>
      </c>
      <c r="V114">
        <f>(BQ114+(U114+2*0.95*5.67E-8*(((BQ114+$B$7)+273)^4-(BQ114+273)^4)-44100*J114)/(1.84*29.3*R114+8*0.95*5.67E-8*(BQ114+273)^3))</f>
        <v>0</v>
      </c>
      <c r="W114">
        <f>($C$7*BR114+$D$7*BS114+$E$7*V114)</f>
        <v>0</v>
      </c>
      <c r="X114">
        <f>0.61365*exp(17.502*W114/(240.97+W114))</f>
        <v>0</v>
      </c>
      <c r="Y114">
        <f>(Z114/AA114*100)</f>
        <v>0</v>
      </c>
      <c r="Z114">
        <f>BJ114*(BO114+BP114)/1000</f>
        <v>0</v>
      </c>
      <c r="AA114">
        <f>0.61365*exp(17.502*BQ114/(240.97+BQ114))</f>
        <v>0</v>
      </c>
      <c r="AB114">
        <f>(X114-BJ114*(BO114+BP114)/1000)</f>
        <v>0</v>
      </c>
      <c r="AC114">
        <f>(-J114*44100)</f>
        <v>0</v>
      </c>
      <c r="AD114">
        <f>2*29.3*R114*0.92*(BQ114-W114)</f>
        <v>0</v>
      </c>
      <c r="AE114">
        <f>2*0.95*5.67E-8*(((BQ114+$B$7)+273)^4-(W114+273)^4)</f>
        <v>0</v>
      </c>
      <c r="AF114">
        <f>U114+AE114+AC114+AD114</f>
        <v>0</v>
      </c>
      <c r="AG114">
        <f>BN114*AU114*(BI114-BH114*(1000-AU114*BK114)/(1000-AU114*BJ114))/(100*BB114)</f>
        <v>0</v>
      </c>
      <c r="AH114">
        <f>1000*BN114*AU114*(BJ114-BK114)/(100*BB114*(1000-AU114*BJ114))</f>
        <v>0</v>
      </c>
      <c r="AI114">
        <f>(AJ114 - AK114 - BO114*1E3/(8.314*(BQ114+273.15)) * AM114/BN114 * AL114) * BN114/(100*BB114) * (1000 - BK114)/1000</f>
        <v>0</v>
      </c>
      <c r="AJ114">
        <v>1673.51320155657</v>
      </c>
      <c r="AK114">
        <v>1640.8943030303</v>
      </c>
      <c r="AL114">
        <v>3.48989268782152</v>
      </c>
      <c r="AM114">
        <v>66.87844345255</v>
      </c>
      <c r="AN114">
        <f>(AP114 - AO114 + BO114*1E3/(8.314*(BQ114+273.15)) * AR114/BN114 * AQ114) * BN114/(100*BB114) * 1000/(1000 - AP114)</f>
        <v>0</v>
      </c>
      <c r="AO114">
        <v>19.1252512440705</v>
      </c>
      <c r="AP114">
        <v>20.2534993939394</v>
      </c>
      <c r="AQ114">
        <v>-1.4300704545414e-05</v>
      </c>
      <c r="AR114">
        <v>77.4193285982375</v>
      </c>
      <c r="AS114">
        <v>30</v>
      </c>
      <c r="AT114">
        <v>6</v>
      </c>
      <c r="AU114">
        <f>IF(AS114*$H$13&gt;=AW114,1.0,(AW114/(AW114-AS114*$H$13)))</f>
        <v>0</v>
      </c>
      <c r="AV114">
        <f>(AU114-1)*100</f>
        <v>0</v>
      </c>
      <c r="AW114">
        <f>MAX(0,($B$13+$C$13*BV114)/(1+$D$13*BV114)*BO114/(BQ114+273)*$E$13)</f>
        <v>0</v>
      </c>
      <c r="AX114">
        <f>$B$11*BW114+$C$11*BX114+$F$11*CI114*(1-CL114)</f>
        <v>0</v>
      </c>
      <c r="AY114">
        <f>AX114*AZ114</f>
        <v>0</v>
      </c>
      <c r="AZ114">
        <f>($B$11*$D$9+$C$11*$D$9+$F$11*((CV114+CN114)/MAX(CV114+CN114+CW114, 0.1)*$I$9+CW114/MAX(CV114+CN114+CW114, 0.1)*$J$9))/($B$11+$C$11+$F$11)</f>
        <v>0</v>
      </c>
      <c r="BA114">
        <f>($B$11*$K$9+$C$11*$K$9+$F$11*((CV114+CN114)/MAX(CV114+CN114+CW114, 0.1)*$P$9+CW114/MAX(CV114+CN114+CW114, 0.1)*$Q$9))/($B$11+$C$11+$F$11)</f>
        <v>0</v>
      </c>
      <c r="BB114">
        <v>2.18</v>
      </c>
      <c r="BC114">
        <v>0.5</v>
      </c>
      <c r="BD114" t="s">
        <v>355</v>
      </c>
      <c r="BE114">
        <v>2</v>
      </c>
      <c r="BF114" t="b">
        <v>1</v>
      </c>
      <c r="BG114">
        <v>1656170336.1</v>
      </c>
      <c r="BH114">
        <v>1583.96111111111</v>
      </c>
      <c r="BI114">
        <v>1626.80851851852</v>
      </c>
      <c r="BJ114">
        <v>20.2448962962963</v>
      </c>
      <c r="BK114">
        <v>19.1141925925926</v>
      </c>
      <c r="BL114">
        <v>1580.47962962963</v>
      </c>
      <c r="BM114">
        <v>20.1933407407407</v>
      </c>
      <c r="BN114">
        <v>500.014481481481</v>
      </c>
      <c r="BO114">
        <v>76.3297333333334</v>
      </c>
      <c r="BP114">
        <v>0.100006133333333</v>
      </c>
      <c r="BQ114">
        <v>24.6986185185185</v>
      </c>
      <c r="BR114">
        <v>24.7459851851852</v>
      </c>
      <c r="BS114">
        <v>999.9</v>
      </c>
      <c r="BT114">
        <v>0</v>
      </c>
      <c r="BU114">
        <v>0</v>
      </c>
      <c r="BV114">
        <v>9988.58814814815</v>
      </c>
      <c r="BW114">
        <v>0</v>
      </c>
      <c r="BX114">
        <v>1409.78259259259</v>
      </c>
      <c r="BY114">
        <v>-42.8479074074074</v>
      </c>
      <c r="BZ114">
        <v>1616.69074074074</v>
      </c>
      <c r="CA114">
        <v>1658.50962962963</v>
      </c>
      <c r="CB114">
        <v>1.13071074074074</v>
      </c>
      <c r="CC114">
        <v>1626.80851851852</v>
      </c>
      <c r="CD114">
        <v>19.1141925925926</v>
      </c>
      <c r="CE114">
        <v>1.54528925925926</v>
      </c>
      <c r="CF114">
        <v>1.45898074074074</v>
      </c>
      <c r="CG114">
        <v>13.4237888888889</v>
      </c>
      <c r="CH114">
        <v>12.5449333333333</v>
      </c>
      <c r="CI114">
        <v>1999.99296296296</v>
      </c>
      <c r="CJ114">
        <v>0.980004444444445</v>
      </c>
      <c r="CK114">
        <v>0.0199955407407407</v>
      </c>
      <c r="CL114">
        <v>0</v>
      </c>
      <c r="CM114">
        <v>2.61855925925926</v>
      </c>
      <c r="CN114">
        <v>0</v>
      </c>
      <c r="CO114">
        <v>3707.34777777778</v>
      </c>
      <c r="CP114">
        <v>16705.3814814815</v>
      </c>
      <c r="CQ114">
        <v>40.625</v>
      </c>
      <c r="CR114">
        <v>42.437</v>
      </c>
      <c r="CS114">
        <v>41.6318888888889</v>
      </c>
      <c r="CT114">
        <v>40.625</v>
      </c>
      <c r="CU114">
        <v>40.1801111111111</v>
      </c>
      <c r="CV114">
        <v>1960.00222222222</v>
      </c>
      <c r="CW114">
        <v>39.9907407407407</v>
      </c>
      <c r="CX114">
        <v>0</v>
      </c>
      <c r="CY114">
        <v>1656170342.4</v>
      </c>
      <c r="CZ114">
        <v>0</v>
      </c>
      <c r="DA114">
        <v>0</v>
      </c>
      <c r="DB114" t="s">
        <v>356</v>
      </c>
      <c r="DC114">
        <v>1656081796.1</v>
      </c>
      <c r="DD114">
        <v>1656081786.6</v>
      </c>
      <c r="DE114">
        <v>0</v>
      </c>
      <c r="DF114">
        <v>0.447</v>
      </c>
      <c r="DG114">
        <v>0.012</v>
      </c>
      <c r="DH114">
        <v>1.816</v>
      </c>
      <c r="DI114">
        <v>-0.091</v>
      </c>
      <c r="DJ114">
        <v>420</v>
      </c>
      <c r="DK114">
        <v>13</v>
      </c>
      <c r="DL114">
        <v>0.64</v>
      </c>
      <c r="DM114">
        <v>0.22</v>
      </c>
      <c r="DN114">
        <v>-42.85734</v>
      </c>
      <c r="DO114">
        <v>-0.483347842401455</v>
      </c>
      <c r="DP114">
        <v>0.218335860316166</v>
      </c>
      <c r="DQ114">
        <v>0</v>
      </c>
      <c r="DR114">
        <v>1.13479225</v>
      </c>
      <c r="DS114">
        <v>-0.0968804127579744</v>
      </c>
      <c r="DT114">
        <v>0.00949046508014755</v>
      </c>
      <c r="DU114">
        <v>1</v>
      </c>
      <c r="DV114">
        <v>1</v>
      </c>
      <c r="DW114">
        <v>2</v>
      </c>
      <c r="DX114" t="s">
        <v>375</v>
      </c>
      <c r="DY114">
        <v>2.89923</v>
      </c>
      <c r="DZ114">
        <v>2.71659</v>
      </c>
      <c r="EA114">
        <v>0.191897</v>
      </c>
      <c r="EB114">
        <v>0.19465</v>
      </c>
      <c r="EC114">
        <v>0.0785698</v>
      </c>
      <c r="ED114">
        <v>0.0750559</v>
      </c>
      <c r="EE114">
        <v>23260.7</v>
      </c>
      <c r="EF114">
        <v>19924.2</v>
      </c>
      <c r="EG114">
        <v>25748.1</v>
      </c>
      <c r="EH114">
        <v>24073.8</v>
      </c>
      <c r="EI114">
        <v>40432.9</v>
      </c>
      <c r="EJ114">
        <v>36826.5</v>
      </c>
      <c r="EK114">
        <v>46462.7</v>
      </c>
      <c r="EL114">
        <v>42897.4</v>
      </c>
      <c r="EM114">
        <v>1.81588</v>
      </c>
      <c r="EN114">
        <v>2.29182</v>
      </c>
      <c r="EO114">
        <v>0.143845</v>
      </c>
      <c r="EP114">
        <v>0</v>
      </c>
      <c r="EQ114">
        <v>22.3996</v>
      </c>
      <c r="ER114">
        <v>999.9</v>
      </c>
      <c r="ES114">
        <v>53.321</v>
      </c>
      <c r="ET114">
        <v>26.687</v>
      </c>
      <c r="EU114">
        <v>24.5462</v>
      </c>
      <c r="EV114">
        <v>51.8555</v>
      </c>
      <c r="EW114">
        <v>35.8454</v>
      </c>
      <c r="EX114">
        <v>2</v>
      </c>
      <c r="EY114">
        <v>-0.336509</v>
      </c>
      <c r="EZ114">
        <v>-0.192432</v>
      </c>
      <c r="FA114">
        <v>20.2468</v>
      </c>
      <c r="FB114">
        <v>5.23451</v>
      </c>
      <c r="FC114">
        <v>11.986</v>
      </c>
      <c r="FD114">
        <v>4.9573</v>
      </c>
      <c r="FE114">
        <v>3.3039</v>
      </c>
      <c r="FF114">
        <v>9999</v>
      </c>
      <c r="FG114">
        <v>311</v>
      </c>
      <c r="FH114">
        <v>3698.3</v>
      </c>
      <c r="FI114">
        <v>9999</v>
      </c>
      <c r="FJ114">
        <v>1.86827</v>
      </c>
      <c r="FK114">
        <v>1.86401</v>
      </c>
      <c r="FL114">
        <v>1.87161</v>
      </c>
      <c r="FM114">
        <v>1.86249</v>
      </c>
      <c r="FN114">
        <v>1.86188</v>
      </c>
      <c r="FO114">
        <v>1.86829</v>
      </c>
      <c r="FP114">
        <v>1.85841</v>
      </c>
      <c r="FQ114">
        <v>1.8649</v>
      </c>
      <c r="FR114">
        <v>5</v>
      </c>
      <c r="FS114">
        <v>0</v>
      </c>
      <c r="FT114">
        <v>0</v>
      </c>
      <c r="FU114">
        <v>0</v>
      </c>
      <c r="FV114" t="s">
        <v>358</v>
      </c>
      <c r="FW114" t="s">
        <v>359</v>
      </c>
      <c r="FX114" t="s">
        <v>360</v>
      </c>
      <c r="FY114" t="s">
        <v>360</v>
      </c>
      <c r="FZ114" t="s">
        <v>360</v>
      </c>
      <c r="GA114" t="s">
        <v>360</v>
      </c>
      <c r="GB114">
        <v>0</v>
      </c>
      <c r="GC114">
        <v>100</v>
      </c>
      <c r="GD114">
        <v>100</v>
      </c>
      <c r="GE114">
        <v>3.56</v>
      </c>
      <c r="GF114">
        <v>0.0516</v>
      </c>
      <c r="GG114">
        <v>0.394990895927804</v>
      </c>
      <c r="GH114">
        <v>0.00311535208462502</v>
      </c>
      <c r="GI114">
        <v>-2.16445174003142e-06</v>
      </c>
      <c r="GJ114">
        <v>9.0383515404126e-10</v>
      </c>
      <c r="GK114">
        <v>0.0515542376217994</v>
      </c>
      <c r="GL114">
        <v>0</v>
      </c>
      <c r="GM114">
        <v>0</v>
      </c>
      <c r="GN114">
        <v>0</v>
      </c>
      <c r="GO114">
        <v>18</v>
      </c>
      <c r="GP114">
        <v>2154</v>
      </c>
      <c r="GQ114">
        <v>2</v>
      </c>
      <c r="GR114">
        <v>17</v>
      </c>
      <c r="GS114">
        <v>1475.8</v>
      </c>
      <c r="GT114">
        <v>1476</v>
      </c>
      <c r="GU114">
        <v>3.83057</v>
      </c>
      <c r="GV114">
        <v>2.28516</v>
      </c>
      <c r="GW114">
        <v>1.99829</v>
      </c>
      <c r="GX114">
        <v>2.69775</v>
      </c>
      <c r="GY114">
        <v>2.09351</v>
      </c>
      <c r="GZ114">
        <v>2.34497</v>
      </c>
      <c r="HA114">
        <v>35.4291</v>
      </c>
      <c r="HB114">
        <v>15.8832</v>
      </c>
      <c r="HC114">
        <v>18</v>
      </c>
      <c r="HD114">
        <v>408.407</v>
      </c>
      <c r="HE114">
        <v>729.313</v>
      </c>
      <c r="HF114">
        <v>23.0012</v>
      </c>
      <c r="HG114">
        <v>23.0619</v>
      </c>
      <c r="HH114">
        <v>30.0007</v>
      </c>
      <c r="HI114">
        <v>22.8091</v>
      </c>
      <c r="HJ114">
        <v>22.7995</v>
      </c>
      <c r="HK114">
        <v>76.6542</v>
      </c>
      <c r="HL114">
        <v>35.2465</v>
      </c>
      <c r="HM114">
        <v>80.9053</v>
      </c>
      <c r="HN114">
        <v>23</v>
      </c>
      <c r="HO114">
        <v>1675.11</v>
      </c>
      <c r="HP114">
        <v>19.2365</v>
      </c>
      <c r="HQ114">
        <v>98.4005</v>
      </c>
      <c r="HR114">
        <v>100.894</v>
      </c>
    </row>
    <row r="115" spans="1:226">
      <c r="A115">
        <v>99</v>
      </c>
      <c r="B115">
        <v>1656170348.6</v>
      </c>
      <c r="C115">
        <v>552.099999904633</v>
      </c>
      <c r="D115" t="s">
        <v>556</v>
      </c>
      <c r="E115" t="s">
        <v>557</v>
      </c>
      <c r="F115">
        <v>5</v>
      </c>
      <c r="G115" t="s">
        <v>353</v>
      </c>
      <c r="H115" t="s">
        <v>354</v>
      </c>
      <c r="I115">
        <v>1656170340.81429</v>
      </c>
      <c r="J115">
        <f>(K115)/1000</f>
        <v>0</v>
      </c>
      <c r="K115">
        <f>IF(BF115, AN115, AH115)</f>
        <v>0</v>
      </c>
      <c r="L115">
        <f>IF(BF115, AI115, AG115)</f>
        <v>0</v>
      </c>
      <c r="M115">
        <f>BH115 - IF(AU115&gt;1, L115*BB115*100.0/(AW115*BV115), 0)</f>
        <v>0</v>
      </c>
      <c r="N115">
        <f>((T115-J115/2)*M115-L115)/(T115+J115/2)</f>
        <v>0</v>
      </c>
      <c r="O115">
        <f>N115*(BO115+BP115)/1000.0</f>
        <v>0</v>
      </c>
      <c r="P115">
        <f>(BH115 - IF(AU115&gt;1, L115*BB115*100.0/(AW115*BV115), 0))*(BO115+BP115)/1000.0</f>
        <v>0</v>
      </c>
      <c r="Q115">
        <f>2.0/((1/S115-1/R115)+SIGN(S115)*SQRT((1/S115-1/R115)*(1/S115-1/R115) + 4*BC115/((BC115+1)*(BC115+1))*(2*1/S115*1/R115-1/R115*1/R115)))</f>
        <v>0</v>
      </c>
      <c r="R115">
        <f>IF(LEFT(BD115,1)&lt;&gt;"0",IF(LEFT(BD115,1)="1",3.0,BE115),$D$5+$E$5*(BV115*BO115/($K$5*1000))+$F$5*(BV115*BO115/($K$5*1000))*MAX(MIN(BB115,$J$5),$I$5)*MAX(MIN(BB115,$J$5),$I$5)+$G$5*MAX(MIN(BB115,$J$5),$I$5)*(BV115*BO115/($K$5*1000))+$H$5*(BV115*BO115/($K$5*1000))*(BV115*BO115/($K$5*1000)))</f>
        <v>0</v>
      </c>
      <c r="S115">
        <f>J115*(1000-(1000*0.61365*exp(17.502*W115/(240.97+W115))/(BO115+BP115)+BJ115)/2)/(1000*0.61365*exp(17.502*W115/(240.97+W115))/(BO115+BP115)-BJ115)</f>
        <v>0</v>
      </c>
      <c r="T115">
        <f>1/((BC115+1)/(Q115/1.6)+1/(R115/1.37)) + BC115/((BC115+1)/(Q115/1.6) + BC115/(R115/1.37))</f>
        <v>0</v>
      </c>
      <c r="U115">
        <f>(AX115*BA115)</f>
        <v>0</v>
      </c>
      <c r="V115">
        <f>(BQ115+(U115+2*0.95*5.67E-8*(((BQ115+$B$7)+273)^4-(BQ115+273)^4)-44100*J115)/(1.84*29.3*R115+8*0.95*5.67E-8*(BQ115+273)^3))</f>
        <v>0</v>
      </c>
      <c r="W115">
        <f>($C$7*BR115+$D$7*BS115+$E$7*V115)</f>
        <v>0</v>
      </c>
      <c r="X115">
        <f>0.61365*exp(17.502*W115/(240.97+W115))</f>
        <v>0</v>
      </c>
      <c r="Y115">
        <f>(Z115/AA115*100)</f>
        <v>0</v>
      </c>
      <c r="Z115">
        <f>BJ115*(BO115+BP115)/1000</f>
        <v>0</v>
      </c>
      <c r="AA115">
        <f>0.61365*exp(17.502*BQ115/(240.97+BQ115))</f>
        <v>0</v>
      </c>
      <c r="AB115">
        <f>(X115-BJ115*(BO115+BP115)/1000)</f>
        <v>0</v>
      </c>
      <c r="AC115">
        <f>(-J115*44100)</f>
        <v>0</v>
      </c>
      <c r="AD115">
        <f>2*29.3*R115*0.92*(BQ115-W115)</f>
        <v>0</v>
      </c>
      <c r="AE115">
        <f>2*0.95*5.67E-8*(((BQ115+$B$7)+273)^4-(W115+273)^4)</f>
        <v>0</v>
      </c>
      <c r="AF115">
        <f>U115+AE115+AC115+AD115</f>
        <v>0</v>
      </c>
      <c r="AG115">
        <f>BN115*AU115*(BI115-BH115*(1000-AU115*BK115)/(1000-AU115*BJ115))/(100*BB115)</f>
        <v>0</v>
      </c>
      <c r="AH115">
        <f>1000*BN115*AU115*(BJ115-BK115)/(100*BB115*(1000-AU115*BJ115))</f>
        <v>0</v>
      </c>
      <c r="AI115">
        <f>(AJ115 - AK115 - BO115*1E3/(8.314*(BQ115+273.15)) * AM115/BN115 * AL115) * BN115/(100*BB115) * (1000 - BK115)/1000</f>
        <v>0</v>
      </c>
      <c r="AJ115">
        <v>1690.06395804654</v>
      </c>
      <c r="AK115">
        <v>1657.75412121212</v>
      </c>
      <c r="AL115">
        <v>3.3153485498456</v>
      </c>
      <c r="AM115">
        <v>66.87844345255</v>
      </c>
      <c r="AN115">
        <f>(AP115 - AO115 + BO115*1E3/(8.314*(BQ115+273.15)) * AR115/BN115 * AQ115) * BN115/(100*BB115) * 1000/(1000 - AP115)</f>
        <v>0</v>
      </c>
      <c r="AO115">
        <v>19.1385463770048</v>
      </c>
      <c r="AP115">
        <v>20.2542703030303</v>
      </c>
      <c r="AQ115">
        <v>4.19040022210642e-05</v>
      </c>
      <c r="AR115">
        <v>77.4193285982375</v>
      </c>
      <c r="AS115">
        <v>30</v>
      </c>
      <c r="AT115">
        <v>6</v>
      </c>
      <c r="AU115">
        <f>IF(AS115*$H$13&gt;=AW115,1.0,(AW115/(AW115-AS115*$H$13)))</f>
        <v>0</v>
      </c>
      <c r="AV115">
        <f>(AU115-1)*100</f>
        <v>0</v>
      </c>
      <c r="AW115">
        <f>MAX(0,($B$13+$C$13*BV115)/(1+$D$13*BV115)*BO115/(BQ115+273)*$E$13)</f>
        <v>0</v>
      </c>
      <c r="AX115">
        <f>$B$11*BW115+$C$11*BX115+$F$11*CI115*(1-CL115)</f>
        <v>0</v>
      </c>
      <c r="AY115">
        <f>AX115*AZ115</f>
        <v>0</v>
      </c>
      <c r="AZ115">
        <f>($B$11*$D$9+$C$11*$D$9+$F$11*((CV115+CN115)/MAX(CV115+CN115+CW115, 0.1)*$I$9+CW115/MAX(CV115+CN115+CW115, 0.1)*$J$9))/($B$11+$C$11+$F$11)</f>
        <v>0</v>
      </c>
      <c r="BA115">
        <f>($B$11*$K$9+$C$11*$K$9+$F$11*((CV115+CN115)/MAX(CV115+CN115+CW115, 0.1)*$P$9+CW115/MAX(CV115+CN115+CW115, 0.1)*$Q$9))/($B$11+$C$11+$F$11)</f>
        <v>0</v>
      </c>
      <c r="BB115">
        <v>2.18</v>
      </c>
      <c r="BC115">
        <v>0.5</v>
      </c>
      <c r="BD115" t="s">
        <v>355</v>
      </c>
      <c r="BE115">
        <v>2</v>
      </c>
      <c r="BF115" t="b">
        <v>1</v>
      </c>
      <c r="BG115">
        <v>1656170340.81429</v>
      </c>
      <c r="BH115">
        <v>1599.85607142857</v>
      </c>
      <c r="BI115">
        <v>1642.52714285714</v>
      </c>
      <c r="BJ115">
        <v>20.2500035714286</v>
      </c>
      <c r="BK115">
        <v>19.1281071428571</v>
      </c>
      <c r="BL115">
        <v>1596.32678571429</v>
      </c>
      <c r="BM115">
        <v>20.1984535714286</v>
      </c>
      <c r="BN115">
        <v>500.015535714286</v>
      </c>
      <c r="BO115">
        <v>76.329575</v>
      </c>
      <c r="BP115">
        <v>0.100019171428571</v>
      </c>
      <c r="BQ115">
        <v>24.7089357142857</v>
      </c>
      <c r="BR115">
        <v>24.7467964285714</v>
      </c>
      <c r="BS115">
        <v>999.9</v>
      </c>
      <c r="BT115">
        <v>0</v>
      </c>
      <c r="BU115">
        <v>0</v>
      </c>
      <c r="BV115">
        <v>9994.24321428571</v>
      </c>
      <c r="BW115">
        <v>0</v>
      </c>
      <c r="BX115">
        <v>1410.06285714286</v>
      </c>
      <c r="BY115">
        <v>-42.6708678571429</v>
      </c>
      <c r="BZ115">
        <v>1632.92285714286</v>
      </c>
      <c r="CA115">
        <v>1674.55821428571</v>
      </c>
      <c r="CB115">
        <v>1.12190071428571</v>
      </c>
      <c r="CC115">
        <v>1642.52714285714</v>
      </c>
      <c r="CD115">
        <v>19.1281071428571</v>
      </c>
      <c r="CE115">
        <v>1.54567607142857</v>
      </c>
      <c r="CF115">
        <v>1.46004</v>
      </c>
      <c r="CG115">
        <v>13.427625</v>
      </c>
      <c r="CH115">
        <v>12.5559892857143</v>
      </c>
      <c r="CI115">
        <v>2000.01321428571</v>
      </c>
      <c r="CJ115">
        <v>0.980004964285714</v>
      </c>
      <c r="CK115">
        <v>0.0199950035714286</v>
      </c>
      <c r="CL115">
        <v>0</v>
      </c>
      <c r="CM115">
        <v>2.6594</v>
      </c>
      <c r="CN115">
        <v>0</v>
      </c>
      <c r="CO115">
        <v>3710.13321428571</v>
      </c>
      <c r="CP115">
        <v>16705.5428571429</v>
      </c>
      <c r="CQ115">
        <v>40.625</v>
      </c>
      <c r="CR115">
        <v>42.446</v>
      </c>
      <c r="CS115">
        <v>41.6360714285714</v>
      </c>
      <c r="CT115">
        <v>40.625</v>
      </c>
      <c r="CU115">
        <v>40.187</v>
      </c>
      <c r="CV115">
        <v>1960.0225</v>
      </c>
      <c r="CW115">
        <v>39.9907142857143</v>
      </c>
      <c r="CX115">
        <v>0</v>
      </c>
      <c r="CY115">
        <v>1656170347.2</v>
      </c>
      <c r="CZ115">
        <v>0</v>
      </c>
      <c r="DA115">
        <v>0</v>
      </c>
      <c r="DB115" t="s">
        <v>356</v>
      </c>
      <c r="DC115">
        <v>1656081796.1</v>
      </c>
      <c r="DD115">
        <v>1656081786.6</v>
      </c>
      <c r="DE115">
        <v>0</v>
      </c>
      <c r="DF115">
        <v>0.447</v>
      </c>
      <c r="DG115">
        <v>0.012</v>
      </c>
      <c r="DH115">
        <v>1.816</v>
      </c>
      <c r="DI115">
        <v>-0.091</v>
      </c>
      <c r="DJ115">
        <v>420</v>
      </c>
      <c r="DK115">
        <v>13</v>
      </c>
      <c r="DL115">
        <v>0.64</v>
      </c>
      <c r="DM115">
        <v>0.22</v>
      </c>
      <c r="DN115">
        <v>-42.7570475</v>
      </c>
      <c r="DO115">
        <v>1.43464502814266</v>
      </c>
      <c r="DP115">
        <v>0.314017434219424</v>
      </c>
      <c r="DQ115">
        <v>0</v>
      </c>
      <c r="DR115">
        <v>1.12842625</v>
      </c>
      <c r="DS115">
        <v>-0.107843639774863</v>
      </c>
      <c r="DT115">
        <v>0.010442432352546</v>
      </c>
      <c r="DU115">
        <v>0</v>
      </c>
      <c r="DV115">
        <v>0</v>
      </c>
      <c r="DW115">
        <v>2</v>
      </c>
      <c r="DX115" t="s">
        <v>357</v>
      </c>
      <c r="DY115">
        <v>2.89921</v>
      </c>
      <c r="DZ115">
        <v>2.71635</v>
      </c>
      <c r="EA115">
        <v>0.193051</v>
      </c>
      <c r="EB115">
        <v>0.195751</v>
      </c>
      <c r="EC115">
        <v>0.0785672</v>
      </c>
      <c r="ED115">
        <v>0.0751211</v>
      </c>
      <c r="EE115">
        <v>23227</v>
      </c>
      <c r="EF115">
        <v>19897</v>
      </c>
      <c r="EG115">
        <v>25747.5</v>
      </c>
      <c r="EH115">
        <v>24073.8</v>
      </c>
      <c r="EI115">
        <v>40432.3</v>
      </c>
      <c r="EJ115">
        <v>36824.1</v>
      </c>
      <c r="EK115">
        <v>46461.8</v>
      </c>
      <c r="EL115">
        <v>42897.6</v>
      </c>
      <c r="EM115">
        <v>1.81578</v>
      </c>
      <c r="EN115">
        <v>2.29168</v>
      </c>
      <c r="EO115">
        <v>0.14174</v>
      </c>
      <c r="EP115">
        <v>0</v>
      </c>
      <c r="EQ115">
        <v>22.4226</v>
      </c>
      <c r="ER115">
        <v>999.9</v>
      </c>
      <c r="ES115">
        <v>53.296</v>
      </c>
      <c r="ET115">
        <v>26.707</v>
      </c>
      <c r="EU115">
        <v>24.5658</v>
      </c>
      <c r="EV115">
        <v>52.4955</v>
      </c>
      <c r="EW115">
        <v>35.8974</v>
      </c>
      <c r="EX115">
        <v>2</v>
      </c>
      <c r="EY115">
        <v>-0.336059</v>
      </c>
      <c r="EZ115">
        <v>-0.186808</v>
      </c>
      <c r="FA115">
        <v>20.2468</v>
      </c>
      <c r="FB115">
        <v>5.23571</v>
      </c>
      <c r="FC115">
        <v>11.986</v>
      </c>
      <c r="FD115">
        <v>4.95705</v>
      </c>
      <c r="FE115">
        <v>3.30398</v>
      </c>
      <c r="FF115">
        <v>9999</v>
      </c>
      <c r="FG115">
        <v>311</v>
      </c>
      <c r="FH115">
        <v>3698.6</v>
      </c>
      <c r="FI115">
        <v>9999</v>
      </c>
      <c r="FJ115">
        <v>1.86829</v>
      </c>
      <c r="FK115">
        <v>1.86401</v>
      </c>
      <c r="FL115">
        <v>1.8716</v>
      </c>
      <c r="FM115">
        <v>1.86249</v>
      </c>
      <c r="FN115">
        <v>1.86188</v>
      </c>
      <c r="FO115">
        <v>1.86829</v>
      </c>
      <c r="FP115">
        <v>1.85842</v>
      </c>
      <c r="FQ115">
        <v>1.86492</v>
      </c>
      <c r="FR115">
        <v>5</v>
      </c>
      <c r="FS115">
        <v>0</v>
      </c>
      <c r="FT115">
        <v>0</v>
      </c>
      <c r="FU115">
        <v>0</v>
      </c>
      <c r="FV115" t="s">
        <v>358</v>
      </c>
      <c r="FW115" t="s">
        <v>359</v>
      </c>
      <c r="FX115" t="s">
        <v>360</v>
      </c>
      <c r="FY115" t="s">
        <v>360</v>
      </c>
      <c r="FZ115" t="s">
        <v>360</v>
      </c>
      <c r="GA115" t="s">
        <v>360</v>
      </c>
      <c r="GB115">
        <v>0</v>
      </c>
      <c r="GC115">
        <v>100</v>
      </c>
      <c r="GD115">
        <v>100</v>
      </c>
      <c r="GE115">
        <v>3.61</v>
      </c>
      <c r="GF115">
        <v>0.0515</v>
      </c>
      <c r="GG115">
        <v>0.394990895927804</v>
      </c>
      <c r="GH115">
        <v>0.00311535208462502</v>
      </c>
      <c r="GI115">
        <v>-2.16445174003142e-06</v>
      </c>
      <c r="GJ115">
        <v>9.0383515404126e-10</v>
      </c>
      <c r="GK115">
        <v>0.0515542376217994</v>
      </c>
      <c r="GL115">
        <v>0</v>
      </c>
      <c r="GM115">
        <v>0</v>
      </c>
      <c r="GN115">
        <v>0</v>
      </c>
      <c r="GO115">
        <v>18</v>
      </c>
      <c r="GP115">
        <v>2154</v>
      </c>
      <c r="GQ115">
        <v>2</v>
      </c>
      <c r="GR115">
        <v>17</v>
      </c>
      <c r="GS115">
        <v>1475.9</v>
      </c>
      <c r="GT115">
        <v>1476</v>
      </c>
      <c r="GU115">
        <v>3.85864</v>
      </c>
      <c r="GV115">
        <v>2.27905</v>
      </c>
      <c r="GW115">
        <v>1.99829</v>
      </c>
      <c r="GX115">
        <v>2.69897</v>
      </c>
      <c r="GY115">
        <v>2.09351</v>
      </c>
      <c r="GZ115">
        <v>2.46704</v>
      </c>
      <c r="HA115">
        <v>35.4523</v>
      </c>
      <c r="HB115">
        <v>15.892</v>
      </c>
      <c r="HC115">
        <v>18</v>
      </c>
      <c r="HD115">
        <v>408.408</v>
      </c>
      <c r="HE115">
        <v>729.286</v>
      </c>
      <c r="HF115">
        <v>23.0011</v>
      </c>
      <c r="HG115">
        <v>23.0712</v>
      </c>
      <c r="HH115">
        <v>30.0006</v>
      </c>
      <c r="HI115">
        <v>22.8164</v>
      </c>
      <c r="HJ115">
        <v>22.8068</v>
      </c>
      <c r="HK115">
        <v>77.2551</v>
      </c>
      <c r="HL115">
        <v>34.9353</v>
      </c>
      <c r="HM115">
        <v>80.9053</v>
      </c>
      <c r="HN115">
        <v>23</v>
      </c>
      <c r="HO115">
        <v>1688.51</v>
      </c>
      <c r="HP115">
        <v>19.282</v>
      </c>
      <c r="HQ115">
        <v>98.3984</v>
      </c>
      <c r="HR115">
        <v>100.894</v>
      </c>
    </row>
    <row r="116" spans="1:226">
      <c r="A116">
        <v>100</v>
      </c>
      <c r="B116">
        <v>1656170353.6</v>
      </c>
      <c r="C116">
        <v>557.099999904633</v>
      </c>
      <c r="D116" t="s">
        <v>558</v>
      </c>
      <c r="E116" t="s">
        <v>559</v>
      </c>
      <c r="F116">
        <v>5</v>
      </c>
      <c r="G116" t="s">
        <v>353</v>
      </c>
      <c r="H116" t="s">
        <v>354</v>
      </c>
      <c r="I116">
        <v>1656170346.1</v>
      </c>
      <c r="J116">
        <f>(K116)/1000</f>
        <v>0</v>
      </c>
      <c r="K116">
        <f>IF(BF116, AN116, AH116)</f>
        <v>0</v>
      </c>
      <c r="L116">
        <f>IF(BF116, AI116, AG116)</f>
        <v>0</v>
      </c>
      <c r="M116">
        <f>BH116 - IF(AU116&gt;1, L116*BB116*100.0/(AW116*BV116), 0)</f>
        <v>0</v>
      </c>
      <c r="N116">
        <f>((T116-J116/2)*M116-L116)/(T116+J116/2)</f>
        <v>0</v>
      </c>
      <c r="O116">
        <f>N116*(BO116+BP116)/1000.0</f>
        <v>0</v>
      </c>
      <c r="P116">
        <f>(BH116 - IF(AU116&gt;1, L116*BB116*100.0/(AW116*BV116), 0))*(BO116+BP116)/1000.0</f>
        <v>0</v>
      </c>
      <c r="Q116">
        <f>2.0/((1/S116-1/R116)+SIGN(S116)*SQRT((1/S116-1/R116)*(1/S116-1/R116) + 4*BC116/((BC116+1)*(BC116+1))*(2*1/S116*1/R116-1/R116*1/R116)))</f>
        <v>0</v>
      </c>
      <c r="R116">
        <f>IF(LEFT(BD116,1)&lt;&gt;"0",IF(LEFT(BD116,1)="1",3.0,BE116),$D$5+$E$5*(BV116*BO116/($K$5*1000))+$F$5*(BV116*BO116/($K$5*1000))*MAX(MIN(BB116,$J$5),$I$5)*MAX(MIN(BB116,$J$5),$I$5)+$G$5*MAX(MIN(BB116,$J$5),$I$5)*(BV116*BO116/($K$5*1000))+$H$5*(BV116*BO116/($K$5*1000))*(BV116*BO116/($K$5*1000)))</f>
        <v>0</v>
      </c>
      <c r="S116">
        <f>J116*(1000-(1000*0.61365*exp(17.502*W116/(240.97+W116))/(BO116+BP116)+BJ116)/2)/(1000*0.61365*exp(17.502*W116/(240.97+W116))/(BO116+BP116)-BJ116)</f>
        <v>0</v>
      </c>
      <c r="T116">
        <f>1/((BC116+1)/(Q116/1.6)+1/(R116/1.37)) + BC116/((BC116+1)/(Q116/1.6) + BC116/(R116/1.37))</f>
        <v>0</v>
      </c>
      <c r="U116">
        <f>(AX116*BA116)</f>
        <v>0</v>
      </c>
      <c r="V116">
        <f>(BQ116+(U116+2*0.95*5.67E-8*(((BQ116+$B$7)+273)^4-(BQ116+273)^4)-44100*J116)/(1.84*29.3*R116+8*0.95*5.67E-8*(BQ116+273)^3))</f>
        <v>0</v>
      </c>
      <c r="W116">
        <f>($C$7*BR116+$D$7*BS116+$E$7*V116)</f>
        <v>0</v>
      </c>
      <c r="X116">
        <f>0.61365*exp(17.502*W116/(240.97+W116))</f>
        <v>0</v>
      </c>
      <c r="Y116">
        <f>(Z116/AA116*100)</f>
        <v>0</v>
      </c>
      <c r="Z116">
        <f>BJ116*(BO116+BP116)/1000</f>
        <v>0</v>
      </c>
      <c r="AA116">
        <f>0.61365*exp(17.502*BQ116/(240.97+BQ116))</f>
        <v>0</v>
      </c>
      <c r="AB116">
        <f>(X116-BJ116*(BO116+BP116)/1000)</f>
        <v>0</v>
      </c>
      <c r="AC116">
        <f>(-J116*44100)</f>
        <v>0</v>
      </c>
      <c r="AD116">
        <f>2*29.3*R116*0.92*(BQ116-W116)</f>
        <v>0</v>
      </c>
      <c r="AE116">
        <f>2*0.95*5.67E-8*(((BQ116+$B$7)+273)^4-(W116+273)^4)</f>
        <v>0</v>
      </c>
      <c r="AF116">
        <f>U116+AE116+AC116+AD116</f>
        <v>0</v>
      </c>
      <c r="AG116">
        <f>BN116*AU116*(BI116-BH116*(1000-AU116*BK116)/(1000-AU116*BJ116))/(100*BB116)</f>
        <v>0</v>
      </c>
      <c r="AH116">
        <f>1000*BN116*AU116*(BJ116-BK116)/(100*BB116*(1000-AU116*BJ116))</f>
        <v>0</v>
      </c>
      <c r="AI116">
        <f>(AJ116 - AK116 - BO116*1E3/(8.314*(BQ116+273.15)) * AM116/BN116 * AL116) * BN116/(100*BB116) * (1000 - BK116)/1000</f>
        <v>0</v>
      </c>
      <c r="AJ116">
        <v>1706.88634184419</v>
      </c>
      <c r="AK116">
        <v>1674.7456969697</v>
      </c>
      <c r="AL116">
        <v>3.3985343535242</v>
      </c>
      <c r="AM116">
        <v>66.87844345255</v>
      </c>
      <c r="AN116">
        <f>(AP116 - AO116 + BO116*1E3/(8.314*(BQ116+273.15)) * AR116/BN116 * AQ116) * BN116/(100*BB116) * 1000/(1000 - AP116)</f>
        <v>0</v>
      </c>
      <c r="AO116">
        <v>19.172339198016</v>
      </c>
      <c r="AP116">
        <v>20.2661757575757</v>
      </c>
      <c r="AQ116">
        <v>6.75478928498543e-05</v>
      </c>
      <c r="AR116">
        <v>77.4193285982375</v>
      </c>
      <c r="AS116">
        <v>30</v>
      </c>
      <c r="AT116">
        <v>6</v>
      </c>
      <c r="AU116">
        <f>IF(AS116*$H$13&gt;=AW116,1.0,(AW116/(AW116-AS116*$H$13)))</f>
        <v>0</v>
      </c>
      <c r="AV116">
        <f>(AU116-1)*100</f>
        <v>0</v>
      </c>
      <c r="AW116">
        <f>MAX(0,($B$13+$C$13*BV116)/(1+$D$13*BV116)*BO116/(BQ116+273)*$E$13)</f>
        <v>0</v>
      </c>
      <c r="AX116">
        <f>$B$11*BW116+$C$11*BX116+$F$11*CI116*(1-CL116)</f>
        <v>0</v>
      </c>
      <c r="AY116">
        <f>AX116*AZ116</f>
        <v>0</v>
      </c>
      <c r="AZ116">
        <f>($B$11*$D$9+$C$11*$D$9+$F$11*((CV116+CN116)/MAX(CV116+CN116+CW116, 0.1)*$I$9+CW116/MAX(CV116+CN116+CW116, 0.1)*$J$9))/($B$11+$C$11+$F$11)</f>
        <v>0</v>
      </c>
      <c r="BA116">
        <f>($B$11*$K$9+$C$11*$K$9+$F$11*((CV116+CN116)/MAX(CV116+CN116+CW116, 0.1)*$P$9+CW116/MAX(CV116+CN116+CW116, 0.1)*$Q$9))/($B$11+$C$11+$F$11)</f>
        <v>0</v>
      </c>
      <c r="BB116">
        <v>2.18</v>
      </c>
      <c r="BC116">
        <v>0.5</v>
      </c>
      <c r="BD116" t="s">
        <v>355</v>
      </c>
      <c r="BE116">
        <v>2</v>
      </c>
      <c r="BF116" t="b">
        <v>1</v>
      </c>
      <c r="BG116">
        <v>1656170346.1</v>
      </c>
      <c r="BH116">
        <v>1617.56259259259</v>
      </c>
      <c r="BI116">
        <v>1660.07037037037</v>
      </c>
      <c r="BJ116">
        <v>20.2547185185185</v>
      </c>
      <c r="BK116">
        <v>19.1541740740741</v>
      </c>
      <c r="BL116">
        <v>1613.97740740741</v>
      </c>
      <c r="BM116">
        <v>20.2031740740741</v>
      </c>
      <c r="BN116">
        <v>500.000481481481</v>
      </c>
      <c r="BO116">
        <v>76.3294777777778</v>
      </c>
      <c r="BP116">
        <v>0.0999822629629629</v>
      </c>
      <c r="BQ116">
        <v>24.7175407407407</v>
      </c>
      <c r="BR116">
        <v>24.7479925925926</v>
      </c>
      <c r="BS116">
        <v>999.9</v>
      </c>
      <c r="BT116">
        <v>0</v>
      </c>
      <c r="BU116">
        <v>0</v>
      </c>
      <c r="BV116">
        <v>10001.2240740741</v>
      </c>
      <c r="BW116">
        <v>0</v>
      </c>
      <c r="BX116">
        <v>1410.43777777778</v>
      </c>
      <c r="BY116">
        <v>-42.5074074074074</v>
      </c>
      <c r="BZ116">
        <v>1651.00333333333</v>
      </c>
      <c r="CA116">
        <v>1692.48777777778</v>
      </c>
      <c r="CB116">
        <v>1.10055444444444</v>
      </c>
      <c r="CC116">
        <v>1660.07037037037</v>
      </c>
      <c r="CD116">
        <v>19.1541740740741</v>
      </c>
      <c r="CE116">
        <v>1.5460337037037</v>
      </c>
      <c r="CF116">
        <v>1.46202740740741</v>
      </c>
      <c r="CG116">
        <v>13.4311740740741</v>
      </c>
      <c r="CH116">
        <v>12.5767111111111</v>
      </c>
      <c r="CI116">
        <v>2000.0262962963</v>
      </c>
      <c r="CJ116">
        <v>0.980005444444444</v>
      </c>
      <c r="CK116">
        <v>0.0199945074074074</v>
      </c>
      <c r="CL116">
        <v>0</v>
      </c>
      <c r="CM116">
        <v>2.63982962962963</v>
      </c>
      <c r="CN116">
        <v>0</v>
      </c>
      <c r="CO116">
        <v>3712.70518518519</v>
      </c>
      <c r="CP116">
        <v>16705.6592592593</v>
      </c>
      <c r="CQ116">
        <v>40.6295925925926</v>
      </c>
      <c r="CR116">
        <v>42.4673333333333</v>
      </c>
      <c r="CS116">
        <v>41.6571481481481</v>
      </c>
      <c r="CT116">
        <v>40.6272962962963</v>
      </c>
      <c r="CU116">
        <v>40.187</v>
      </c>
      <c r="CV116">
        <v>1960.03555555556</v>
      </c>
      <c r="CW116">
        <v>39.9907407407407</v>
      </c>
      <c r="CX116">
        <v>0</v>
      </c>
      <c r="CY116">
        <v>1656170352.6</v>
      </c>
      <c r="CZ116">
        <v>0</v>
      </c>
      <c r="DA116">
        <v>0</v>
      </c>
      <c r="DB116" t="s">
        <v>356</v>
      </c>
      <c r="DC116">
        <v>1656081796.1</v>
      </c>
      <c r="DD116">
        <v>1656081786.6</v>
      </c>
      <c r="DE116">
        <v>0</v>
      </c>
      <c r="DF116">
        <v>0.447</v>
      </c>
      <c r="DG116">
        <v>0.012</v>
      </c>
      <c r="DH116">
        <v>1.816</v>
      </c>
      <c r="DI116">
        <v>-0.091</v>
      </c>
      <c r="DJ116">
        <v>420</v>
      </c>
      <c r="DK116">
        <v>13</v>
      </c>
      <c r="DL116">
        <v>0.64</v>
      </c>
      <c r="DM116">
        <v>0.22</v>
      </c>
      <c r="DN116">
        <v>-42.5818325</v>
      </c>
      <c r="DO116">
        <v>2.44688217636028</v>
      </c>
      <c r="DP116">
        <v>0.349510606697064</v>
      </c>
      <c r="DQ116">
        <v>0</v>
      </c>
      <c r="DR116">
        <v>1.10942425</v>
      </c>
      <c r="DS116">
        <v>-0.227477786116325</v>
      </c>
      <c r="DT116">
        <v>0.0236362643926129</v>
      </c>
      <c r="DU116">
        <v>0</v>
      </c>
      <c r="DV116">
        <v>0</v>
      </c>
      <c r="DW116">
        <v>2</v>
      </c>
      <c r="DX116" t="s">
        <v>357</v>
      </c>
      <c r="DY116">
        <v>2.89915</v>
      </c>
      <c r="DZ116">
        <v>2.71651</v>
      </c>
      <c r="EA116">
        <v>0.194209</v>
      </c>
      <c r="EB116">
        <v>0.196892</v>
      </c>
      <c r="EC116">
        <v>0.0786004</v>
      </c>
      <c r="ED116">
        <v>0.0752447</v>
      </c>
      <c r="EE116">
        <v>23193.5</v>
      </c>
      <c r="EF116">
        <v>19868.2</v>
      </c>
      <c r="EG116">
        <v>25747.3</v>
      </c>
      <c r="EH116">
        <v>24073.1</v>
      </c>
      <c r="EI116">
        <v>40430.4</v>
      </c>
      <c r="EJ116">
        <v>36818.4</v>
      </c>
      <c r="EK116">
        <v>46461.3</v>
      </c>
      <c r="EL116">
        <v>42896.8</v>
      </c>
      <c r="EM116">
        <v>1.81558</v>
      </c>
      <c r="EN116">
        <v>2.29142</v>
      </c>
      <c r="EO116">
        <v>0.139534</v>
      </c>
      <c r="EP116">
        <v>0</v>
      </c>
      <c r="EQ116">
        <v>22.4416</v>
      </c>
      <c r="ER116">
        <v>999.9</v>
      </c>
      <c r="ES116">
        <v>53.296</v>
      </c>
      <c r="ET116">
        <v>26.717</v>
      </c>
      <c r="EU116">
        <v>24.5772</v>
      </c>
      <c r="EV116">
        <v>52.2955</v>
      </c>
      <c r="EW116">
        <v>35.8534</v>
      </c>
      <c r="EX116">
        <v>2</v>
      </c>
      <c r="EY116">
        <v>-0.335373</v>
      </c>
      <c r="EZ116">
        <v>-0.189679</v>
      </c>
      <c r="FA116">
        <v>20.2469</v>
      </c>
      <c r="FB116">
        <v>5.23541</v>
      </c>
      <c r="FC116">
        <v>11.986</v>
      </c>
      <c r="FD116">
        <v>4.95735</v>
      </c>
      <c r="FE116">
        <v>3.30398</v>
      </c>
      <c r="FF116">
        <v>9999</v>
      </c>
      <c r="FG116">
        <v>311</v>
      </c>
      <c r="FH116">
        <v>3698.6</v>
      </c>
      <c r="FI116">
        <v>9999</v>
      </c>
      <c r="FJ116">
        <v>1.86829</v>
      </c>
      <c r="FK116">
        <v>1.86401</v>
      </c>
      <c r="FL116">
        <v>1.87161</v>
      </c>
      <c r="FM116">
        <v>1.86249</v>
      </c>
      <c r="FN116">
        <v>1.86188</v>
      </c>
      <c r="FO116">
        <v>1.86829</v>
      </c>
      <c r="FP116">
        <v>1.85845</v>
      </c>
      <c r="FQ116">
        <v>1.86491</v>
      </c>
      <c r="FR116">
        <v>5</v>
      </c>
      <c r="FS116">
        <v>0</v>
      </c>
      <c r="FT116">
        <v>0</v>
      </c>
      <c r="FU116">
        <v>0</v>
      </c>
      <c r="FV116" t="s">
        <v>358</v>
      </c>
      <c r="FW116" t="s">
        <v>359</v>
      </c>
      <c r="FX116" t="s">
        <v>360</v>
      </c>
      <c r="FY116" t="s">
        <v>360</v>
      </c>
      <c r="FZ116" t="s">
        <v>360</v>
      </c>
      <c r="GA116" t="s">
        <v>360</v>
      </c>
      <c r="GB116">
        <v>0</v>
      </c>
      <c r="GC116">
        <v>100</v>
      </c>
      <c r="GD116">
        <v>100</v>
      </c>
      <c r="GE116">
        <v>3.67</v>
      </c>
      <c r="GF116">
        <v>0.0515</v>
      </c>
      <c r="GG116">
        <v>0.394990895927804</v>
      </c>
      <c r="GH116">
        <v>0.00311535208462502</v>
      </c>
      <c r="GI116">
        <v>-2.16445174003142e-06</v>
      </c>
      <c r="GJ116">
        <v>9.0383515404126e-10</v>
      </c>
      <c r="GK116">
        <v>0.0515542376217994</v>
      </c>
      <c r="GL116">
        <v>0</v>
      </c>
      <c r="GM116">
        <v>0</v>
      </c>
      <c r="GN116">
        <v>0</v>
      </c>
      <c r="GO116">
        <v>18</v>
      </c>
      <c r="GP116">
        <v>2154</v>
      </c>
      <c r="GQ116">
        <v>2</v>
      </c>
      <c r="GR116">
        <v>17</v>
      </c>
      <c r="GS116">
        <v>1476</v>
      </c>
      <c r="GT116">
        <v>1476.1</v>
      </c>
      <c r="GU116">
        <v>3.8855</v>
      </c>
      <c r="GV116">
        <v>2.28516</v>
      </c>
      <c r="GW116">
        <v>1.99829</v>
      </c>
      <c r="GX116">
        <v>2.69897</v>
      </c>
      <c r="GY116">
        <v>2.09351</v>
      </c>
      <c r="GZ116">
        <v>2.40723</v>
      </c>
      <c r="HA116">
        <v>35.4754</v>
      </c>
      <c r="HB116">
        <v>15.8832</v>
      </c>
      <c r="HC116">
        <v>18</v>
      </c>
      <c r="HD116">
        <v>408.356</v>
      </c>
      <c r="HE116">
        <v>729.169</v>
      </c>
      <c r="HF116">
        <v>22.9998</v>
      </c>
      <c r="HG116">
        <v>23.0796</v>
      </c>
      <c r="HH116">
        <v>30.0007</v>
      </c>
      <c r="HI116">
        <v>22.8236</v>
      </c>
      <c r="HJ116">
        <v>22.814</v>
      </c>
      <c r="HK116">
        <v>77.7863</v>
      </c>
      <c r="HL116">
        <v>34.6639</v>
      </c>
      <c r="HM116">
        <v>80.9053</v>
      </c>
      <c r="HN116">
        <v>23</v>
      </c>
      <c r="HO116">
        <v>1701.96</v>
      </c>
      <c r="HP116">
        <v>19.3055</v>
      </c>
      <c r="HQ116">
        <v>98.3976</v>
      </c>
      <c r="HR116">
        <v>100.892</v>
      </c>
    </row>
    <row r="117" spans="1:226">
      <c r="A117">
        <v>101</v>
      </c>
      <c r="B117">
        <v>1656170358.6</v>
      </c>
      <c r="C117">
        <v>562.099999904633</v>
      </c>
      <c r="D117" t="s">
        <v>560</v>
      </c>
      <c r="E117" t="s">
        <v>561</v>
      </c>
      <c r="F117">
        <v>5</v>
      </c>
      <c r="G117" t="s">
        <v>353</v>
      </c>
      <c r="H117" t="s">
        <v>354</v>
      </c>
      <c r="I117">
        <v>1656170350.81429</v>
      </c>
      <c r="J117">
        <f>(K117)/1000</f>
        <v>0</v>
      </c>
      <c r="K117">
        <f>IF(BF117, AN117, AH117)</f>
        <v>0</v>
      </c>
      <c r="L117">
        <f>IF(BF117, AI117, AG117)</f>
        <v>0</v>
      </c>
      <c r="M117">
        <f>BH117 - IF(AU117&gt;1, L117*BB117*100.0/(AW117*BV117), 0)</f>
        <v>0</v>
      </c>
      <c r="N117">
        <f>((T117-J117/2)*M117-L117)/(T117+J117/2)</f>
        <v>0</v>
      </c>
      <c r="O117">
        <f>N117*(BO117+BP117)/1000.0</f>
        <v>0</v>
      </c>
      <c r="P117">
        <f>(BH117 - IF(AU117&gt;1, L117*BB117*100.0/(AW117*BV117), 0))*(BO117+BP117)/1000.0</f>
        <v>0</v>
      </c>
      <c r="Q117">
        <f>2.0/((1/S117-1/R117)+SIGN(S117)*SQRT((1/S117-1/R117)*(1/S117-1/R117) + 4*BC117/((BC117+1)*(BC117+1))*(2*1/S117*1/R117-1/R117*1/R117)))</f>
        <v>0</v>
      </c>
      <c r="R117">
        <f>IF(LEFT(BD117,1)&lt;&gt;"0",IF(LEFT(BD117,1)="1",3.0,BE117),$D$5+$E$5*(BV117*BO117/($K$5*1000))+$F$5*(BV117*BO117/($K$5*1000))*MAX(MIN(BB117,$J$5),$I$5)*MAX(MIN(BB117,$J$5),$I$5)+$G$5*MAX(MIN(BB117,$J$5),$I$5)*(BV117*BO117/($K$5*1000))+$H$5*(BV117*BO117/($K$5*1000))*(BV117*BO117/($K$5*1000)))</f>
        <v>0</v>
      </c>
      <c r="S117">
        <f>J117*(1000-(1000*0.61365*exp(17.502*W117/(240.97+W117))/(BO117+BP117)+BJ117)/2)/(1000*0.61365*exp(17.502*W117/(240.97+W117))/(BO117+BP117)-BJ117)</f>
        <v>0</v>
      </c>
      <c r="T117">
        <f>1/((BC117+1)/(Q117/1.6)+1/(R117/1.37)) + BC117/((BC117+1)/(Q117/1.6) + BC117/(R117/1.37))</f>
        <v>0</v>
      </c>
      <c r="U117">
        <f>(AX117*BA117)</f>
        <v>0</v>
      </c>
      <c r="V117">
        <f>(BQ117+(U117+2*0.95*5.67E-8*(((BQ117+$B$7)+273)^4-(BQ117+273)^4)-44100*J117)/(1.84*29.3*R117+8*0.95*5.67E-8*(BQ117+273)^3))</f>
        <v>0</v>
      </c>
      <c r="W117">
        <f>($C$7*BR117+$D$7*BS117+$E$7*V117)</f>
        <v>0</v>
      </c>
      <c r="X117">
        <f>0.61365*exp(17.502*W117/(240.97+W117))</f>
        <v>0</v>
      </c>
      <c r="Y117">
        <f>(Z117/AA117*100)</f>
        <v>0</v>
      </c>
      <c r="Z117">
        <f>BJ117*(BO117+BP117)/1000</f>
        <v>0</v>
      </c>
      <c r="AA117">
        <f>0.61365*exp(17.502*BQ117/(240.97+BQ117))</f>
        <v>0</v>
      </c>
      <c r="AB117">
        <f>(X117-BJ117*(BO117+BP117)/1000)</f>
        <v>0</v>
      </c>
      <c r="AC117">
        <f>(-J117*44100)</f>
        <v>0</v>
      </c>
      <c r="AD117">
        <f>2*29.3*R117*0.92*(BQ117-W117)</f>
        <v>0</v>
      </c>
      <c r="AE117">
        <f>2*0.95*5.67E-8*(((BQ117+$B$7)+273)^4-(W117+273)^4)</f>
        <v>0</v>
      </c>
      <c r="AF117">
        <f>U117+AE117+AC117+AD117</f>
        <v>0</v>
      </c>
      <c r="AG117">
        <f>BN117*AU117*(BI117-BH117*(1000-AU117*BK117)/(1000-AU117*BJ117))/(100*BB117)</f>
        <v>0</v>
      </c>
      <c r="AH117">
        <f>1000*BN117*AU117*(BJ117-BK117)/(100*BB117*(1000-AU117*BJ117))</f>
        <v>0</v>
      </c>
      <c r="AI117">
        <f>(AJ117 - AK117 - BO117*1E3/(8.314*(BQ117+273.15)) * AM117/BN117 * AL117) * BN117/(100*BB117) * (1000 - BK117)/1000</f>
        <v>0</v>
      </c>
      <c r="AJ117">
        <v>1723.88281494502</v>
      </c>
      <c r="AK117">
        <v>1691.68733333333</v>
      </c>
      <c r="AL117">
        <v>3.39779714672493</v>
      </c>
      <c r="AM117">
        <v>66.87844345255</v>
      </c>
      <c r="AN117">
        <f>(AP117 - AO117 + BO117*1E3/(8.314*(BQ117+273.15)) * AR117/BN117 * AQ117) * BN117/(100*BB117) * 1000/(1000 - AP117)</f>
        <v>0</v>
      </c>
      <c r="AO117">
        <v>19.2072970032478</v>
      </c>
      <c r="AP117">
        <v>20.278236969697</v>
      </c>
      <c r="AQ117">
        <v>7.8891111849474e-05</v>
      </c>
      <c r="AR117">
        <v>77.4193285982375</v>
      </c>
      <c r="AS117">
        <v>30</v>
      </c>
      <c r="AT117">
        <v>6</v>
      </c>
      <c r="AU117">
        <f>IF(AS117*$H$13&gt;=AW117,1.0,(AW117/(AW117-AS117*$H$13)))</f>
        <v>0</v>
      </c>
      <c r="AV117">
        <f>(AU117-1)*100</f>
        <v>0</v>
      </c>
      <c r="AW117">
        <f>MAX(0,($B$13+$C$13*BV117)/(1+$D$13*BV117)*BO117/(BQ117+273)*$E$13)</f>
        <v>0</v>
      </c>
      <c r="AX117">
        <f>$B$11*BW117+$C$11*BX117+$F$11*CI117*(1-CL117)</f>
        <v>0</v>
      </c>
      <c r="AY117">
        <f>AX117*AZ117</f>
        <v>0</v>
      </c>
      <c r="AZ117">
        <f>($B$11*$D$9+$C$11*$D$9+$F$11*((CV117+CN117)/MAX(CV117+CN117+CW117, 0.1)*$I$9+CW117/MAX(CV117+CN117+CW117, 0.1)*$J$9))/($B$11+$C$11+$F$11)</f>
        <v>0</v>
      </c>
      <c r="BA117">
        <f>($B$11*$K$9+$C$11*$K$9+$F$11*((CV117+CN117)/MAX(CV117+CN117+CW117, 0.1)*$P$9+CW117/MAX(CV117+CN117+CW117, 0.1)*$Q$9))/($B$11+$C$11+$F$11)</f>
        <v>0</v>
      </c>
      <c r="BB117">
        <v>2.18</v>
      </c>
      <c r="BC117">
        <v>0.5</v>
      </c>
      <c r="BD117" t="s">
        <v>355</v>
      </c>
      <c r="BE117">
        <v>2</v>
      </c>
      <c r="BF117" t="b">
        <v>1</v>
      </c>
      <c r="BG117">
        <v>1656170350.81429</v>
      </c>
      <c r="BH117">
        <v>1633.25464285714</v>
      </c>
      <c r="BI117">
        <v>1675.57714285714</v>
      </c>
      <c r="BJ117">
        <v>20.2621178571429</v>
      </c>
      <c r="BK117">
        <v>19.1858678571429</v>
      </c>
      <c r="BL117">
        <v>1629.61964285714</v>
      </c>
      <c r="BM117">
        <v>20.2105642857143</v>
      </c>
      <c r="BN117">
        <v>500.006892857143</v>
      </c>
      <c r="BO117">
        <v>76.3291642857143</v>
      </c>
      <c r="BP117">
        <v>0.100019807142857</v>
      </c>
      <c r="BQ117">
        <v>24.7229321428571</v>
      </c>
      <c r="BR117">
        <v>24.7544821428571</v>
      </c>
      <c r="BS117">
        <v>999.9</v>
      </c>
      <c r="BT117">
        <v>0</v>
      </c>
      <c r="BU117">
        <v>0</v>
      </c>
      <c r="BV117">
        <v>9993.32285714286</v>
      </c>
      <c r="BW117">
        <v>0</v>
      </c>
      <c r="BX117">
        <v>1410.52035714286</v>
      </c>
      <c r="BY117">
        <v>-42.3219071428571</v>
      </c>
      <c r="BZ117">
        <v>1667.03285714286</v>
      </c>
      <c r="CA117">
        <v>1708.35285714286</v>
      </c>
      <c r="CB117">
        <v>1.07624607142857</v>
      </c>
      <c r="CC117">
        <v>1675.57714285714</v>
      </c>
      <c r="CD117">
        <v>19.1858678571429</v>
      </c>
      <c r="CE117">
        <v>1.54659071428571</v>
      </c>
      <c r="CF117">
        <v>1.46444178571429</v>
      </c>
      <c r="CG117">
        <v>13.4367178571429</v>
      </c>
      <c r="CH117">
        <v>12.6018464285714</v>
      </c>
      <c r="CI117">
        <v>1999.99285714286</v>
      </c>
      <c r="CJ117">
        <v>0.980005178571429</v>
      </c>
      <c r="CK117">
        <v>0.0199947821428571</v>
      </c>
      <c r="CL117">
        <v>0</v>
      </c>
      <c r="CM117">
        <v>2.60569285714286</v>
      </c>
      <c r="CN117">
        <v>0</v>
      </c>
      <c r="CO117">
        <v>3711.98928571428</v>
      </c>
      <c r="CP117">
        <v>16705.375</v>
      </c>
      <c r="CQ117">
        <v>40.6405</v>
      </c>
      <c r="CR117">
        <v>42.4865</v>
      </c>
      <c r="CS117">
        <v>41.6715</v>
      </c>
      <c r="CT117">
        <v>40.6360714285714</v>
      </c>
      <c r="CU117">
        <v>40.1915</v>
      </c>
      <c r="CV117">
        <v>1960.00285714286</v>
      </c>
      <c r="CW117">
        <v>39.99</v>
      </c>
      <c r="CX117">
        <v>0</v>
      </c>
      <c r="CY117">
        <v>1656170357.4</v>
      </c>
      <c r="CZ117">
        <v>0</v>
      </c>
      <c r="DA117">
        <v>0</v>
      </c>
      <c r="DB117" t="s">
        <v>356</v>
      </c>
      <c r="DC117">
        <v>1656081796.1</v>
      </c>
      <c r="DD117">
        <v>1656081786.6</v>
      </c>
      <c r="DE117">
        <v>0</v>
      </c>
      <c r="DF117">
        <v>0.447</v>
      </c>
      <c r="DG117">
        <v>0.012</v>
      </c>
      <c r="DH117">
        <v>1.816</v>
      </c>
      <c r="DI117">
        <v>-0.091</v>
      </c>
      <c r="DJ117">
        <v>420</v>
      </c>
      <c r="DK117">
        <v>13</v>
      </c>
      <c r="DL117">
        <v>0.64</v>
      </c>
      <c r="DM117">
        <v>0.22</v>
      </c>
      <c r="DN117">
        <v>-42.513295</v>
      </c>
      <c r="DO117">
        <v>2.6650491557224</v>
      </c>
      <c r="DP117">
        <v>0.346441642235745</v>
      </c>
      <c r="DQ117">
        <v>0</v>
      </c>
      <c r="DR117">
        <v>1.09308875</v>
      </c>
      <c r="DS117">
        <v>-0.291072833020639</v>
      </c>
      <c r="DT117">
        <v>0.0292515052764383</v>
      </c>
      <c r="DU117">
        <v>0</v>
      </c>
      <c r="DV117">
        <v>0</v>
      </c>
      <c r="DW117">
        <v>2</v>
      </c>
      <c r="DX117" t="s">
        <v>357</v>
      </c>
      <c r="DY117">
        <v>2.89898</v>
      </c>
      <c r="DZ117">
        <v>2.71625</v>
      </c>
      <c r="EA117">
        <v>0.195359</v>
      </c>
      <c r="EB117">
        <v>0.198038</v>
      </c>
      <c r="EC117">
        <v>0.078639</v>
      </c>
      <c r="ED117">
        <v>0.0754443</v>
      </c>
      <c r="EE117">
        <v>23159.7</v>
      </c>
      <c r="EF117">
        <v>19839.4</v>
      </c>
      <c r="EG117">
        <v>25746.6</v>
      </c>
      <c r="EH117">
        <v>24072.5</v>
      </c>
      <c r="EI117">
        <v>40427.4</v>
      </c>
      <c r="EJ117">
        <v>36809.3</v>
      </c>
      <c r="EK117">
        <v>46459.9</v>
      </c>
      <c r="EL117">
        <v>42895.4</v>
      </c>
      <c r="EM117">
        <v>1.81555</v>
      </c>
      <c r="EN117">
        <v>2.29125</v>
      </c>
      <c r="EO117">
        <v>0.13791</v>
      </c>
      <c r="EP117">
        <v>0</v>
      </c>
      <c r="EQ117">
        <v>22.4639</v>
      </c>
      <c r="ER117">
        <v>999.9</v>
      </c>
      <c r="ES117">
        <v>53.272</v>
      </c>
      <c r="ET117">
        <v>26.737</v>
      </c>
      <c r="EU117">
        <v>24.5962</v>
      </c>
      <c r="EV117">
        <v>52.3355</v>
      </c>
      <c r="EW117">
        <v>35.9014</v>
      </c>
      <c r="EX117">
        <v>2</v>
      </c>
      <c r="EY117">
        <v>-0.33469</v>
      </c>
      <c r="EZ117">
        <v>-0.194466</v>
      </c>
      <c r="FA117">
        <v>20.2468</v>
      </c>
      <c r="FB117">
        <v>5.23556</v>
      </c>
      <c r="FC117">
        <v>11.986</v>
      </c>
      <c r="FD117">
        <v>4.95725</v>
      </c>
      <c r="FE117">
        <v>3.3039</v>
      </c>
      <c r="FF117">
        <v>9999</v>
      </c>
      <c r="FG117">
        <v>311</v>
      </c>
      <c r="FH117">
        <v>3698.9</v>
      </c>
      <c r="FI117">
        <v>9999</v>
      </c>
      <c r="FJ117">
        <v>1.86829</v>
      </c>
      <c r="FK117">
        <v>1.86401</v>
      </c>
      <c r="FL117">
        <v>1.8716</v>
      </c>
      <c r="FM117">
        <v>1.86249</v>
      </c>
      <c r="FN117">
        <v>1.86188</v>
      </c>
      <c r="FO117">
        <v>1.8683</v>
      </c>
      <c r="FP117">
        <v>1.85842</v>
      </c>
      <c r="FQ117">
        <v>1.86491</v>
      </c>
      <c r="FR117">
        <v>5</v>
      </c>
      <c r="FS117">
        <v>0</v>
      </c>
      <c r="FT117">
        <v>0</v>
      </c>
      <c r="FU117">
        <v>0</v>
      </c>
      <c r="FV117" t="s">
        <v>358</v>
      </c>
      <c r="FW117" t="s">
        <v>359</v>
      </c>
      <c r="FX117" t="s">
        <v>360</v>
      </c>
      <c r="FY117" t="s">
        <v>360</v>
      </c>
      <c r="FZ117" t="s">
        <v>360</v>
      </c>
      <c r="GA117" t="s">
        <v>360</v>
      </c>
      <c r="GB117">
        <v>0</v>
      </c>
      <c r="GC117">
        <v>100</v>
      </c>
      <c r="GD117">
        <v>100</v>
      </c>
      <c r="GE117">
        <v>3.72</v>
      </c>
      <c r="GF117">
        <v>0.0515</v>
      </c>
      <c r="GG117">
        <v>0.394990895927804</v>
      </c>
      <c r="GH117">
        <v>0.00311535208462502</v>
      </c>
      <c r="GI117">
        <v>-2.16445174003142e-06</v>
      </c>
      <c r="GJ117">
        <v>9.0383515404126e-10</v>
      </c>
      <c r="GK117">
        <v>0.0515542376217994</v>
      </c>
      <c r="GL117">
        <v>0</v>
      </c>
      <c r="GM117">
        <v>0</v>
      </c>
      <c r="GN117">
        <v>0</v>
      </c>
      <c r="GO117">
        <v>18</v>
      </c>
      <c r="GP117">
        <v>2154</v>
      </c>
      <c r="GQ117">
        <v>2</v>
      </c>
      <c r="GR117">
        <v>17</v>
      </c>
      <c r="GS117">
        <v>1476</v>
      </c>
      <c r="GT117">
        <v>1476.2</v>
      </c>
      <c r="GU117">
        <v>3.91602</v>
      </c>
      <c r="GV117">
        <v>2.28394</v>
      </c>
      <c r="GW117">
        <v>1.99829</v>
      </c>
      <c r="GX117">
        <v>2.69775</v>
      </c>
      <c r="GY117">
        <v>2.09351</v>
      </c>
      <c r="GZ117">
        <v>2.31323</v>
      </c>
      <c r="HA117">
        <v>35.4986</v>
      </c>
      <c r="HB117">
        <v>15.8832</v>
      </c>
      <c r="HC117">
        <v>18</v>
      </c>
      <c r="HD117">
        <v>408.396</v>
      </c>
      <c r="HE117">
        <v>729.117</v>
      </c>
      <c r="HF117">
        <v>22.9993</v>
      </c>
      <c r="HG117">
        <v>23.0874</v>
      </c>
      <c r="HH117">
        <v>30.0007</v>
      </c>
      <c r="HI117">
        <v>22.8308</v>
      </c>
      <c r="HJ117">
        <v>22.8212</v>
      </c>
      <c r="HK117">
        <v>78.3873</v>
      </c>
      <c r="HL117">
        <v>34.6639</v>
      </c>
      <c r="HM117">
        <v>80.9053</v>
      </c>
      <c r="HN117">
        <v>23</v>
      </c>
      <c r="HO117">
        <v>1722.12</v>
      </c>
      <c r="HP117">
        <v>19.3203</v>
      </c>
      <c r="HQ117">
        <v>98.3946</v>
      </c>
      <c r="HR117">
        <v>100.889</v>
      </c>
    </row>
    <row r="118" spans="1:226">
      <c r="A118">
        <v>102</v>
      </c>
      <c r="B118">
        <v>1656170363.6</v>
      </c>
      <c r="C118">
        <v>567.099999904633</v>
      </c>
      <c r="D118" t="s">
        <v>562</v>
      </c>
      <c r="E118" t="s">
        <v>563</v>
      </c>
      <c r="F118">
        <v>5</v>
      </c>
      <c r="G118" t="s">
        <v>353</v>
      </c>
      <c r="H118" t="s">
        <v>354</v>
      </c>
      <c r="I118">
        <v>1656170356.1</v>
      </c>
      <c r="J118">
        <f>(K118)/1000</f>
        <v>0</v>
      </c>
      <c r="K118">
        <f>IF(BF118, AN118, AH118)</f>
        <v>0</v>
      </c>
      <c r="L118">
        <f>IF(BF118, AI118, AG118)</f>
        <v>0</v>
      </c>
      <c r="M118">
        <f>BH118 - IF(AU118&gt;1, L118*BB118*100.0/(AW118*BV118), 0)</f>
        <v>0</v>
      </c>
      <c r="N118">
        <f>((T118-J118/2)*M118-L118)/(T118+J118/2)</f>
        <v>0</v>
      </c>
      <c r="O118">
        <f>N118*(BO118+BP118)/1000.0</f>
        <v>0</v>
      </c>
      <c r="P118">
        <f>(BH118 - IF(AU118&gt;1, L118*BB118*100.0/(AW118*BV118), 0))*(BO118+BP118)/1000.0</f>
        <v>0</v>
      </c>
      <c r="Q118">
        <f>2.0/((1/S118-1/R118)+SIGN(S118)*SQRT((1/S118-1/R118)*(1/S118-1/R118) + 4*BC118/((BC118+1)*(BC118+1))*(2*1/S118*1/R118-1/R118*1/R118)))</f>
        <v>0</v>
      </c>
      <c r="R118">
        <f>IF(LEFT(BD118,1)&lt;&gt;"0",IF(LEFT(BD118,1)="1",3.0,BE118),$D$5+$E$5*(BV118*BO118/($K$5*1000))+$F$5*(BV118*BO118/($K$5*1000))*MAX(MIN(BB118,$J$5),$I$5)*MAX(MIN(BB118,$J$5),$I$5)+$G$5*MAX(MIN(BB118,$J$5),$I$5)*(BV118*BO118/($K$5*1000))+$H$5*(BV118*BO118/($K$5*1000))*(BV118*BO118/($K$5*1000)))</f>
        <v>0</v>
      </c>
      <c r="S118">
        <f>J118*(1000-(1000*0.61365*exp(17.502*W118/(240.97+W118))/(BO118+BP118)+BJ118)/2)/(1000*0.61365*exp(17.502*W118/(240.97+W118))/(BO118+BP118)-BJ118)</f>
        <v>0</v>
      </c>
      <c r="T118">
        <f>1/((BC118+1)/(Q118/1.6)+1/(R118/1.37)) + BC118/((BC118+1)/(Q118/1.6) + BC118/(R118/1.37))</f>
        <v>0</v>
      </c>
      <c r="U118">
        <f>(AX118*BA118)</f>
        <v>0</v>
      </c>
      <c r="V118">
        <f>(BQ118+(U118+2*0.95*5.67E-8*(((BQ118+$B$7)+273)^4-(BQ118+273)^4)-44100*J118)/(1.84*29.3*R118+8*0.95*5.67E-8*(BQ118+273)^3))</f>
        <v>0</v>
      </c>
      <c r="W118">
        <f>($C$7*BR118+$D$7*BS118+$E$7*V118)</f>
        <v>0</v>
      </c>
      <c r="X118">
        <f>0.61365*exp(17.502*W118/(240.97+W118))</f>
        <v>0</v>
      </c>
      <c r="Y118">
        <f>(Z118/AA118*100)</f>
        <v>0</v>
      </c>
      <c r="Z118">
        <f>BJ118*(BO118+BP118)/1000</f>
        <v>0</v>
      </c>
      <c r="AA118">
        <f>0.61365*exp(17.502*BQ118/(240.97+BQ118))</f>
        <v>0</v>
      </c>
      <c r="AB118">
        <f>(X118-BJ118*(BO118+BP118)/1000)</f>
        <v>0</v>
      </c>
      <c r="AC118">
        <f>(-J118*44100)</f>
        <v>0</v>
      </c>
      <c r="AD118">
        <f>2*29.3*R118*0.92*(BQ118-W118)</f>
        <v>0</v>
      </c>
      <c r="AE118">
        <f>2*0.95*5.67E-8*(((BQ118+$B$7)+273)^4-(W118+273)^4)</f>
        <v>0</v>
      </c>
      <c r="AF118">
        <f>U118+AE118+AC118+AD118</f>
        <v>0</v>
      </c>
      <c r="AG118">
        <f>BN118*AU118*(BI118-BH118*(1000-AU118*BK118)/(1000-AU118*BJ118))/(100*BB118)</f>
        <v>0</v>
      </c>
      <c r="AH118">
        <f>1000*BN118*AU118*(BJ118-BK118)/(100*BB118*(1000-AU118*BJ118))</f>
        <v>0</v>
      </c>
      <c r="AI118">
        <f>(AJ118 - AK118 - BO118*1E3/(8.314*(BQ118+273.15)) * AM118/BN118 * AL118) * BN118/(100*BB118) * (1000 - BK118)/1000</f>
        <v>0</v>
      </c>
      <c r="AJ118">
        <v>1741.33046181554</v>
      </c>
      <c r="AK118">
        <v>1708.72024242424</v>
      </c>
      <c r="AL118">
        <v>3.40022851644856</v>
      </c>
      <c r="AM118">
        <v>66.87844345255</v>
      </c>
      <c r="AN118">
        <f>(AP118 - AO118 + BO118*1E3/(8.314*(BQ118+273.15)) * AR118/BN118 * AQ118) * BN118/(100*BB118) * 1000/(1000 - AP118)</f>
        <v>0</v>
      </c>
      <c r="AO118">
        <v>19.289952766665</v>
      </c>
      <c r="AP118">
        <v>20.3127357575758</v>
      </c>
      <c r="AQ118">
        <v>0.0068699677123375</v>
      </c>
      <c r="AR118">
        <v>77.4193285982375</v>
      </c>
      <c r="AS118">
        <v>30</v>
      </c>
      <c r="AT118">
        <v>6</v>
      </c>
      <c r="AU118">
        <f>IF(AS118*$H$13&gt;=AW118,1.0,(AW118/(AW118-AS118*$H$13)))</f>
        <v>0</v>
      </c>
      <c r="AV118">
        <f>(AU118-1)*100</f>
        <v>0</v>
      </c>
      <c r="AW118">
        <f>MAX(0,($B$13+$C$13*BV118)/(1+$D$13*BV118)*BO118/(BQ118+273)*$E$13)</f>
        <v>0</v>
      </c>
      <c r="AX118">
        <f>$B$11*BW118+$C$11*BX118+$F$11*CI118*(1-CL118)</f>
        <v>0</v>
      </c>
      <c r="AY118">
        <f>AX118*AZ118</f>
        <v>0</v>
      </c>
      <c r="AZ118">
        <f>($B$11*$D$9+$C$11*$D$9+$F$11*((CV118+CN118)/MAX(CV118+CN118+CW118, 0.1)*$I$9+CW118/MAX(CV118+CN118+CW118, 0.1)*$J$9))/($B$11+$C$11+$F$11)</f>
        <v>0</v>
      </c>
      <c r="BA118">
        <f>($B$11*$K$9+$C$11*$K$9+$F$11*((CV118+CN118)/MAX(CV118+CN118+CW118, 0.1)*$P$9+CW118/MAX(CV118+CN118+CW118, 0.1)*$Q$9))/($B$11+$C$11+$F$11)</f>
        <v>0</v>
      </c>
      <c r="BB118">
        <v>2.18</v>
      </c>
      <c r="BC118">
        <v>0.5</v>
      </c>
      <c r="BD118" t="s">
        <v>355</v>
      </c>
      <c r="BE118">
        <v>2</v>
      </c>
      <c r="BF118" t="b">
        <v>1</v>
      </c>
      <c r="BG118">
        <v>1656170356.1</v>
      </c>
      <c r="BH118">
        <v>1650.75888888889</v>
      </c>
      <c r="BI118">
        <v>1693.19777777778</v>
      </c>
      <c r="BJ118">
        <v>20.2768333333333</v>
      </c>
      <c r="BK118">
        <v>19.2396592592593</v>
      </c>
      <c r="BL118">
        <v>1647.06592592593</v>
      </c>
      <c r="BM118">
        <v>20.2252777777778</v>
      </c>
      <c r="BN118">
        <v>499.989037037037</v>
      </c>
      <c r="BO118">
        <v>76.3287185185185</v>
      </c>
      <c r="BP118">
        <v>0.099918137037037</v>
      </c>
      <c r="BQ118">
        <v>24.7307666666667</v>
      </c>
      <c r="BR118">
        <v>24.7417444444444</v>
      </c>
      <c r="BS118">
        <v>999.9</v>
      </c>
      <c r="BT118">
        <v>0</v>
      </c>
      <c r="BU118">
        <v>0</v>
      </c>
      <c r="BV118">
        <v>10002.957037037</v>
      </c>
      <c r="BW118">
        <v>0</v>
      </c>
      <c r="BX118">
        <v>1410.78444444444</v>
      </c>
      <c r="BY118">
        <v>-42.4389703703704</v>
      </c>
      <c r="BZ118">
        <v>1684.92481481481</v>
      </c>
      <c r="CA118">
        <v>1726.41444444444</v>
      </c>
      <c r="CB118">
        <v>1.03716903703704</v>
      </c>
      <c r="CC118">
        <v>1693.19777777778</v>
      </c>
      <c r="CD118">
        <v>19.2396592592593</v>
      </c>
      <c r="CE118">
        <v>1.54770481481481</v>
      </c>
      <c r="CF118">
        <v>1.46853851851852</v>
      </c>
      <c r="CG118">
        <v>13.4477703703704</v>
      </c>
      <c r="CH118">
        <v>12.6444296296296</v>
      </c>
      <c r="CI118">
        <v>1999.9662962963</v>
      </c>
      <c r="CJ118">
        <v>0.980004666666667</v>
      </c>
      <c r="CK118">
        <v>0.0199953111111111</v>
      </c>
      <c r="CL118">
        <v>0</v>
      </c>
      <c r="CM118">
        <v>2.53962222222222</v>
      </c>
      <c r="CN118">
        <v>0</v>
      </c>
      <c r="CO118">
        <v>3706.61703703704</v>
      </c>
      <c r="CP118">
        <v>16705.1592592593</v>
      </c>
      <c r="CQ118">
        <v>40.6617407407407</v>
      </c>
      <c r="CR118">
        <v>42.5</v>
      </c>
      <c r="CS118">
        <v>41.687</v>
      </c>
      <c r="CT118">
        <v>40.6571481481481</v>
      </c>
      <c r="CU118">
        <v>40.1963333333333</v>
      </c>
      <c r="CV118">
        <v>1959.9762962963</v>
      </c>
      <c r="CW118">
        <v>39.99</v>
      </c>
      <c r="CX118">
        <v>0</v>
      </c>
      <c r="CY118">
        <v>1656170362.2</v>
      </c>
      <c r="CZ118">
        <v>0</v>
      </c>
      <c r="DA118">
        <v>0</v>
      </c>
      <c r="DB118" t="s">
        <v>356</v>
      </c>
      <c r="DC118">
        <v>1656081796.1</v>
      </c>
      <c r="DD118">
        <v>1656081786.6</v>
      </c>
      <c r="DE118">
        <v>0</v>
      </c>
      <c r="DF118">
        <v>0.447</v>
      </c>
      <c r="DG118">
        <v>0.012</v>
      </c>
      <c r="DH118">
        <v>1.816</v>
      </c>
      <c r="DI118">
        <v>-0.091</v>
      </c>
      <c r="DJ118">
        <v>420</v>
      </c>
      <c r="DK118">
        <v>13</v>
      </c>
      <c r="DL118">
        <v>0.64</v>
      </c>
      <c r="DM118">
        <v>0.22</v>
      </c>
      <c r="DN118">
        <v>-42.3895275</v>
      </c>
      <c r="DO118">
        <v>-1.30257523452142</v>
      </c>
      <c r="DP118">
        <v>0.177290731550609</v>
      </c>
      <c r="DQ118">
        <v>0</v>
      </c>
      <c r="DR118">
        <v>1.05707085</v>
      </c>
      <c r="DS118">
        <v>-0.431386356472801</v>
      </c>
      <c r="DT118">
        <v>0.0424461769206309</v>
      </c>
      <c r="DU118">
        <v>0</v>
      </c>
      <c r="DV118">
        <v>0</v>
      </c>
      <c r="DW118">
        <v>2</v>
      </c>
      <c r="DX118" t="s">
        <v>357</v>
      </c>
      <c r="DY118">
        <v>2.89886</v>
      </c>
      <c r="DZ118">
        <v>2.71691</v>
      </c>
      <c r="EA118">
        <v>0.196503</v>
      </c>
      <c r="EB118">
        <v>0.199175</v>
      </c>
      <c r="EC118">
        <v>0.0787346</v>
      </c>
      <c r="ED118">
        <v>0.0755329</v>
      </c>
      <c r="EE118">
        <v>23126</v>
      </c>
      <c r="EF118">
        <v>19810.9</v>
      </c>
      <c r="EG118">
        <v>25745.7</v>
      </c>
      <c r="EH118">
        <v>24072</v>
      </c>
      <c r="EI118">
        <v>40422.4</v>
      </c>
      <c r="EJ118">
        <v>36805.3</v>
      </c>
      <c r="EK118">
        <v>46459</v>
      </c>
      <c r="EL118">
        <v>42894.8</v>
      </c>
      <c r="EM118">
        <v>1.8154</v>
      </c>
      <c r="EN118">
        <v>2.29117</v>
      </c>
      <c r="EO118">
        <v>0.137202</v>
      </c>
      <c r="EP118">
        <v>0</v>
      </c>
      <c r="EQ118">
        <v>22.4834</v>
      </c>
      <c r="ER118">
        <v>999.9</v>
      </c>
      <c r="ES118">
        <v>53.247</v>
      </c>
      <c r="ET118">
        <v>26.747</v>
      </c>
      <c r="EU118">
        <v>24.5986</v>
      </c>
      <c r="EV118">
        <v>52.3155</v>
      </c>
      <c r="EW118">
        <v>35.9615</v>
      </c>
      <c r="EX118">
        <v>2</v>
      </c>
      <c r="EY118">
        <v>-0.334253</v>
      </c>
      <c r="EZ118">
        <v>-0.193004</v>
      </c>
      <c r="FA118">
        <v>20.2469</v>
      </c>
      <c r="FB118">
        <v>5.23631</v>
      </c>
      <c r="FC118">
        <v>11.986</v>
      </c>
      <c r="FD118">
        <v>4.9573</v>
      </c>
      <c r="FE118">
        <v>3.30395</v>
      </c>
      <c r="FF118">
        <v>9999</v>
      </c>
      <c r="FG118">
        <v>311</v>
      </c>
      <c r="FH118">
        <v>3698.9</v>
      </c>
      <c r="FI118">
        <v>9999</v>
      </c>
      <c r="FJ118">
        <v>1.86829</v>
      </c>
      <c r="FK118">
        <v>1.86401</v>
      </c>
      <c r="FL118">
        <v>1.8716</v>
      </c>
      <c r="FM118">
        <v>1.86248</v>
      </c>
      <c r="FN118">
        <v>1.86188</v>
      </c>
      <c r="FO118">
        <v>1.86829</v>
      </c>
      <c r="FP118">
        <v>1.8584</v>
      </c>
      <c r="FQ118">
        <v>1.8649</v>
      </c>
      <c r="FR118">
        <v>5</v>
      </c>
      <c r="FS118">
        <v>0</v>
      </c>
      <c r="FT118">
        <v>0</v>
      </c>
      <c r="FU118">
        <v>0</v>
      </c>
      <c r="FV118" t="s">
        <v>358</v>
      </c>
      <c r="FW118" t="s">
        <v>359</v>
      </c>
      <c r="FX118" t="s">
        <v>360</v>
      </c>
      <c r="FY118" t="s">
        <v>360</v>
      </c>
      <c r="FZ118" t="s">
        <v>360</v>
      </c>
      <c r="GA118" t="s">
        <v>360</v>
      </c>
      <c r="GB118">
        <v>0</v>
      </c>
      <c r="GC118">
        <v>100</v>
      </c>
      <c r="GD118">
        <v>100</v>
      </c>
      <c r="GE118">
        <v>3.77</v>
      </c>
      <c r="GF118">
        <v>0.0516</v>
      </c>
      <c r="GG118">
        <v>0.394990895927804</v>
      </c>
      <c r="GH118">
        <v>0.00311535208462502</v>
      </c>
      <c r="GI118">
        <v>-2.16445174003142e-06</v>
      </c>
      <c r="GJ118">
        <v>9.0383515404126e-10</v>
      </c>
      <c r="GK118">
        <v>0.0515542376217994</v>
      </c>
      <c r="GL118">
        <v>0</v>
      </c>
      <c r="GM118">
        <v>0</v>
      </c>
      <c r="GN118">
        <v>0</v>
      </c>
      <c r="GO118">
        <v>18</v>
      </c>
      <c r="GP118">
        <v>2154</v>
      </c>
      <c r="GQ118">
        <v>2</v>
      </c>
      <c r="GR118">
        <v>17</v>
      </c>
      <c r="GS118">
        <v>1476.1</v>
      </c>
      <c r="GT118">
        <v>1476.3</v>
      </c>
      <c r="GU118">
        <v>3.94287</v>
      </c>
      <c r="GV118">
        <v>2.28271</v>
      </c>
      <c r="GW118">
        <v>1.99829</v>
      </c>
      <c r="GX118">
        <v>2.69775</v>
      </c>
      <c r="GY118">
        <v>2.09351</v>
      </c>
      <c r="GZ118">
        <v>2.35107</v>
      </c>
      <c r="HA118">
        <v>35.5218</v>
      </c>
      <c r="HB118">
        <v>15.8745</v>
      </c>
      <c r="HC118">
        <v>18</v>
      </c>
      <c r="HD118">
        <v>408.369</v>
      </c>
      <c r="HE118">
        <v>729.155</v>
      </c>
      <c r="HF118">
        <v>22.9999</v>
      </c>
      <c r="HG118">
        <v>23.0954</v>
      </c>
      <c r="HH118">
        <v>30.0007</v>
      </c>
      <c r="HI118">
        <v>22.8379</v>
      </c>
      <c r="HJ118">
        <v>22.8284</v>
      </c>
      <c r="HK118">
        <v>78.9233</v>
      </c>
      <c r="HL118">
        <v>34.6639</v>
      </c>
      <c r="HM118">
        <v>80.9053</v>
      </c>
      <c r="HN118">
        <v>23</v>
      </c>
      <c r="HO118">
        <v>1735.55</v>
      </c>
      <c r="HP118">
        <v>19.3196</v>
      </c>
      <c r="HQ118">
        <v>98.3922</v>
      </c>
      <c r="HR118">
        <v>100.887</v>
      </c>
    </row>
    <row r="119" spans="1:226">
      <c r="A119">
        <v>103</v>
      </c>
      <c r="B119">
        <v>1656170368.6</v>
      </c>
      <c r="C119">
        <v>572.099999904633</v>
      </c>
      <c r="D119" t="s">
        <v>564</v>
      </c>
      <c r="E119" t="s">
        <v>565</v>
      </c>
      <c r="F119">
        <v>5</v>
      </c>
      <c r="G119" t="s">
        <v>353</v>
      </c>
      <c r="H119" t="s">
        <v>354</v>
      </c>
      <c r="I119">
        <v>1656170360.81429</v>
      </c>
      <c r="J119">
        <f>(K119)/1000</f>
        <v>0</v>
      </c>
      <c r="K119">
        <f>IF(BF119, AN119, AH119)</f>
        <v>0</v>
      </c>
      <c r="L119">
        <f>IF(BF119, AI119, AG119)</f>
        <v>0</v>
      </c>
      <c r="M119">
        <f>BH119 - IF(AU119&gt;1, L119*BB119*100.0/(AW119*BV119), 0)</f>
        <v>0</v>
      </c>
      <c r="N119">
        <f>((T119-J119/2)*M119-L119)/(T119+J119/2)</f>
        <v>0</v>
      </c>
      <c r="O119">
        <f>N119*(BO119+BP119)/1000.0</f>
        <v>0</v>
      </c>
      <c r="P119">
        <f>(BH119 - IF(AU119&gt;1, L119*BB119*100.0/(AW119*BV119), 0))*(BO119+BP119)/1000.0</f>
        <v>0</v>
      </c>
      <c r="Q119">
        <f>2.0/((1/S119-1/R119)+SIGN(S119)*SQRT((1/S119-1/R119)*(1/S119-1/R119) + 4*BC119/((BC119+1)*(BC119+1))*(2*1/S119*1/R119-1/R119*1/R119)))</f>
        <v>0</v>
      </c>
      <c r="R119">
        <f>IF(LEFT(BD119,1)&lt;&gt;"0",IF(LEFT(BD119,1)="1",3.0,BE119),$D$5+$E$5*(BV119*BO119/($K$5*1000))+$F$5*(BV119*BO119/($K$5*1000))*MAX(MIN(BB119,$J$5),$I$5)*MAX(MIN(BB119,$J$5),$I$5)+$G$5*MAX(MIN(BB119,$J$5),$I$5)*(BV119*BO119/($K$5*1000))+$H$5*(BV119*BO119/($K$5*1000))*(BV119*BO119/($K$5*1000)))</f>
        <v>0</v>
      </c>
      <c r="S119">
        <f>J119*(1000-(1000*0.61365*exp(17.502*W119/(240.97+W119))/(BO119+BP119)+BJ119)/2)/(1000*0.61365*exp(17.502*W119/(240.97+W119))/(BO119+BP119)-BJ119)</f>
        <v>0</v>
      </c>
      <c r="T119">
        <f>1/((BC119+1)/(Q119/1.6)+1/(R119/1.37)) + BC119/((BC119+1)/(Q119/1.6) + BC119/(R119/1.37))</f>
        <v>0</v>
      </c>
      <c r="U119">
        <f>(AX119*BA119)</f>
        <v>0</v>
      </c>
      <c r="V119">
        <f>(BQ119+(U119+2*0.95*5.67E-8*(((BQ119+$B$7)+273)^4-(BQ119+273)^4)-44100*J119)/(1.84*29.3*R119+8*0.95*5.67E-8*(BQ119+273)^3))</f>
        <v>0</v>
      </c>
      <c r="W119">
        <f>($C$7*BR119+$D$7*BS119+$E$7*V119)</f>
        <v>0</v>
      </c>
      <c r="X119">
        <f>0.61365*exp(17.502*W119/(240.97+W119))</f>
        <v>0</v>
      </c>
      <c r="Y119">
        <f>(Z119/AA119*100)</f>
        <v>0</v>
      </c>
      <c r="Z119">
        <f>BJ119*(BO119+BP119)/1000</f>
        <v>0</v>
      </c>
      <c r="AA119">
        <f>0.61365*exp(17.502*BQ119/(240.97+BQ119))</f>
        <v>0</v>
      </c>
      <c r="AB119">
        <f>(X119-BJ119*(BO119+BP119)/1000)</f>
        <v>0</v>
      </c>
      <c r="AC119">
        <f>(-J119*44100)</f>
        <v>0</v>
      </c>
      <c r="AD119">
        <f>2*29.3*R119*0.92*(BQ119-W119)</f>
        <v>0</v>
      </c>
      <c r="AE119">
        <f>2*0.95*5.67E-8*(((BQ119+$B$7)+273)^4-(W119+273)^4)</f>
        <v>0</v>
      </c>
      <c r="AF119">
        <f>U119+AE119+AC119+AD119</f>
        <v>0</v>
      </c>
      <c r="AG119">
        <f>BN119*AU119*(BI119-BH119*(1000-AU119*BK119)/(1000-AU119*BJ119))/(100*BB119)</f>
        <v>0</v>
      </c>
      <c r="AH119">
        <f>1000*BN119*AU119*(BJ119-BK119)/(100*BB119*(1000-AU119*BJ119))</f>
        <v>0</v>
      </c>
      <c r="AI119">
        <f>(AJ119 - AK119 - BO119*1E3/(8.314*(BQ119+273.15)) * AM119/BN119 * AL119) * BN119/(100*BB119) * (1000 - BK119)/1000</f>
        <v>0</v>
      </c>
      <c r="AJ119">
        <v>1758.24673910747</v>
      </c>
      <c r="AK119">
        <v>1725.77242424242</v>
      </c>
      <c r="AL119">
        <v>3.38477742427604</v>
      </c>
      <c r="AM119">
        <v>66.87844345255</v>
      </c>
      <c r="AN119">
        <f>(AP119 - AO119 + BO119*1E3/(8.314*(BQ119+273.15)) * AR119/BN119 * AQ119) * BN119/(100*BB119) * 1000/(1000 - AP119)</f>
        <v>0</v>
      </c>
      <c r="AO119">
        <v>19.3123008394618</v>
      </c>
      <c r="AP119">
        <v>20.3333460606061</v>
      </c>
      <c r="AQ119">
        <v>0.00618523797519492</v>
      </c>
      <c r="AR119">
        <v>77.4193285982375</v>
      </c>
      <c r="AS119">
        <v>30</v>
      </c>
      <c r="AT119">
        <v>6</v>
      </c>
      <c r="AU119">
        <f>IF(AS119*$H$13&gt;=AW119,1.0,(AW119/(AW119-AS119*$H$13)))</f>
        <v>0</v>
      </c>
      <c r="AV119">
        <f>(AU119-1)*100</f>
        <v>0</v>
      </c>
      <c r="AW119">
        <f>MAX(0,($B$13+$C$13*BV119)/(1+$D$13*BV119)*BO119/(BQ119+273)*$E$13)</f>
        <v>0</v>
      </c>
      <c r="AX119">
        <f>$B$11*BW119+$C$11*BX119+$F$11*CI119*(1-CL119)</f>
        <v>0</v>
      </c>
      <c r="AY119">
        <f>AX119*AZ119</f>
        <v>0</v>
      </c>
      <c r="AZ119">
        <f>($B$11*$D$9+$C$11*$D$9+$F$11*((CV119+CN119)/MAX(CV119+CN119+CW119, 0.1)*$I$9+CW119/MAX(CV119+CN119+CW119, 0.1)*$J$9))/($B$11+$C$11+$F$11)</f>
        <v>0</v>
      </c>
      <c r="BA119">
        <f>($B$11*$K$9+$C$11*$K$9+$F$11*((CV119+CN119)/MAX(CV119+CN119+CW119, 0.1)*$P$9+CW119/MAX(CV119+CN119+CW119, 0.1)*$Q$9))/($B$11+$C$11+$F$11)</f>
        <v>0</v>
      </c>
      <c r="BB119">
        <v>2.18</v>
      </c>
      <c r="BC119">
        <v>0.5</v>
      </c>
      <c r="BD119" t="s">
        <v>355</v>
      </c>
      <c r="BE119">
        <v>2</v>
      </c>
      <c r="BF119" t="b">
        <v>1</v>
      </c>
      <c r="BG119">
        <v>1656170360.81429</v>
      </c>
      <c r="BH119">
        <v>1666.4425</v>
      </c>
      <c r="BI119">
        <v>1708.88607142857</v>
      </c>
      <c r="BJ119">
        <v>20.2984142857143</v>
      </c>
      <c r="BK119">
        <v>19.27945</v>
      </c>
      <c r="BL119">
        <v>1662.69607142857</v>
      </c>
      <c r="BM119">
        <v>20.2468607142857</v>
      </c>
      <c r="BN119">
        <v>500.019357142857</v>
      </c>
      <c r="BO119">
        <v>76.3284714285714</v>
      </c>
      <c r="BP119">
        <v>0.100027875</v>
      </c>
      <c r="BQ119">
        <v>24.7437642857143</v>
      </c>
      <c r="BR119">
        <v>24.7567</v>
      </c>
      <c r="BS119">
        <v>999.9</v>
      </c>
      <c r="BT119">
        <v>0</v>
      </c>
      <c r="BU119">
        <v>0</v>
      </c>
      <c r="BV119">
        <v>9993.45821428571</v>
      </c>
      <c r="BW119">
        <v>0</v>
      </c>
      <c r="BX119">
        <v>1410.71107142857</v>
      </c>
      <c r="BY119">
        <v>-42.4444714285714</v>
      </c>
      <c r="BZ119">
        <v>1700.97</v>
      </c>
      <c r="CA119">
        <v>1742.48178571429</v>
      </c>
      <c r="CB119">
        <v>1.01895657142857</v>
      </c>
      <c r="CC119">
        <v>1708.88607142857</v>
      </c>
      <c r="CD119">
        <v>19.27945</v>
      </c>
      <c r="CE119">
        <v>1.54934678571429</v>
      </c>
      <c r="CF119">
        <v>1.47157107142857</v>
      </c>
      <c r="CG119">
        <v>13.4640392857143</v>
      </c>
      <c r="CH119">
        <v>12.6759107142857</v>
      </c>
      <c r="CI119">
        <v>1999.99857142857</v>
      </c>
      <c r="CJ119">
        <v>0.980004535714286</v>
      </c>
      <c r="CK119">
        <v>0.0199954464285714</v>
      </c>
      <c r="CL119">
        <v>0</v>
      </c>
      <c r="CM119">
        <v>2.53177142857143</v>
      </c>
      <c r="CN119">
        <v>0</v>
      </c>
      <c r="CO119">
        <v>3700.32214285714</v>
      </c>
      <c r="CP119">
        <v>16705.425</v>
      </c>
      <c r="CQ119">
        <v>40.6759285714286</v>
      </c>
      <c r="CR119">
        <v>42.5155</v>
      </c>
      <c r="CS119">
        <v>41.68925</v>
      </c>
      <c r="CT119">
        <v>40.6737142857143</v>
      </c>
      <c r="CU119">
        <v>40.214</v>
      </c>
      <c r="CV119">
        <v>1960.00821428571</v>
      </c>
      <c r="CW119">
        <v>39.9903571428571</v>
      </c>
      <c r="CX119">
        <v>0</v>
      </c>
      <c r="CY119">
        <v>1656170367.6</v>
      </c>
      <c r="CZ119">
        <v>0</v>
      </c>
      <c r="DA119">
        <v>0</v>
      </c>
      <c r="DB119" t="s">
        <v>356</v>
      </c>
      <c r="DC119">
        <v>1656081796.1</v>
      </c>
      <c r="DD119">
        <v>1656081786.6</v>
      </c>
      <c r="DE119">
        <v>0</v>
      </c>
      <c r="DF119">
        <v>0.447</v>
      </c>
      <c r="DG119">
        <v>0.012</v>
      </c>
      <c r="DH119">
        <v>1.816</v>
      </c>
      <c r="DI119">
        <v>-0.091</v>
      </c>
      <c r="DJ119">
        <v>420</v>
      </c>
      <c r="DK119">
        <v>13</v>
      </c>
      <c r="DL119">
        <v>0.64</v>
      </c>
      <c r="DM119">
        <v>0.22</v>
      </c>
      <c r="DN119">
        <v>-42.40624</v>
      </c>
      <c r="DO119">
        <v>-0.459343339587285</v>
      </c>
      <c r="DP119">
        <v>0.213579520085611</v>
      </c>
      <c r="DQ119">
        <v>0</v>
      </c>
      <c r="DR119">
        <v>1.03155835</v>
      </c>
      <c r="DS119">
        <v>-0.277603542213882</v>
      </c>
      <c r="DT119">
        <v>0.03078441440368</v>
      </c>
      <c r="DU119">
        <v>0</v>
      </c>
      <c r="DV119">
        <v>0</v>
      </c>
      <c r="DW119">
        <v>2</v>
      </c>
      <c r="DX119" t="s">
        <v>357</v>
      </c>
      <c r="DY119">
        <v>2.89875</v>
      </c>
      <c r="DZ119">
        <v>2.7161</v>
      </c>
      <c r="EA119">
        <v>0.197643</v>
      </c>
      <c r="EB119">
        <v>0.200243</v>
      </c>
      <c r="EC119">
        <v>0.0787877</v>
      </c>
      <c r="ED119">
        <v>0.0755738</v>
      </c>
      <c r="EE119">
        <v>23093</v>
      </c>
      <c r="EF119">
        <v>19784.5</v>
      </c>
      <c r="EG119">
        <v>25745.5</v>
      </c>
      <c r="EH119">
        <v>24072</v>
      </c>
      <c r="EI119">
        <v>40419.5</v>
      </c>
      <c r="EJ119">
        <v>36803.6</v>
      </c>
      <c r="EK119">
        <v>46458.3</v>
      </c>
      <c r="EL119">
        <v>42894.8</v>
      </c>
      <c r="EM119">
        <v>1.81555</v>
      </c>
      <c r="EN119">
        <v>2.29093</v>
      </c>
      <c r="EO119">
        <v>0.143848</v>
      </c>
      <c r="EP119">
        <v>0</v>
      </c>
      <c r="EQ119">
        <v>22.497</v>
      </c>
      <c r="ER119">
        <v>999.9</v>
      </c>
      <c r="ES119">
        <v>53.247</v>
      </c>
      <c r="ET119">
        <v>26.778</v>
      </c>
      <c r="EU119">
        <v>24.646</v>
      </c>
      <c r="EV119">
        <v>52.0855</v>
      </c>
      <c r="EW119">
        <v>35.9175</v>
      </c>
      <c r="EX119">
        <v>2</v>
      </c>
      <c r="EY119">
        <v>-0.333722</v>
      </c>
      <c r="EZ119">
        <v>-0.184815</v>
      </c>
      <c r="FA119">
        <v>20.2466</v>
      </c>
      <c r="FB119">
        <v>5.23526</v>
      </c>
      <c r="FC119">
        <v>11.986</v>
      </c>
      <c r="FD119">
        <v>4.9568</v>
      </c>
      <c r="FE119">
        <v>3.30382</v>
      </c>
      <c r="FF119">
        <v>9999</v>
      </c>
      <c r="FG119">
        <v>311</v>
      </c>
      <c r="FH119">
        <v>3699.1</v>
      </c>
      <c r="FI119">
        <v>9999</v>
      </c>
      <c r="FJ119">
        <v>1.86829</v>
      </c>
      <c r="FK119">
        <v>1.86401</v>
      </c>
      <c r="FL119">
        <v>1.87159</v>
      </c>
      <c r="FM119">
        <v>1.86249</v>
      </c>
      <c r="FN119">
        <v>1.86188</v>
      </c>
      <c r="FO119">
        <v>1.86829</v>
      </c>
      <c r="FP119">
        <v>1.8584</v>
      </c>
      <c r="FQ119">
        <v>1.86488</v>
      </c>
      <c r="FR119">
        <v>5</v>
      </c>
      <c r="FS119">
        <v>0</v>
      </c>
      <c r="FT119">
        <v>0</v>
      </c>
      <c r="FU119">
        <v>0</v>
      </c>
      <c r="FV119" t="s">
        <v>358</v>
      </c>
      <c r="FW119" t="s">
        <v>359</v>
      </c>
      <c r="FX119" t="s">
        <v>360</v>
      </c>
      <c r="FY119" t="s">
        <v>360</v>
      </c>
      <c r="FZ119" t="s">
        <v>360</v>
      </c>
      <c r="GA119" t="s">
        <v>360</v>
      </c>
      <c r="GB119">
        <v>0</v>
      </c>
      <c r="GC119">
        <v>100</v>
      </c>
      <c r="GD119">
        <v>100</v>
      </c>
      <c r="GE119">
        <v>3.83</v>
      </c>
      <c r="GF119">
        <v>0.0516</v>
      </c>
      <c r="GG119">
        <v>0.394990895927804</v>
      </c>
      <c r="GH119">
        <v>0.00311535208462502</v>
      </c>
      <c r="GI119">
        <v>-2.16445174003142e-06</v>
      </c>
      <c r="GJ119">
        <v>9.0383515404126e-10</v>
      </c>
      <c r="GK119">
        <v>0.0515542376217994</v>
      </c>
      <c r="GL119">
        <v>0</v>
      </c>
      <c r="GM119">
        <v>0</v>
      </c>
      <c r="GN119">
        <v>0</v>
      </c>
      <c r="GO119">
        <v>18</v>
      </c>
      <c r="GP119">
        <v>2154</v>
      </c>
      <c r="GQ119">
        <v>2</v>
      </c>
      <c r="GR119">
        <v>17</v>
      </c>
      <c r="GS119">
        <v>1476.2</v>
      </c>
      <c r="GT119">
        <v>1476.4</v>
      </c>
      <c r="GU119">
        <v>3.97217</v>
      </c>
      <c r="GV119">
        <v>2.24609</v>
      </c>
      <c r="GW119">
        <v>1.99829</v>
      </c>
      <c r="GX119">
        <v>2.69775</v>
      </c>
      <c r="GY119">
        <v>2.09351</v>
      </c>
      <c r="GZ119">
        <v>2.36816</v>
      </c>
      <c r="HA119">
        <v>35.5218</v>
      </c>
      <c r="HB119">
        <v>15.8832</v>
      </c>
      <c r="HC119">
        <v>18</v>
      </c>
      <c r="HD119">
        <v>408.499</v>
      </c>
      <c r="HE119">
        <v>729.037</v>
      </c>
      <c r="HF119">
        <v>23.0011</v>
      </c>
      <c r="HG119">
        <v>23.1042</v>
      </c>
      <c r="HH119">
        <v>30.0006</v>
      </c>
      <c r="HI119">
        <v>22.8446</v>
      </c>
      <c r="HJ119">
        <v>22.8356</v>
      </c>
      <c r="HK119">
        <v>79.5034</v>
      </c>
      <c r="HL119">
        <v>34.6639</v>
      </c>
      <c r="HM119">
        <v>80.9053</v>
      </c>
      <c r="HN119">
        <v>23</v>
      </c>
      <c r="HO119">
        <v>1755.87</v>
      </c>
      <c r="HP119">
        <v>19.4175</v>
      </c>
      <c r="HQ119">
        <v>98.3909</v>
      </c>
      <c r="HR119">
        <v>100.887</v>
      </c>
    </row>
    <row r="120" spans="1:226">
      <c r="A120">
        <v>104</v>
      </c>
      <c r="B120">
        <v>1656170373.6</v>
      </c>
      <c r="C120">
        <v>577.099999904633</v>
      </c>
      <c r="D120" t="s">
        <v>566</v>
      </c>
      <c r="E120" t="s">
        <v>567</v>
      </c>
      <c r="F120">
        <v>5</v>
      </c>
      <c r="G120" t="s">
        <v>353</v>
      </c>
      <c r="H120" t="s">
        <v>354</v>
      </c>
      <c r="I120">
        <v>1656170366.1</v>
      </c>
      <c r="J120">
        <f>(K120)/1000</f>
        <v>0</v>
      </c>
      <c r="K120">
        <f>IF(BF120, AN120, AH120)</f>
        <v>0</v>
      </c>
      <c r="L120">
        <f>IF(BF120, AI120, AG120)</f>
        <v>0</v>
      </c>
      <c r="M120">
        <f>BH120 - IF(AU120&gt;1, L120*BB120*100.0/(AW120*BV120), 0)</f>
        <v>0</v>
      </c>
      <c r="N120">
        <f>((T120-J120/2)*M120-L120)/(T120+J120/2)</f>
        <v>0</v>
      </c>
      <c r="O120">
        <f>N120*(BO120+BP120)/1000.0</f>
        <v>0</v>
      </c>
      <c r="P120">
        <f>(BH120 - IF(AU120&gt;1, L120*BB120*100.0/(AW120*BV120), 0))*(BO120+BP120)/1000.0</f>
        <v>0</v>
      </c>
      <c r="Q120">
        <f>2.0/((1/S120-1/R120)+SIGN(S120)*SQRT((1/S120-1/R120)*(1/S120-1/R120) + 4*BC120/((BC120+1)*(BC120+1))*(2*1/S120*1/R120-1/R120*1/R120)))</f>
        <v>0</v>
      </c>
      <c r="R120">
        <f>IF(LEFT(BD120,1)&lt;&gt;"0",IF(LEFT(BD120,1)="1",3.0,BE120),$D$5+$E$5*(BV120*BO120/($K$5*1000))+$F$5*(BV120*BO120/($K$5*1000))*MAX(MIN(BB120,$J$5),$I$5)*MAX(MIN(BB120,$J$5),$I$5)+$G$5*MAX(MIN(BB120,$J$5),$I$5)*(BV120*BO120/($K$5*1000))+$H$5*(BV120*BO120/($K$5*1000))*(BV120*BO120/($K$5*1000)))</f>
        <v>0</v>
      </c>
      <c r="S120">
        <f>J120*(1000-(1000*0.61365*exp(17.502*W120/(240.97+W120))/(BO120+BP120)+BJ120)/2)/(1000*0.61365*exp(17.502*W120/(240.97+W120))/(BO120+BP120)-BJ120)</f>
        <v>0</v>
      </c>
      <c r="T120">
        <f>1/((BC120+1)/(Q120/1.6)+1/(R120/1.37)) + BC120/((BC120+1)/(Q120/1.6) + BC120/(R120/1.37))</f>
        <v>0</v>
      </c>
      <c r="U120">
        <f>(AX120*BA120)</f>
        <v>0</v>
      </c>
      <c r="V120">
        <f>(BQ120+(U120+2*0.95*5.67E-8*(((BQ120+$B$7)+273)^4-(BQ120+273)^4)-44100*J120)/(1.84*29.3*R120+8*0.95*5.67E-8*(BQ120+273)^3))</f>
        <v>0</v>
      </c>
      <c r="W120">
        <f>($C$7*BR120+$D$7*BS120+$E$7*V120)</f>
        <v>0</v>
      </c>
      <c r="X120">
        <f>0.61365*exp(17.502*W120/(240.97+W120))</f>
        <v>0</v>
      </c>
      <c r="Y120">
        <f>(Z120/AA120*100)</f>
        <v>0</v>
      </c>
      <c r="Z120">
        <f>BJ120*(BO120+BP120)/1000</f>
        <v>0</v>
      </c>
      <c r="AA120">
        <f>0.61365*exp(17.502*BQ120/(240.97+BQ120))</f>
        <v>0</v>
      </c>
      <c r="AB120">
        <f>(X120-BJ120*(BO120+BP120)/1000)</f>
        <v>0</v>
      </c>
      <c r="AC120">
        <f>(-J120*44100)</f>
        <v>0</v>
      </c>
      <c r="AD120">
        <f>2*29.3*R120*0.92*(BQ120-W120)</f>
        <v>0</v>
      </c>
      <c r="AE120">
        <f>2*0.95*5.67E-8*(((BQ120+$B$7)+273)^4-(W120+273)^4)</f>
        <v>0</v>
      </c>
      <c r="AF120">
        <f>U120+AE120+AC120+AD120</f>
        <v>0</v>
      </c>
      <c r="AG120">
        <f>BN120*AU120*(BI120-BH120*(1000-AU120*BK120)/(1000-AU120*BJ120))/(100*BB120)</f>
        <v>0</v>
      </c>
      <c r="AH120">
        <f>1000*BN120*AU120*(BJ120-BK120)/(100*BB120*(1000-AU120*BJ120))</f>
        <v>0</v>
      </c>
      <c r="AI120">
        <f>(AJ120 - AK120 - BO120*1E3/(8.314*(BQ120+273.15)) * AM120/BN120 * AL120) * BN120/(100*BB120) * (1000 - BK120)/1000</f>
        <v>0</v>
      </c>
      <c r="AJ120">
        <v>1774.89548367163</v>
      </c>
      <c r="AK120">
        <v>1742.52527272727</v>
      </c>
      <c r="AL120">
        <v>3.37959440381815</v>
      </c>
      <c r="AM120">
        <v>66.87844345255</v>
      </c>
      <c r="AN120">
        <f>(AP120 - AO120 + BO120*1E3/(8.314*(BQ120+273.15)) * AR120/BN120 * AQ120) * BN120/(100*BB120) * 1000/(1000 - AP120)</f>
        <v>0</v>
      </c>
      <c r="AO120">
        <v>19.3271211462408</v>
      </c>
      <c r="AP120">
        <v>20.3479793939394</v>
      </c>
      <c r="AQ120">
        <v>0.00101626586875997</v>
      </c>
      <c r="AR120">
        <v>77.4193285982375</v>
      </c>
      <c r="AS120">
        <v>30</v>
      </c>
      <c r="AT120">
        <v>6</v>
      </c>
      <c r="AU120">
        <f>IF(AS120*$H$13&gt;=AW120,1.0,(AW120/(AW120-AS120*$H$13)))</f>
        <v>0</v>
      </c>
      <c r="AV120">
        <f>(AU120-1)*100</f>
        <v>0</v>
      </c>
      <c r="AW120">
        <f>MAX(0,($B$13+$C$13*BV120)/(1+$D$13*BV120)*BO120/(BQ120+273)*$E$13)</f>
        <v>0</v>
      </c>
      <c r="AX120">
        <f>$B$11*BW120+$C$11*BX120+$F$11*CI120*(1-CL120)</f>
        <v>0</v>
      </c>
      <c r="AY120">
        <f>AX120*AZ120</f>
        <v>0</v>
      </c>
      <c r="AZ120">
        <f>($B$11*$D$9+$C$11*$D$9+$F$11*((CV120+CN120)/MAX(CV120+CN120+CW120, 0.1)*$I$9+CW120/MAX(CV120+CN120+CW120, 0.1)*$J$9))/($B$11+$C$11+$F$11)</f>
        <v>0</v>
      </c>
      <c r="BA120">
        <f>($B$11*$K$9+$C$11*$K$9+$F$11*((CV120+CN120)/MAX(CV120+CN120+CW120, 0.1)*$P$9+CW120/MAX(CV120+CN120+CW120, 0.1)*$Q$9))/($B$11+$C$11+$F$11)</f>
        <v>0</v>
      </c>
      <c r="BB120">
        <v>2.18</v>
      </c>
      <c r="BC120">
        <v>0.5</v>
      </c>
      <c r="BD120" t="s">
        <v>355</v>
      </c>
      <c r="BE120">
        <v>2</v>
      </c>
      <c r="BF120" t="b">
        <v>1</v>
      </c>
      <c r="BG120">
        <v>1656170366.1</v>
      </c>
      <c r="BH120">
        <v>1683.96259259259</v>
      </c>
      <c r="BI120">
        <v>1726.50592592593</v>
      </c>
      <c r="BJ120">
        <v>20.322937037037</v>
      </c>
      <c r="BK120">
        <v>19.316162962963</v>
      </c>
      <c r="BL120">
        <v>1680.15555555556</v>
      </c>
      <c r="BM120">
        <v>20.2713814814815</v>
      </c>
      <c r="BN120">
        <v>500.011703703704</v>
      </c>
      <c r="BO120">
        <v>76.3284</v>
      </c>
      <c r="BP120">
        <v>0.0999656111111111</v>
      </c>
      <c r="BQ120">
        <v>24.7602962962963</v>
      </c>
      <c r="BR120">
        <v>24.7859296296296</v>
      </c>
      <c r="BS120">
        <v>999.9</v>
      </c>
      <c r="BT120">
        <v>0</v>
      </c>
      <c r="BU120">
        <v>0</v>
      </c>
      <c r="BV120">
        <v>9996.77851851852</v>
      </c>
      <c r="BW120">
        <v>0</v>
      </c>
      <c r="BX120">
        <v>1411.08444444444</v>
      </c>
      <c r="BY120">
        <v>-42.5452925925926</v>
      </c>
      <c r="BZ120">
        <v>1718.89555555556</v>
      </c>
      <c r="CA120">
        <v>1760.51481481482</v>
      </c>
      <c r="CB120">
        <v>1.00677237037037</v>
      </c>
      <c r="CC120">
        <v>1726.50592592593</v>
      </c>
      <c r="CD120">
        <v>19.316162962963</v>
      </c>
      <c r="CE120">
        <v>1.55121740740741</v>
      </c>
      <c r="CF120">
        <v>1.47437148148148</v>
      </c>
      <c r="CG120">
        <v>13.4825555555556</v>
      </c>
      <c r="CH120">
        <v>12.7049407407407</v>
      </c>
      <c r="CI120">
        <v>2000.00444444444</v>
      </c>
      <c r="CJ120">
        <v>0.980005</v>
      </c>
      <c r="CK120">
        <v>0.0199949666666667</v>
      </c>
      <c r="CL120">
        <v>0</v>
      </c>
      <c r="CM120">
        <v>2.51163333333333</v>
      </c>
      <c r="CN120">
        <v>0</v>
      </c>
      <c r="CO120">
        <v>3698.71592592593</v>
      </c>
      <c r="CP120">
        <v>16705.4777777778</v>
      </c>
      <c r="CQ120">
        <v>40.687</v>
      </c>
      <c r="CR120">
        <v>42.5367407407407</v>
      </c>
      <c r="CS120">
        <v>41.7103333333333</v>
      </c>
      <c r="CT120">
        <v>40.687</v>
      </c>
      <c r="CU120">
        <v>40.2313333333333</v>
      </c>
      <c r="CV120">
        <v>1960.01407407407</v>
      </c>
      <c r="CW120">
        <v>39.9903703703704</v>
      </c>
      <c r="CX120">
        <v>0</v>
      </c>
      <c r="CY120">
        <v>1656170372.4</v>
      </c>
      <c r="CZ120">
        <v>0</v>
      </c>
      <c r="DA120">
        <v>0</v>
      </c>
      <c r="DB120" t="s">
        <v>356</v>
      </c>
      <c r="DC120">
        <v>1656081796.1</v>
      </c>
      <c r="DD120">
        <v>1656081786.6</v>
      </c>
      <c r="DE120">
        <v>0</v>
      </c>
      <c r="DF120">
        <v>0.447</v>
      </c>
      <c r="DG120">
        <v>0.012</v>
      </c>
      <c r="DH120">
        <v>1.816</v>
      </c>
      <c r="DI120">
        <v>-0.091</v>
      </c>
      <c r="DJ120">
        <v>420</v>
      </c>
      <c r="DK120">
        <v>13</v>
      </c>
      <c r="DL120">
        <v>0.64</v>
      </c>
      <c r="DM120">
        <v>0.22</v>
      </c>
      <c r="DN120">
        <v>-42.442115</v>
      </c>
      <c r="DO120">
        <v>-0.122546341463325</v>
      </c>
      <c r="DP120">
        <v>0.290949865569654</v>
      </c>
      <c r="DQ120">
        <v>0</v>
      </c>
      <c r="DR120">
        <v>1.01885585</v>
      </c>
      <c r="DS120">
        <v>-0.145188202626642</v>
      </c>
      <c r="DT120">
        <v>0.0217182218580965</v>
      </c>
      <c r="DU120">
        <v>0</v>
      </c>
      <c r="DV120">
        <v>0</v>
      </c>
      <c r="DW120">
        <v>2</v>
      </c>
      <c r="DX120" t="s">
        <v>357</v>
      </c>
      <c r="DY120">
        <v>2.8987</v>
      </c>
      <c r="DZ120">
        <v>2.71648</v>
      </c>
      <c r="EA120">
        <v>0.19876</v>
      </c>
      <c r="EB120">
        <v>0.20143</v>
      </c>
      <c r="EC120">
        <v>0.0788215</v>
      </c>
      <c r="ED120">
        <v>0.0756105</v>
      </c>
      <c r="EE120">
        <v>23060.2</v>
      </c>
      <c r="EF120">
        <v>19755.1</v>
      </c>
      <c r="EG120">
        <v>25744.7</v>
      </c>
      <c r="EH120">
        <v>24071.9</v>
      </c>
      <c r="EI120">
        <v>40417.3</v>
      </c>
      <c r="EJ120">
        <v>36802</v>
      </c>
      <c r="EK120">
        <v>46457.4</v>
      </c>
      <c r="EL120">
        <v>42894.6</v>
      </c>
      <c r="EM120">
        <v>1.81495</v>
      </c>
      <c r="EN120">
        <v>2.29105</v>
      </c>
      <c r="EO120">
        <v>0.13572</v>
      </c>
      <c r="EP120">
        <v>0</v>
      </c>
      <c r="EQ120">
        <v>22.5066</v>
      </c>
      <c r="ER120">
        <v>999.9</v>
      </c>
      <c r="ES120">
        <v>53.223</v>
      </c>
      <c r="ET120">
        <v>26.788</v>
      </c>
      <c r="EU120">
        <v>24.6506</v>
      </c>
      <c r="EV120">
        <v>52.1855</v>
      </c>
      <c r="EW120">
        <v>35.8373</v>
      </c>
      <c r="EX120">
        <v>2</v>
      </c>
      <c r="EY120">
        <v>-0.333156</v>
      </c>
      <c r="EZ120">
        <v>-0.17832</v>
      </c>
      <c r="FA120">
        <v>20.2469</v>
      </c>
      <c r="FB120">
        <v>5.23526</v>
      </c>
      <c r="FC120">
        <v>11.986</v>
      </c>
      <c r="FD120">
        <v>4.9572</v>
      </c>
      <c r="FE120">
        <v>3.30393</v>
      </c>
      <c r="FF120">
        <v>9999</v>
      </c>
      <c r="FG120">
        <v>311</v>
      </c>
      <c r="FH120">
        <v>3699.1</v>
      </c>
      <c r="FI120">
        <v>9999</v>
      </c>
      <c r="FJ120">
        <v>1.86829</v>
      </c>
      <c r="FK120">
        <v>1.86401</v>
      </c>
      <c r="FL120">
        <v>1.87161</v>
      </c>
      <c r="FM120">
        <v>1.86249</v>
      </c>
      <c r="FN120">
        <v>1.86188</v>
      </c>
      <c r="FO120">
        <v>1.86829</v>
      </c>
      <c r="FP120">
        <v>1.8584</v>
      </c>
      <c r="FQ120">
        <v>1.86491</v>
      </c>
      <c r="FR120">
        <v>5</v>
      </c>
      <c r="FS120">
        <v>0</v>
      </c>
      <c r="FT120">
        <v>0</v>
      </c>
      <c r="FU120">
        <v>0</v>
      </c>
      <c r="FV120" t="s">
        <v>358</v>
      </c>
      <c r="FW120" t="s">
        <v>359</v>
      </c>
      <c r="FX120" t="s">
        <v>360</v>
      </c>
      <c r="FY120" t="s">
        <v>360</v>
      </c>
      <c r="FZ120" t="s">
        <v>360</v>
      </c>
      <c r="GA120" t="s">
        <v>360</v>
      </c>
      <c r="GB120">
        <v>0</v>
      </c>
      <c r="GC120">
        <v>100</v>
      </c>
      <c r="GD120">
        <v>100</v>
      </c>
      <c r="GE120">
        <v>3.9</v>
      </c>
      <c r="GF120">
        <v>0.0515</v>
      </c>
      <c r="GG120">
        <v>0.394990895927804</v>
      </c>
      <c r="GH120">
        <v>0.00311535208462502</v>
      </c>
      <c r="GI120">
        <v>-2.16445174003142e-06</v>
      </c>
      <c r="GJ120">
        <v>9.0383515404126e-10</v>
      </c>
      <c r="GK120">
        <v>0.0515542376217994</v>
      </c>
      <c r="GL120">
        <v>0</v>
      </c>
      <c r="GM120">
        <v>0</v>
      </c>
      <c r="GN120">
        <v>0</v>
      </c>
      <c r="GO120">
        <v>18</v>
      </c>
      <c r="GP120">
        <v>2154</v>
      </c>
      <c r="GQ120">
        <v>2</v>
      </c>
      <c r="GR120">
        <v>17</v>
      </c>
      <c r="GS120">
        <v>1476.3</v>
      </c>
      <c r="GT120">
        <v>1476.5</v>
      </c>
      <c r="GU120">
        <v>3.99902</v>
      </c>
      <c r="GV120">
        <v>2.27539</v>
      </c>
      <c r="GW120">
        <v>1.99829</v>
      </c>
      <c r="GX120">
        <v>2.69775</v>
      </c>
      <c r="GY120">
        <v>2.09351</v>
      </c>
      <c r="GZ120">
        <v>2.37183</v>
      </c>
      <c r="HA120">
        <v>35.5451</v>
      </c>
      <c r="HB120">
        <v>15.8832</v>
      </c>
      <c r="HC120">
        <v>18</v>
      </c>
      <c r="HD120">
        <v>408.238</v>
      </c>
      <c r="HE120">
        <v>729.252</v>
      </c>
      <c r="HF120">
        <v>23.0012</v>
      </c>
      <c r="HG120">
        <v>23.1126</v>
      </c>
      <c r="HH120">
        <v>30.0006</v>
      </c>
      <c r="HI120">
        <v>22.8522</v>
      </c>
      <c r="HJ120">
        <v>22.8427</v>
      </c>
      <c r="HK120">
        <v>80.045</v>
      </c>
      <c r="HL120">
        <v>34.3775</v>
      </c>
      <c r="HM120">
        <v>80.9053</v>
      </c>
      <c r="HN120">
        <v>23</v>
      </c>
      <c r="HO120">
        <v>1769.36</v>
      </c>
      <c r="HP120">
        <v>19.4598</v>
      </c>
      <c r="HQ120">
        <v>98.3887</v>
      </c>
      <c r="HR120">
        <v>100.887</v>
      </c>
    </row>
    <row r="121" spans="1:226">
      <c r="A121">
        <v>105</v>
      </c>
      <c r="B121">
        <v>1656170378.1</v>
      </c>
      <c r="C121">
        <v>581.599999904633</v>
      </c>
      <c r="D121" t="s">
        <v>568</v>
      </c>
      <c r="E121" t="s">
        <v>569</v>
      </c>
      <c r="F121">
        <v>5</v>
      </c>
      <c r="G121" t="s">
        <v>353</v>
      </c>
      <c r="H121" t="s">
        <v>354</v>
      </c>
      <c r="I121">
        <v>1656170370.54444</v>
      </c>
      <c r="J121">
        <f>(K121)/1000</f>
        <v>0</v>
      </c>
      <c r="K121">
        <f>IF(BF121, AN121, AH121)</f>
        <v>0</v>
      </c>
      <c r="L121">
        <f>IF(BF121, AI121, AG121)</f>
        <v>0</v>
      </c>
      <c r="M121">
        <f>BH121 - IF(AU121&gt;1, L121*BB121*100.0/(AW121*BV121), 0)</f>
        <v>0</v>
      </c>
      <c r="N121">
        <f>((T121-J121/2)*M121-L121)/(T121+J121/2)</f>
        <v>0</v>
      </c>
      <c r="O121">
        <f>N121*(BO121+BP121)/1000.0</f>
        <v>0</v>
      </c>
      <c r="P121">
        <f>(BH121 - IF(AU121&gt;1, L121*BB121*100.0/(AW121*BV121), 0))*(BO121+BP121)/1000.0</f>
        <v>0</v>
      </c>
      <c r="Q121">
        <f>2.0/((1/S121-1/R121)+SIGN(S121)*SQRT((1/S121-1/R121)*(1/S121-1/R121) + 4*BC121/((BC121+1)*(BC121+1))*(2*1/S121*1/R121-1/R121*1/R121)))</f>
        <v>0</v>
      </c>
      <c r="R121">
        <f>IF(LEFT(BD121,1)&lt;&gt;"0",IF(LEFT(BD121,1)="1",3.0,BE121),$D$5+$E$5*(BV121*BO121/($K$5*1000))+$F$5*(BV121*BO121/($K$5*1000))*MAX(MIN(BB121,$J$5),$I$5)*MAX(MIN(BB121,$J$5),$I$5)+$G$5*MAX(MIN(BB121,$J$5),$I$5)*(BV121*BO121/($K$5*1000))+$H$5*(BV121*BO121/($K$5*1000))*(BV121*BO121/($K$5*1000)))</f>
        <v>0</v>
      </c>
      <c r="S121">
        <f>J121*(1000-(1000*0.61365*exp(17.502*W121/(240.97+W121))/(BO121+BP121)+BJ121)/2)/(1000*0.61365*exp(17.502*W121/(240.97+W121))/(BO121+BP121)-BJ121)</f>
        <v>0</v>
      </c>
      <c r="T121">
        <f>1/((BC121+1)/(Q121/1.6)+1/(R121/1.37)) + BC121/((BC121+1)/(Q121/1.6) + BC121/(R121/1.37))</f>
        <v>0</v>
      </c>
      <c r="U121">
        <f>(AX121*BA121)</f>
        <v>0</v>
      </c>
      <c r="V121">
        <f>(BQ121+(U121+2*0.95*5.67E-8*(((BQ121+$B$7)+273)^4-(BQ121+273)^4)-44100*J121)/(1.84*29.3*R121+8*0.95*5.67E-8*(BQ121+273)^3))</f>
        <v>0</v>
      </c>
      <c r="W121">
        <f>($C$7*BR121+$D$7*BS121+$E$7*V121)</f>
        <v>0</v>
      </c>
      <c r="X121">
        <f>0.61365*exp(17.502*W121/(240.97+W121))</f>
        <v>0</v>
      </c>
      <c r="Y121">
        <f>(Z121/AA121*100)</f>
        <v>0</v>
      </c>
      <c r="Z121">
        <f>BJ121*(BO121+BP121)/1000</f>
        <v>0</v>
      </c>
      <c r="AA121">
        <f>0.61365*exp(17.502*BQ121/(240.97+BQ121))</f>
        <v>0</v>
      </c>
      <c r="AB121">
        <f>(X121-BJ121*(BO121+BP121)/1000)</f>
        <v>0</v>
      </c>
      <c r="AC121">
        <f>(-J121*44100)</f>
        <v>0</v>
      </c>
      <c r="AD121">
        <f>2*29.3*R121*0.92*(BQ121-W121)</f>
        <v>0</v>
      </c>
      <c r="AE121">
        <f>2*0.95*5.67E-8*(((BQ121+$B$7)+273)^4-(W121+273)^4)</f>
        <v>0</v>
      </c>
      <c r="AF121">
        <f>U121+AE121+AC121+AD121</f>
        <v>0</v>
      </c>
      <c r="AG121">
        <f>BN121*AU121*(BI121-BH121*(1000-AU121*BK121)/(1000-AU121*BJ121))/(100*BB121)</f>
        <v>0</v>
      </c>
      <c r="AH121">
        <f>1000*BN121*AU121*(BJ121-BK121)/(100*BB121*(1000-AU121*BJ121))</f>
        <v>0</v>
      </c>
      <c r="AI121">
        <f>(AJ121 - AK121 - BO121*1E3/(8.314*(BQ121+273.15)) * AM121/BN121 * AL121) * BN121/(100*BB121) * (1000 - BK121)/1000</f>
        <v>0</v>
      </c>
      <c r="AJ121">
        <v>1791.11174881145</v>
      </c>
      <c r="AK121">
        <v>1757.85745454545</v>
      </c>
      <c r="AL121">
        <v>3.39957273791669</v>
      </c>
      <c r="AM121">
        <v>66.87844345255</v>
      </c>
      <c r="AN121">
        <f>(AP121 - AO121 + BO121*1E3/(8.314*(BQ121+273.15)) * AR121/BN121 * AQ121) * BN121/(100*BB121) * 1000/(1000 - AP121)</f>
        <v>0</v>
      </c>
      <c r="AO121">
        <v>19.3408786675678</v>
      </c>
      <c r="AP121">
        <v>20.3519145454545</v>
      </c>
      <c r="AQ121">
        <v>9.53968290343266e-05</v>
      </c>
      <c r="AR121">
        <v>77.4193285982375</v>
      </c>
      <c r="AS121">
        <v>30</v>
      </c>
      <c r="AT121">
        <v>6</v>
      </c>
      <c r="AU121">
        <f>IF(AS121*$H$13&gt;=AW121,1.0,(AW121/(AW121-AS121*$H$13)))</f>
        <v>0</v>
      </c>
      <c r="AV121">
        <f>(AU121-1)*100</f>
        <v>0</v>
      </c>
      <c r="AW121">
        <f>MAX(0,($B$13+$C$13*BV121)/(1+$D$13*BV121)*BO121/(BQ121+273)*$E$13)</f>
        <v>0</v>
      </c>
      <c r="AX121">
        <f>$B$11*BW121+$C$11*BX121+$F$11*CI121*(1-CL121)</f>
        <v>0</v>
      </c>
      <c r="AY121">
        <f>AX121*AZ121</f>
        <v>0</v>
      </c>
      <c r="AZ121">
        <f>($B$11*$D$9+$C$11*$D$9+$F$11*((CV121+CN121)/MAX(CV121+CN121+CW121, 0.1)*$I$9+CW121/MAX(CV121+CN121+CW121, 0.1)*$J$9))/($B$11+$C$11+$F$11)</f>
        <v>0</v>
      </c>
      <c r="BA121">
        <f>($B$11*$K$9+$C$11*$K$9+$F$11*((CV121+CN121)/MAX(CV121+CN121+CW121, 0.1)*$P$9+CW121/MAX(CV121+CN121+CW121, 0.1)*$Q$9))/($B$11+$C$11+$F$11)</f>
        <v>0</v>
      </c>
      <c r="BB121">
        <v>2.18</v>
      </c>
      <c r="BC121">
        <v>0.5</v>
      </c>
      <c r="BD121" t="s">
        <v>355</v>
      </c>
      <c r="BE121">
        <v>2</v>
      </c>
      <c r="BF121" t="b">
        <v>1</v>
      </c>
      <c r="BG121">
        <v>1656170370.54444</v>
      </c>
      <c r="BH121">
        <v>1698.68888888889</v>
      </c>
      <c r="BI121">
        <v>1741.3537037037</v>
      </c>
      <c r="BJ121">
        <v>20.3388481481481</v>
      </c>
      <c r="BK121">
        <v>19.3341259259259</v>
      </c>
      <c r="BL121">
        <v>1694.82962962963</v>
      </c>
      <c r="BM121">
        <v>20.2873</v>
      </c>
      <c r="BN121">
        <v>500.018777777778</v>
      </c>
      <c r="BO121">
        <v>76.3284888888889</v>
      </c>
      <c r="BP121">
        <v>0.100095903703704</v>
      </c>
      <c r="BQ121">
        <v>24.7710111111111</v>
      </c>
      <c r="BR121">
        <v>24.7838111111111</v>
      </c>
      <c r="BS121">
        <v>999.9</v>
      </c>
      <c r="BT121">
        <v>0</v>
      </c>
      <c r="BU121">
        <v>0</v>
      </c>
      <c r="BV121">
        <v>9984.95074074074</v>
      </c>
      <c r="BW121">
        <v>0</v>
      </c>
      <c r="BX121">
        <v>1410.87888888889</v>
      </c>
      <c r="BY121">
        <v>-42.6668037037037</v>
      </c>
      <c r="BZ121">
        <v>1733.95481481481</v>
      </c>
      <c r="CA121">
        <v>1775.68740740741</v>
      </c>
      <c r="CB121">
        <v>1.00472011111111</v>
      </c>
      <c r="CC121">
        <v>1741.3537037037</v>
      </c>
      <c r="CD121">
        <v>19.3341259259259</v>
      </c>
      <c r="CE121">
        <v>1.55243333333333</v>
      </c>
      <c r="CF121">
        <v>1.47574518518519</v>
      </c>
      <c r="CG121">
        <v>13.4945925925926</v>
      </c>
      <c r="CH121">
        <v>12.7191407407407</v>
      </c>
      <c r="CI121">
        <v>1999.99888888889</v>
      </c>
      <c r="CJ121">
        <v>0.980005444444444</v>
      </c>
      <c r="CK121">
        <v>0.0199945074074074</v>
      </c>
      <c r="CL121">
        <v>0</v>
      </c>
      <c r="CM121">
        <v>2.51680740740741</v>
      </c>
      <c r="CN121">
        <v>0</v>
      </c>
      <c r="CO121">
        <v>3699.71703703704</v>
      </c>
      <c r="CP121">
        <v>16705.4296296296</v>
      </c>
      <c r="CQ121">
        <v>40.687</v>
      </c>
      <c r="CR121">
        <v>42.5551111111111</v>
      </c>
      <c r="CS121">
        <v>41.729</v>
      </c>
      <c r="CT121">
        <v>40.687</v>
      </c>
      <c r="CU121">
        <v>40.2476666666667</v>
      </c>
      <c r="CV121">
        <v>1960.00851851852</v>
      </c>
      <c r="CW121">
        <v>39.9903703703704</v>
      </c>
      <c r="CX121">
        <v>0</v>
      </c>
      <c r="CY121">
        <v>1656170377.2</v>
      </c>
      <c r="CZ121">
        <v>0</v>
      </c>
      <c r="DA121">
        <v>0</v>
      </c>
      <c r="DB121" t="s">
        <v>356</v>
      </c>
      <c r="DC121">
        <v>1656081796.1</v>
      </c>
      <c r="DD121">
        <v>1656081786.6</v>
      </c>
      <c r="DE121">
        <v>0</v>
      </c>
      <c r="DF121">
        <v>0.447</v>
      </c>
      <c r="DG121">
        <v>0.012</v>
      </c>
      <c r="DH121">
        <v>1.816</v>
      </c>
      <c r="DI121">
        <v>-0.091</v>
      </c>
      <c r="DJ121">
        <v>420</v>
      </c>
      <c r="DK121">
        <v>13</v>
      </c>
      <c r="DL121">
        <v>0.64</v>
      </c>
      <c r="DM121">
        <v>0.22</v>
      </c>
      <c r="DN121">
        <v>-42.645105</v>
      </c>
      <c r="DO121">
        <v>-1.89454333958705</v>
      </c>
      <c r="DP121">
        <v>0.430661575921279</v>
      </c>
      <c r="DQ121">
        <v>0</v>
      </c>
      <c r="DR121">
        <v>1.005001</v>
      </c>
      <c r="DS121">
        <v>-0.0165561050656684</v>
      </c>
      <c r="DT121">
        <v>0.00867951324384034</v>
      </c>
      <c r="DU121">
        <v>1</v>
      </c>
      <c r="DV121">
        <v>1</v>
      </c>
      <c r="DW121">
        <v>2</v>
      </c>
      <c r="DX121" t="s">
        <v>375</v>
      </c>
      <c r="DY121">
        <v>2.89872</v>
      </c>
      <c r="DZ121">
        <v>2.71624</v>
      </c>
      <c r="EA121">
        <v>0.199785</v>
      </c>
      <c r="EB121">
        <v>0.202377</v>
      </c>
      <c r="EC121">
        <v>0.078839</v>
      </c>
      <c r="ED121">
        <v>0.0757333</v>
      </c>
      <c r="EE121">
        <v>23030.4</v>
      </c>
      <c r="EF121">
        <v>19731.1</v>
      </c>
      <c r="EG121">
        <v>25744.4</v>
      </c>
      <c r="EH121">
        <v>24071.3</v>
      </c>
      <c r="EI121">
        <v>40416.2</v>
      </c>
      <c r="EJ121">
        <v>36796.1</v>
      </c>
      <c r="EK121">
        <v>46457.1</v>
      </c>
      <c r="EL121">
        <v>42893.5</v>
      </c>
      <c r="EM121">
        <v>1.81523</v>
      </c>
      <c r="EN121">
        <v>2.2907</v>
      </c>
      <c r="EO121">
        <v>0.135623</v>
      </c>
      <c r="EP121">
        <v>0</v>
      </c>
      <c r="EQ121">
        <v>22.517</v>
      </c>
      <c r="ER121">
        <v>999.9</v>
      </c>
      <c r="ES121">
        <v>53.199</v>
      </c>
      <c r="ET121">
        <v>26.808</v>
      </c>
      <c r="EU121">
        <v>24.6651</v>
      </c>
      <c r="EV121">
        <v>52.5855</v>
      </c>
      <c r="EW121">
        <v>35.8694</v>
      </c>
      <c r="EX121">
        <v>2</v>
      </c>
      <c r="EY121">
        <v>-0.332614</v>
      </c>
      <c r="EZ121">
        <v>-0.164028</v>
      </c>
      <c r="FA121">
        <v>20.2468</v>
      </c>
      <c r="FB121">
        <v>5.23601</v>
      </c>
      <c r="FC121">
        <v>11.986</v>
      </c>
      <c r="FD121">
        <v>4.95715</v>
      </c>
      <c r="FE121">
        <v>3.30398</v>
      </c>
      <c r="FF121">
        <v>9999</v>
      </c>
      <c r="FG121">
        <v>311</v>
      </c>
      <c r="FH121">
        <v>3699.1</v>
      </c>
      <c r="FI121">
        <v>9999</v>
      </c>
      <c r="FJ121">
        <v>1.86829</v>
      </c>
      <c r="FK121">
        <v>1.86401</v>
      </c>
      <c r="FL121">
        <v>1.87161</v>
      </c>
      <c r="FM121">
        <v>1.86248</v>
      </c>
      <c r="FN121">
        <v>1.86188</v>
      </c>
      <c r="FO121">
        <v>1.86829</v>
      </c>
      <c r="FP121">
        <v>1.8584</v>
      </c>
      <c r="FQ121">
        <v>1.86491</v>
      </c>
      <c r="FR121">
        <v>5</v>
      </c>
      <c r="FS121">
        <v>0</v>
      </c>
      <c r="FT121">
        <v>0</v>
      </c>
      <c r="FU121">
        <v>0</v>
      </c>
      <c r="FV121" t="s">
        <v>358</v>
      </c>
      <c r="FW121" t="s">
        <v>359</v>
      </c>
      <c r="FX121" t="s">
        <v>360</v>
      </c>
      <c r="FY121" t="s">
        <v>360</v>
      </c>
      <c r="FZ121" t="s">
        <v>360</v>
      </c>
      <c r="GA121" t="s">
        <v>360</v>
      </c>
      <c r="GB121">
        <v>0</v>
      </c>
      <c r="GC121">
        <v>100</v>
      </c>
      <c r="GD121">
        <v>100</v>
      </c>
      <c r="GE121">
        <v>3.95</v>
      </c>
      <c r="GF121">
        <v>0.0516</v>
      </c>
      <c r="GG121">
        <v>0.394990895927804</v>
      </c>
      <c r="GH121">
        <v>0.00311535208462502</v>
      </c>
      <c r="GI121">
        <v>-2.16445174003142e-06</v>
      </c>
      <c r="GJ121">
        <v>9.0383515404126e-10</v>
      </c>
      <c r="GK121">
        <v>0.0515542376217994</v>
      </c>
      <c r="GL121">
        <v>0</v>
      </c>
      <c r="GM121">
        <v>0</v>
      </c>
      <c r="GN121">
        <v>0</v>
      </c>
      <c r="GO121">
        <v>18</v>
      </c>
      <c r="GP121">
        <v>2154</v>
      </c>
      <c r="GQ121">
        <v>2</v>
      </c>
      <c r="GR121">
        <v>17</v>
      </c>
      <c r="GS121">
        <v>1476.4</v>
      </c>
      <c r="GT121">
        <v>1476.5</v>
      </c>
      <c r="GU121">
        <v>4.02344</v>
      </c>
      <c r="GV121">
        <v>2.27051</v>
      </c>
      <c r="GW121">
        <v>1.99829</v>
      </c>
      <c r="GX121">
        <v>2.69775</v>
      </c>
      <c r="GY121">
        <v>2.09351</v>
      </c>
      <c r="GZ121">
        <v>2.39502</v>
      </c>
      <c r="HA121">
        <v>35.5683</v>
      </c>
      <c r="HB121">
        <v>15.8745</v>
      </c>
      <c r="HC121">
        <v>18</v>
      </c>
      <c r="HD121">
        <v>408.428</v>
      </c>
      <c r="HE121">
        <v>729.029</v>
      </c>
      <c r="HF121">
        <v>23.0025</v>
      </c>
      <c r="HG121">
        <v>23.119</v>
      </c>
      <c r="HH121">
        <v>30.0006</v>
      </c>
      <c r="HI121">
        <v>22.8583</v>
      </c>
      <c r="HJ121">
        <v>22.8488</v>
      </c>
      <c r="HK121">
        <v>80.5882</v>
      </c>
      <c r="HL121">
        <v>34.3775</v>
      </c>
      <c r="HM121">
        <v>80.9053</v>
      </c>
      <c r="HN121">
        <v>23</v>
      </c>
      <c r="HO121">
        <v>1789.52</v>
      </c>
      <c r="HP121">
        <v>19.4846</v>
      </c>
      <c r="HQ121">
        <v>98.3878</v>
      </c>
      <c r="HR121">
        <v>100.884</v>
      </c>
    </row>
    <row r="122" spans="1:226">
      <c r="A122">
        <v>106</v>
      </c>
      <c r="B122">
        <v>1656170383.6</v>
      </c>
      <c r="C122">
        <v>587.099999904633</v>
      </c>
      <c r="D122" t="s">
        <v>570</v>
      </c>
      <c r="E122" t="s">
        <v>571</v>
      </c>
      <c r="F122">
        <v>5</v>
      </c>
      <c r="G122" t="s">
        <v>353</v>
      </c>
      <c r="H122" t="s">
        <v>354</v>
      </c>
      <c r="I122">
        <v>1656170375.83214</v>
      </c>
      <c r="J122">
        <f>(K122)/1000</f>
        <v>0</v>
      </c>
      <c r="K122">
        <f>IF(BF122, AN122, AH122)</f>
        <v>0</v>
      </c>
      <c r="L122">
        <f>IF(BF122, AI122, AG122)</f>
        <v>0</v>
      </c>
      <c r="M122">
        <f>BH122 - IF(AU122&gt;1, L122*BB122*100.0/(AW122*BV122), 0)</f>
        <v>0</v>
      </c>
      <c r="N122">
        <f>((T122-J122/2)*M122-L122)/(T122+J122/2)</f>
        <v>0</v>
      </c>
      <c r="O122">
        <f>N122*(BO122+BP122)/1000.0</f>
        <v>0</v>
      </c>
      <c r="P122">
        <f>(BH122 - IF(AU122&gt;1, L122*BB122*100.0/(AW122*BV122), 0))*(BO122+BP122)/1000.0</f>
        <v>0</v>
      </c>
      <c r="Q122">
        <f>2.0/((1/S122-1/R122)+SIGN(S122)*SQRT((1/S122-1/R122)*(1/S122-1/R122) + 4*BC122/((BC122+1)*(BC122+1))*(2*1/S122*1/R122-1/R122*1/R122)))</f>
        <v>0</v>
      </c>
      <c r="R122">
        <f>IF(LEFT(BD122,1)&lt;&gt;"0",IF(LEFT(BD122,1)="1",3.0,BE122),$D$5+$E$5*(BV122*BO122/($K$5*1000))+$F$5*(BV122*BO122/($K$5*1000))*MAX(MIN(BB122,$J$5),$I$5)*MAX(MIN(BB122,$J$5),$I$5)+$G$5*MAX(MIN(BB122,$J$5),$I$5)*(BV122*BO122/($K$5*1000))+$H$5*(BV122*BO122/($K$5*1000))*(BV122*BO122/($K$5*1000)))</f>
        <v>0</v>
      </c>
      <c r="S122">
        <f>J122*(1000-(1000*0.61365*exp(17.502*W122/(240.97+W122))/(BO122+BP122)+BJ122)/2)/(1000*0.61365*exp(17.502*W122/(240.97+W122))/(BO122+BP122)-BJ122)</f>
        <v>0</v>
      </c>
      <c r="T122">
        <f>1/((BC122+1)/(Q122/1.6)+1/(R122/1.37)) + BC122/((BC122+1)/(Q122/1.6) + BC122/(R122/1.37))</f>
        <v>0</v>
      </c>
      <c r="U122">
        <f>(AX122*BA122)</f>
        <v>0</v>
      </c>
      <c r="V122">
        <f>(BQ122+(U122+2*0.95*5.67E-8*(((BQ122+$B$7)+273)^4-(BQ122+273)^4)-44100*J122)/(1.84*29.3*R122+8*0.95*5.67E-8*(BQ122+273)^3))</f>
        <v>0</v>
      </c>
      <c r="W122">
        <f>($C$7*BR122+$D$7*BS122+$E$7*V122)</f>
        <v>0</v>
      </c>
      <c r="X122">
        <f>0.61365*exp(17.502*W122/(240.97+W122))</f>
        <v>0</v>
      </c>
      <c r="Y122">
        <f>(Z122/AA122*100)</f>
        <v>0</v>
      </c>
      <c r="Z122">
        <f>BJ122*(BO122+BP122)/1000</f>
        <v>0</v>
      </c>
      <c r="AA122">
        <f>0.61365*exp(17.502*BQ122/(240.97+BQ122))</f>
        <v>0</v>
      </c>
      <c r="AB122">
        <f>(X122-BJ122*(BO122+BP122)/1000)</f>
        <v>0</v>
      </c>
      <c r="AC122">
        <f>(-J122*44100)</f>
        <v>0</v>
      </c>
      <c r="AD122">
        <f>2*29.3*R122*0.92*(BQ122-W122)</f>
        <v>0</v>
      </c>
      <c r="AE122">
        <f>2*0.95*5.67E-8*(((BQ122+$B$7)+273)^4-(W122+273)^4)</f>
        <v>0</v>
      </c>
      <c r="AF122">
        <f>U122+AE122+AC122+AD122</f>
        <v>0</v>
      </c>
      <c r="AG122">
        <f>BN122*AU122*(BI122-BH122*(1000-AU122*BK122)/(1000-AU122*BJ122))/(100*BB122)</f>
        <v>0</v>
      </c>
      <c r="AH122">
        <f>1000*BN122*AU122*(BJ122-BK122)/(100*BB122*(1000-AU122*BJ122))</f>
        <v>0</v>
      </c>
      <c r="AI122">
        <f>(AJ122 - AK122 - BO122*1E3/(8.314*(BQ122+273.15)) * AM122/BN122 * AL122) * BN122/(100*BB122) * (1000 - BK122)/1000</f>
        <v>0</v>
      </c>
      <c r="AJ122">
        <v>1809.50759519635</v>
      </c>
      <c r="AK122">
        <v>1776.93521212121</v>
      </c>
      <c r="AL122">
        <v>3.46105004510534</v>
      </c>
      <c r="AM122">
        <v>66.87844345255</v>
      </c>
      <c r="AN122">
        <f>(AP122 - AO122 + BO122*1E3/(8.314*(BQ122+273.15)) * AR122/BN122 * AQ122) * BN122/(100*BB122) * 1000/(1000 - AP122)</f>
        <v>0</v>
      </c>
      <c r="AO122">
        <v>19.3879017149511</v>
      </c>
      <c r="AP122">
        <v>20.3747236363636</v>
      </c>
      <c r="AQ122">
        <v>0.000524745735900639</v>
      </c>
      <c r="AR122">
        <v>77.4193285982375</v>
      </c>
      <c r="AS122">
        <v>30</v>
      </c>
      <c r="AT122">
        <v>6</v>
      </c>
      <c r="AU122">
        <f>IF(AS122*$H$13&gt;=AW122,1.0,(AW122/(AW122-AS122*$H$13)))</f>
        <v>0</v>
      </c>
      <c r="AV122">
        <f>(AU122-1)*100</f>
        <v>0</v>
      </c>
      <c r="AW122">
        <f>MAX(0,($B$13+$C$13*BV122)/(1+$D$13*BV122)*BO122/(BQ122+273)*$E$13)</f>
        <v>0</v>
      </c>
      <c r="AX122">
        <f>$B$11*BW122+$C$11*BX122+$F$11*CI122*(1-CL122)</f>
        <v>0</v>
      </c>
      <c r="AY122">
        <f>AX122*AZ122</f>
        <v>0</v>
      </c>
      <c r="AZ122">
        <f>($B$11*$D$9+$C$11*$D$9+$F$11*((CV122+CN122)/MAX(CV122+CN122+CW122, 0.1)*$I$9+CW122/MAX(CV122+CN122+CW122, 0.1)*$J$9))/($B$11+$C$11+$F$11)</f>
        <v>0</v>
      </c>
      <c r="BA122">
        <f>($B$11*$K$9+$C$11*$K$9+$F$11*((CV122+CN122)/MAX(CV122+CN122+CW122, 0.1)*$P$9+CW122/MAX(CV122+CN122+CW122, 0.1)*$Q$9))/($B$11+$C$11+$F$11)</f>
        <v>0</v>
      </c>
      <c r="BB122">
        <v>2.18</v>
      </c>
      <c r="BC122">
        <v>0.5</v>
      </c>
      <c r="BD122" t="s">
        <v>355</v>
      </c>
      <c r="BE122">
        <v>2</v>
      </c>
      <c r="BF122" t="b">
        <v>1</v>
      </c>
      <c r="BG122">
        <v>1656170375.83214</v>
      </c>
      <c r="BH122">
        <v>1716.28214285714</v>
      </c>
      <c r="BI122">
        <v>1759.09214285714</v>
      </c>
      <c r="BJ122">
        <v>20.3526321428571</v>
      </c>
      <c r="BK122">
        <v>19.3667714285714</v>
      </c>
      <c r="BL122">
        <v>1712.36035714286</v>
      </c>
      <c r="BM122">
        <v>20.3010857142857</v>
      </c>
      <c r="BN122">
        <v>499.974857142857</v>
      </c>
      <c r="BO122">
        <v>76.3288392857143</v>
      </c>
      <c r="BP122">
        <v>0.099898725</v>
      </c>
      <c r="BQ122">
        <v>24.7774928571429</v>
      </c>
      <c r="BR122">
        <v>24.7901821428571</v>
      </c>
      <c r="BS122">
        <v>999.9</v>
      </c>
      <c r="BT122">
        <v>0</v>
      </c>
      <c r="BU122">
        <v>0</v>
      </c>
      <c r="BV122">
        <v>9994.05928571429</v>
      </c>
      <c r="BW122">
        <v>0</v>
      </c>
      <c r="BX122">
        <v>1411.13428571429</v>
      </c>
      <c r="BY122">
        <v>-42.8116464285714</v>
      </c>
      <c r="BZ122">
        <v>1751.93785714286</v>
      </c>
      <c r="CA122">
        <v>1793.83535714286</v>
      </c>
      <c r="CB122">
        <v>0.985864642857143</v>
      </c>
      <c r="CC122">
        <v>1759.09214285714</v>
      </c>
      <c r="CD122">
        <v>19.3667714285714</v>
      </c>
      <c r="CE122">
        <v>1.5534925</v>
      </c>
      <c r="CF122">
        <v>1.47824357142857</v>
      </c>
      <c r="CG122">
        <v>13.5050714285714</v>
      </c>
      <c r="CH122">
        <v>12.7449357142857</v>
      </c>
      <c r="CI122">
        <v>1999.98857142857</v>
      </c>
      <c r="CJ122">
        <v>0.980005607142857</v>
      </c>
      <c r="CK122">
        <v>0.0199943392857143</v>
      </c>
      <c r="CL122">
        <v>0</v>
      </c>
      <c r="CM122">
        <v>2.55496071428571</v>
      </c>
      <c r="CN122">
        <v>0</v>
      </c>
      <c r="CO122">
        <v>3699.63357142857</v>
      </c>
      <c r="CP122">
        <v>16705.3392857143</v>
      </c>
      <c r="CQ122">
        <v>40.69825</v>
      </c>
      <c r="CR122">
        <v>42.56875</v>
      </c>
      <c r="CS122">
        <v>41.75</v>
      </c>
      <c r="CT122">
        <v>40.7005</v>
      </c>
      <c r="CU122">
        <v>40.25</v>
      </c>
      <c r="CV122">
        <v>1959.99821428571</v>
      </c>
      <c r="CW122">
        <v>39.9903571428571</v>
      </c>
      <c r="CX122">
        <v>0</v>
      </c>
      <c r="CY122">
        <v>1656170382.6</v>
      </c>
      <c r="CZ122">
        <v>0</v>
      </c>
      <c r="DA122">
        <v>0</v>
      </c>
      <c r="DB122" t="s">
        <v>356</v>
      </c>
      <c r="DC122">
        <v>1656081796.1</v>
      </c>
      <c r="DD122">
        <v>1656081786.6</v>
      </c>
      <c r="DE122">
        <v>0</v>
      </c>
      <c r="DF122">
        <v>0.447</v>
      </c>
      <c r="DG122">
        <v>0.012</v>
      </c>
      <c r="DH122">
        <v>1.816</v>
      </c>
      <c r="DI122">
        <v>-0.091</v>
      </c>
      <c r="DJ122">
        <v>420</v>
      </c>
      <c r="DK122">
        <v>13</v>
      </c>
      <c r="DL122">
        <v>0.64</v>
      </c>
      <c r="DM122">
        <v>0.22</v>
      </c>
      <c r="DN122">
        <v>-42.6956125</v>
      </c>
      <c r="DO122">
        <v>-2.2423193245778</v>
      </c>
      <c r="DP122">
        <v>0.471986077224477</v>
      </c>
      <c r="DQ122">
        <v>0</v>
      </c>
      <c r="DR122">
        <v>0.9920992</v>
      </c>
      <c r="DS122">
        <v>-0.220772555347094</v>
      </c>
      <c r="DT122">
        <v>0.0243834650954289</v>
      </c>
      <c r="DU122">
        <v>0</v>
      </c>
      <c r="DV122">
        <v>0</v>
      </c>
      <c r="DW122">
        <v>2</v>
      </c>
      <c r="DX122" t="s">
        <v>357</v>
      </c>
      <c r="DY122">
        <v>2.89875</v>
      </c>
      <c r="DZ122">
        <v>2.71665</v>
      </c>
      <c r="EA122">
        <v>0.201035</v>
      </c>
      <c r="EB122">
        <v>0.203667</v>
      </c>
      <c r="EC122">
        <v>0.078901</v>
      </c>
      <c r="ED122">
        <v>0.0759404</v>
      </c>
      <c r="EE122">
        <v>22994.2</v>
      </c>
      <c r="EF122">
        <v>19699.1</v>
      </c>
      <c r="EG122">
        <v>25744.1</v>
      </c>
      <c r="EH122">
        <v>24071.1</v>
      </c>
      <c r="EI122">
        <v>40412.7</v>
      </c>
      <c r="EJ122">
        <v>36787.5</v>
      </c>
      <c r="EK122">
        <v>46456.2</v>
      </c>
      <c r="EL122">
        <v>42893.1</v>
      </c>
      <c r="EM122">
        <v>1.81453</v>
      </c>
      <c r="EN122">
        <v>2.29067</v>
      </c>
      <c r="EO122">
        <v>0.136651</v>
      </c>
      <c r="EP122">
        <v>0</v>
      </c>
      <c r="EQ122">
        <v>22.5253</v>
      </c>
      <c r="ER122">
        <v>999.9</v>
      </c>
      <c r="ES122">
        <v>53.199</v>
      </c>
      <c r="ET122">
        <v>26.818</v>
      </c>
      <c r="EU122">
        <v>24.6845</v>
      </c>
      <c r="EV122">
        <v>52.6255</v>
      </c>
      <c r="EW122">
        <v>35.8333</v>
      </c>
      <c r="EX122">
        <v>2</v>
      </c>
      <c r="EY122">
        <v>-0.331964</v>
      </c>
      <c r="EZ122">
        <v>-0.15128</v>
      </c>
      <c r="FA122">
        <v>20.2471</v>
      </c>
      <c r="FB122">
        <v>5.23616</v>
      </c>
      <c r="FC122">
        <v>11.986</v>
      </c>
      <c r="FD122">
        <v>4.9573</v>
      </c>
      <c r="FE122">
        <v>3.3039</v>
      </c>
      <c r="FF122">
        <v>9999</v>
      </c>
      <c r="FG122">
        <v>311</v>
      </c>
      <c r="FH122">
        <v>3699.4</v>
      </c>
      <c r="FI122">
        <v>9999</v>
      </c>
      <c r="FJ122">
        <v>1.86829</v>
      </c>
      <c r="FK122">
        <v>1.86401</v>
      </c>
      <c r="FL122">
        <v>1.87161</v>
      </c>
      <c r="FM122">
        <v>1.86249</v>
      </c>
      <c r="FN122">
        <v>1.86188</v>
      </c>
      <c r="FO122">
        <v>1.86829</v>
      </c>
      <c r="FP122">
        <v>1.85841</v>
      </c>
      <c r="FQ122">
        <v>1.86489</v>
      </c>
      <c r="FR122">
        <v>5</v>
      </c>
      <c r="FS122">
        <v>0</v>
      </c>
      <c r="FT122">
        <v>0</v>
      </c>
      <c r="FU122">
        <v>0</v>
      </c>
      <c r="FV122" t="s">
        <v>358</v>
      </c>
      <c r="FW122" t="s">
        <v>359</v>
      </c>
      <c r="FX122" t="s">
        <v>360</v>
      </c>
      <c r="FY122" t="s">
        <v>360</v>
      </c>
      <c r="FZ122" t="s">
        <v>360</v>
      </c>
      <c r="GA122" t="s">
        <v>360</v>
      </c>
      <c r="GB122">
        <v>0</v>
      </c>
      <c r="GC122">
        <v>100</v>
      </c>
      <c r="GD122">
        <v>100</v>
      </c>
      <c r="GE122">
        <v>4.02</v>
      </c>
      <c r="GF122">
        <v>0.0515</v>
      </c>
      <c r="GG122">
        <v>0.394990895927804</v>
      </c>
      <c r="GH122">
        <v>0.00311535208462502</v>
      </c>
      <c r="GI122">
        <v>-2.16445174003142e-06</v>
      </c>
      <c r="GJ122">
        <v>9.0383515404126e-10</v>
      </c>
      <c r="GK122">
        <v>0.0515542376217994</v>
      </c>
      <c r="GL122">
        <v>0</v>
      </c>
      <c r="GM122">
        <v>0</v>
      </c>
      <c r="GN122">
        <v>0</v>
      </c>
      <c r="GO122">
        <v>18</v>
      </c>
      <c r="GP122">
        <v>2154</v>
      </c>
      <c r="GQ122">
        <v>2</v>
      </c>
      <c r="GR122">
        <v>17</v>
      </c>
      <c r="GS122">
        <v>1476.5</v>
      </c>
      <c r="GT122">
        <v>1476.6</v>
      </c>
      <c r="GU122">
        <v>4.05396</v>
      </c>
      <c r="GV122">
        <v>2.27051</v>
      </c>
      <c r="GW122">
        <v>1.99829</v>
      </c>
      <c r="GX122">
        <v>2.69775</v>
      </c>
      <c r="GY122">
        <v>2.09351</v>
      </c>
      <c r="GZ122">
        <v>2.43408</v>
      </c>
      <c r="HA122">
        <v>35.5915</v>
      </c>
      <c r="HB122">
        <v>15.8832</v>
      </c>
      <c r="HC122">
        <v>18</v>
      </c>
      <c r="HD122">
        <v>408.123</v>
      </c>
      <c r="HE122">
        <v>729.128</v>
      </c>
      <c r="HF122">
        <v>23.0024</v>
      </c>
      <c r="HG122">
        <v>23.1301</v>
      </c>
      <c r="HH122">
        <v>30.0006</v>
      </c>
      <c r="HI122">
        <v>22.867</v>
      </c>
      <c r="HJ122">
        <v>22.8571</v>
      </c>
      <c r="HK122">
        <v>81.159</v>
      </c>
      <c r="HL122">
        <v>34.1019</v>
      </c>
      <c r="HM122">
        <v>80.9053</v>
      </c>
      <c r="HN122">
        <v>23</v>
      </c>
      <c r="HO122">
        <v>1802.98</v>
      </c>
      <c r="HP122">
        <v>19.5105</v>
      </c>
      <c r="HQ122">
        <v>98.3861</v>
      </c>
      <c r="HR122">
        <v>100.883</v>
      </c>
    </row>
    <row r="123" spans="1:226">
      <c r="A123">
        <v>107</v>
      </c>
      <c r="B123">
        <v>1656170388.1</v>
      </c>
      <c r="C123">
        <v>591.599999904633</v>
      </c>
      <c r="D123" t="s">
        <v>572</v>
      </c>
      <c r="E123" t="s">
        <v>573</v>
      </c>
      <c r="F123">
        <v>5</v>
      </c>
      <c r="G123" t="s">
        <v>353</v>
      </c>
      <c r="H123" t="s">
        <v>354</v>
      </c>
      <c r="I123">
        <v>1656170380.27857</v>
      </c>
      <c r="J123">
        <f>(K123)/1000</f>
        <v>0</v>
      </c>
      <c r="K123">
        <f>IF(BF123, AN123, AH123)</f>
        <v>0</v>
      </c>
      <c r="L123">
        <f>IF(BF123, AI123, AG123)</f>
        <v>0</v>
      </c>
      <c r="M123">
        <f>BH123 - IF(AU123&gt;1, L123*BB123*100.0/(AW123*BV123), 0)</f>
        <v>0</v>
      </c>
      <c r="N123">
        <f>((T123-J123/2)*M123-L123)/(T123+J123/2)</f>
        <v>0</v>
      </c>
      <c r="O123">
        <f>N123*(BO123+BP123)/1000.0</f>
        <v>0</v>
      </c>
      <c r="P123">
        <f>(BH123 - IF(AU123&gt;1, L123*BB123*100.0/(AW123*BV123), 0))*(BO123+BP123)/1000.0</f>
        <v>0</v>
      </c>
      <c r="Q123">
        <f>2.0/((1/S123-1/R123)+SIGN(S123)*SQRT((1/S123-1/R123)*(1/S123-1/R123) + 4*BC123/((BC123+1)*(BC123+1))*(2*1/S123*1/R123-1/R123*1/R123)))</f>
        <v>0</v>
      </c>
      <c r="R123">
        <f>IF(LEFT(BD123,1)&lt;&gt;"0",IF(LEFT(BD123,1)="1",3.0,BE123),$D$5+$E$5*(BV123*BO123/($K$5*1000))+$F$5*(BV123*BO123/($K$5*1000))*MAX(MIN(BB123,$J$5),$I$5)*MAX(MIN(BB123,$J$5),$I$5)+$G$5*MAX(MIN(BB123,$J$5),$I$5)*(BV123*BO123/($K$5*1000))+$H$5*(BV123*BO123/($K$5*1000))*(BV123*BO123/($K$5*1000)))</f>
        <v>0</v>
      </c>
      <c r="S123">
        <f>J123*(1000-(1000*0.61365*exp(17.502*W123/(240.97+W123))/(BO123+BP123)+BJ123)/2)/(1000*0.61365*exp(17.502*W123/(240.97+W123))/(BO123+BP123)-BJ123)</f>
        <v>0</v>
      </c>
      <c r="T123">
        <f>1/((BC123+1)/(Q123/1.6)+1/(R123/1.37)) + BC123/((BC123+1)/(Q123/1.6) + BC123/(R123/1.37))</f>
        <v>0</v>
      </c>
      <c r="U123">
        <f>(AX123*BA123)</f>
        <v>0</v>
      </c>
      <c r="V123">
        <f>(BQ123+(U123+2*0.95*5.67E-8*(((BQ123+$B$7)+273)^4-(BQ123+273)^4)-44100*J123)/(1.84*29.3*R123+8*0.95*5.67E-8*(BQ123+273)^3))</f>
        <v>0</v>
      </c>
      <c r="W123">
        <f>($C$7*BR123+$D$7*BS123+$E$7*V123)</f>
        <v>0</v>
      </c>
      <c r="X123">
        <f>0.61365*exp(17.502*W123/(240.97+W123))</f>
        <v>0</v>
      </c>
      <c r="Y123">
        <f>(Z123/AA123*100)</f>
        <v>0</v>
      </c>
      <c r="Z123">
        <f>BJ123*(BO123+BP123)/1000</f>
        <v>0</v>
      </c>
      <c r="AA123">
        <f>0.61365*exp(17.502*BQ123/(240.97+BQ123))</f>
        <v>0</v>
      </c>
      <c r="AB123">
        <f>(X123-BJ123*(BO123+BP123)/1000)</f>
        <v>0</v>
      </c>
      <c r="AC123">
        <f>(-J123*44100)</f>
        <v>0</v>
      </c>
      <c r="AD123">
        <f>2*29.3*R123*0.92*(BQ123-W123)</f>
        <v>0</v>
      </c>
      <c r="AE123">
        <f>2*0.95*5.67E-8*(((BQ123+$B$7)+273)^4-(W123+273)^4)</f>
        <v>0</v>
      </c>
      <c r="AF123">
        <f>U123+AE123+AC123+AD123</f>
        <v>0</v>
      </c>
      <c r="AG123">
        <f>BN123*AU123*(BI123-BH123*(1000-AU123*BK123)/(1000-AU123*BJ123))/(100*BB123)</f>
        <v>0</v>
      </c>
      <c r="AH123">
        <f>1000*BN123*AU123*(BJ123-BK123)/(100*BB123*(1000-AU123*BJ123))</f>
        <v>0</v>
      </c>
      <c r="AI123">
        <f>(AJ123 - AK123 - BO123*1E3/(8.314*(BQ123+273.15)) * AM123/BN123 * AL123) * BN123/(100*BB123) * (1000 - BK123)/1000</f>
        <v>0</v>
      </c>
      <c r="AJ123">
        <v>1825.84441451809</v>
      </c>
      <c r="AK123">
        <v>1792.77406060606</v>
      </c>
      <c r="AL123">
        <v>3.52543642750195</v>
      </c>
      <c r="AM123">
        <v>66.87844345255</v>
      </c>
      <c r="AN123">
        <f>(AP123 - AO123 + BO123*1E3/(8.314*(BQ123+273.15)) * AR123/BN123 * AQ123) * BN123/(100*BB123) * 1000/(1000 - AP123)</f>
        <v>0</v>
      </c>
      <c r="AO123">
        <v>19.4636656127606</v>
      </c>
      <c r="AP123">
        <v>20.3963684848485</v>
      </c>
      <c r="AQ123">
        <v>0.00545389109147973</v>
      </c>
      <c r="AR123">
        <v>77.4193285982375</v>
      </c>
      <c r="AS123">
        <v>30</v>
      </c>
      <c r="AT123">
        <v>6</v>
      </c>
      <c r="AU123">
        <f>IF(AS123*$H$13&gt;=AW123,1.0,(AW123/(AW123-AS123*$H$13)))</f>
        <v>0</v>
      </c>
      <c r="AV123">
        <f>(AU123-1)*100</f>
        <v>0</v>
      </c>
      <c r="AW123">
        <f>MAX(0,($B$13+$C$13*BV123)/(1+$D$13*BV123)*BO123/(BQ123+273)*$E$13)</f>
        <v>0</v>
      </c>
      <c r="AX123">
        <f>$B$11*BW123+$C$11*BX123+$F$11*CI123*(1-CL123)</f>
        <v>0</v>
      </c>
      <c r="AY123">
        <f>AX123*AZ123</f>
        <v>0</v>
      </c>
      <c r="AZ123">
        <f>($B$11*$D$9+$C$11*$D$9+$F$11*((CV123+CN123)/MAX(CV123+CN123+CW123, 0.1)*$I$9+CW123/MAX(CV123+CN123+CW123, 0.1)*$J$9))/($B$11+$C$11+$F$11)</f>
        <v>0</v>
      </c>
      <c r="BA123">
        <f>($B$11*$K$9+$C$11*$K$9+$F$11*((CV123+CN123)/MAX(CV123+CN123+CW123, 0.1)*$P$9+CW123/MAX(CV123+CN123+CW123, 0.1)*$Q$9))/($B$11+$C$11+$F$11)</f>
        <v>0</v>
      </c>
      <c r="BB123">
        <v>2.18</v>
      </c>
      <c r="BC123">
        <v>0.5</v>
      </c>
      <c r="BD123" t="s">
        <v>355</v>
      </c>
      <c r="BE123">
        <v>2</v>
      </c>
      <c r="BF123" t="b">
        <v>1</v>
      </c>
      <c r="BG123">
        <v>1656170380.27857</v>
      </c>
      <c r="BH123">
        <v>1731.26071428571</v>
      </c>
      <c r="BI123">
        <v>1774.22571428571</v>
      </c>
      <c r="BJ123">
        <v>20.3661285714286</v>
      </c>
      <c r="BK123">
        <v>19.4092285714286</v>
      </c>
      <c r="BL123">
        <v>1727.2825</v>
      </c>
      <c r="BM123">
        <v>20.3145785714286</v>
      </c>
      <c r="BN123">
        <v>499.983107142857</v>
      </c>
      <c r="BO123">
        <v>76.3287857142857</v>
      </c>
      <c r="BP123">
        <v>0.0999249178571429</v>
      </c>
      <c r="BQ123">
        <v>24.7775892857143</v>
      </c>
      <c r="BR123">
        <v>24.7631714285714</v>
      </c>
      <c r="BS123">
        <v>999.9</v>
      </c>
      <c r="BT123">
        <v>0</v>
      </c>
      <c r="BU123">
        <v>0</v>
      </c>
      <c r="BV123">
        <v>10006.675</v>
      </c>
      <c r="BW123">
        <v>0</v>
      </c>
      <c r="BX123">
        <v>1411.1925</v>
      </c>
      <c r="BY123">
        <v>-42.9664357142857</v>
      </c>
      <c r="BZ123">
        <v>1767.25142857143</v>
      </c>
      <c r="CA123">
        <v>1809.34571428571</v>
      </c>
      <c r="CB123">
        <v>0.956893464285714</v>
      </c>
      <c r="CC123">
        <v>1774.22571428571</v>
      </c>
      <c r="CD123">
        <v>19.4092285714286</v>
      </c>
      <c r="CE123">
        <v>1.55452214285714</v>
      </c>
      <c r="CF123">
        <v>1.48148321428571</v>
      </c>
      <c r="CG123">
        <v>13.5152321428571</v>
      </c>
      <c r="CH123">
        <v>12.7783392857143</v>
      </c>
      <c r="CI123">
        <v>1999.99142857143</v>
      </c>
      <c r="CJ123">
        <v>0.980005178571429</v>
      </c>
      <c r="CK123">
        <v>0.0199947821428571</v>
      </c>
      <c r="CL123">
        <v>0</v>
      </c>
      <c r="CM123">
        <v>2.56921071428571</v>
      </c>
      <c r="CN123">
        <v>0</v>
      </c>
      <c r="CO123">
        <v>3700.43785714286</v>
      </c>
      <c r="CP123">
        <v>16705.3678571429</v>
      </c>
      <c r="CQ123">
        <v>40.71625</v>
      </c>
      <c r="CR123">
        <v>42.58</v>
      </c>
      <c r="CS123">
        <v>41.75</v>
      </c>
      <c r="CT123">
        <v>40.7185</v>
      </c>
      <c r="CU123">
        <v>40.2610714285714</v>
      </c>
      <c r="CV123">
        <v>1960.00107142857</v>
      </c>
      <c r="CW123">
        <v>39.9903571428571</v>
      </c>
      <c r="CX123">
        <v>0</v>
      </c>
      <c r="CY123">
        <v>1656170386.8</v>
      </c>
      <c r="CZ123">
        <v>0</v>
      </c>
      <c r="DA123">
        <v>0</v>
      </c>
      <c r="DB123" t="s">
        <v>356</v>
      </c>
      <c r="DC123">
        <v>1656081796.1</v>
      </c>
      <c r="DD123">
        <v>1656081786.6</v>
      </c>
      <c r="DE123">
        <v>0</v>
      </c>
      <c r="DF123">
        <v>0.447</v>
      </c>
      <c r="DG123">
        <v>0.012</v>
      </c>
      <c r="DH123">
        <v>1.816</v>
      </c>
      <c r="DI123">
        <v>-0.091</v>
      </c>
      <c r="DJ123">
        <v>420</v>
      </c>
      <c r="DK123">
        <v>13</v>
      </c>
      <c r="DL123">
        <v>0.64</v>
      </c>
      <c r="DM123">
        <v>0.22</v>
      </c>
      <c r="DN123">
        <v>-42.8274825</v>
      </c>
      <c r="DO123">
        <v>-2.36899699812361</v>
      </c>
      <c r="DP123">
        <v>0.48844749712098</v>
      </c>
      <c r="DQ123">
        <v>0</v>
      </c>
      <c r="DR123">
        <v>0.972364575</v>
      </c>
      <c r="DS123">
        <v>-0.38016960225141</v>
      </c>
      <c r="DT123">
        <v>0.0382061192192347</v>
      </c>
      <c r="DU123">
        <v>0</v>
      </c>
      <c r="DV123">
        <v>0</v>
      </c>
      <c r="DW123">
        <v>2</v>
      </c>
      <c r="DX123" t="s">
        <v>357</v>
      </c>
      <c r="DY123">
        <v>2.89857</v>
      </c>
      <c r="DZ123">
        <v>2.71678</v>
      </c>
      <c r="EA123">
        <v>0.202064</v>
      </c>
      <c r="EB123">
        <v>0.204605</v>
      </c>
      <c r="EC123">
        <v>0.0789659</v>
      </c>
      <c r="ED123">
        <v>0.0760249</v>
      </c>
      <c r="EE123">
        <v>22964.4</v>
      </c>
      <c r="EF123">
        <v>19675.6</v>
      </c>
      <c r="EG123">
        <v>25743.9</v>
      </c>
      <c r="EH123">
        <v>24070.8</v>
      </c>
      <c r="EI123">
        <v>40409.2</v>
      </c>
      <c r="EJ123">
        <v>36784.1</v>
      </c>
      <c r="EK123">
        <v>46455.5</v>
      </c>
      <c r="EL123">
        <v>42893</v>
      </c>
      <c r="EM123">
        <v>1.81463</v>
      </c>
      <c r="EN123">
        <v>2.29065</v>
      </c>
      <c r="EO123">
        <v>0.135902</v>
      </c>
      <c r="EP123">
        <v>0</v>
      </c>
      <c r="EQ123">
        <v>22.5294</v>
      </c>
      <c r="ER123">
        <v>999.9</v>
      </c>
      <c r="ES123">
        <v>53.174</v>
      </c>
      <c r="ET123">
        <v>26.828</v>
      </c>
      <c r="EU123">
        <v>24.6849</v>
      </c>
      <c r="EV123">
        <v>52.0955</v>
      </c>
      <c r="EW123">
        <v>35.8534</v>
      </c>
      <c r="EX123">
        <v>2</v>
      </c>
      <c r="EY123">
        <v>-0.331535</v>
      </c>
      <c r="EZ123">
        <v>-0.145103</v>
      </c>
      <c r="FA123">
        <v>20.2471</v>
      </c>
      <c r="FB123">
        <v>5.23496</v>
      </c>
      <c r="FC123">
        <v>11.986</v>
      </c>
      <c r="FD123">
        <v>4.95735</v>
      </c>
      <c r="FE123">
        <v>3.30395</v>
      </c>
      <c r="FF123">
        <v>9999</v>
      </c>
      <c r="FG123">
        <v>311</v>
      </c>
      <c r="FH123">
        <v>3699.4</v>
      </c>
      <c r="FI123">
        <v>9999</v>
      </c>
      <c r="FJ123">
        <v>1.86829</v>
      </c>
      <c r="FK123">
        <v>1.86401</v>
      </c>
      <c r="FL123">
        <v>1.87163</v>
      </c>
      <c r="FM123">
        <v>1.86248</v>
      </c>
      <c r="FN123">
        <v>1.86188</v>
      </c>
      <c r="FO123">
        <v>1.86829</v>
      </c>
      <c r="FP123">
        <v>1.85842</v>
      </c>
      <c r="FQ123">
        <v>1.86492</v>
      </c>
      <c r="FR123">
        <v>5</v>
      </c>
      <c r="FS123">
        <v>0</v>
      </c>
      <c r="FT123">
        <v>0</v>
      </c>
      <c r="FU123">
        <v>0</v>
      </c>
      <c r="FV123" t="s">
        <v>358</v>
      </c>
      <c r="FW123" t="s">
        <v>359</v>
      </c>
      <c r="FX123" t="s">
        <v>360</v>
      </c>
      <c r="FY123" t="s">
        <v>360</v>
      </c>
      <c r="FZ123" t="s">
        <v>360</v>
      </c>
      <c r="GA123" t="s">
        <v>360</v>
      </c>
      <c r="GB123">
        <v>0</v>
      </c>
      <c r="GC123">
        <v>100</v>
      </c>
      <c r="GD123">
        <v>100</v>
      </c>
      <c r="GE123">
        <v>4.08</v>
      </c>
      <c r="GF123">
        <v>0.0515</v>
      </c>
      <c r="GG123">
        <v>0.394990895927804</v>
      </c>
      <c r="GH123">
        <v>0.00311535208462502</v>
      </c>
      <c r="GI123">
        <v>-2.16445174003142e-06</v>
      </c>
      <c r="GJ123">
        <v>9.0383515404126e-10</v>
      </c>
      <c r="GK123">
        <v>0.0515542376217994</v>
      </c>
      <c r="GL123">
        <v>0</v>
      </c>
      <c r="GM123">
        <v>0</v>
      </c>
      <c r="GN123">
        <v>0</v>
      </c>
      <c r="GO123">
        <v>18</v>
      </c>
      <c r="GP123">
        <v>2154</v>
      </c>
      <c r="GQ123">
        <v>2</v>
      </c>
      <c r="GR123">
        <v>17</v>
      </c>
      <c r="GS123">
        <v>1476.5</v>
      </c>
      <c r="GT123">
        <v>1476.7</v>
      </c>
      <c r="GU123">
        <v>4.07837</v>
      </c>
      <c r="GV123">
        <v>2.26196</v>
      </c>
      <c r="GW123">
        <v>1.99829</v>
      </c>
      <c r="GX123">
        <v>2.69775</v>
      </c>
      <c r="GY123">
        <v>2.09351</v>
      </c>
      <c r="GZ123">
        <v>2.41699</v>
      </c>
      <c r="HA123">
        <v>35.6148</v>
      </c>
      <c r="HB123">
        <v>15.8832</v>
      </c>
      <c r="HC123">
        <v>18</v>
      </c>
      <c r="HD123">
        <v>408.221</v>
      </c>
      <c r="HE123">
        <v>729.202</v>
      </c>
      <c r="HF123">
        <v>23.0018</v>
      </c>
      <c r="HG123">
        <v>23.1367</v>
      </c>
      <c r="HH123">
        <v>30.0006</v>
      </c>
      <c r="HI123">
        <v>22.8732</v>
      </c>
      <c r="HJ123">
        <v>22.8638</v>
      </c>
      <c r="HK123">
        <v>81.6968</v>
      </c>
      <c r="HL123">
        <v>34.1019</v>
      </c>
      <c r="HM123">
        <v>80.5343</v>
      </c>
      <c r="HN123">
        <v>23</v>
      </c>
      <c r="HO123">
        <v>1823.11</v>
      </c>
      <c r="HP123">
        <v>19.5177</v>
      </c>
      <c r="HQ123">
        <v>98.385</v>
      </c>
      <c r="HR123">
        <v>100.883</v>
      </c>
    </row>
    <row r="124" spans="1:226">
      <c r="A124">
        <v>108</v>
      </c>
      <c r="B124">
        <v>1656170393.6</v>
      </c>
      <c r="C124">
        <v>597.099999904633</v>
      </c>
      <c r="D124" t="s">
        <v>574</v>
      </c>
      <c r="E124" t="s">
        <v>575</v>
      </c>
      <c r="F124">
        <v>5</v>
      </c>
      <c r="G124" t="s">
        <v>353</v>
      </c>
      <c r="H124" t="s">
        <v>354</v>
      </c>
      <c r="I124">
        <v>1656170385.85</v>
      </c>
      <c r="J124">
        <f>(K124)/1000</f>
        <v>0</v>
      </c>
      <c r="K124">
        <f>IF(BF124, AN124, AH124)</f>
        <v>0</v>
      </c>
      <c r="L124">
        <f>IF(BF124, AI124, AG124)</f>
        <v>0</v>
      </c>
      <c r="M124">
        <f>BH124 - IF(AU124&gt;1, L124*BB124*100.0/(AW124*BV124), 0)</f>
        <v>0</v>
      </c>
      <c r="N124">
        <f>((T124-J124/2)*M124-L124)/(T124+J124/2)</f>
        <v>0</v>
      </c>
      <c r="O124">
        <f>N124*(BO124+BP124)/1000.0</f>
        <v>0</v>
      </c>
      <c r="P124">
        <f>(BH124 - IF(AU124&gt;1, L124*BB124*100.0/(AW124*BV124), 0))*(BO124+BP124)/1000.0</f>
        <v>0</v>
      </c>
      <c r="Q124">
        <f>2.0/((1/S124-1/R124)+SIGN(S124)*SQRT((1/S124-1/R124)*(1/S124-1/R124) + 4*BC124/((BC124+1)*(BC124+1))*(2*1/S124*1/R124-1/R124*1/R124)))</f>
        <v>0</v>
      </c>
      <c r="R124">
        <f>IF(LEFT(BD124,1)&lt;&gt;"0",IF(LEFT(BD124,1)="1",3.0,BE124),$D$5+$E$5*(BV124*BO124/($K$5*1000))+$F$5*(BV124*BO124/($K$5*1000))*MAX(MIN(BB124,$J$5),$I$5)*MAX(MIN(BB124,$J$5),$I$5)+$G$5*MAX(MIN(BB124,$J$5),$I$5)*(BV124*BO124/($K$5*1000))+$H$5*(BV124*BO124/($K$5*1000))*(BV124*BO124/($K$5*1000)))</f>
        <v>0</v>
      </c>
      <c r="S124">
        <f>J124*(1000-(1000*0.61365*exp(17.502*W124/(240.97+W124))/(BO124+BP124)+BJ124)/2)/(1000*0.61365*exp(17.502*W124/(240.97+W124))/(BO124+BP124)-BJ124)</f>
        <v>0</v>
      </c>
      <c r="T124">
        <f>1/((BC124+1)/(Q124/1.6)+1/(R124/1.37)) + BC124/((BC124+1)/(Q124/1.6) + BC124/(R124/1.37))</f>
        <v>0</v>
      </c>
      <c r="U124">
        <f>(AX124*BA124)</f>
        <v>0</v>
      </c>
      <c r="V124">
        <f>(BQ124+(U124+2*0.95*5.67E-8*(((BQ124+$B$7)+273)^4-(BQ124+273)^4)-44100*J124)/(1.84*29.3*R124+8*0.95*5.67E-8*(BQ124+273)^3))</f>
        <v>0</v>
      </c>
      <c r="W124">
        <f>($C$7*BR124+$D$7*BS124+$E$7*V124)</f>
        <v>0</v>
      </c>
      <c r="X124">
        <f>0.61365*exp(17.502*W124/(240.97+W124))</f>
        <v>0</v>
      </c>
      <c r="Y124">
        <f>(Z124/AA124*100)</f>
        <v>0</v>
      </c>
      <c r="Z124">
        <f>BJ124*(BO124+BP124)/1000</f>
        <v>0</v>
      </c>
      <c r="AA124">
        <f>0.61365*exp(17.502*BQ124/(240.97+BQ124))</f>
        <v>0</v>
      </c>
      <c r="AB124">
        <f>(X124-BJ124*(BO124+BP124)/1000)</f>
        <v>0</v>
      </c>
      <c r="AC124">
        <f>(-J124*44100)</f>
        <v>0</v>
      </c>
      <c r="AD124">
        <f>2*29.3*R124*0.92*(BQ124-W124)</f>
        <v>0</v>
      </c>
      <c r="AE124">
        <f>2*0.95*5.67E-8*(((BQ124+$B$7)+273)^4-(W124+273)^4)</f>
        <v>0</v>
      </c>
      <c r="AF124">
        <f>U124+AE124+AC124+AD124</f>
        <v>0</v>
      </c>
      <c r="AG124">
        <f>BN124*AU124*(BI124-BH124*(1000-AU124*BK124)/(1000-AU124*BJ124))/(100*BB124)</f>
        <v>0</v>
      </c>
      <c r="AH124">
        <f>1000*BN124*AU124*(BJ124-BK124)/(100*BB124*(1000-AU124*BJ124))</f>
        <v>0</v>
      </c>
      <c r="AI124">
        <f>(AJ124 - AK124 - BO124*1E3/(8.314*(BQ124+273.15)) * AM124/BN124 * AL124) * BN124/(100*BB124) * (1000 - BK124)/1000</f>
        <v>0</v>
      </c>
      <c r="AJ124">
        <v>1844.09979278936</v>
      </c>
      <c r="AK124">
        <v>1811.34872727273</v>
      </c>
      <c r="AL124">
        <v>3.38856690756041</v>
      </c>
      <c r="AM124">
        <v>66.87844345255</v>
      </c>
      <c r="AN124">
        <f>(AP124 - AO124 + BO124*1E3/(8.314*(BQ124+273.15)) * AR124/BN124 * AQ124) * BN124/(100*BB124) * 1000/(1000 - AP124)</f>
        <v>0</v>
      </c>
      <c r="AO124">
        <v>19.4925120441187</v>
      </c>
      <c r="AP124">
        <v>20.4196066666666</v>
      </c>
      <c r="AQ124">
        <v>0.00622914997854965</v>
      </c>
      <c r="AR124">
        <v>77.4193285982375</v>
      </c>
      <c r="AS124">
        <v>30</v>
      </c>
      <c r="AT124">
        <v>6</v>
      </c>
      <c r="AU124">
        <f>IF(AS124*$H$13&gt;=AW124,1.0,(AW124/(AW124-AS124*$H$13)))</f>
        <v>0</v>
      </c>
      <c r="AV124">
        <f>(AU124-1)*100</f>
        <v>0</v>
      </c>
      <c r="AW124">
        <f>MAX(0,($B$13+$C$13*BV124)/(1+$D$13*BV124)*BO124/(BQ124+273)*$E$13)</f>
        <v>0</v>
      </c>
      <c r="AX124">
        <f>$B$11*BW124+$C$11*BX124+$F$11*CI124*(1-CL124)</f>
        <v>0</v>
      </c>
      <c r="AY124">
        <f>AX124*AZ124</f>
        <v>0</v>
      </c>
      <c r="AZ124">
        <f>($B$11*$D$9+$C$11*$D$9+$F$11*((CV124+CN124)/MAX(CV124+CN124+CW124, 0.1)*$I$9+CW124/MAX(CV124+CN124+CW124, 0.1)*$J$9))/($B$11+$C$11+$F$11)</f>
        <v>0</v>
      </c>
      <c r="BA124">
        <f>($B$11*$K$9+$C$11*$K$9+$F$11*((CV124+CN124)/MAX(CV124+CN124+CW124, 0.1)*$P$9+CW124/MAX(CV124+CN124+CW124, 0.1)*$Q$9))/($B$11+$C$11+$F$11)</f>
        <v>0</v>
      </c>
      <c r="BB124">
        <v>2.18</v>
      </c>
      <c r="BC124">
        <v>0.5</v>
      </c>
      <c r="BD124" t="s">
        <v>355</v>
      </c>
      <c r="BE124">
        <v>2</v>
      </c>
      <c r="BF124" t="b">
        <v>1</v>
      </c>
      <c r="BG124">
        <v>1656170385.85</v>
      </c>
      <c r="BH124">
        <v>1750.06</v>
      </c>
      <c r="BI124">
        <v>1792.935</v>
      </c>
      <c r="BJ124">
        <v>20.38865</v>
      </c>
      <c r="BK124">
        <v>19.4601428571429</v>
      </c>
      <c r="BL124">
        <v>1746.0125</v>
      </c>
      <c r="BM124">
        <v>20.3370964285714</v>
      </c>
      <c r="BN124">
        <v>499.997571428571</v>
      </c>
      <c r="BO124">
        <v>76.3288142857143</v>
      </c>
      <c r="BP124">
        <v>0.099947725</v>
      </c>
      <c r="BQ124">
        <v>24.7810321428571</v>
      </c>
      <c r="BR124">
        <v>24.7905964285714</v>
      </c>
      <c r="BS124">
        <v>999.9</v>
      </c>
      <c r="BT124">
        <v>0</v>
      </c>
      <c r="BU124">
        <v>0</v>
      </c>
      <c r="BV124">
        <v>10012.2982142857</v>
      </c>
      <c r="BW124">
        <v>0</v>
      </c>
      <c r="BX124">
        <v>1411.68071428571</v>
      </c>
      <c r="BY124">
        <v>-42.8748428571429</v>
      </c>
      <c r="BZ124">
        <v>1786.48392857143</v>
      </c>
      <c r="CA124">
        <v>1828.51892857143</v>
      </c>
      <c r="CB124">
        <v>0.928506285714286</v>
      </c>
      <c r="CC124">
        <v>1792.935</v>
      </c>
      <c r="CD124">
        <v>19.4601428571429</v>
      </c>
      <c r="CE124">
        <v>1.55624142857143</v>
      </c>
      <c r="CF124">
        <v>1.48536857142857</v>
      </c>
      <c r="CG124">
        <v>13.5322142857143</v>
      </c>
      <c r="CH124">
        <v>12.8183571428571</v>
      </c>
      <c r="CI124">
        <v>2000.02607142857</v>
      </c>
      <c r="CJ124">
        <v>0.980004535714286</v>
      </c>
      <c r="CK124">
        <v>0.0199954464285714</v>
      </c>
      <c r="CL124">
        <v>0</v>
      </c>
      <c r="CM124">
        <v>2.620775</v>
      </c>
      <c r="CN124">
        <v>0</v>
      </c>
      <c r="CO124">
        <v>3701.26714285714</v>
      </c>
      <c r="CP124">
        <v>16705.6571428571</v>
      </c>
      <c r="CQ124">
        <v>40.73875</v>
      </c>
      <c r="CR124">
        <v>42.6025</v>
      </c>
      <c r="CS124">
        <v>41.75</v>
      </c>
      <c r="CT124">
        <v>40.741</v>
      </c>
      <c r="CU124">
        <v>40.2610714285714</v>
      </c>
      <c r="CV124">
        <v>1960.03571428571</v>
      </c>
      <c r="CW124">
        <v>39.9903571428571</v>
      </c>
      <c r="CX124">
        <v>0</v>
      </c>
      <c r="CY124">
        <v>1656170392.2</v>
      </c>
      <c r="CZ124">
        <v>0</v>
      </c>
      <c r="DA124">
        <v>0</v>
      </c>
      <c r="DB124" t="s">
        <v>356</v>
      </c>
      <c r="DC124">
        <v>1656081796.1</v>
      </c>
      <c r="DD124">
        <v>1656081786.6</v>
      </c>
      <c r="DE124">
        <v>0</v>
      </c>
      <c r="DF124">
        <v>0.447</v>
      </c>
      <c r="DG124">
        <v>0.012</v>
      </c>
      <c r="DH124">
        <v>1.816</v>
      </c>
      <c r="DI124">
        <v>-0.091</v>
      </c>
      <c r="DJ124">
        <v>420</v>
      </c>
      <c r="DK124">
        <v>13</v>
      </c>
      <c r="DL124">
        <v>0.64</v>
      </c>
      <c r="DM124">
        <v>0.22</v>
      </c>
      <c r="DN124">
        <v>-42.8995425</v>
      </c>
      <c r="DO124">
        <v>0.410797373358401</v>
      </c>
      <c r="DP124">
        <v>0.44524786405299</v>
      </c>
      <c r="DQ124">
        <v>0</v>
      </c>
      <c r="DR124">
        <v>0.943482225</v>
      </c>
      <c r="DS124">
        <v>-0.323542255159477</v>
      </c>
      <c r="DT124">
        <v>0.0341740867921057</v>
      </c>
      <c r="DU124">
        <v>0</v>
      </c>
      <c r="DV124">
        <v>0</v>
      </c>
      <c r="DW124">
        <v>2</v>
      </c>
      <c r="DX124" t="s">
        <v>357</v>
      </c>
      <c r="DY124">
        <v>2.89859</v>
      </c>
      <c r="DZ124">
        <v>2.71652</v>
      </c>
      <c r="EA124">
        <v>0.203275</v>
      </c>
      <c r="EB124">
        <v>0.205868</v>
      </c>
      <c r="EC124">
        <v>0.0790207</v>
      </c>
      <c r="ED124">
        <v>0.0760715</v>
      </c>
      <c r="EE124">
        <v>22928.7</v>
      </c>
      <c r="EF124">
        <v>19644.2</v>
      </c>
      <c r="EG124">
        <v>25742.8</v>
      </c>
      <c r="EH124">
        <v>24070.6</v>
      </c>
      <c r="EI124">
        <v>40405.5</v>
      </c>
      <c r="EJ124">
        <v>36781.6</v>
      </c>
      <c r="EK124">
        <v>46454</v>
      </c>
      <c r="EL124">
        <v>42892.3</v>
      </c>
      <c r="EM124">
        <v>1.81463</v>
      </c>
      <c r="EN124">
        <v>2.29023</v>
      </c>
      <c r="EO124">
        <v>0.135913</v>
      </c>
      <c r="EP124">
        <v>0</v>
      </c>
      <c r="EQ124">
        <v>22.5352</v>
      </c>
      <c r="ER124">
        <v>999.9</v>
      </c>
      <c r="ES124">
        <v>53.156</v>
      </c>
      <c r="ET124">
        <v>26.858</v>
      </c>
      <c r="EU124">
        <v>24.7191</v>
      </c>
      <c r="EV124">
        <v>52.0455</v>
      </c>
      <c r="EW124">
        <v>35.9095</v>
      </c>
      <c r="EX124">
        <v>2</v>
      </c>
      <c r="EY124">
        <v>-0.33093</v>
      </c>
      <c r="EZ124">
        <v>-0.138102</v>
      </c>
      <c r="FA124">
        <v>20.2469</v>
      </c>
      <c r="FB124">
        <v>5.23511</v>
      </c>
      <c r="FC124">
        <v>11.986</v>
      </c>
      <c r="FD124">
        <v>4.95735</v>
      </c>
      <c r="FE124">
        <v>3.304</v>
      </c>
      <c r="FF124">
        <v>9999</v>
      </c>
      <c r="FG124">
        <v>311</v>
      </c>
      <c r="FH124">
        <v>3699.7</v>
      </c>
      <c r="FI124">
        <v>9999</v>
      </c>
      <c r="FJ124">
        <v>1.86829</v>
      </c>
      <c r="FK124">
        <v>1.86401</v>
      </c>
      <c r="FL124">
        <v>1.87161</v>
      </c>
      <c r="FM124">
        <v>1.86248</v>
      </c>
      <c r="FN124">
        <v>1.86188</v>
      </c>
      <c r="FO124">
        <v>1.86829</v>
      </c>
      <c r="FP124">
        <v>1.85842</v>
      </c>
      <c r="FQ124">
        <v>1.86488</v>
      </c>
      <c r="FR124">
        <v>5</v>
      </c>
      <c r="FS124">
        <v>0</v>
      </c>
      <c r="FT124">
        <v>0</v>
      </c>
      <c r="FU124">
        <v>0</v>
      </c>
      <c r="FV124" t="s">
        <v>358</v>
      </c>
      <c r="FW124" t="s">
        <v>359</v>
      </c>
      <c r="FX124" t="s">
        <v>360</v>
      </c>
      <c r="FY124" t="s">
        <v>360</v>
      </c>
      <c r="FZ124" t="s">
        <v>360</v>
      </c>
      <c r="GA124" t="s">
        <v>360</v>
      </c>
      <c r="GB124">
        <v>0</v>
      </c>
      <c r="GC124">
        <v>100</v>
      </c>
      <c r="GD124">
        <v>100</v>
      </c>
      <c r="GE124">
        <v>4.14</v>
      </c>
      <c r="GF124">
        <v>0.0516</v>
      </c>
      <c r="GG124">
        <v>0.394990895927804</v>
      </c>
      <c r="GH124">
        <v>0.00311535208462502</v>
      </c>
      <c r="GI124">
        <v>-2.16445174003142e-06</v>
      </c>
      <c r="GJ124">
        <v>9.0383515404126e-10</v>
      </c>
      <c r="GK124">
        <v>0.0515542376217994</v>
      </c>
      <c r="GL124">
        <v>0</v>
      </c>
      <c r="GM124">
        <v>0</v>
      </c>
      <c r="GN124">
        <v>0</v>
      </c>
      <c r="GO124">
        <v>18</v>
      </c>
      <c r="GP124">
        <v>2154</v>
      </c>
      <c r="GQ124">
        <v>2</v>
      </c>
      <c r="GR124">
        <v>17</v>
      </c>
      <c r="GS124">
        <v>1476.6</v>
      </c>
      <c r="GT124">
        <v>1476.8</v>
      </c>
      <c r="GU124">
        <v>4.11011</v>
      </c>
      <c r="GV124">
        <v>2.25708</v>
      </c>
      <c r="GW124">
        <v>1.99829</v>
      </c>
      <c r="GX124">
        <v>2.69775</v>
      </c>
      <c r="GY124">
        <v>2.09351</v>
      </c>
      <c r="GZ124">
        <v>2.37305</v>
      </c>
      <c r="HA124">
        <v>35.638</v>
      </c>
      <c r="HB124">
        <v>15.8745</v>
      </c>
      <c r="HC124">
        <v>18</v>
      </c>
      <c r="HD124">
        <v>408.282</v>
      </c>
      <c r="HE124">
        <v>728.943</v>
      </c>
      <c r="HF124">
        <v>23.0014</v>
      </c>
      <c r="HG124">
        <v>23.1464</v>
      </c>
      <c r="HH124">
        <v>30.0006</v>
      </c>
      <c r="HI124">
        <v>22.8814</v>
      </c>
      <c r="HJ124">
        <v>22.872</v>
      </c>
      <c r="HK124">
        <v>82.2694</v>
      </c>
      <c r="HL124">
        <v>34.1019</v>
      </c>
      <c r="HM124">
        <v>80.5343</v>
      </c>
      <c r="HN124">
        <v>23</v>
      </c>
      <c r="HO124">
        <v>1836.62</v>
      </c>
      <c r="HP124">
        <v>19.5355</v>
      </c>
      <c r="HQ124">
        <v>98.3814</v>
      </c>
      <c r="HR124">
        <v>100.881</v>
      </c>
    </row>
    <row r="125" spans="1:226">
      <c r="A125">
        <v>109</v>
      </c>
      <c r="B125">
        <v>1656170398.1</v>
      </c>
      <c r="C125">
        <v>601.599999904633</v>
      </c>
      <c r="D125" t="s">
        <v>576</v>
      </c>
      <c r="E125" t="s">
        <v>577</v>
      </c>
      <c r="F125">
        <v>5</v>
      </c>
      <c r="G125" t="s">
        <v>353</v>
      </c>
      <c r="H125" t="s">
        <v>354</v>
      </c>
      <c r="I125">
        <v>1656170390.27857</v>
      </c>
      <c r="J125">
        <f>(K125)/1000</f>
        <v>0</v>
      </c>
      <c r="K125">
        <f>IF(BF125, AN125, AH125)</f>
        <v>0</v>
      </c>
      <c r="L125">
        <f>IF(BF125, AI125, AG125)</f>
        <v>0</v>
      </c>
      <c r="M125">
        <f>BH125 - IF(AU125&gt;1, L125*BB125*100.0/(AW125*BV125), 0)</f>
        <v>0</v>
      </c>
      <c r="N125">
        <f>((T125-J125/2)*M125-L125)/(T125+J125/2)</f>
        <v>0</v>
      </c>
      <c r="O125">
        <f>N125*(BO125+BP125)/1000.0</f>
        <v>0</v>
      </c>
      <c r="P125">
        <f>(BH125 - IF(AU125&gt;1, L125*BB125*100.0/(AW125*BV125), 0))*(BO125+BP125)/1000.0</f>
        <v>0</v>
      </c>
      <c r="Q125">
        <f>2.0/((1/S125-1/R125)+SIGN(S125)*SQRT((1/S125-1/R125)*(1/S125-1/R125) + 4*BC125/((BC125+1)*(BC125+1))*(2*1/S125*1/R125-1/R125*1/R125)))</f>
        <v>0</v>
      </c>
      <c r="R125">
        <f>IF(LEFT(BD125,1)&lt;&gt;"0",IF(LEFT(BD125,1)="1",3.0,BE125),$D$5+$E$5*(BV125*BO125/($K$5*1000))+$F$5*(BV125*BO125/($K$5*1000))*MAX(MIN(BB125,$J$5),$I$5)*MAX(MIN(BB125,$J$5),$I$5)+$G$5*MAX(MIN(BB125,$J$5),$I$5)*(BV125*BO125/($K$5*1000))+$H$5*(BV125*BO125/($K$5*1000))*(BV125*BO125/($K$5*1000)))</f>
        <v>0</v>
      </c>
      <c r="S125">
        <f>J125*(1000-(1000*0.61365*exp(17.502*W125/(240.97+W125))/(BO125+BP125)+BJ125)/2)/(1000*0.61365*exp(17.502*W125/(240.97+W125))/(BO125+BP125)-BJ125)</f>
        <v>0</v>
      </c>
      <c r="T125">
        <f>1/((BC125+1)/(Q125/1.6)+1/(R125/1.37)) + BC125/((BC125+1)/(Q125/1.6) + BC125/(R125/1.37))</f>
        <v>0</v>
      </c>
      <c r="U125">
        <f>(AX125*BA125)</f>
        <v>0</v>
      </c>
      <c r="V125">
        <f>(BQ125+(U125+2*0.95*5.67E-8*(((BQ125+$B$7)+273)^4-(BQ125+273)^4)-44100*J125)/(1.84*29.3*R125+8*0.95*5.67E-8*(BQ125+273)^3))</f>
        <v>0</v>
      </c>
      <c r="W125">
        <f>($C$7*BR125+$D$7*BS125+$E$7*V125)</f>
        <v>0</v>
      </c>
      <c r="X125">
        <f>0.61365*exp(17.502*W125/(240.97+W125))</f>
        <v>0</v>
      </c>
      <c r="Y125">
        <f>(Z125/AA125*100)</f>
        <v>0</v>
      </c>
      <c r="Z125">
        <f>BJ125*(BO125+BP125)/1000</f>
        <v>0</v>
      </c>
      <c r="AA125">
        <f>0.61365*exp(17.502*BQ125/(240.97+BQ125))</f>
        <v>0</v>
      </c>
      <c r="AB125">
        <f>(X125-BJ125*(BO125+BP125)/1000)</f>
        <v>0</v>
      </c>
      <c r="AC125">
        <f>(-J125*44100)</f>
        <v>0</v>
      </c>
      <c r="AD125">
        <f>2*29.3*R125*0.92*(BQ125-W125)</f>
        <v>0</v>
      </c>
      <c r="AE125">
        <f>2*0.95*5.67E-8*(((BQ125+$B$7)+273)^4-(W125+273)^4)</f>
        <v>0</v>
      </c>
      <c r="AF125">
        <f>U125+AE125+AC125+AD125</f>
        <v>0</v>
      </c>
      <c r="AG125">
        <f>BN125*AU125*(BI125-BH125*(1000-AU125*BK125)/(1000-AU125*BJ125))/(100*BB125)</f>
        <v>0</v>
      </c>
      <c r="AH125">
        <f>1000*BN125*AU125*(BJ125-BK125)/(100*BB125*(1000-AU125*BJ125))</f>
        <v>0</v>
      </c>
      <c r="AI125">
        <f>(AJ125 - AK125 - BO125*1E3/(8.314*(BQ125+273.15)) * AM125/BN125 * AL125) * BN125/(100*BB125) * (1000 - BK125)/1000</f>
        <v>0</v>
      </c>
      <c r="AJ125">
        <v>1860.2340520699</v>
      </c>
      <c r="AK125">
        <v>1827.27472727273</v>
      </c>
      <c r="AL125">
        <v>3.53725612307504</v>
      </c>
      <c r="AM125">
        <v>66.87844345255</v>
      </c>
      <c r="AN125">
        <f>(AP125 - AO125 + BO125*1E3/(8.314*(BQ125+273.15)) * AR125/BN125 * AQ125) * BN125/(100*BB125) * 1000/(1000 - AP125)</f>
        <v>0</v>
      </c>
      <c r="AO125">
        <v>19.5070571795819</v>
      </c>
      <c r="AP125">
        <v>20.4335254545455</v>
      </c>
      <c r="AQ125">
        <v>0.000831711696683311</v>
      </c>
      <c r="AR125">
        <v>77.4193285982375</v>
      </c>
      <c r="AS125">
        <v>30</v>
      </c>
      <c r="AT125">
        <v>6</v>
      </c>
      <c r="AU125">
        <f>IF(AS125*$H$13&gt;=AW125,1.0,(AW125/(AW125-AS125*$H$13)))</f>
        <v>0</v>
      </c>
      <c r="AV125">
        <f>(AU125-1)*100</f>
        <v>0</v>
      </c>
      <c r="AW125">
        <f>MAX(0,($B$13+$C$13*BV125)/(1+$D$13*BV125)*BO125/(BQ125+273)*$E$13)</f>
        <v>0</v>
      </c>
      <c r="AX125">
        <f>$B$11*BW125+$C$11*BX125+$F$11*CI125*(1-CL125)</f>
        <v>0</v>
      </c>
      <c r="AY125">
        <f>AX125*AZ125</f>
        <v>0</v>
      </c>
      <c r="AZ125">
        <f>($B$11*$D$9+$C$11*$D$9+$F$11*((CV125+CN125)/MAX(CV125+CN125+CW125, 0.1)*$I$9+CW125/MAX(CV125+CN125+CW125, 0.1)*$J$9))/($B$11+$C$11+$F$11)</f>
        <v>0</v>
      </c>
      <c r="BA125">
        <f>($B$11*$K$9+$C$11*$K$9+$F$11*((CV125+CN125)/MAX(CV125+CN125+CW125, 0.1)*$P$9+CW125/MAX(CV125+CN125+CW125, 0.1)*$Q$9))/($B$11+$C$11+$F$11)</f>
        <v>0</v>
      </c>
      <c r="BB125">
        <v>2.18</v>
      </c>
      <c r="BC125">
        <v>0.5</v>
      </c>
      <c r="BD125" t="s">
        <v>355</v>
      </c>
      <c r="BE125">
        <v>2</v>
      </c>
      <c r="BF125" t="b">
        <v>1</v>
      </c>
      <c r="BG125">
        <v>1656170390.27857</v>
      </c>
      <c r="BH125">
        <v>1765.04392857143</v>
      </c>
      <c r="BI125">
        <v>1807.99321428571</v>
      </c>
      <c r="BJ125">
        <v>20.4070964285714</v>
      </c>
      <c r="BK125">
        <v>19.4925321428571</v>
      </c>
      <c r="BL125">
        <v>1760.93821428571</v>
      </c>
      <c r="BM125">
        <v>20.3555428571429</v>
      </c>
      <c r="BN125">
        <v>500.018464285714</v>
      </c>
      <c r="BO125">
        <v>76.3284821428571</v>
      </c>
      <c r="BP125">
        <v>0.100028575</v>
      </c>
      <c r="BQ125">
        <v>24.783225</v>
      </c>
      <c r="BR125">
        <v>24.7935142857143</v>
      </c>
      <c r="BS125">
        <v>999.9</v>
      </c>
      <c r="BT125">
        <v>0</v>
      </c>
      <c r="BU125">
        <v>0</v>
      </c>
      <c r="BV125">
        <v>10017.3446428571</v>
      </c>
      <c r="BW125">
        <v>0</v>
      </c>
      <c r="BX125">
        <v>1411.83714285714</v>
      </c>
      <c r="BY125">
        <v>-42.9496571428571</v>
      </c>
      <c r="BZ125">
        <v>1801.81392857143</v>
      </c>
      <c r="CA125">
        <v>1843.93714285714</v>
      </c>
      <c r="CB125">
        <v>0.914556035714286</v>
      </c>
      <c r="CC125">
        <v>1807.99321428571</v>
      </c>
      <c r="CD125">
        <v>19.4925321428571</v>
      </c>
      <c r="CE125">
        <v>1.55764285714286</v>
      </c>
      <c r="CF125">
        <v>1.48783392857143</v>
      </c>
      <c r="CG125">
        <v>13.5460321428571</v>
      </c>
      <c r="CH125">
        <v>12.8437178571429</v>
      </c>
      <c r="CI125">
        <v>2000.03285714286</v>
      </c>
      <c r="CJ125">
        <v>0.980004107142857</v>
      </c>
      <c r="CK125">
        <v>0.0199958892857143</v>
      </c>
      <c r="CL125">
        <v>0</v>
      </c>
      <c r="CM125">
        <v>2.59933571428571</v>
      </c>
      <c r="CN125">
        <v>0</v>
      </c>
      <c r="CO125">
        <v>3702.18071428571</v>
      </c>
      <c r="CP125">
        <v>16705.7142857143</v>
      </c>
      <c r="CQ125">
        <v>40.75</v>
      </c>
      <c r="CR125">
        <v>42.61825</v>
      </c>
      <c r="CS125">
        <v>41.7610714285714</v>
      </c>
      <c r="CT125">
        <v>40.7543571428571</v>
      </c>
      <c r="CU125">
        <v>40.2787857142857</v>
      </c>
      <c r="CV125">
        <v>1960.0425</v>
      </c>
      <c r="CW125">
        <v>39.9903571428571</v>
      </c>
      <c r="CX125">
        <v>0</v>
      </c>
      <c r="CY125">
        <v>1656170397</v>
      </c>
      <c r="CZ125">
        <v>0</v>
      </c>
      <c r="DA125">
        <v>0</v>
      </c>
      <c r="DB125" t="s">
        <v>356</v>
      </c>
      <c r="DC125">
        <v>1656081796.1</v>
      </c>
      <c r="DD125">
        <v>1656081786.6</v>
      </c>
      <c r="DE125">
        <v>0</v>
      </c>
      <c r="DF125">
        <v>0.447</v>
      </c>
      <c r="DG125">
        <v>0.012</v>
      </c>
      <c r="DH125">
        <v>1.816</v>
      </c>
      <c r="DI125">
        <v>-0.091</v>
      </c>
      <c r="DJ125">
        <v>420</v>
      </c>
      <c r="DK125">
        <v>13</v>
      </c>
      <c r="DL125">
        <v>0.64</v>
      </c>
      <c r="DM125">
        <v>0.22</v>
      </c>
      <c r="DN125">
        <v>-42.8905625</v>
      </c>
      <c r="DO125">
        <v>-1.20713358348941</v>
      </c>
      <c r="DP125">
        <v>0.44200376564431</v>
      </c>
      <c r="DQ125">
        <v>0</v>
      </c>
      <c r="DR125">
        <v>0.927180275</v>
      </c>
      <c r="DS125">
        <v>-0.179976348968105</v>
      </c>
      <c r="DT125">
        <v>0.0226822125662241</v>
      </c>
      <c r="DU125">
        <v>0</v>
      </c>
      <c r="DV125">
        <v>0</v>
      </c>
      <c r="DW125">
        <v>2</v>
      </c>
      <c r="DX125" t="s">
        <v>357</v>
      </c>
      <c r="DY125">
        <v>2.8985</v>
      </c>
      <c r="DZ125">
        <v>2.71644</v>
      </c>
      <c r="EA125">
        <v>0.204301</v>
      </c>
      <c r="EB125">
        <v>0.206801</v>
      </c>
      <c r="EC125">
        <v>0.0790611</v>
      </c>
      <c r="ED125">
        <v>0.0761147</v>
      </c>
      <c r="EE125">
        <v>22898.9</v>
      </c>
      <c r="EF125">
        <v>19621.2</v>
      </c>
      <c r="EG125">
        <v>25742.6</v>
      </c>
      <c r="EH125">
        <v>24070.6</v>
      </c>
      <c r="EI125">
        <v>40403.5</v>
      </c>
      <c r="EJ125">
        <v>36780</v>
      </c>
      <c r="EK125">
        <v>46453.8</v>
      </c>
      <c r="EL125">
        <v>42892.4</v>
      </c>
      <c r="EM125">
        <v>1.81475</v>
      </c>
      <c r="EN125">
        <v>2.2903</v>
      </c>
      <c r="EO125">
        <v>0.143938</v>
      </c>
      <c r="EP125">
        <v>0</v>
      </c>
      <c r="EQ125">
        <v>22.5389</v>
      </c>
      <c r="ER125">
        <v>999.9</v>
      </c>
      <c r="ES125">
        <v>53.156</v>
      </c>
      <c r="ET125">
        <v>26.868</v>
      </c>
      <c r="EU125">
        <v>24.7344</v>
      </c>
      <c r="EV125">
        <v>52.1455</v>
      </c>
      <c r="EW125">
        <v>35.8494</v>
      </c>
      <c r="EX125">
        <v>2</v>
      </c>
      <c r="EY125">
        <v>-0.33033</v>
      </c>
      <c r="EZ125">
        <v>-0.132111</v>
      </c>
      <c r="FA125">
        <v>20.2468</v>
      </c>
      <c r="FB125">
        <v>5.23391</v>
      </c>
      <c r="FC125">
        <v>11.986</v>
      </c>
      <c r="FD125">
        <v>4.95715</v>
      </c>
      <c r="FE125">
        <v>3.30395</v>
      </c>
      <c r="FF125">
        <v>9999</v>
      </c>
      <c r="FG125">
        <v>311</v>
      </c>
      <c r="FH125">
        <v>3699.7</v>
      </c>
      <c r="FI125">
        <v>9999</v>
      </c>
      <c r="FJ125">
        <v>1.86829</v>
      </c>
      <c r="FK125">
        <v>1.86401</v>
      </c>
      <c r="FL125">
        <v>1.8716</v>
      </c>
      <c r="FM125">
        <v>1.86249</v>
      </c>
      <c r="FN125">
        <v>1.86188</v>
      </c>
      <c r="FO125">
        <v>1.86829</v>
      </c>
      <c r="FP125">
        <v>1.85843</v>
      </c>
      <c r="FQ125">
        <v>1.86487</v>
      </c>
      <c r="FR125">
        <v>5</v>
      </c>
      <c r="FS125">
        <v>0</v>
      </c>
      <c r="FT125">
        <v>0</v>
      </c>
      <c r="FU125">
        <v>0</v>
      </c>
      <c r="FV125" t="s">
        <v>358</v>
      </c>
      <c r="FW125" t="s">
        <v>359</v>
      </c>
      <c r="FX125" t="s">
        <v>360</v>
      </c>
      <c r="FY125" t="s">
        <v>360</v>
      </c>
      <c r="FZ125" t="s">
        <v>360</v>
      </c>
      <c r="GA125" t="s">
        <v>360</v>
      </c>
      <c r="GB125">
        <v>0</v>
      </c>
      <c r="GC125">
        <v>100</v>
      </c>
      <c r="GD125">
        <v>100</v>
      </c>
      <c r="GE125">
        <v>4.21</v>
      </c>
      <c r="GF125">
        <v>0.0515</v>
      </c>
      <c r="GG125">
        <v>0.394990895927804</v>
      </c>
      <c r="GH125">
        <v>0.00311535208462502</v>
      </c>
      <c r="GI125">
        <v>-2.16445174003142e-06</v>
      </c>
      <c r="GJ125">
        <v>9.0383515404126e-10</v>
      </c>
      <c r="GK125">
        <v>0.0515542376217994</v>
      </c>
      <c r="GL125">
        <v>0</v>
      </c>
      <c r="GM125">
        <v>0</v>
      </c>
      <c r="GN125">
        <v>0</v>
      </c>
      <c r="GO125">
        <v>18</v>
      </c>
      <c r="GP125">
        <v>2154</v>
      </c>
      <c r="GQ125">
        <v>2</v>
      </c>
      <c r="GR125">
        <v>17</v>
      </c>
      <c r="GS125">
        <v>1476.7</v>
      </c>
      <c r="GT125">
        <v>1476.9</v>
      </c>
      <c r="GU125">
        <v>4.13208</v>
      </c>
      <c r="GV125">
        <v>2.26562</v>
      </c>
      <c r="GW125">
        <v>1.99829</v>
      </c>
      <c r="GX125">
        <v>2.69775</v>
      </c>
      <c r="GY125">
        <v>2.09351</v>
      </c>
      <c r="GZ125">
        <v>2.31445</v>
      </c>
      <c r="HA125">
        <v>35.6613</v>
      </c>
      <c r="HB125">
        <v>15.8745</v>
      </c>
      <c r="HC125">
        <v>18</v>
      </c>
      <c r="HD125">
        <v>408.395</v>
      </c>
      <c r="HE125">
        <v>729.102</v>
      </c>
      <c r="HF125">
        <v>23.0014</v>
      </c>
      <c r="HG125">
        <v>23.1543</v>
      </c>
      <c r="HH125">
        <v>30.0006</v>
      </c>
      <c r="HI125">
        <v>22.8877</v>
      </c>
      <c r="HJ125">
        <v>22.8784</v>
      </c>
      <c r="HK125">
        <v>82.6969</v>
      </c>
      <c r="HL125">
        <v>34.1019</v>
      </c>
      <c r="HM125">
        <v>80.5343</v>
      </c>
      <c r="HN125">
        <v>23</v>
      </c>
      <c r="HO125">
        <v>1856.8</v>
      </c>
      <c r="HP125">
        <v>19.5318</v>
      </c>
      <c r="HQ125">
        <v>98.3808</v>
      </c>
      <c r="HR125">
        <v>100.882</v>
      </c>
    </row>
    <row r="126" spans="1:226">
      <c r="A126">
        <v>110</v>
      </c>
      <c r="B126">
        <v>1656170403.1</v>
      </c>
      <c r="C126">
        <v>606.599999904633</v>
      </c>
      <c r="D126" t="s">
        <v>578</v>
      </c>
      <c r="E126" t="s">
        <v>579</v>
      </c>
      <c r="F126">
        <v>5</v>
      </c>
      <c r="G126" t="s">
        <v>353</v>
      </c>
      <c r="H126" t="s">
        <v>354</v>
      </c>
      <c r="I126">
        <v>1656170395.58148</v>
      </c>
      <c r="J126">
        <f>(K126)/1000</f>
        <v>0</v>
      </c>
      <c r="K126">
        <f>IF(BF126, AN126, AH126)</f>
        <v>0</v>
      </c>
      <c r="L126">
        <f>IF(BF126, AI126, AG126)</f>
        <v>0</v>
      </c>
      <c r="M126">
        <f>BH126 - IF(AU126&gt;1, L126*BB126*100.0/(AW126*BV126), 0)</f>
        <v>0</v>
      </c>
      <c r="N126">
        <f>((T126-J126/2)*M126-L126)/(T126+J126/2)</f>
        <v>0</v>
      </c>
      <c r="O126">
        <f>N126*(BO126+BP126)/1000.0</f>
        <v>0</v>
      </c>
      <c r="P126">
        <f>(BH126 - IF(AU126&gt;1, L126*BB126*100.0/(AW126*BV126), 0))*(BO126+BP126)/1000.0</f>
        <v>0</v>
      </c>
      <c r="Q126">
        <f>2.0/((1/S126-1/R126)+SIGN(S126)*SQRT((1/S126-1/R126)*(1/S126-1/R126) + 4*BC126/((BC126+1)*(BC126+1))*(2*1/S126*1/R126-1/R126*1/R126)))</f>
        <v>0</v>
      </c>
      <c r="R126">
        <f>IF(LEFT(BD126,1)&lt;&gt;"0",IF(LEFT(BD126,1)="1",3.0,BE126),$D$5+$E$5*(BV126*BO126/($K$5*1000))+$F$5*(BV126*BO126/($K$5*1000))*MAX(MIN(BB126,$J$5),$I$5)*MAX(MIN(BB126,$J$5),$I$5)+$G$5*MAX(MIN(BB126,$J$5),$I$5)*(BV126*BO126/($K$5*1000))+$H$5*(BV126*BO126/($K$5*1000))*(BV126*BO126/($K$5*1000)))</f>
        <v>0</v>
      </c>
      <c r="S126">
        <f>J126*(1000-(1000*0.61365*exp(17.502*W126/(240.97+W126))/(BO126+BP126)+BJ126)/2)/(1000*0.61365*exp(17.502*W126/(240.97+W126))/(BO126+BP126)-BJ126)</f>
        <v>0</v>
      </c>
      <c r="T126">
        <f>1/((BC126+1)/(Q126/1.6)+1/(R126/1.37)) + BC126/((BC126+1)/(Q126/1.6) + BC126/(R126/1.37))</f>
        <v>0</v>
      </c>
      <c r="U126">
        <f>(AX126*BA126)</f>
        <v>0</v>
      </c>
      <c r="V126">
        <f>(BQ126+(U126+2*0.95*5.67E-8*(((BQ126+$B$7)+273)^4-(BQ126+273)^4)-44100*J126)/(1.84*29.3*R126+8*0.95*5.67E-8*(BQ126+273)^3))</f>
        <v>0</v>
      </c>
      <c r="W126">
        <f>($C$7*BR126+$D$7*BS126+$E$7*V126)</f>
        <v>0</v>
      </c>
      <c r="X126">
        <f>0.61365*exp(17.502*W126/(240.97+W126))</f>
        <v>0</v>
      </c>
      <c r="Y126">
        <f>(Z126/AA126*100)</f>
        <v>0</v>
      </c>
      <c r="Z126">
        <f>BJ126*(BO126+BP126)/1000</f>
        <v>0</v>
      </c>
      <c r="AA126">
        <f>0.61365*exp(17.502*BQ126/(240.97+BQ126))</f>
        <v>0</v>
      </c>
      <c r="AB126">
        <f>(X126-BJ126*(BO126+BP126)/1000)</f>
        <v>0</v>
      </c>
      <c r="AC126">
        <f>(-J126*44100)</f>
        <v>0</v>
      </c>
      <c r="AD126">
        <f>2*29.3*R126*0.92*(BQ126-W126)</f>
        <v>0</v>
      </c>
      <c r="AE126">
        <f>2*0.95*5.67E-8*(((BQ126+$B$7)+273)^4-(W126+273)^4)</f>
        <v>0</v>
      </c>
      <c r="AF126">
        <f>U126+AE126+AC126+AD126</f>
        <v>0</v>
      </c>
      <c r="AG126">
        <f>BN126*AU126*(BI126-BH126*(1000-AU126*BK126)/(1000-AU126*BJ126))/(100*BB126)</f>
        <v>0</v>
      </c>
      <c r="AH126">
        <f>1000*BN126*AU126*(BJ126-BK126)/(100*BB126*(1000-AU126*BJ126))</f>
        <v>0</v>
      </c>
      <c r="AI126">
        <f>(AJ126 - AK126 - BO126*1E3/(8.314*(BQ126+273.15)) * AM126/BN126 * AL126) * BN126/(100*BB126) * (1000 - BK126)/1000</f>
        <v>0</v>
      </c>
      <c r="AJ126">
        <v>1876.19083386156</v>
      </c>
      <c r="AK126">
        <v>1844.01909090909</v>
      </c>
      <c r="AL126">
        <v>3.30828395043721</v>
      </c>
      <c r="AM126">
        <v>66.87844345255</v>
      </c>
      <c r="AN126">
        <f>(AP126 - AO126 + BO126*1E3/(8.314*(BQ126+273.15)) * AR126/BN126 * AQ126) * BN126/(100*BB126) * 1000/(1000 - AP126)</f>
        <v>0</v>
      </c>
      <c r="AO126">
        <v>19.5248504074406</v>
      </c>
      <c r="AP126">
        <v>20.4459181818182</v>
      </c>
      <c r="AQ126">
        <v>0.000532059587060403</v>
      </c>
      <c r="AR126">
        <v>77.4193285982375</v>
      </c>
      <c r="AS126">
        <v>30</v>
      </c>
      <c r="AT126">
        <v>6</v>
      </c>
      <c r="AU126">
        <f>IF(AS126*$H$13&gt;=AW126,1.0,(AW126/(AW126-AS126*$H$13)))</f>
        <v>0</v>
      </c>
      <c r="AV126">
        <f>(AU126-1)*100</f>
        <v>0</v>
      </c>
      <c r="AW126">
        <f>MAX(0,($B$13+$C$13*BV126)/(1+$D$13*BV126)*BO126/(BQ126+273)*$E$13)</f>
        <v>0</v>
      </c>
      <c r="AX126">
        <f>$B$11*BW126+$C$11*BX126+$F$11*CI126*(1-CL126)</f>
        <v>0</v>
      </c>
      <c r="AY126">
        <f>AX126*AZ126</f>
        <v>0</v>
      </c>
      <c r="AZ126">
        <f>($B$11*$D$9+$C$11*$D$9+$F$11*((CV126+CN126)/MAX(CV126+CN126+CW126, 0.1)*$I$9+CW126/MAX(CV126+CN126+CW126, 0.1)*$J$9))/($B$11+$C$11+$F$11)</f>
        <v>0</v>
      </c>
      <c r="BA126">
        <f>($B$11*$K$9+$C$11*$K$9+$F$11*((CV126+CN126)/MAX(CV126+CN126+CW126, 0.1)*$P$9+CW126/MAX(CV126+CN126+CW126, 0.1)*$Q$9))/($B$11+$C$11+$F$11)</f>
        <v>0</v>
      </c>
      <c r="BB126">
        <v>2.18</v>
      </c>
      <c r="BC126">
        <v>0.5</v>
      </c>
      <c r="BD126" t="s">
        <v>355</v>
      </c>
      <c r="BE126">
        <v>2</v>
      </c>
      <c r="BF126" t="b">
        <v>1</v>
      </c>
      <c r="BG126">
        <v>1656170395.58148</v>
      </c>
      <c r="BH126">
        <v>1782.92222222222</v>
      </c>
      <c r="BI126">
        <v>1825.54222222222</v>
      </c>
      <c r="BJ126">
        <v>20.4268333333333</v>
      </c>
      <c r="BK126">
        <v>19.5125888888889</v>
      </c>
      <c r="BL126">
        <v>1778.74666666667</v>
      </c>
      <c r="BM126">
        <v>20.3752888888889</v>
      </c>
      <c r="BN126">
        <v>500.028555555555</v>
      </c>
      <c r="BO126">
        <v>76.3281555555556</v>
      </c>
      <c r="BP126">
        <v>0.100098948148148</v>
      </c>
      <c r="BQ126">
        <v>24.7895185185185</v>
      </c>
      <c r="BR126">
        <v>24.8527481481481</v>
      </c>
      <c r="BS126">
        <v>999.9</v>
      </c>
      <c r="BT126">
        <v>0</v>
      </c>
      <c r="BU126">
        <v>0</v>
      </c>
      <c r="BV126">
        <v>9994.55740740741</v>
      </c>
      <c r="BW126">
        <v>0</v>
      </c>
      <c r="BX126">
        <v>1412.14592592593</v>
      </c>
      <c r="BY126">
        <v>-42.6203148148148</v>
      </c>
      <c r="BZ126">
        <v>1820.10148148148</v>
      </c>
      <c r="CA126">
        <v>1861.87296296296</v>
      </c>
      <c r="CB126">
        <v>0.914244777777778</v>
      </c>
      <c r="CC126">
        <v>1825.54222222222</v>
      </c>
      <c r="CD126">
        <v>19.5125888888889</v>
      </c>
      <c r="CE126">
        <v>1.55914296296296</v>
      </c>
      <c r="CF126">
        <v>1.48935851851852</v>
      </c>
      <c r="CG126">
        <v>13.5608185185185</v>
      </c>
      <c r="CH126">
        <v>12.859362962963</v>
      </c>
      <c r="CI126">
        <v>2000.00592592593</v>
      </c>
      <c r="CJ126">
        <v>0.980003777777778</v>
      </c>
      <c r="CK126">
        <v>0.019996237037037</v>
      </c>
      <c r="CL126">
        <v>0</v>
      </c>
      <c r="CM126">
        <v>2.59367037037037</v>
      </c>
      <c r="CN126">
        <v>0</v>
      </c>
      <c r="CO126">
        <v>3704.05925925926</v>
      </c>
      <c r="CP126">
        <v>16705.4851851852</v>
      </c>
      <c r="CQ126">
        <v>40.75</v>
      </c>
      <c r="CR126">
        <v>42.6341851851852</v>
      </c>
      <c r="CS126">
        <v>41.7821481481481</v>
      </c>
      <c r="CT126">
        <v>40.7798518518518</v>
      </c>
      <c r="CU126">
        <v>40.289037037037</v>
      </c>
      <c r="CV126">
        <v>1960.01592592593</v>
      </c>
      <c r="CW126">
        <v>39.99</v>
      </c>
      <c r="CX126">
        <v>0</v>
      </c>
      <c r="CY126">
        <v>1656170401.8</v>
      </c>
      <c r="CZ126">
        <v>0</v>
      </c>
      <c r="DA126">
        <v>0</v>
      </c>
      <c r="DB126" t="s">
        <v>356</v>
      </c>
      <c r="DC126">
        <v>1656081796.1</v>
      </c>
      <c r="DD126">
        <v>1656081786.6</v>
      </c>
      <c r="DE126">
        <v>0</v>
      </c>
      <c r="DF126">
        <v>0.447</v>
      </c>
      <c r="DG126">
        <v>0.012</v>
      </c>
      <c r="DH126">
        <v>1.816</v>
      </c>
      <c r="DI126">
        <v>-0.091</v>
      </c>
      <c r="DJ126">
        <v>420</v>
      </c>
      <c r="DK126">
        <v>13</v>
      </c>
      <c r="DL126">
        <v>0.64</v>
      </c>
      <c r="DM126">
        <v>0.22</v>
      </c>
      <c r="DN126">
        <v>-42.7720902439024</v>
      </c>
      <c r="DO126">
        <v>2.90803275261319</v>
      </c>
      <c r="DP126">
        <v>0.556298713758362</v>
      </c>
      <c r="DQ126">
        <v>0</v>
      </c>
      <c r="DR126">
        <v>0.915980902439024</v>
      </c>
      <c r="DS126">
        <v>-0.035470243902439</v>
      </c>
      <c r="DT126">
        <v>0.00845732753385325</v>
      </c>
      <c r="DU126">
        <v>1</v>
      </c>
      <c r="DV126">
        <v>1</v>
      </c>
      <c r="DW126">
        <v>2</v>
      </c>
      <c r="DX126" t="s">
        <v>375</v>
      </c>
      <c r="DY126">
        <v>2.89828</v>
      </c>
      <c r="DZ126">
        <v>2.71592</v>
      </c>
      <c r="EA126">
        <v>0.205372</v>
      </c>
      <c r="EB126">
        <v>0.207869</v>
      </c>
      <c r="EC126">
        <v>0.0790894</v>
      </c>
      <c r="ED126">
        <v>0.0761483</v>
      </c>
      <c r="EE126">
        <v>22867.4</v>
      </c>
      <c r="EF126">
        <v>19594.4</v>
      </c>
      <c r="EG126">
        <v>25741.8</v>
      </c>
      <c r="EH126">
        <v>24070.2</v>
      </c>
      <c r="EI126">
        <v>40401.3</v>
      </c>
      <c r="EJ126">
        <v>36778.3</v>
      </c>
      <c r="EK126">
        <v>46452.7</v>
      </c>
      <c r="EL126">
        <v>42892</v>
      </c>
      <c r="EM126">
        <v>1.81467</v>
      </c>
      <c r="EN126">
        <v>2.29015</v>
      </c>
      <c r="EO126">
        <v>0.143707</v>
      </c>
      <c r="EP126">
        <v>0</v>
      </c>
      <c r="EQ126">
        <v>22.543</v>
      </c>
      <c r="ER126">
        <v>999.9</v>
      </c>
      <c r="ES126">
        <v>53.156</v>
      </c>
      <c r="ET126">
        <v>26.888</v>
      </c>
      <c r="EU126">
        <v>24.7635</v>
      </c>
      <c r="EV126">
        <v>52.1255</v>
      </c>
      <c r="EW126">
        <v>35.9215</v>
      </c>
      <c r="EX126">
        <v>2</v>
      </c>
      <c r="EY126">
        <v>-0.329886</v>
      </c>
      <c r="EZ126">
        <v>-0.12354</v>
      </c>
      <c r="FA126">
        <v>20.2469</v>
      </c>
      <c r="FB126">
        <v>5.23481</v>
      </c>
      <c r="FC126">
        <v>11.986</v>
      </c>
      <c r="FD126">
        <v>4.95725</v>
      </c>
      <c r="FE126">
        <v>3.304</v>
      </c>
      <c r="FF126">
        <v>9999</v>
      </c>
      <c r="FG126">
        <v>311</v>
      </c>
      <c r="FH126">
        <v>3700</v>
      </c>
      <c r="FI126">
        <v>9999</v>
      </c>
      <c r="FJ126">
        <v>1.86829</v>
      </c>
      <c r="FK126">
        <v>1.86401</v>
      </c>
      <c r="FL126">
        <v>1.87161</v>
      </c>
      <c r="FM126">
        <v>1.86248</v>
      </c>
      <c r="FN126">
        <v>1.86188</v>
      </c>
      <c r="FO126">
        <v>1.86829</v>
      </c>
      <c r="FP126">
        <v>1.85839</v>
      </c>
      <c r="FQ126">
        <v>1.86488</v>
      </c>
      <c r="FR126">
        <v>5</v>
      </c>
      <c r="FS126">
        <v>0</v>
      </c>
      <c r="FT126">
        <v>0</v>
      </c>
      <c r="FU126">
        <v>0</v>
      </c>
      <c r="FV126" t="s">
        <v>358</v>
      </c>
      <c r="FW126" t="s">
        <v>359</v>
      </c>
      <c r="FX126" t="s">
        <v>360</v>
      </c>
      <c r="FY126" t="s">
        <v>360</v>
      </c>
      <c r="FZ126" t="s">
        <v>360</v>
      </c>
      <c r="GA126" t="s">
        <v>360</v>
      </c>
      <c r="GB126">
        <v>0</v>
      </c>
      <c r="GC126">
        <v>100</v>
      </c>
      <c r="GD126">
        <v>100</v>
      </c>
      <c r="GE126">
        <v>4.27</v>
      </c>
      <c r="GF126">
        <v>0.0515</v>
      </c>
      <c r="GG126">
        <v>0.394990895927804</v>
      </c>
      <c r="GH126">
        <v>0.00311535208462502</v>
      </c>
      <c r="GI126">
        <v>-2.16445174003142e-06</v>
      </c>
      <c r="GJ126">
        <v>9.0383515404126e-10</v>
      </c>
      <c r="GK126">
        <v>0.0515542376217994</v>
      </c>
      <c r="GL126">
        <v>0</v>
      </c>
      <c r="GM126">
        <v>0</v>
      </c>
      <c r="GN126">
        <v>0</v>
      </c>
      <c r="GO126">
        <v>18</v>
      </c>
      <c r="GP126">
        <v>2154</v>
      </c>
      <c r="GQ126">
        <v>2</v>
      </c>
      <c r="GR126">
        <v>17</v>
      </c>
      <c r="GS126">
        <v>1476.8</v>
      </c>
      <c r="GT126">
        <v>1476.9</v>
      </c>
      <c r="GU126">
        <v>4.1626</v>
      </c>
      <c r="GV126">
        <v>2.23022</v>
      </c>
      <c r="GW126">
        <v>1.99829</v>
      </c>
      <c r="GX126">
        <v>2.69775</v>
      </c>
      <c r="GY126">
        <v>2.09351</v>
      </c>
      <c r="GZ126">
        <v>2.3584</v>
      </c>
      <c r="HA126">
        <v>35.6613</v>
      </c>
      <c r="HB126">
        <v>15.8745</v>
      </c>
      <c r="HC126">
        <v>18</v>
      </c>
      <c r="HD126">
        <v>408.41</v>
      </c>
      <c r="HE126">
        <v>729.082</v>
      </c>
      <c r="HF126">
        <v>23.0016</v>
      </c>
      <c r="HG126">
        <v>23.1622</v>
      </c>
      <c r="HH126">
        <v>30.0006</v>
      </c>
      <c r="HI126">
        <v>22.895</v>
      </c>
      <c r="HJ126">
        <v>22.8862</v>
      </c>
      <c r="HK126">
        <v>83.2705</v>
      </c>
      <c r="HL126">
        <v>34.1019</v>
      </c>
      <c r="HM126">
        <v>80.5343</v>
      </c>
      <c r="HN126">
        <v>23</v>
      </c>
      <c r="HO126">
        <v>1870.22</v>
      </c>
      <c r="HP126">
        <v>19.5437</v>
      </c>
      <c r="HQ126">
        <v>98.3783</v>
      </c>
      <c r="HR126">
        <v>100.88</v>
      </c>
    </row>
    <row r="127" spans="1:226">
      <c r="A127">
        <v>111</v>
      </c>
      <c r="B127">
        <v>1656170408.1</v>
      </c>
      <c r="C127">
        <v>611.599999904633</v>
      </c>
      <c r="D127" t="s">
        <v>580</v>
      </c>
      <c r="E127" t="s">
        <v>581</v>
      </c>
      <c r="F127">
        <v>5</v>
      </c>
      <c r="G127" t="s">
        <v>353</v>
      </c>
      <c r="H127" t="s">
        <v>354</v>
      </c>
      <c r="I127">
        <v>1656170400.29643</v>
      </c>
      <c r="J127">
        <f>(K127)/1000</f>
        <v>0</v>
      </c>
      <c r="K127">
        <f>IF(BF127, AN127, AH127)</f>
        <v>0</v>
      </c>
      <c r="L127">
        <f>IF(BF127, AI127, AG127)</f>
        <v>0</v>
      </c>
      <c r="M127">
        <f>BH127 - IF(AU127&gt;1, L127*BB127*100.0/(AW127*BV127), 0)</f>
        <v>0</v>
      </c>
      <c r="N127">
        <f>((T127-J127/2)*M127-L127)/(T127+J127/2)</f>
        <v>0</v>
      </c>
      <c r="O127">
        <f>N127*(BO127+BP127)/1000.0</f>
        <v>0</v>
      </c>
      <c r="P127">
        <f>(BH127 - IF(AU127&gt;1, L127*BB127*100.0/(AW127*BV127), 0))*(BO127+BP127)/1000.0</f>
        <v>0</v>
      </c>
      <c r="Q127">
        <f>2.0/((1/S127-1/R127)+SIGN(S127)*SQRT((1/S127-1/R127)*(1/S127-1/R127) + 4*BC127/((BC127+1)*(BC127+1))*(2*1/S127*1/R127-1/R127*1/R127)))</f>
        <v>0</v>
      </c>
      <c r="R127">
        <f>IF(LEFT(BD127,1)&lt;&gt;"0",IF(LEFT(BD127,1)="1",3.0,BE127),$D$5+$E$5*(BV127*BO127/($K$5*1000))+$F$5*(BV127*BO127/($K$5*1000))*MAX(MIN(BB127,$J$5),$I$5)*MAX(MIN(BB127,$J$5),$I$5)+$G$5*MAX(MIN(BB127,$J$5),$I$5)*(BV127*BO127/($K$5*1000))+$H$5*(BV127*BO127/($K$5*1000))*(BV127*BO127/($K$5*1000)))</f>
        <v>0</v>
      </c>
      <c r="S127">
        <f>J127*(1000-(1000*0.61365*exp(17.502*W127/(240.97+W127))/(BO127+BP127)+BJ127)/2)/(1000*0.61365*exp(17.502*W127/(240.97+W127))/(BO127+BP127)-BJ127)</f>
        <v>0</v>
      </c>
      <c r="T127">
        <f>1/((BC127+1)/(Q127/1.6)+1/(R127/1.37)) + BC127/((BC127+1)/(Q127/1.6) + BC127/(R127/1.37))</f>
        <v>0</v>
      </c>
      <c r="U127">
        <f>(AX127*BA127)</f>
        <v>0</v>
      </c>
      <c r="V127">
        <f>(BQ127+(U127+2*0.95*5.67E-8*(((BQ127+$B$7)+273)^4-(BQ127+273)^4)-44100*J127)/(1.84*29.3*R127+8*0.95*5.67E-8*(BQ127+273)^3))</f>
        <v>0</v>
      </c>
      <c r="W127">
        <f>($C$7*BR127+$D$7*BS127+$E$7*V127)</f>
        <v>0</v>
      </c>
      <c r="X127">
        <f>0.61365*exp(17.502*W127/(240.97+W127))</f>
        <v>0</v>
      </c>
      <c r="Y127">
        <f>(Z127/AA127*100)</f>
        <v>0</v>
      </c>
      <c r="Z127">
        <f>BJ127*(BO127+BP127)/1000</f>
        <v>0</v>
      </c>
      <c r="AA127">
        <f>0.61365*exp(17.502*BQ127/(240.97+BQ127))</f>
        <v>0</v>
      </c>
      <c r="AB127">
        <f>(X127-BJ127*(BO127+BP127)/1000)</f>
        <v>0</v>
      </c>
      <c r="AC127">
        <f>(-J127*44100)</f>
        <v>0</v>
      </c>
      <c r="AD127">
        <f>2*29.3*R127*0.92*(BQ127-W127)</f>
        <v>0</v>
      </c>
      <c r="AE127">
        <f>2*0.95*5.67E-8*(((BQ127+$B$7)+273)^4-(W127+273)^4)</f>
        <v>0</v>
      </c>
      <c r="AF127">
        <f>U127+AE127+AC127+AD127</f>
        <v>0</v>
      </c>
      <c r="AG127">
        <f>BN127*AU127*(BI127-BH127*(1000-AU127*BK127)/(1000-AU127*BJ127))/(100*BB127)</f>
        <v>0</v>
      </c>
      <c r="AH127">
        <f>1000*BN127*AU127*(BJ127-BK127)/(100*BB127*(1000-AU127*BJ127))</f>
        <v>0</v>
      </c>
      <c r="AI127">
        <f>(AJ127 - AK127 - BO127*1E3/(8.314*(BQ127+273.15)) * AM127/BN127 * AL127) * BN127/(100*BB127) * (1000 - BK127)/1000</f>
        <v>0</v>
      </c>
      <c r="AJ127">
        <v>1893.35877622732</v>
      </c>
      <c r="AK127">
        <v>1860.92418181818</v>
      </c>
      <c r="AL127">
        <v>3.39810998503096</v>
      </c>
      <c r="AM127">
        <v>66.87844345255</v>
      </c>
      <c r="AN127">
        <f>(AP127 - AO127 + BO127*1E3/(8.314*(BQ127+273.15)) * AR127/BN127 * AQ127) * BN127/(100*BB127) * 1000/(1000 - AP127)</f>
        <v>0</v>
      </c>
      <c r="AO127">
        <v>19.5366481907901</v>
      </c>
      <c r="AP127">
        <v>20.4446654545454</v>
      </c>
      <c r="AQ127">
        <v>-6.29620242623881e-05</v>
      </c>
      <c r="AR127">
        <v>77.4193285982375</v>
      </c>
      <c r="AS127">
        <v>30</v>
      </c>
      <c r="AT127">
        <v>6</v>
      </c>
      <c r="AU127">
        <f>IF(AS127*$H$13&gt;=AW127,1.0,(AW127/(AW127-AS127*$H$13)))</f>
        <v>0</v>
      </c>
      <c r="AV127">
        <f>(AU127-1)*100</f>
        <v>0</v>
      </c>
      <c r="AW127">
        <f>MAX(0,($B$13+$C$13*BV127)/(1+$D$13*BV127)*BO127/(BQ127+273)*$E$13)</f>
        <v>0</v>
      </c>
      <c r="AX127">
        <f>$B$11*BW127+$C$11*BX127+$F$11*CI127*(1-CL127)</f>
        <v>0</v>
      </c>
      <c r="AY127">
        <f>AX127*AZ127</f>
        <v>0</v>
      </c>
      <c r="AZ127">
        <f>($B$11*$D$9+$C$11*$D$9+$F$11*((CV127+CN127)/MAX(CV127+CN127+CW127, 0.1)*$I$9+CW127/MAX(CV127+CN127+CW127, 0.1)*$J$9))/($B$11+$C$11+$F$11)</f>
        <v>0</v>
      </c>
      <c r="BA127">
        <f>($B$11*$K$9+$C$11*$K$9+$F$11*((CV127+CN127)/MAX(CV127+CN127+CW127, 0.1)*$P$9+CW127/MAX(CV127+CN127+CW127, 0.1)*$Q$9))/($B$11+$C$11+$F$11)</f>
        <v>0</v>
      </c>
      <c r="BB127">
        <v>2.18</v>
      </c>
      <c r="BC127">
        <v>0.5</v>
      </c>
      <c r="BD127" t="s">
        <v>355</v>
      </c>
      <c r="BE127">
        <v>2</v>
      </c>
      <c r="BF127" t="b">
        <v>1</v>
      </c>
      <c r="BG127">
        <v>1656170400.29643</v>
      </c>
      <c r="BH127">
        <v>1798.66428571429</v>
      </c>
      <c r="BI127">
        <v>1841.22571428571</v>
      </c>
      <c r="BJ127">
        <v>20.4376</v>
      </c>
      <c r="BK127">
        <v>19.5263178571429</v>
      </c>
      <c r="BL127">
        <v>1794.425</v>
      </c>
      <c r="BM127">
        <v>20.3860535714286</v>
      </c>
      <c r="BN127">
        <v>500.012821428571</v>
      </c>
      <c r="BO127">
        <v>76.3281142857143</v>
      </c>
      <c r="BP127">
        <v>0.100004514285714</v>
      </c>
      <c r="BQ127">
        <v>24.7887964285714</v>
      </c>
      <c r="BR127">
        <v>24.8740214285714</v>
      </c>
      <c r="BS127">
        <v>999.9</v>
      </c>
      <c r="BT127">
        <v>0</v>
      </c>
      <c r="BU127">
        <v>0</v>
      </c>
      <c r="BV127">
        <v>9990.75892857143</v>
      </c>
      <c r="BW127">
        <v>0</v>
      </c>
      <c r="BX127">
        <v>1412.77214285714</v>
      </c>
      <c r="BY127">
        <v>-42.5626285714286</v>
      </c>
      <c r="BZ127">
        <v>1836.19214285714</v>
      </c>
      <c r="CA127">
        <v>1877.89571428571</v>
      </c>
      <c r="CB127">
        <v>0.911281035714286</v>
      </c>
      <c r="CC127">
        <v>1841.22571428571</v>
      </c>
      <c r="CD127">
        <v>19.5263178571429</v>
      </c>
      <c r="CE127">
        <v>1.55996392857143</v>
      </c>
      <c r="CF127">
        <v>1.49040571428571</v>
      </c>
      <c r="CG127">
        <v>13.5689</v>
      </c>
      <c r="CH127">
        <v>12.8701071428571</v>
      </c>
      <c r="CI127">
        <v>2000.00964285714</v>
      </c>
      <c r="CJ127">
        <v>0.980003785714286</v>
      </c>
      <c r="CK127">
        <v>0.0199962285714286</v>
      </c>
      <c r="CL127">
        <v>0</v>
      </c>
      <c r="CM127">
        <v>2.59278214285714</v>
      </c>
      <c r="CN127">
        <v>0</v>
      </c>
      <c r="CO127">
        <v>3710.505</v>
      </c>
      <c r="CP127">
        <v>16705.5071428571</v>
      </c>
      <c r="CQ127">
        <v>40.75</v>
      </c>
      <c r="CR127">
        <v>42.6515714285714</v>
      </c>
      <c r="CS127">
        <v>41.8009285714286</v>
      </c>
      <c r="CT127">
        <v>40.7987142857143</v>
      </c>
      <c r="CU127">
        <v>40.3075714285714</v>
      </c>
      <c r="CV127">
        <v>1960.01964285714</v>
      </c>
      <c r="CW127">
        <v>39.99</v>
      </c>
      <c r="CX127">
        <v>0</v>
      </c>
      <c r="CY127">
        <v>1656170407.2</v>
      </c>
      <c r="CZ127">
        <v>0</v>
      </c>
      <c r="DA127">
        <v>0</v>
      </c>
      <c r="DB127" t="s">
        <v>356</v>
      </c>
      <c r="DC127">
        <v>1656081796.1</v>
      </c>
      <c r="DD127">
        <v>1656081786.6</v>
      </c>
      <c r="DE127">
        <v>0</v>
      </c>
      <c r="DF127">
        <v>0.447</v>
      </c>
      <c r="DG127">
        <v>0.012</v>
      </c>
      <c r="DH127">
        <v>1.816</v>
      </c>
      <c r="DI127">
        <v>-0.091</v>
      </c>
      <c r="DJ127">
        <v>420</v>
      </c>
      <c r="DK127">
        <v>13</v>
      </c>
      <c r="DL127">
        <v>0.64</v>
      </c>
      <c r="DM127">
        <v>0.22</v>
      </c>
      <c r="DN127">
        <v>-42.5746926829268</v>
      </c>
      <c r="DO127">
        <v>1.38192334494774</v>
      </c>
      <c r="DP127">
        <v>0.4836529225164</v>
      </c>
      <c r="DQ127">
        <v>0</v>
      </c>
      <c r="DR127">
        <v>0.912270585365854</v>
      </c>
      <c r="DS127">
        <v>-0.0286118466898935</v>
      </c>
      <c r="DT127">
        <v>0.00399241800915008</v>
      </c>
      <c r="DU127">
        <v>1</v>
      </c>
      <c r="DV127">
        <v>1</v>
      </c>
      <c r="DW127">
        <v>2</v>
      </c>
      <c r="DX127" t="s">
        <v>375</v>
      </c>
      <c r="DY127">
        <v>2.89848</v>
      </c>
      <c r="DZ127">
        <v>2.71658</v>
      </c>
      <c r="EA127">
        <v>0.206457</v>
      </c>
      <c r="EB127">
        <v>0.208939</v>
      </c>
      <c r="EC127">
        <v>0.0790823</v>
      </c>
      <c r="ED127">
        <v>0.0761807</v>
      </c>
      <c r="EE127">
        <v>22836.3</v>
      </c>
      <c r="EF127">
        <v>19567.8</v>
      </c>
      <c r="EG127">
        <v>25741.9</v>
      </c>
      <c r="EH127">
        <v>24069.9</v>
      </c>
      <c r="EI127">
        <v>40401.3</v>
      </c>
      <c r="EJ127">
        <v>36776.7</v>
      </c>
      <c r="EK127">
        <v>46452.3</v>
      </c>
      <c r="EL127">
        <v>42891.6</v>
      </c>
      <c r="EM127">
        <v>1.81473</v>
      </c>
      <c r="EN127">
        <v>2.28972</v>
      </c>
      <c r="EO127">
        <v>0.143938</v>
      </c>
      <c r="EP127">
        <v>0</v>
      </c>
      <c r="EQ127">
        <v>22.5418</v>
      </c>
      <c r="ER127">
        <v>999.9</v>
      </c>
      <c r="ES127">
        <v>53.131</v>
      </c>
      <c r="ET127">
        <v>26.898</v>
      </c>
      <c r="EU127">
        <v>24.7651</v>
      </c>
      <c r="EV127">
        <v>52.5555</v>
      </c>
      <c r="EW127">
        <v>35.8734</v>
      </c>
      <c r="EX127">
        <v>2</v>
      </c>
      <c r="EY127">
        <v>-0.329111</v>
      </c>
      <c r="EZ127">
        <v>-0.117879</v>
      </c>
      <c r="FA127">
        <v>20.2469</v>
      </c>
      <c r="FB127">
        <v>5.23466</v>
      </c>
      <c r="FC127">
        <v>11.986</v>
      </c>
      <c r="FD127">
        <v>4.9573</v>
      </c>
      <c r="FE127">
        <v>3.304</v>
      </c>
      <c r="FF127">
        <v>9999</v>
      </c>
      <c r="FG127">
        <v>311</v>
      </c>
      <c r="FH127">
        <v>3700</v>
      </c>
      <c r="FI127">
        <v>9999</v>
      </c>
      <c r="FJ127">
        <v>1.86829</v>
      </c>
      <c r="FK127">
        <v>1.86401</v>
      </c>
      <c r="FL127">
        <v>1.87162</v>
      </c>
      <c r="FM127">
        <v>1.86248</v>
      </c>
      <c r="FN127">
        <v>1.86188</v>
      </c>
      <c r="FO127">
        <v>1.86829</v>
      </c>
      <c r="FP127">
        <v>1.85841</v>
      </c>
      <c r="FQ127">
        <v>1.86484</v>
      </c>
      <c r="FR127">
        <v>5</v>
      </c>
      <c r="FS127">
        <v>0</v>
      </c>
      <c r="FT127">
        <v>0</v>
      </c>
      <c r="FU127">
        <v>0</v>
      </c>
      <c r="FV127" t="s">
        <v>358</v>
      </c>
      <c r="FW127" t="s">
        <v>359</v>
      </c>
      <c r="FX127" t="s">
        <v>360</v>
      </c>
      <c r="FY127" t="s">
        <v>360</v>
      </c>
      <c r="FZ127" t="s">
        <v>360</v>
      </c>
      <c r="GA127" t="s">
        <v>360</v>
      </c>
      <c r="GB127">
        <v>0</v>
      </c>
      <c r="GC127">
        <v>100</v>
      </c>
      <c r="GD127">
        <v>100</v>
      </c>
      <c r="GE127">
        <v>4.35</v>
      </c>
      <c r="GF127">
        <v>0.0515</v>
      </c>
      <c r="GG127">
        <v>0.394990895927804</v>
      </c>
      <c r="GH127">
        <v>0.00311535208462502</v>
      </c>
      <c r="GI127">
        <v>-2.16445174003142e-06</v>
      </c>
      <c r="GJ127">
        <v>9.0383515404126e-10</v>
      </c>
      <c r="GK127">
        <v>0.0515542376217994</v>
      </c>
      <c r="GL127">
        <v>0</v>
      </c>
      <c r="GM127">
        <v>0</v>
      </c>
      <c r="GN127">
        <v>0</v>
      </c>
      <c r="GO127">
        <v>18</v>
      </c>
      <c r="GP127">
        <v>2154</v>
      </c>
      <c r="GQ127">
        <v>2</v>
      </c>
      <c r="GR127">
        <v>17</v>
      </c>
      <c r="GS127">
        <v>1476.9</v>
      </c>
      <c r="GT127">
        <v>1477</v>
      </c>
      <c r="GU127">
        <v>4.18701</v>
      </c>
      <c r="GV127">
        <v>2.25586</v>
      </c>
      <c r="GW127">
        <v>1.99829</v>
      </c>
      <c r="GX127">
        <v>2.69775</v>
      </c>
      <c r="GY127">
        <v>2.09351</v>
      </c>
      <c r="GZ127">
        <v>2.44873</v>
      </c>
      <c r="HA127">
        <v>35.6845</v>
      </c>
      <c r="HB127">
        <v>15.8832</v>
      </c>
      <c r="HC127">
        <v>18</v>
      </c>
      <c r="HD127">
        <v>408.492</v>
      </c>
      <c r="HE127">
        <v>728.813</v>
      </c>
      <c r="HF127">
        <v>23.0013</v>
      </c>
      <c r="HG127">
        <v>23.1704</v>
      </c>
      <c r="HH127">
        <v>30.0007</v>
      </c>
      <c r="HI127">
        <v>22.9025</v>
      </c>
      <c r="HJ127">
        <v>22.8937</v>
      </c>
      <c r="HK127">
        <v>83.7742</v>
      </c>
      <c r="HL127">
        <v>34.1019</v>
      </c>
      <c r="HM127">
        <v>80.5343</v>
      </c>
      <c r="HN127">
        <v>23</v>
      </c>
      <c r="HO127">
        <v>1890.33</v>
      </c>
      <c r="HP127">
        <v>19.5572</v>
      </c>
      <c r="HQ127">
        <v>98.3778</v>
      </c>
      <c r="HR127">
        <v>100.879</v>
      </c>
    </row>
    <row r="128" spans="1:226">
      <c r="A128">
        <v>112</v>
      </c>
      <c r="B128">
        <v>1656170413.1</v>
      </c>
      <c r="C128">
        <v>616.599999904633</v>
      </c>
      <c r="D128" t="s">
        <v>582</v>
      </c>
      <c r="E128" t="s">
        <v>583</v>
      </c>
      <c r="F128">
        <v>5</v>
      </c>
      <c r="G128" t="s">
        <v>353</v>
      </c>
      <c r="H128" t="s">
        <v>354</v>
      </c>
      <c r="I128">
        <v>1656170405.6</v>
      </c>
      <c r="J128">
        <f>(K128)/1000</f>
        <v>0</v>
      </c>
      <c r="K128">
        <f>IF(BF128, AN128, AH128)</f>
        <v>0</v>
      </c>
      <c r="L128">
        <f>IF(BF128, AI128, AG128)</f>
        <v>0</v>
      </c>
      <c r="M128">
        <f>BH128 - IF(AU128&gt;1, L128*BB128*100.0/(AW128*BV128), 0)</f>
        <v>0</v>
      </c>
      <c r="N128">
        <f>((T128-J128/2)*M128-L128)/(T128+J128/2)</f>
        <v>0</v>
      </c>
      <c r="O128">
        <f>N128*(BO128+BP128)/1000.0</f>
        <v>0</v>
      </c>
      <c r="P128">
        <f>(BH128 - IF(AU128&gt;1, L128*BB128*100.0/(AW128*BV128), 0))*(BO128+BP128)/1000.0</f>
        <v>0</v>
      </c>
      <c r="Q128">
        <f>2.0/((1/S128-1/R128)+SIGN(S128)*SQRT((1/S128-1/R128)*(1/S128-1/R128) + 4*BC128/((BC128+1)*(BC128+1))*(2*1/S128*1/R128-1/R128*1/R128)))</f>
        <v>0</v>
      </c>
      <c r="R128">
        <f>IF(LEFT(BD128,1)&lt;&gt;"0",IF(LEFT(BD128,1)="1",3.0,BE128),$D$5+$E$5*(BV128*BO128/($K$5*1000))+$F$5*(BV128*BO128/($K$5*1000))*MAX(MIN(BB128,$J$5),$I$5)*MAX(MIN(BB128,$J$5),$I$5)+$G$5*MAX(MIN(BB128,$J$5),$I$5)*(BV128*BO128/($K$5*1000))+$H$5*(BV128*BO128/($K$5*1000))*(BV128*BO128/($K$5*1000)))</f>
        <v>0</v>
      </c>
      <c r="S128">
        <f>J128*(1000-(1000*0.61365*exp(17.502*W128/(240.97+W128))/(BO128+BP128)+BJ128)/2)/(1000*0.61365*exp(17.502*W128/(240.97+W128))/(BO128+BP128)-BJ128)</f>
        <v>0</v>
      </c>
      <c r="T128">
        <f>1/((BC128+1)/(Q128/1.6)+1/(R128/1.37)) + BC128/((BC128+1)/(Q128/1.6) + BC128/(R128/1.37))</f>
        <v>0</v>
      </c>
      <c r="U128">
        <f>(AX128*BA128)</f>
        <v>0</v>
      </c>
      <c r="V128">
        <f>(BQ128+(U128+2*0.95*5.67E-8*(((BQ128+$B$7)+273)^4-(BQ128+273)^4)-44100*J128)/(1.84*29.3*R128+8*0.95*5.67E-8*(BQ128+273)^3))</f>
        <v>0</v>
      </c>
      <c r="W128">
        <f>($C$7*BR128+$D$7*BS128+$E$7*V128)</f>
        <v>0</v>
      </c>
      <c r="X128">
        <f>0.61365*exp(17.502*W128/(240.97+W128))</f>
        <v>0</v>
      </c>
      <c r="Y128">
        <f>(Z128/AA128*100)</f>
        <v>0</v>
      </c>
      <c r="Z128">
        <f>BJ128*(BO128+BP128)/1000</f>
        <v>0</v>
      </c>
      <c r="AA128">
        <f>0.61365*exp(17.502*BQ128/(240.97+BQ128))</f>
        <v>0</v>
      </c>
      <c r="AB128">
        <f>(X128-BJ128*(BO128+BP128)/1000)</f>
        <v>0</v>
      </c>
      <c r="AC128">
        <f>(-J128*44100)</f>
        <v>0</v>
      </c>
      <c r="AD128">
        <f>2*29.3*R128*0.92*(BQ128-W128)</f>
        <v>0</v>
      </c>
      <c r="AE128">
        <f>2*0.95*5.67E-8*(((BQ128+$B$7)+273)^4-(W128+273)^4)</f>
        <v>0</v>
      </c>
      <c r="AF128">
        <f>U128+AE128+AC128+AD128</f>
        <v>0</v>
      </c>
      <c r="AG128">
        <f>BN128*AU128*(BI128-BH128*(1000-AU128*BK128)/(1000-AU128*BJ128))/(100*BB128)</f>
        <v>0</v>
      </c>
      <c r="AH128">
        <f>1000*BN128*AU128*(BJ128-BK128)/(100*BB128*(1000-AU128*BJ128))</f>
        <v>0</v>
      </c>
      <c r="AI128">
        <f>(AJ128 - AK128 - BO128*1E3/(8.314*(BQ128+273.15)) * AM128/BN128 * AL128) * BN128/(100*BB128) * (1000 - BK128)/1000</f>
        <v>0</v>
      </c>
      <c r="AJ128">
        <v>1910.59402806425</v>
      </c>
      <c r="AK128">
        <v>1877.96696969697</v>
      </c>
      <c r="AL128">
        <v>3.39261511958208</v>
      </c>
      <c r="AM128">
        <v>66.87844345255</v>
      </c>
      <c r="AN128">
        <f>(AP128 - AO128 + BO128*1E3/(8.314*(BQ128+273.15)) * AR128/BN128 * AQ128) * BN128/(100*BB128) * 1000/(1000 - AP128)</f>
        <v>0</v>
      </c>
      <c r="AO128">
        <v>19.5489169352799</v>
      </c>
      <c r="AP128">
        <v>20.4469612121212</v>
      </c>
      <c r="AQ128">
        <v>-2.46352372655568e-07</v>
      </c>
      <c r="AR128">
        <v>77.4193285982375</v>
      </c>
      <c r="AS128">
        <v>29</v>
      </c>
      <c r="AT128">
        <v>6</v>
      </c>
      <c r="AU128">
        <f>IF(AS128*$H$13&gt;=AW128,1.0,(AW128/(AW128-AS128*$H$13)))</f>
        <v>0</v>
      </c>
      <c r="AV128">
        <f>(AU128-1)*100</f>
        <v>0</v>
      </c>
      <c r="AW128">
        <f>MAX(0,($B$13+$C$13*BV128)/(1+$D$13*BV128)*BO128/(BQ128+273)*$E$13)</f>
        <v>0</v>
      </c>
      <c r="AX128">
        <f>$B$11*BW128+$C$11*BX128+$F$11*CI128*(1-CL128)</f>
        <v>0</v>
      </c>
      <c r="AY128">
        <f>AX128*AZ128</f>
        <v>0</v>
      </c>
      <c r="AZ128">
        <f>($B$11*$D$9+$C$11*$D$9+$F$11*((CV128+CN128)/MAX(CV128+CN128+CW128, 0.1)*$I$9+CW128/MAX(CV128+CN128+CW128, 0.1)*$J$9))/($B$11+$C$11+$F$11)</f>
        <v>0</v>
      </c>
      <c r="BA128">
        <f>($B$11*$K$9+$C$11*$K$9+$F$11*((CV128+CN128)/MAX(CV128+CN128+CW128, 0.1)*$P$9+CW128/MAX(CV128+CN128+CW128, 0.1)*$Q$9))/($B$11+$C$11+$F$11)</f>
        <v>0</v>
      </c>
      <c r="BB128">
        <v>2.18</v>
      </c>
      <c r="BC128">
        <v>0.5</v>
      </c>
      <c r="BD128" t="s">
        <v>355</v>
      </c>
      <c r="BE128">
        <v>2</v>
      </c>
      <c r="BF128" t="b">
        <v>1</v>
      </c>
      <c r="BG128">
        <v>1656170405.6</v>
      </c>
      <c r="BH128">
        <v>1816.32481481481</v>
      </c>
      <c r="BI128">
        <v>1858.72777777778</v>
      </c>
      <c r="BJ128">
        <v>20.4442259259259</v>
      </c>
      <c r="BK128">
        <v>19.5408222222222</v>
      </c>
      <c r="BL128">
        <v>1812.01296296296</v>
      </c>
      <c r="BM128">
        <v>20.3926666666667</v>
      </c>
      <c r="BN128">
        <v>500.011518518519</v>
      </c>
      <c r="BO128">
        <v>76.3279037037037</v>
      </c>
      <c r="BP128">
        <v>0.0999942222222222</v>
      </c>
      <c r="BQ128">
        <v>24.7844666666667</v>
      </c>
      <c r="BR128">
        <v>24.9159777777778</v>
      </c>
      <c r="BS128">
        <v>999.9</v>
      </c>
      <c r="BT128">
        <v>0</v>
      </c>
      <c r="BU128">
        <v>0</v>
      </c>
      <c r="BV128">
        <v>9984.95925925926</v>
      </c>
      <c r="BW128">
        <v>0</v>
      </c>
      <c r="BX128">
        <v>1413.14111111111</v>
      </c>
      <c r="BY128">
        <v>-42.4044111111111</v>
      </c>
      <c r="BZ128">
        <v>1854.23296296296</v>
      </c>
      <c r="CA128">
        <v>1895.77481481481</v>
      </c>
      <c r="CB128">
        <v>0.903402185185185</v>
      </c>
      <c r="CC128">
        <v>1858.72777777778</v>
      </c>
      <c r="CD128">
        <v>19.5408222222222</v>
      </c>
      <c r="CE128">
        <v>1.56046444444444</v>
      </c>
      <c r="CF128">
        <v>1.49150925925926</v>
      </c>
      <c r="CG128">
        <v>13.573837037037</v>
      </c>
      <c r="CH128">
        <v>12.8814111111111</v>
      </c>
      <c r="CI128">
        <v>2000.00703703704</v>
      </c>
      <c r="CJ128">
        <v>0.980003666666667</v>
      </c>
      <c r="CK128">
        <v>0.0199963555555556</v>
      </c>
      <c r="CL128">
        <v>0</v>
      </c>
      <c r="CM128">
        <v>2.61054074074074</v>
      </c>
      <c r="CN128">
        <v>0</v>
      </c>
      <c r="CO128">
        <v>3718.16592592593</v>
      </c>
      <c r="CP128">
        <v>16705.4814814815</v>
      </c>
      <c r="CQ128">
        <v>40.7522962962963</v>
      </c>
      <c r="CR128">
        <v>42.6732222222222</v>
      </c>
      <c r="CS128">
        <v>41.812</v>
      </c>
      <c r="CT128">
        <v>40.812</v>
      </c>
      <c r="CU128">
        <v>40.312</v>
      </c>
      <c r="CV128">
        <v>1960.01703703704</v>
      </c>
      <c r="CW128">
        <v>39.99</v>
      </c>
      <c r="CX128">
        <v>0</v>
      </c>
      <c r="CY128">
        <v>1656170412</v>
      </c>
      <c r="CZ128">
        <v>0</v>
      </c>
      <c r="DA128">
        <v>0</v>
      </c>
      <c r="DB128" t="s">
        <v>356</v>
      </c>
      <c r="DC128">
        <v>1656081796.1</v>
      </c>
      <c r="DD128">
        <v>1656081786.6</v>
      </c>
      <c r="DE128">
        <v>0</v>
      </c>
      <c r="DF128">
        <v>0.447</v>
      </c>
      <c r="DG128">
        <v>0.012</v>
      </c>
      <c r="DH128">
        <v>1.816</v>
      </c>
      <c r="DI128">
        <v>-0.091</v>
      </c>
      <c r="DJ128">
        <v>420</v>
      </c>
      <c r="DK128">
        <v>13</v>
      </c>
      <c r="DL128">
        <v>0.64</v>
      </c>
      <c r="DM128">
        <v>0.22</v>
      </c>
      <c r="DN128">
        <v>-42.57878</v>
      </c>
      <c r="DO128">
        <v>1.48884202626644</v>
      </c>
      <c r="DP128">
        <v>0.430789141111982</v>
      </c>
      <c r="DQ128">
        <v>0</v>
      </c>
      <c r="DR128">
        <v>0.9071167</v>
      </c>
      <c r="DS128">
        <v>-0.0839586191369649</v>
      </c>
      <c r="DT128">
        <v>0.00899600837927578</v>
      </c>
      <c r="DU128">
        <v>1</v>
      </c>
      <c r="DV128">
        <v>1</v>
      </c>
      <c r="DW128">
        <v>2</v>
      </c>
      <c r="DX128" t="s">
        <v>375</v>
      </c>
      <c r="DY128">
        <v>2.8981</v>
      </c>
      <c r="DZ128">
        <v>2.71658</v>
      </c>
      <c r="EA128">
        <v>0.207532</v>
      </c>
      <c r="EB128">
        <v>0.210017</v>
      </c>
      <c r="EC128">
        <v>0.0790917</v>
      </c>
      <c r="ED128">
        <v>0.0762198</v>
      </c>
      <c r="EE128">
        <v>22804.5</v>
      </c>
      <c r="EF128">
        <v>19541.1</v>
      </c>
      <c r="EG128">
        <v>25740.9</v>
      </c>
      <c r="EH128">
        <v>24069.9</v>
      </c>
      <c r="EI128">
        <v>40399.9</v>
      </c>
      <c r="EJ128">
        <v>36775.1</v>
      </c>
      <c r="EK128">
        <v>46451.2</v>
      </c>
      <c r="EL128">
        <v>42891.5</v>
      </c>
      <c r="EM128">
        <v>1.81513</v>
      </c>
      <c r="EN128">
        <v>2.2898</v>
      </c>
      <c r="EO128">
        <v>0.148091</v>
      </c>
      <c r="EP128">
        <v>0</v>
      </c>
      <c r="EQ128">
        <v>22.5324</v>
      </c>
      <c r="ER128">
        <v>999.9</v>
      </c>
      <c r="ES128">
        <v>53.131</v>
      </c>
      <c r="ET128">
        <v>26.929</v>
      </c>
      <c r="EU128">
        <v>24.8121</v>
      </c>
      <c r="EV128">
        <v>52.8055</v>
      </c>
      <c r="EW128">
        <v>35.8333</v>
      </c>
      <c r="EX128">
        <v>2</v>
      </c>
      <c r="EY128">
        <v>-0.328659</v>
      </c>
      <c r="EZ128">
        <v>-0.112576</v>
      </c>
      <c r="FA128">
        <v>20.2468</v>
      </c>
      <c r="FB128">
        <v>5.23376</v>
      </c>
      <c r="FC128">
        <v>11.986</v>
      </c>
      <c r="FD128">
        <v>4.9574</v>
      </c>
      <c r="FE128">
        <v>3.30393</v>
      </c>
      <c r="FF128">
        <v>9999</v>
      </c>
      <c r="FG128">
        <v>311</v>
      </c>
      <c r="FH128">
        <v>3700.3</v>
      </c>
      <c r="FI128">
        <v>9999</v>
      </c>
      <c r="FJ128">
        <v>1.86829</v>
      </c>
      <c r="FK128">
        <v>1.86401</v>
      </c>
      <c r="FL128">
        <v>1.87161</v>
      </c>
      <c r="FM128">
        <v>1.86248</v>
      </c>
      <c r="FN128">
        <v>1.86188</v>
      </c>
      <c r="FO128">
        <v>1.86829</v>
      </c>
      <c r="FP128">
        <v>1.8584</v>
      </c>
      <c r="FQ128">
        <v>1.86483</v>
      </c>
      <c r="FR128">
        <v>5</v>
      </c>
      <c r="FS128">
        <v>0</v>
      </c>
      <c r="FT128">
        <v>0</v>
      </c>
      <c r="FU128">
        <v>0</v>
      </c>
      <c r="FV128" t="s">
        <v>358</v>
      </c>
      <c r="FW128" t="s">
        <v>359</v>
      </c>
      <c r="FX128" t="s">
        <v>360</v>
      </c>
      <c r="FY128" t="s">
        <v>360</v>
      </c>
      <c r="FZ128" t="s">
        <v>360</v>
      </c>
      <c r="GA128" t="s">
        <v>360</v>
      </c>
      <c r="GB128">
        <v>0</v>
      </c>
      <c r="GC128">
        <v>100</v>
      </c>
      <c r="GD128">
        <v>100</v>
      </c>
      <c r="GE128">
        <v>4.42</v>
      </c>
      <c r="GF128">
        <v>0.0516</v>
      </c>
      <c r="GG128">
        <v>0.394990895927804</v>
      </c>
      <c r="GH128">
        <v>0.00311535208462502</v>
      </c>
      <c r="GI128">
        <v>-2.16445174003142e-06</v>
      </c>
      <c r="GJ128">
        <v>9.0383515404126e-10</v>
      </c>
      <c r="GK128">
        <v>0.0515542376217994</v>
      </c>
      <c r="GL128">
        <v>0</v>
      </c>
      <c r="GM128">
        <v>0</v>
      </c>
      <c r="GN128">
        <v>0</v>
      </c>
      <c r="GO128">
        <v>18</v>
      </c>
      <c r="GP128">
        <v>2154</v>
      </c>
      <c r="GQ128">
        <v>2</v>
      </c>
      <c r="GR128">
        <v>17</v>
      </c>
      <c r="GS128">
        <v>1477</v>
      </c>
      <c r="GT128">
        <v>1477.1</v>
      </c>
      <c r="GU128">
        <v>4.21021</v>
      </c>
      <c r="GV128">
        <v>1.97754</v>
      </c>
      <c r="GW128">
        <v>1.99829</v>
      </c>
      <c r="GX128">
        <v>2.69775</v>
      </c>
      <c r="GY128">
        <v>2.09351</v>
      </c>
      <c r="GZ128">
        <v>2.39746</v>
      </c>
      <c r="HA128">
        <v>35.7078</v>
      </c>
      <c r="HB128">
        <v>15.8832</v>
      </c>
      <c r="HC128">
        <v>18</v>
      </c>
      <c r="HD128">
        <v>408.75</v>
      </c>
      <c r="HE128">
        <v>728.969</v>
      </c>
      <c r="HF128">
        <v>23.0011</v>
      </c>
      <c r="HG128">
        <v>23.1778</v>
      </c>
      <c r="HH128">
        <v>30.0006</v>
      </c>
      <c r="HI128">
        <v>22.9085</v>
      </c>
      <c r="HJ128">
        <v>22.8998</v>
      </c>
      <c r="HK128">
        <v>84.3453</v>
      </c>
      <c r="HL128">
        <v>34.1019</v>
      </c>
      <c r="HM128">
        <v>80.5343</v>
      </c>
      <c r="HN128">
        <v>23</v>
      </c>
      <c r="HO128">
        <v>1903.81</v>
      </c>
      <c r="HP128">
        <v>19.5664</v>
      </c>
      <c r="HQ128">
        <v>98.375</v>
      </c>
      <c r="HR128">
        <v>100.879</v>
      </c>
    </row>
    <row r="129" spans="1:226">
      <c r="A129">
        <v>113</v>
      </c>
      <c r="B129">
        <v>1656170418.1</v>
      </c>
      <c r="C129">
        <v>621.599999904633</v>
      </c>
      <c r="D129" t="s">
        <v>584</v>
      </c>
      <c r="E129" t="s">
        <v>585</v>
      </c>
      <c r="F129">
        <v>5</v>
      </c>
      <c r="G129" t="s">
        <v>353</v>
      </c>
      <c r="H129" t="s">
        <v>354</v>
      </c>
      <c r="I129">
        <v>1656170410.31429</v>
      </c>
      <c r="J129">
        <f>(K129)/1000</f>
        <v>0</v>
      </c>
      <c r="K129">
        <f>IF(BF129, AN129, AH129)</f>
        <v>0</v>
      </c>
      <c r="L129">
        <f>IF(BF129, AI129, AG129)</f>
        <v>0</v>
      </c>
      <c r="M129">
        <f>BH129 - IF(AU129&gt;1, L129*BB129*100.0/(AW129*BV129), 0)</f>
        <v>0</v>
      </c>
      <c r="N129">
        <f>((T129-J129/2)*M129-L129)/(T129+J129/2)</f>
        <v>0</v>
      </c>
      <c r="O129">
        <f>N129*(BO129+BP129)/1000.0</f>
        <v>0</v>
      </c>
      <c r="P129">
        <f>(BH129 - IF(AU129&gt;1, L129*BB129*100.0/(AW129*BV129), 0))*(BO129+BP129)/1000.0</f>
        <v>0</v>
      </c>
      <c r="Q129">
        <f>2.0/((1/S129-1/R129)+SIGN(S129)*SQRT((1/S129-1/R129)*(1/S129-1/R129) + 4*BC129/((BC129+1)*(BC129+1))*(2*1/S129*1/R129-1/R129*1/R129)))</f>
        <v>0</v>
      </c>
      <c r="R129">
        <f>IF(LEFT(BD129,1)&lt;&gt;"0",IF(LEFT(BD129,1)="1",3.0,BE129),$D$5+$E$5*(BV129*BO129/($K$5*1000))+$F$5*(BV129*BO129/($K$5*1000))*MAX(MIN(BB129,$J$5),$I$5)*MAX(MIN(BB129,$J$5),$I$5)+$G$5*MAX(MIN(BB129,$J$5),$I$5)*(BV129*BO129/($K$5*1000))+$H$5*(BV129*BO129/($K$5*1000))*(BV129*BO129/($K$5*1000)))</f>
        <v>0</v>
      </c>
      <c r="S129">
        <f>J129*(1000-(1000*0.61365*exp(17.502*W129/(240.97+W129))/(BO129+BP129)+BJ129)/2)/(1000*0.61365*exp(17.502*W129/(240.97+W129))/(BO129+BP129)-BJ129)</f>
        <v>0</v>
      </c>
      <c r="T129">
        <f>1/((BC129+1)/(Q129/1.6)+1/(R129/1.37)) + BC129/((BC129+1)/(Q129/1.6) + BC129/(R129/1.37))</f>
        <v>0</v>
      </c>
      <c r="U129">
        <f>(AX129*BA129)</f>
        <v>0</v>
      </c>
      <c r="V129">
        <f>(BQ129+(U129+2*0.95*5.67E-8*(((BQ129+$B$7)+273)^4-(BQ129+273)^4)-44100*J129)/(1.84*29.3*R129+8*0.95*5.67E-8*(BQ129+273)^3))</f>
        <v>0</v>
      </c>
      <c r="W129">
        <f>($C$7*BR129+$D$7*BS129+$E$7*V129)</f>
        <v>0</v>
      </c>
      <c r="X129">
        <f>0.61365*exp(17.502*W129/(240.97+W129))</f>
        <v>0</v>
      </c>
      <c r="Y129">
        <f>(Z129/AA129*100)</f>
        <v>0</v>
      </c>
      <c r="Z129">
        <f>BJ129*(BO129+BP129)/1000</f>
        <v>0</v>
      </c>
      <c r="AA129">
        <f>0.61365*exp(17.502*BQ129/(240.97+BQ129))</f>
        <v>0</v>
      </c>
      <c r="AB129">
        <f>(X129-BJ129*(BO129+BP129)/1000)</f>
        <v>0</v>
      </c>
      <c r="AC129">
        <f>(-J129*44100)</f>
        <v>0</v>
      </c>
      <c r="AD129">
        <f>2*29.3*R129*0.92*(BQ129-W129)</f>
        <v>0</v>
      </c>
      <c r="AE129">
        <f>2*0.95*5.67E-8*(((BQ129+$B$7)+273)^4-(W129+273)^4)</f>
        <v>0</v>
      </c>
      <c r="AF129">
        <f>U129+AE129+AC129+AD129</f>
        <v>0</v>
      </c>
      <c r="AG129">
        <f>BN129*AU129*(BI129-BH129*(1000-AU129*BK129)/(1000-AU129*BJ129))/(100*BB129)</f>
        <v>0</v>
      </c>
      <c r="AH129">
        <f>1000*BN129*AU129*(BJ129-BK129)/(100*BB129*(1000-AU129*BJ129))</f>
        <v>0</v>
      </c>
      <c r="AI129">
        <f>(AJ129 - AK129 - BO129*1E3/(8.314*(BQ129+273.15)) * AM129/BN129 * AL129) * BN129/(100*BB129) * (1000 - BK129)/1000</f>
        <v>0</v>
      </c>
      <c r="AJ129">
        <v>1927.71273224627</v>
      </c>
      <c r="AK129">
        <v>1895.02436363636</v>
      </c>
      <c r="AL129">
        <v>3.41664822545982</v>
      </c>
      <c r="AM129">
        <v>66.87844345255</v>
      </c>
      <c r="AN129">
        <f>(AP129 - AO129 + BO129*1E3/(8.314*(BQ129+273.15)) * AR129/BN129 * AQ129) * BN129/(100*BB129) * 1000/(1000 - AP129)</f>
        <v>0</v>
      </c>
      <c r="AO129">
        <v>19.5640708757574</v>
      </c>
      <c r="AP129">
        <v>20.4487806060606</v>
      </c>
      <c r="AQ129">
        <v>8.13433966919446e-05</v>
      </c>
      <c r="AR129">
        <v>77.4193285982375</v>
      </c>
      <c r="AS129">
        <v>29</v>
      </c>
      <c r="AT129">
        <v>6</v>
      </c>
      <c r="AU129">
        <f>IF(AS129*$H$13&gt;=AW129,1.0,(AW129/(AW129-AS129*$H$13)))</f>
        <v>0</v>
      </c>
      <c r="AV129">
        <f>(AU129-1)*100</f>
        <v>0</v>
      </c>
      <c r="AW129">
        <f>MAX(0,($B$13+$C$13*BV129)/(1+$D$13*BV129)*BO129/(BQ129+273)*$E$13)</f>
        <v>0</v>
      </c>
      <c r="AX129">
        <f>$B$11*BW129+$C$11*BX129+$F$11*CI129*(1-CL129)</f>
        <v>0</v>
      </c>
      <c r="AY129">
        <f>AX129*AZ129</f>
        <v>0</v>
      </c>
      <c r="AZ129">
        <f>($B$11*$D$9+$C$11*$D$9+$F$11*((CV129+CN129)/MAX(CV129+CN129+CW129, 0.1)*$I$9+CW129/MAX(CV129+CN129+CW129, 0.1)*$J$9))/($B$11+$C$11+$F$11)</f>
        <v>0</v>
      </c>
      <c r="BA129">
        <f>($B$11*$K$9+$C$11*$K$9+$F$11*((CV129+CN129)/MAX(CV129+CN129+CW129, 0.1)*$P$9+CW129/MAX(CV129+CN129+CW129, 0.1)*$Q$9))/($B$11+$C$11+$F$11)</f>
        <v>0</v>
      </c>
      <c r="BB129">
        <v>2.18</v>
      </c>
      <c r="BC129">
        <v>0.5</v>
      </c>
      <c r="BD129" t="s">
        <v>355</v>
      </c>
      <c r="BE129">
        <v>2</v>
      </c>
      <c r="BF129" t="b">
        <v>1</v>
      </c>
      <c r="BG129">
        <v>1656170410.31429</v>
      </c>
      <c r="BH129">
        <v>1831.94392857143</v>
      </c>
      <c r="BI129">
        <v>1874.56035714286</v>
      </c>
      <c r="BJ129">
        <v>20.4468285714286</v>
      </c>
      <c r="BK129">
        <v>19.5533071428571</v>
      </c>
      <c r="BL129">
        <v>1827.5675</v>
      </c>
      <c r="BM129">
        <v>20.395275</v>
      </c>
      <c r="BN129">
        <v>499.993464285714</v>
      </c>
      <c r="BO129">
        <v>76.3274964285714</v>
      </c>
      <c r="BP129">
        <v>0.0999351607142857</v>
      </c>
      <c r="BQ129">
        <v>24.7800964285714</v>
      </c>
      <c r="BR129">
        <v>24.9240357142857</v>
      </c>
      <c r="BS129">
        <v>999.9</v>
      </c>
      <c r="BT129">
        <v>0</v>
      </c>
      <c r="BU129">
        <v>0</v>
      </c>
      <c r="BV129">
        <v>10008.1392857143</v>
      </c>
      <c r="BW129">
        <v>0</v>
      </c>
      <c r="BX129">
        <v>1413.5225</v>
      </c>
      <c r="BY129">
        <v>-42.6173107142857</v>
      </c>
      <c r="BZ129">
        <v>1870.18392857143</v>
      </c>
      <c r="CA129">
        <v>1911.94678571429</v>
      </c>
      <c r="CB129">
        <v>0.893525964285714</v>
      </c>
      <c r="CC129">
        <v>1874.56035714286</v>
      </c>
      <c r="CD129">
        <v>19.5533071428571</v>
      </c>
      <c r="CE129">
        <v>1.56065535714286</v>
      </c>
      <c r="CF129">
        <v>1.49245464285714</v>
      </c>
      <c r="CG129">
        <v>13.5757142857143</v>
      </c>
      <c r="CH129">
        <v>12.8910892857143</v>
      </c>
      <c r="CI129">
        <v>2000.005</v>
      </c>
      <c r="CJ129">
        <v>0.980003571428571</v>
      </c>
      <c r="CK129">
        <v>0.0199964571428571</v>
      </c>
      <c r="CL129">
        <v>0</v>
      </c>
      <c r="CM129">
        <v>2.58475714285714</v>
      </c>
      <c r="CN129">
        <v>0</v>
      </c>
      <c r="CO129">
        <v>3720.70178571429</v>
      </c>
      <c r="CP129">
        <v>16705.4714285714</v>
      </c>
      <c r="CQ129">
        <v>40.7632857142857</v>
      </c>
      <c r="CR129">
        <v>42.6825714285714</v>
      </c>
      <c r="CS129">
        <v>41.812</v>
      </c>
      <c r="CT129">
        <v>40.81425</v>
      </c>
      <c r="CU129">
        <v>40.3165</v>
      </c>
      <c r="CV129">
        <v>1960.015</v>
      </c>
      <c r="CW129">
        <v>39.99</v>
      </c>
      <c r="CX129">
        <v>0</v>
      </c>
      <c r="CY129">
        <v>1656170416.8</v>
      </c>
      <c r="CZ129">
        <v>0</v>
      </c>
      <c r="DA129">
        <v>0</v>
      </c>
      <c r="DB129" t="s">
        <v>356</v>
      </c>
      <c r="DC129">
        <v>1656081796.1</v>
      </c>
      <c r="DD129">
        <v>1656081786.6</v>
      </c>
      <c r="DE129">
        <v>0</v>
      </c>
      <c r="DF129">
        <v>0.447</v>
      </c>
      <c r="DG129">
        <v>0.012</v>
      </c>
      <c r="DH129">
        <v>1.816</v>
      </c>
      <c r="DI129">
        <v>-0.091</v>
      </c>
      <c r="DJ129">
        <v>420</v>
      </c>
      <c r="DK129">
        <v>13</v>
      </c>
      <c r="DL129">
        <v>0.64</v>
      </c>
      <c r="DM129">
        <v>0.22</v>
      </c>
      <c r="DN129">
        <v>-42.4787926829268</v>
      </c>
      <c r="DO129">
        <v>-2.08983135888501</v>
      </c>
      <c r="DP129">
        <v>0.278707759691606</v>
      </c>
      <c r="DQ129">
        <v>0</v>
      </c>
      <c r="DR129">
        <v>0.900556463414634</v>
      </c>
      <c r="DS129">
        <v>-0.118202675958187</v>
      </c>
      <c r="DT129">
        <v>0.0120440407693406</v>
      </c>
      <c r="DU129">
        <v>0</v>
      </c>
      <c r="DV129">
        <v>0</v>
      </c>
      <c r="DW129">
        <v>2</v>
      </c>
      <c r="DX129" t="s">
        <v>357</v>
      </c>
      <c r="DY129">
        <v>2.89833</v>
      </c>
      <c r="DZ129">
        <v>2.71676</v>
      </c>
      <c r="EA129">
        <v>0.208616</v>
      </c>
      <c r="EB129">
        <v>0.211078</v>
      </c>
      <c r="EC129">
        <v>0.0790914</v>
      </c>
      <c r="ED129">
        <v>0.076257</v>
      </c>
      <c r="EE129">
        <v>22772.6</v>
      </c>
      <c r="EF129">
        <v>19514.8</v>
      </c>
      <c r="EG129">
        <v>25740.1</v>
      </c>
      <c r="EH129">
        <v>24069.8</v>
      </c>
      <c r="EI129">
        <v>40398.9</v>
      </c>
      <c r="EJ129">
        <v>36773.4</v>
      </c>
      <c r="EK129">
        <v>46449.9</v>
      </c>
      <c r="EL129">
        <v>42891.3</v>
      </c>
      <c r="EM129">
        <v>1.81535</v>
      </c>
      <c r="EN129">
        <v>2.28958</v>
      </c>
      <c r="EO129">
        <v>0.146601</v>
      </c>
      <c r="EP129">
        <v>0</v>
      </c>
      <c r="EQ129">
        <v>22.5192</v>
      </c>
      <c r="ER129">
        <v>999.9</v>
      </c>
      <c r="ES129">
        <v>53.107</v>
      </c>
      <c r="ET129">
        <v>26.939</v>
      </c>
      <c r="EU129">
        <v>24.816</v>
      </c>
      <c r="EV129">
        <v>52.3655</v>
      </c>
      <c r="EW129">
        <v>35.7212</v>
      </c>
      <c r="EX129">
        <v>2</v>
      </c>
      <c r="EY129">
        <v>-0.328222</v>
      </c>
      <c r="EZ129">
        <v>-0.113502</v>
      </c>
      <c r="FA129">
        <v>20.247</v>
      </c>
      <c r="FB129">
        <v>5.23496</v>
      </c>
      <c r="FC129">
        <v>11.986</v>
      </c>
      <c r="FD129">
        <v>4.95735</v>
      </c>
      <c r="FE129">
        <v>3.3039</v>
      </c>
      <c r="FF129">
        <v>9999</v>
      </c>
      <c r="FG129">
        <v>311</v>
      </c>
      <c r="FH129">
        <v>3700.3</v>
      </c>
      <c r="FI129">
        <v>9999</v>
      </c>
      <c r="FJ129">
        <v>1.86829</v>
      </c>
      <c r="FK129">
        <v>1.86401</v>
      </c>
      <c r="FL129">
        <v>1.87161</v>
      </c>
      <c r="FM129">
        <v>1.86248</v>
      </c>
      <c r="FN129">
        <v>1.86188</v>
      </c>
      <c r="FO129">
        <v>1.86829</v>
      </c>
      <c r="FP129">
        <v>1.8584</v>
      </c>
      <c r="FQ129">
        <v>1.86484</v>
      </c>
      <c r="FR129">
        <v>5</v>
      </c>
      <c r="FS129">
        <v>0</v>
      </c>
      <c r="FT129">
        <v>0</v>
      </c>
      <c r="FU129">
        <v>0</v>
      </c>
      <c r="FV129" t="s">
        <v>358</v>
      </c>
      <c r="FW129" t="s">
        <v>359</v>
      </c>
      <c r="FX129" t="s">
        <v>360</v>
      </c>
      <c r="FY129" t="s">
        <v>360</v>
      </c>
      <c r="FZ129" t="s">
        <v>360</v>
      </c>
      <c r="GA129" t="s">
        <v>360</v>
      </c>
      <c r="GB129">
        <v>0</v>
      </c>
      <c r="GC129">
        <v>100</v>
      </c>
      <c r="GD129">
        <v>100</v>
      </c>
      <c r="GE129">
        <v>4.49</v>
      </c>
      <c r="GF129">
        <v>0.0516</v>
      </c>
      <c r="GG129">
        <v>0.394990895927804</v>
      </c>
      <c r="GH129">
        <v>0.00311535208462502</v>
      </c>
      <c r="GI129">
        <v>-2.16445174003142e-06</v>
      </c>
      <c r="GJ129">
        <v>9.0383515404126e-10</v>
      </c>
      <c r="GK129">
        <v>0.0515542376217994</v>
      </c>
      <c r="GL129">
        <v>0</v>
      </c>
      <c r="GM129">
        <v>0</v>
      </c>
      <c r="GN129">
        <v>0</v>
      </c>
      <c r="GO129">
        <v>18</v>
      </c>
      <c r="GP129">
        <v>2154</v>
      </c>
      <c r="GQ129">
        <v>2</v>
      </c>
      <c r="GR129">
        <v>17</v>
      </c>
      <c r="GS129">
        <v>1477</v>
      </c>
      <c r="GT129">
        <v>1477.2</v>
      </c>
      <c r="GU129">
        <v>4.24194</v>
      </c>
      <c r="GV129">
        <v>2.16797</v>
      </c>
      <c r="GW129">
        <v>1.99829</v>
      </c>
      <c r="GX129">
        <v>2.69775</v>
      </c>
      <c r="GY129">
        <v>2.09351</v>
      </c>
      <c r="GZ129">
        <v>2.45972</v>
      </c>
      <c r="HA129">
        <v>35.7311</v>
      </c>
      <c r="HB129">
        <v>15.8745</v>
      </c>
      <c r="HC129">
        <v>18</v>
      </c>
      <c r="HD129">
        <v>408.918</v>
      </c>
      <c r="HE129">
        <v>728.863</v>
      </c>
      <c r="HF129">
        <v>23.0001</v>
      </c>
      <c r="HG129">
        <v>23.1856</v>
      </c>
      <c r="HH129">
        <v>30.0006</v>
      </c>
      <c r="HI129">
        <v>22.9151</v>
      </c>
      <c r="HJ129">
        <v>22.9064</v>
      </c>
      <c r="HK129">
        <v>84.8514</v>
      </c>
      <c r="HL129">
        <v>34.1019</v>
      </c>
      <c r="HM129">
        <v>80.5343</v>
      </c>
      <c r="HN129">
        <v>23</v>
      </c>
      <c r="HO129">
        <v>1917.39</v>
      </c>
      <c r="HP129">
        <v>19.5783</v>
      </c>
      <c r="HQ129">
        <v>98.3721</v>
      </c>
      <c r="HR129">
        <v>100.879</v>
      </c>
    </row>
    <row r="130" spans="1:226">
      <c r="A130">
        <v>114</v>
      </c>
      <c r="B130">
        <v>1656170423.1</v>
      </c>
      <c r="C130">
        <v>626.599999904633</v>
      </c>
      <c r="D130" t="s">
        <v>586</v>
      </c>
      <c r="E130" t="s">
        <v>587</v>
      </c>
      <c r="F130">
        <v>5</v>
      </c>
      <c r="G130" t="s">
        <v>353</v>
      </c>
      <c r="H130" t="s">
        <v>354</v>
      </c>
      <c r="I130">
        <v>1656170415.6</v>
      </c>
      <c r="J130">
        <f>(K130)/1000</f>
        <v>0</v>
      </c>
      <c r="K130">
        <f>IF(BF130, AN130, AH130)</f>
        <v>0</v>
      </c>
      <c r="L130">
        <f>IF(BF130, AI130, AG130)</f>
        <v>0</v>
      </c>
      <c r="M130">
        <f>BH130 - IF(AU130&gt;1, L130*BB130*100.0/(AW130*BV130), 0)</f>
        <v>0</v>
      </c>
      <c r="N130">
        <f>((T130-J130/2)*M130-L130)/(T130+J130/2)</f>
        <v>0</v>
      </c>
      <c r="O130">
        <f>N130*(BO130+BP130)/1000.0</f>
        <v>0</v>
      </c>
      <c r="P130">
        <f>(BH130 - IF(AU130&gt;1, L130*BB130*100.0/(AW130*BV130), 0))*(BO130+BP130)/1000.0</f>
        <v>0</v>
      </c>
      <c r="Q130">
        <f>2.0/((1/S130-1/R130)+SIGN(S130)*SQRT((1/S130-1/R130)*(1/S130-1/R130) + 4*BC130/((BC130+1)*(BC130+1))*(2*1/S130*1/R130-1/R130*1/R130)))</f>
        <v>0</v>
      </c>
      <c r="R130">
        <f>IF(LEFT(BD130,1)&lt;&gt;"0",IF(LEFT(BD130,1)="1",3.0,BE130),$D$5+$E$5*(BV130*BO130/($K$5*1000))+$F$5*(BV130*BO130/($K$5*1000))*MAX(MIN(BB130,$J$5),$I$5)*MAX(MIN(BB130,$J$5),$I$5)+$G$5*MAX(MIN(BB130,$J$5),$I$5)*(BV130*BO130/($K$5*1000))+$H$5*(BV130*BO130/($K$5*1000))*(BV130*BO130/($K$5*1000)))</f>
        <v>0</v>
      </c>
      <c r="S130">
        <f>J130*(1000-(1000*0.61365*exp(17.502*W130/(240.97+W130))/(BO130+BP130)+BJ130)/2)/(1000*0.61365*exp(17.502*W130/(240.97+W130))/(BO130+BP130)-BJ130)</f>
        <v>0</v>
      </c>
      <c r="T130">
        <f>1/((BC130+1)/(Q130/1.6)+1/(R130/1.37)) + BC130/((BC130+1)/(Q130/1.6) + BC130/(R130/1.37))</f>
        <v>0</v>
      </c>
      <c r="U130">
        <f>(AX130*BA130)</f>
        <v>0</v>
      </c>
      <c r="V130">
        <f>(BQ130+(U130+2*0.95*5.67E-8*(((BQ130+$B$7)+273)^4-(BQ130+273)^4)-44100*J130)/(1.84*29.3*R130+8*0.95*5.67E-8*(BQ130+273)^3))</f>
        <v>0</v>
      </c>
      <c r="W130">
        <f>($C$7*BR130+$D$7*BS130+$E$7*V130)</f>
        <v>0</v>
      </c>
      <c r="X130">
        <f>0.61365*exp(17.502*W130/(240.97+W130))</f>
        <v>0</v>
      </c>
      <c r="Y130">
        <f>(Z130/AA130*100)</f>
        <v>0</v>
      </c>
      <c r="Z130">
        <f>BJ130*(BO130+BP130)/1000</f>
        <v>0</v>
      </c>
      <c r="AA130">
        <f>0.61365*exp(17.502*BQ130/(240.97+BQ130))</f>
        <v>0</v>
      </c>
      <c r="AB130">
        <f>(X130-BJ130*(BO130+BP130)/1000)</f>
        <v>0</v>
      </c>
      <c r="AC130">
        <f>(-J130*44100)</f>
        <v>0</v>
      </c>
      <c r="AD130">
        <f>2*29.3*R130*0.92*(BQ130-W130)</f>
        <v>0</v>
      </c>
      <c r="AE130">
        <f>2*0.95*5.67E-8*(((BQ130+$B$7)+273)^4-(W130+273)^4)</f>
        <v>0</v>
      </c>
      <c r="AF130">
        <f>U130+AE130+AC130+AD130</f>
        <v>0</v>
      </c>
      <c r="AG130">
        <f>BN130*AU130*(BI130-BH130*(1000-AU130*BK130)/(1000-AU130*BJ130))/(100*BB130)</f>
        <v>0</v>
      </c>
      <c r="AH130">
        <f>1000*BN130*AU130*(BJ130-BK130)/(100*BB130*(1000-AU130*BJ130))</f>
        <v>0</v>
      </c>
      <c r="AI130">
        <f>(AJ130 - AK130 - BO130*1E3/(8.314*(BQ130+273.15)) * AM130/BN130 * AL130) * BN130/(100*BB130) * (1000 - BK130)/1000</f>
        <v>0</v>
      </c>
      <c r="AJ130">
        <v>1944.87753885144</v>
      </c>
      <c r="AK130">
        <v>1912.16072727273</v>
      </c>
      <c r="AL130">
        <v>3.39472943299071</v>
      </c>
      <c r="AM130">
        <v>66.87844345255</v>
      </c>
      <c r="AN130">
        <f>(AP130 - AO130 + BO130*1E3/(8.314*(BQ130+273.15)) * AR130/BN130 * AQ130) * BN130/(100*BB130) * 1000/(1000 - AP130)</f>
        <v>0</v>
      </c>
      <c r="AO130">
        <v>19.5776947641438</v>
      </c>
      <c r="AP130">
        <v>20.4441187878788</v>
      </c>
      <c r="AQ130">
        <v>-0.000114460862629876</v>
      </c>
      <c r="AR130">
        <v>77.4193285982375</v>
      </c>
      <c r="AS130">
        <v>29</v>
      </c>
      <c r="AT130">
        <v>6</v>
      </c>
      <c r="AU130">
        <f>IF(AS130*$H$13&gt;=AW130,1.0,(AW130/(AW130-AS130*$H$13)))</f>
        <v>0</v>
      </c>
      <c r="AV130">
        <f>(AU130-1)*100</f>
        <v>0</v>
      </c>
      <c r="AW130">
        <f>MAX(0,($B$13+$C$13*BV130)/(1+$D$13*BV130)*BO130/(BQ130+273)*$E$13)</f>
        <v>0</v>
      </c>
      <c r="AX130">
        <f>$B$11*BW130+$C$11*BX130+$F$11*CI130*(1-CL130)</f>
        <v>0</v>
      </c>
      <c r="AY130">
        <f>AX130*AZ130</f>
        <v>0</v>
      </c>
      <c r="AZ130">
        <f>($B$11*$D$9+$C$11*$D$9+$F$11*((CV130+CN130)/MAX(CV130+CN130+CW130, 0.1)*$I$9+CW130/MAX(CV130+CN130+CW130, 0.1)*$J$9))/($B$11+$C$11+$F$11)</f>
        <v>0</v>
      </c>
      <c r="BA130">
        <f>($B$11*$K$9+$C$11*$K$9+$F$11*((CV130+CN130)/MAX(CV130+CN130+CW130, 0.1)*$P$9+CW130/MAX(CV130+CN130+CW130, 0.1)*$Q$9))/($B$11+$C$11+$F$11)</f>
        <v>0</v>
      </c>
      <c r="BB130">
        <v>2.18</v>
      </c>
      <c r="BC130">
        <v>0.5</v>
      </c>
      <c r="BD130" t="s">
        <v>355</v>
      </c>
      <c r="BE130">
        <v>2</v>
      </c>
      <c r="BF130" t="b">
        <v>1</v>
      </c>
      <c r="BG130">
        <v>1656170415.6</v>
      </c>
      <c r="BH130">
        <v>1849.64444444444</v>
      </c>
      <c r="BI130">
        <v>1892.16888888889</v>
      </c>
      <c r="BJ130">
        <v>20.4465703703704</v>
      </c>
      <c r="BK130">
        <v>19.5681074074074</v>
      </c>
      <c r="BL130">
        <v>1845.19148148148</v>
      </c>
      <c r="BM130">
        <v>20.3950185185185</v>
      </c>
      <c r="BN130">
        <v>500.014666666667</v>
      </c>
      <c r="BO130">
        <v>76.3266185185185</v>
      </c>
      <c r="BP130">
        <v>0.100022655555556</v>
      </c>
      <c r="BQ130">
        <v>24.7776740740741</v>
      </c>
      <c r="BR130">
        <v>24.9293777777778</v>
      </c>
      <c r="BS130">
        <v>999.9</v>
      </c>
      <c r="BT130">
        <v>0</v>
      </c>
      <c r="BU130">
        <v>0</v>
      </c>
      <c r="BV130">
        <v>10005.6151851852</v>
      </c>
      <c r="BW130">
        <v>0</v>
      </c>
      <c r="BX130">
        <v>1413.29666666667</v>
      </c>
      <c r="BY130">
        <v>-42.5252</v>
      </c>
      <c r="BZ130">
        <v>1888.25222222222</v>
      </c>
      <c r="CA130">
        <v>1929.93444444444</v>
      </c>
      <c r="CB130">
        <v>0.878467814814815</v>
      </c>
      <c r="CC130">
        <v>1892.16888888889</v>
      </c>
      <c r="CD130">
        <v>19.5681074074074</v>
      </c>
      <c r="CE130">
        <v>1.56061777777778</v>
      </c>
      <c r="CF130">
        <v>1.49356814814815</v>
      </c>
      <c r="CG130">
        <v>13.5753481481481</v>
      </c>
      <c r="CH130">
        <v>12.9024740740741</v>
      </c>
      <c r="CI130">
        <v>1999.99518518518</v>
      </c>
      <c r="CJ130">
        <v>0.980003333333333</v>
      </c>
      <c r="CK130">
        <v>0.0199967111111111</v>
      </c>
      <c r="CL130">
        <v>0</v>
      </c>
      <c r="CM130">
        <v>2.55867777777778</v>
      </c>
      <c r="CN130">
        <v>0</v>
      </c>
      <c r="CO130">
        <v>3715.44407407407</v>
      </c>
      <c r="CP130">
        <v>16705.4</v>
      </c>
      <c r="CQ130">
        <v>40.7821481481481</v>
      </c>
      <c r="CR130">
        <v>42.687</v>
      </c>
      <c r="CS130">
        <v>41.812</v>
      </c>
      <c r="CT130">
        <v>40.826</v>
      </c>
      <c r="CU130">
        <v>40.3283333333333</v>
      </c>
      <c r="CV130">
        <v>1960.00481481481</v>
      </c>
      <c r="CW130">
        <v>39.9903703703704</v>
      </c>
      <c r="CX130">
        <v>0</v>
      </c>
      <c r="CY130">
        <v>1656170421.6</v>
      </c>
      <c r="CZ130">
        <v>0</v>
      </c>
      <c r="DA130">
        <v>0</v>
      </c>
      <c r="DB130" t="s">
        <v>356</v>
      </c>
      <c r="DC130">
        <v>1656081796.1</v>
      </c>
      <c r="DD130">
        <v>1656081786.6</v>
      </c>
      <c r="DE130">
        <v>0</v>
      </c>
      <c r="DF130">
        <v>0.447</v>
      </c>
      <c r="DG130">
        <v>0.012</v>
      </c>
      <c r="DH130">
        <v>1.816</v>
      </c>
      <c r="DI130">
        <v>-0.091</v>
      </c>
      <c r="DJ130">
        <v>420</v>
      </c>
      <c r="DK130">
        <v>13</v>
      </c>
      <c r="DL130">
        <v>0.64</v>
      </c>
      <c r="DM130">
        <v>0.22</v>
      </c>
      <c r="DN130">
        <v>-42.5764853658537</v>
      </c>
      <c r="DO130">
        <v>-0.422364459930319</v>
      </c>
      <c r="DP130">
        <v>0.230953056745279</v>
      </c>
      <c r="DQ130">
        <v>0</v>
      </c>
      <c r="DR130">
        <v>0.889479048780488</v>
      </c>
      <c r="DS130">
        <v>-0.158987853658538</v>
      </c>
      <c r="DT130">
        <v>0.0158003797838752</v>
      </c>
      <c r="DU130">
        <v>0</v>
      </c>
      <c r="DV130">
        <v>0</v>
      </c>
      <c r="DW130">
        <v>2</v>
      </c>
      <c r="DX130" t="s">
        <v>357</v>
      </c>
      <c r="DY130">
        <v>2.89797</v>
      </c>
      <c r="DZ130">
        <v>2.71638</v>
      </c>
      <c r="EA130">
        <v>0.20968</v>
      </c>
      <c r="EB130">
        <v>0.211996</v>
      </c>
      <c r="EC130">
        <v>0.0790786</v>
      </c>
      <c r="ED130">
        <v>0.0762942</v>
      </c>
      <c r="EE130">
        <v>22741.6</v>
      </c>
      <c r="EF130">
        <v>19491.9</v>
      </c>
      <c r="EG130">
        <v>25739.6</v>
      </c>
      <c r="EH130">
        <v>24069.5</v>
      </c>
      <c r="EI130">
        <v>40398.8</v>
      </c>
      <c r="EJ130">
        <v>36771.4</v>
      </c>
      <c r="EK130">
        <v>46449.2</v>
      </c>
      <c r="EL130">
        <v>42890.7</v>
      </c>
      <c r="EM130">
        <v>1.8155</v>
      </c>
      <c r="EN130">
        <v>2.28977</v>
      </c>
      <c r="EO130">
        <v>0.144087</v>
      </c>
      <c r="EP130">
        <v>0</v>
      </c>
      <c r="EQ130">
        <v>22.5109</v>
      </c>
      <c r="ER130">
        <v>999.9</v>
      </c>
      <c r="ES130">
        <v>53.083</v>
      </c>
      <c r="ET130">
        <v>26.969</v>
      </c>
      <c r="EU130">
        <v>24.8459</v>
      </c>
      <c r="EV130">
        <v>52.5255</v>
      </c>
      <c r="EW130">
        <v>35.8814</v>
      </c>
      <c r="EX130">
        <v>2</v>
      </c>
      <c r="EY130">
        <v>-0.327754</v>
      </c>
      <c r="EZ130">
        <v>-0.114461</v>
      </c>
      <c r="FA130">
        <v>20.247</v>
      </c>
      <c r="FB130">
        <v>5.23421</v>
      </c>
      <c r="FC130">
        <v>11.986</v>
      </c>
      <c r="FD130">
        <v>4.9572</v>
      </c>
      <c r="FE130">
        <v>3.3039</v>
      </c>
      <c r="FF130">
        <v>9999</v>
      </c>
      <c r="FG130">
        <v>311</v>
      </c>
      <c r="FH130">
        <v>3700.6</v>
      </c>
      <c r="FI130">
        <v>9999</v>
      </c>
      <c r="FJ130">
        <v>1.86829</v>
      </c>
      <c r="FK130">
        <v>1.86401</v>
      </c>
      <c r="FL130">
        <v>1.87161</v>
      </c>
      <c r="FM130">
        <v>1.86249</v>
      </c>
      <c r="FN130">
        <v>1.86188</v>
      </c>
      <c r="FO130">
        <v>1.86829</v>
      </c>
      <c r="FP130">
        <v>1.8584</v>
      </c>
      <c r="FQ130">
        <v>1.86487</v>
      </c>
      <c r="FR130">
        <v>5</v>
      </c>
      <c r="FS130">
        <v>0</v>
      </c>
      <c r="FT130">
        <v>0</v>
      </c>
      <c r="FU130">
        <v>0</v>
      </c>
      <c r="FV130" t="s">
        <v>358</v>
      </c>
      <c r="FW130" t="s">
        <v>359</v>
      </c>
      <c r="FX130" t="s">
        <v>360</v>
      </c>
      <c r="FY130" t="s">
        <v>360</v>
      </c>
      <c r="FZ130" t="s">
        <v>360</v>
      </c>
      <c r="GA130" t="s">
        <v>360</v>
      </c>
      <c r="GB130">
        <v>0</v>
      </c>
      <c r="GC130">
        <v>100</v>
      </c>
      <c r="GD130">
        <v>100</v>
      </c>
      <c r="GE130">
        <v>4.56</v>
      </c>
      <c r="GF130">
        <v>0.0516</v>
      </c>
      <c r="GG130">
        <v>0.394990895927804</v>
      </c>
      <c r="GH130">
        <v>0.00311535208462502</v>
      </c>
      <c r="GI130">
        <v>-2.16445174003142e-06</v>
      </c>
      <c r="GJ130">
        <v>9.0383515404126e-10</v>
      </c>
      <c r="GK130">
        <v>0.0515542376217994</v>
      </c>
      <c r="GL130">
        <v>0</v>
      </c>
      <c r="GM130">
        <v>0</v>
      </c>
      <c r="GN130">
        <v>0</v>
      </c>
      <c r="GO130">
        <v>18</v>
      </c>
      <c r="GP130">
        <v>2154</v>
      </c>
      <c r="GQ130">
        <v>2</v>
      </c>
      <c r="GR130">
        <v>17</v>
      </c>
      <c r="GS130">
        <v>1477.1</v>
      </c>
      <c r="GT130">
        <v>1477.3</v>
      </c>
      <c r="GU130">
        <v>4.26025</v>
      </c>
      <c r="GV130">
        <v>0</v>
      </c>
      <c r="GW130">
        <v>1.99829</v>
      </c>
      <c r="GX130">
        <v>2.69775</v>
      </c>
      <c r="GY130">
        <v>2.09351</v>
      </c>
      <c r="GZ130">
        <v>2.32422</v>
      </c>
      <c r="HA130">
        <v>35.7544</v>
      </c>
      <c r="HB130">
        <v>15.8657</v>
      </c>
      <c r="HC130">
        <v>18</v>
      </c>
      <c r="HD130">
        <v>409.043</v>
      </c>
      <c r="HE130">
        <v>729.14</v>
      </c>
      <c r="HF130">
        <v>22.9998</v>
      </c>
      <c r="HG130">
        <v>23.1933</v>
      </c>
      <c r="HH130">
        <v>30.0005</v>
      </c>
      <c r="HI130">
        <v>22.9212</v>
      </c>
      <c r="HJ130">
        <v>22.9132</v>
      </c>
      <c r="HK130">
        <v>85.4766</v>
      </c>
      <c r="HL130">
        <v>34.1019</v>
      </c>
      <c r="HM130">
        <v>80.5343</v>
      </c>
      <c r="HN130">
        <v>23</v>
      </c>
      <c r="HO130">
        <v>1937.62</v>
      </c>
      <c r="HP130">
        <v>19.5945</v>
      </c>
      <c r="HQ130">
        <v>98.3705</v>
      </c>
      <c r="HR130">
        <v>100.877</v>
      </c>
    </row>
    <row r="131" spans="1:226">
      <c r="A131">
        <v>115</v>
      </c>
      <c r="B131">
        <v>1656170428.1</v>
      </c>
      <c r="C131">
        <v>631.599999904633</v>
      </c>
      <c r="D131" t="s">
        <v>588</v>
      </c>
      <c r="E131" t="s">
        <v>589</v>
      </c>
      <c r="F131">
        <v>5</v>
      </c>
      <c r="G131" t="s">
        <v>353</v>
      </c>
      <c r="H131" t="s">
        <v>354</v>
      </c>
      <c r="I131">
        <v>1656170420.31429</v>
      </c>
      <c r="J131">
        <f>(K131)/1000</f>
        <v>0</v>
      </c>
      <c r="K131">
        <f>IF(BF131, AN131, AH131)</f>
        <v>0</v>
      </c>
      <c r="L131">
        <f>IF(BF131, AI131, AG131)</f>
        <v>0</v>
      </c>
      <c r="M131">
        <f>BH131 - IF(AU131&gt;1, L131*BB131*100.0/(AW131*BV131), 0)</f>
        <v>0</v>
      </c>
      <c r="N131">
        <f>((T131-J131/2)*M131-L131)/(T131+J131/2)</f>
        <v>0</v>
      </c>
      <c r="O131">
        <f>N131*(BO131+BP131)/1000.0</f>
        <v>0</v>
      </c>
      <c r="P131">
        <f>(BH131 - IF(AU131&gt;1, L131*BB131*100.0/(AW131*BV131), 0))*(BO131+BP131)/1000.0</f>
        <v>0</v>
      </c>
      <c r="Q131">
        <f>2.0/((1/S131-1/R131)+SIGN(S131)*SQRT((1/S131-1/R131)*(1/S131-1/R131) + 4*BC131/((BC131+1)*(BC131+1))*(2*1/S131*1/R131-1/R131*1/R131)))</f>
        <v>0</v>
      </c>
      <c r="R131">
        <f>IF(LEFT(BD131,1)&lt;&gt;"0",IF(LEFT(BD131,1)="1",3.0,BE131),$D$5+$E$5*(BV131*BO131/($K$5*1000))+$F$5*(BV131*BO131/($K$5*1000))*MAX(MIN(BB131,$J$5),$I$5)*MAX(MIN(BB131,$J$5),$I$5)+$G$5*MAX(MIN(BB131,$J$5),$I$5)*(BV131*BO131/($K$5*1000))+$H$5*(BV131*BO131/($K$5*1000))*(BV131*BO131/($K$5*1000)))</f>
        <v>0</v>
      </c>
      <c r="S131">
        <f>J131*(1000-(1000*0.61365*exp(17.502*W131/(240.97+W131))/(BO131+BP131)+BJ131)/2)/(1000*0.61365*exp(17.502*W131/(240.97+W131))/(BO131+BP131)-BJ131)</f>
        <v>0</v>
      </c>
      <c r="T131">
        <f>1/((BC131+1)/(Q131/1.6)+1/(R131/1.37)) + BC131/((BC131+1)/(Q131/1.6) + BC131/(R131/1.37))</f>
        <v>0</v>
      </c>
      <c r="U131">
        <f>(AX131*BA131)</f>
        <v>0</v>
      </c>
      <c r="V131">
        <f>(BQ131+(U131+2*0.95*5.67E-8*(((BQ131+$B$7)+273)^4-(BQ131+273)^4)-44100*J131)/(1.84*29.3*R131+8*0.95*5.67E-8*(BQ131+273)^3))</f>
        <v>0</v>
      </c>
      <c r="W131">
        <f>($C$7*BR131+$D$7*BS131+$E$7*V131)</f>
        <v>0</v>
      </c>
      <c r="X131">
        <f>0.61365*exp(17.502*W131/(240.97+W131))</f>
        <v>0</v>
      </c>
      <c r="Y131">
        <f>(Z131/AA131*100)</f>
        <v>0</v>
      </c>
      <c r="Z131">
        <f>BJ131*(BO131+BP131)/1000</f>
        <v>0</v>
      </c>
      <c r="AA131">
        <f>0.61365*exp(17.502*BQ131/(240.97+BQ131))</f>
        <v>0</v>
      </c>
      <c r="AB131">
        <f>(X131-BJ131*(BO131+BP131)/1000)</f>
        <v>0</v>
      </c>
      <c r="AC131">
        <f>(-J131*44100)</f>
        <v>0</v>
      </c>
      <c r="AD131">
        <f>2*29.3*R131*0.92*(BQ131-W131)</f>
        <v>0</v>
      </c>
      <c r="AE131">
        <f>2*0.95*5.67E-8*(((BQ131+$B$7)+273)^4-(W131+273)^4)</f>
        <v>0</v>
      </c>
      <c r="AF131">
        <f>U131+AE131+AC131+AD131</f>
        <v>0</v>
      </c>
      <c r="AG131">
        <f>BN131*AU131*(BI131-BH131*(1000-AU131*BK131)/(1000-AU131*BJ131))/(100*BB131)</f>
        <v>0</v>
      </c>
      <c r="AH131">
        <f>1000*BN131*AU131*(BJ131-BK131)/(100*BB131*(1000-AU131*BJ131))</f>
        <v>0</v>
      </c>
      <c r="AI131">
        <f>(AJ131 - AK131 - BO131*1E3/(8.314*(BQ131+273.15)) * AM131/BN131 * AL131) * BN131/(100*BB131) * (1000 - BK131)/1000</f>
        <v>0</v>
      </c>
      <c r="AJ131">
        <v>1958.73283515281</v>
      </c>
      <c r="AK131">
        <v>1927.7576969697</v>
      </c>
      <c r="AL131">
        <v>3.05803376808762</v>
      </c>
      <c r="AM131">
        <v>66.87844345255</v>
      </c>
      <c r="AN131">
        <f>(AP131 - AO131 + BO131*1E3/(8.314*(BQ131+273.15)) * AR131/BN131 * AQ131) * BN131/(100*BB131) * 1000/(1000 - AP131)</f>
        <v>0</v>
      </c>
      <c r="AO131">
        <v>19.5920817538928</v>
      </c>
      <c r="AP131">
        <v>20.4440709090909</v>
      </c>
      <c r="AQ131">
        <v>-3.52336075040783e-05</v>
      </c>
      <c r="AR131">
        <v>77.4193285982375</v>
      </c>
      <c r="AS131">
        <v>29</v>
      </c>
      <c r="AT131">
        <v>6</v>
      </c>
      <c r="AU131">
        <f>IF(AS131*$H$13&gt;=AW131,1.0,(AW131/(AW131-AS131*$H$13)))</f>
        <v>0</v>
      </c>
      <c r="AV131">
        <f>(AU131-1)*100</f>
        <v>0</v>
      </c>
      <c r="AW131">
        <f>MAX(0,($B$13+$C$13*BV131)/(1+$D$13*BV131)*BO131/(BQ131+273)*$E$13)</f>
        <v>0</v>
      </c>
      <c r="AX131">
        <f>$B$11*BW131+$C$11*BX131+$F$11*CI131*(1-CL131)</f>
        <v>0</v>
      </c>
      <c r="AY131">
        <f>AX131*AZ131</f>
        <v>0</v>
      </c>
      <c r="AZ131">
        <f>($B$11*$D$9+$C$11*$D$9+$F$11*((CV131+CN131)/MAX(CV131+CN131+CW131, 0.1)*$I$9+CW131/MAX(CV131+CN131+CW131, 0.1)*$J$9))/($B$11+$C$11+$F$11)</f>
        <v>0</v>
      </c>
      <c r="BA131">
        <f>($B$11*$K$9+$C$11*$K$9+$F$11*((CV131+CN131)/MAX(CV131+CN131+CW131, 0.1)*$P$9+CW131/MAX(CV131+CN131+CW131, 0.1)*$Q$9))/($B$11+$C$11+$F$11)</f>
        <v>0</v>
      </c>
      <c r="BB131">
        <v>2.18</v>
      </c>
      <c r="BC131">
        <v>0.5</v>
      </c>
      <c r="BD131" t="s">
        <v>355</v>
      </c>
      <c r="BE131">
        <v>2</v>
      </c>
      <c r="BF131" t="b">
        <v>1</v>
      </c>
      <c r="BG131">
        <v>1656170420.31429</v>
      </c>
      <c r="BH131">
        <v>1865.19</v>
      </c>
      <c r="BI131">
        <v>1906.69642857143</v>
      </c>
      <c r="BJ131">
        <v>20.4464607142857</v>
      </c>
      <c r="BK131">
        <v>19.5815892857143</v>
      </c>
      <c r="BL131">
        <v>1860.66892857143</v>
      </c>
      <c r="BM131">
        <v>20.3949035714286</v>
      </c>
      <c r="BN131">
        <v>500.000678571429</v>
      </c>
      <c r="BO131">
        <v>76.3263428571429</v>
      </c>
      <c r="BP131">
        <v>0.0999652785714286</v>
      </c>
      <c r="BQ131">
        <v>24.7755678571429</v>
      </c>
      <c r="BR131">
        <v>24.9081642857143</v>
      </c>
      <c r="BS131">
        <v>999.9</v>
      </c>
      <c r="BT131">
        <v>0</v>
      </c>
      <c r="BU131">
        <v>0</v>
      </c>
      <c r="BV131">
        <v>10013.8521428571</v>
      </c>
      <c r="BW131">
        <v>0</v>
      </c>
      <c r="BX131">
        <v>1413.60571428571</v>
      </c>
      <c r="BY131">
        <v>-41.5072428571429</v>
      </c>
      <c r="BZ131">
        <v>1904.12178571429</v>
      </c>
      <c r="CA131">
        <v>1944.77857142857</v>
      </c>
      <c r="CB131">
        <v>0.864876464285714</v>
      </c>
      <c r="CC131">
        <v>1906.69642857143</v>
      </c>
      <c r="CD131">
        <v>19.5815892857143</v>
      </c>
      <c r="CE131">
        <v>1.56060357142857</v>
      </c>
      <c r="CF131">
        <v>1.49459178571429</v>
      </c>
      <c r="CG131">
        <v>13.5752035714286</v>
      </c>
      <c r="CH131">
        <v>12.9129392857143</v>
      </c>
      <c r="CI131">
        <v>1999.98357142857</v>
      </c>
      <c r="CJ131">
        <v>0.980003142857143</v>
      </c>
      <c r="CK131">
        <v>0.0199969142857143</v>
      </c>
      <c r="CL131">
        <v>0</v>
      </c>
      <c r="CM131">
        <v>2.53379642857143</v>
      </c>
      <c r="CN131">
        <v>0</v>
      </c>
      <c r="CO131">
        <v>3710.2925</v>
      </c>
      <c r="CP131">
        <v>16705.3071428571</v>
      </c>
      <c r="CQ131">
        <v>40.7965</v>
      </c>
      <c r="CR131">
        <v>42.687</v>
      </c>
      <c r="CS131">
        <v>41.812</v>
      </c>
      <c r="CT131">
        <v>40.84575</v>
      </c>
      <c r="CU131">
        <v>40.3435</v>
      </c>
      <c r="CV131">
        <v>1959.99285714286</v>
      </c>
      <c r="CW131">
        <v>39.9907142857143</v>
      </c>
      <c r="CX131">
        <v>0</v>
      </c>
      <c r="CY131">
        <v>1656170427</v>
      </c>
      <c r="CZ131">
        <v>0</v>
      </c>
      <c r="DA131">
        <v>0</v>
      </c>
      <c r="DB131" t="s">
        <v>356</v>
      </c>
      <c r="DC131">
        <v>1656081796.1</v>
      </c>
      <c r="DD131">
        <v>1656081786.6</v>
      </c>
      <c r="DE131">
        <v>0</v>
      </c>
      <c r="DF131">
        <v>0.447</v>
      </c>
      <c r="DG131">
        <v>0.012</v>
      </c>
      <c r="DH131">
        <v>1.816</v>
      </c>
      <c r="DI131">
        <v>-0.091</v>
      </c>
      <c r="DJ131">
        <v>420</v>
      </c>
      <c r="DK131">
        <v>13</v>
      </c>
      <c r="DL131">
        <v>0.64</v>
      </c>
      <c r="DM131">
        <v>0.22</v>
      </c>
      <c r="DN131">
        <v>-42.0194146341463</v>
      </c>
      <c r="DO131">
        <v>8.49750313588845</v>
      </c>
      <c r="DP131">
        <v>1.12694847666348</v>
      </c>
      <c r="DQ131">
        <v>0</v>
      </c>
      <c r="DR131">
        <v>0.87511956097561</v>
      </c>
      <c r="DS131">
        <v>-0.173666153310105</v>
      </c>
      <c r="DT131">
        <v>0.0172657554616332</v>
      </c>
      <c r="DU131">
        <v>0</v>
      </c>
      <c r="DV131">
        <v>0</v>
      </c>
      <c r="DW131">
        <v>2</v>
      </c>
      <c r="DX131" t="s">
        <v>357</v>
      </c>
      <c r="DY131">
        <v>2.8978</v>
      </c>
      <c r="DZ131">
        <v>2.71668</v>
      </c>
      <c r="EA131">
        <v>0.21064</v>
      </c>
      <c r="EB131">
        <v>0.212733</v>
      </c>
      <c r="EC131">
        <v>0.0790762</v>
      </c>
      <c r="ED131">
        <v>0.0763332</v>
      </c>
      <c r="EE131">
        <v>22713.6</v>
      </c>
      <c r="EF131">
        <v>19473.6</v>
      </c>
      <c r="EG131">
        <v>25739.2</v>
      </c>
      <c r="EH131">
        <v>24069.4</v>
      </c>
      <c r="EI131">
        <v>40398.3</v>
      </c>
      <c r="EJ131">
        <v>36769.8</v>
      </c>
      <c r="EK131">
        <v>46448.4</v>
      </c>
      <c r="EL131">
        <v>42890.6</v>
      </c>
      <c r="EM131">
        <v>1.81505</v>
      </c>
      <c r="EN131">
        <v>2.28943</v>
      </c>
      <c r="EO131">
        <v>0.143133</v>
      </c>
      <c r="EP131">
        <v>0</v>
      </c>
      <c r="EQ131">
        <v>22.5048</v>
      </c>
      <c r="ER131">
        <v>999.9</v>
      </c>
      <c r="ES131">
        <v>53.083</v>
      </c>
      <c r="ET131">
        <v>26.969</v>
      </c>
      <c r="EU131">
        <v>24.8472</v>
      </c>
      <c r="EV131">
        <v>52.1155</v>
      </c>
      <c r="EW131">
        <v>35.8934</v>
      </c>
      <c r="EX131">
        <v>2</v>
      </c>
      <c r="EY131">
        <v>-0.327337</v>
      </c>
      <c r="EZ131">
        <v>-0.113706</v>
      </c>
      <c r="FA131">
        <v>20.2472</v>
      </c>
      <c r="FB131">
        <v>5.23481</v>
      </c>
      <c r="FC131">
        <v>11.986</v>
      </c>
      <c r="FD131">
        <v>4.95745</v>
      </c>
      <c r="FE131">
        <v>3.30398</v>
      </c>
      <c r="FF131">
        <v>9999</v>
      </c>
      <c r="FG131">
        <v>311</v>
      </c>
      <c r="FH131">
        <v>3700.6</v>
      </c>
      <c r="FI131">
        <v>9999</v>
      </c>
      <c r="FJ131">
        <v>1.86829</v>
      </c>
      <c r="FK131">
        <v>1.86401</v>
      </c>
      <c r="FL131">
        <v>1.87161</v>
      </c>
      <c r="FM131">
        <v>1.86249</v>
      </c>
      <c r="FN131">
        <v>1.86188</v>
      </c>
      <c r="FO131">
        <v>1.86829</v>
      </c>
      <c r="FP131">
        <v>1.85841</v>
      </c>
      <c r="FQ131">
        <v>1.86483</v>
      </c>
      <c r="FR131">
        <v>5</v>
      </c>
      <c r="FS131">
        <v>0</v>
      </c>
      <c r="FT131">
        <v>0</v>
      </c>
      <c r="FU131">
        <v>0</v>
      </c>
      <c r="FV131" t="s">
        <v>358</v>
      </c>
      <c r="FW131" t="s">
        <v>359</v>
      </c>
      <c r="FX131" t="s">
        <v>360</v>
      </c>
      <c r="FY131" t="s">
        <v>360</v>
      </c>
      <c r="FZ131" t="s">
        <v>360</v>
      </c>
      <c r="GA131" t="s">
        <v>360</v>
      </c>
      <c r="GB131">
        <v>0</v>
      </c>
      <c r="GC131">
        <v>100</v>
      </c>
      <c r="GD131">
        <v>100</v>
      </c>
      <c r="GE131">
        <v>4.63</v>
      </c>
      <c r="GF131">
        <v>0.0515</v>
      </c>
      <c r="GG131">
        <v>0.394990895927804</v>
      </c>
      <c r="GH131">
        <v>0.00311535208462502</v>
      </c>
      <c r="GI131">
        <v>-2.16445174003142e-06</v>
      </c>
      <c r="GJ131">
        <v>9.0383515404126e-10</v>
      </c>
      <c r="GK131">
        <v>0.0515542376217994</v>
      </c>
      <c r="GL131">
        <v>0</v>
      </c>
      <c r="GM131">
        <v>0</v>
      </c>
      <c r="GN131">
        <v>0</v>
      </c>
      <c r="GO131">
        <v>18</v>
      </c>
      <c r="GP131">
        <v>2154</v>
      </c>
      <c r="GQ131">
        <v>2</v>
      </c>
      <c r="GR131">
        <v>17</v>
      </c>
      <c r="GS131">
        <v>1477.2</v>
      </c>
      <c r="GT131">
        <v>1477.4</v>
      </c>
      <c r="GU131">
        <v>4.27002</v>
      </c>
      <c r="GV131">
        <v>0</v>
      </c>
      <c r="GW131">
        <v>1.99829</v>
      </c>
      <c r="GX131">
        <v>2.69775</v>
      </c>
      <c r="GY131">
        <v>2.09351</v>
      </c>
      <c r="GZ131">
        <v>2.33643</v>
      </c>
      <c r="HA131">
        <v>35.7777</v>
      </c>
      <c r="HB131">
        <v>15.8657</v>
      </c>
      <c r="HC131">
        <v>18</v>
      </c>
      <c r="HD131">
        <v>408.847</v>
      </c>
      <c r="HE131">
        <v>728.923</v>
      </c>
      <c r="HF131">
        <v>23</v>
      </c>
      <c r="HG131">
        <v>23.2006</v>
      </c>
      <c r="HH131">
        <v>30.0005</v>
      </c>
      <c r="HI131">
        <v>22.927</v>
      </c>
      <c r="HJ131">
        <v>22.9197</v>
      </c>
      <c r="HK131">
        <v>86.3037</v>
      </c>
      <c r="HL131">
        <v>34.1019</v>
      </c>
      <c r="HM131">
        <v>80.1626</v>
      </c>
      <c r="HN131">
        <v>23</v>
      </c>
      <c r="HO131">
        <v>1951.13</v>
      </c>
      <c r="HP131">
        <v>19.6068</v>
      </c>
      <c r="HQ131">
        <v>98.3689</v>
      </c>
      <c r="HR131">
        <v>100.877</v>
      </c>
    </row>
    <row r="132" spans="1:226">
      <c r="A132">
        <v>116</v>
      </c>
      <c r="B132">
        <v>1656170433.1</v>
      </c>
      <c r="C132">
        <v>636.599999904633</v>
      </c>
      <c r="D132" t="s">
        <v>590</v>
      </c>
      <c r="E132" t="s">
        <v>591</v>
      </c>
      <c r="F132">
        <v>5</v>
      </c>
      <c r="G132" t="s">
        <v>353</v>
      </c>
      <c r="H132" t="s">
        <v>354</v>
      </c>
      <c r="I132">
        <v>1656170425.6</v>
      </c>
      <c r="J132">
        <f>(K132)/1000</f>
        <v>0</v>
      </c>
      <c r="K132">
        <f>IF(BF132, AN132, AH132)</f>
        <v>0</v>
      </c>
      <c r="L132">
        <f>IF(BF132, AI132, AG132)</f>
        <v>0</v>
      </c>
      <c r="M132">
        <f>BH132 - IF(AU132&gt;1, L132*BB132*100.0/(AW132*BV132), 0)</f>
        <v>0</v>
      </c>
      <c r="N132">
        <f>((T132-J132/2)*M132-L132)/(T132+J132/2)</f>
        <v>0</v>
      </c>
      <c r="O132">
        <f>N132*(BO132+BP132)/1000.0</f>
        <v>0</v>
      </c>
      <c r="P132">
        <f>(BH132 - IF(AU132&gt;1, L132*BB132*100.0/(AW132*BV132), 0))*(BO132+BP132)/1000.0</f>
        <v>0</v>
      </c>
      <c r="Q132">
        <f>2.0/((1/S132-1/R132)+SIGN(S132)*SQRT((1/S132-1/R132)*(1/S132-1/R132) + 4*BC132/((BC132+1)*(BC132+1))*(2*1/S132*1/R132-1/R132*1/R132)))</f>
        <v>0</v>
      </c>
      <c r="R132">
        <f>IF(LEFT(BD132,1)&lt;&gt;"0",IF(LEFT(BD132,1)="1",3.0,BE132),$D$5+$E$5*(BV132*BO132/($K$5*1000))+$F$5*(BV132*BO132/($K$5*1000))*MAX(MIN(BB132,$J$5),$I$5)*MAX(MIN(BB132,$J$5),$I$5)+$G$5*MAX(MIN(BB132,$J$5),$I$5)*(BV132*BO132/($K$5*1000))+$H$5*(BV132*BO132/($K$5*1000))*(BV132*BO132/($K$5*1000)))</f>
        <v>0</v>
      </c>
      <c r="S132">
        <f>J132*(1000-(1000*0.61365*exp(17.502*W132/(240.97+W132))/(BO132+BP132)+BJ132)/2)/(1000*0.61365*exp(17.502*W132/(240.97+W132))/(BO132+BP132)-BJ132)</f>
        <v>0</v>
      </c>
      <c r="T132">
        <f>1/((BC132+1)/(Q132/1.6)+1/(R132/1.37)) + BC132/((BC132+1)/(Q132/1.6) + BC132/(R132/1.37))</f>
        <v>0</v>
      </c>
      <c r="U132">
        <f>(AX132*BA132)</f>
        <v>0</v>
      </c>
      <c r="V132">
        <f>(BQ132+(U132+2*0.95*5.67E-8*(((BQ132+$B$7)+273)^4-(BQ132+273)^4)-44100*J132)/(1.84*29.3*R132+8*0.95*5.67E-8*(BQ132+273)^3))</f>
        <v>0</v>
      </c>
      <c r="W132">
        <f>($C$7*BR132+$D$7*BS132+$E$7*V132)</f>
        <v>0</v>
      </c>
      <c r="X132">
        <f>0.61365*exp(17.502*W132/(240.97+W132))</f>
        <v>0</v>
      </c>
      <c r="Y132">
        <f>(Z132/AA132*100)</f>
        <v>0</v>
      </c>
      <c r="Z132">
        <f>BJ132*(BO132+BP132)/1000</f>
        <v>0</v>
      </c>
      <c r="AA132">
        <f>0.61365*exp(17.502*BQ132/(240.97+BQ132))</f>
        <v>0</v>
      </c>
      <c r="AB132">
        <f>(X132-BJ132*(BO132+BP132)/1000)</f>
        <v>0</v>
      </c>
      <c r="AC132">
        <f>(-J132*44100)</f>
        <v>0</v>
      </c>
      <c r="AD132">
        <f>2*29.3*R132*0.92*(BQ132-W132)</f>
        <v>0</v>
      </c>
      <c r="AE132">
        <f>2*0.95*5.67E-8*(((BQ132+$B$7)+273)^4-(W132+273)^4)</f>
        <v>0</v>
      </c>
      <c r="AF132">
        <f>U132+AE132+AC132+AD132</f>
        <v>0</v>
      </c>
      <c r="AG132">
        <f>BN132*AU132*(BI132-BH132*(1000-AU132*BK132)/(1000-AU132*BJ132))/(100*BB132)</f>
        <v>0</v>
      </c>
      <c r="AH132">
        <f>1000*BN132*AU132*(BJ132-BK132)/(100*BB132*(1000-AU132*BJ132))</f>
        <v>0</v>
      </c>
      <c r="AI132">
        <f>(AJ132 - AK132 - BO132*1E3/(8.314*(BQ132+273.15)) * AM132/BN132 * AL132) * BN132/(100*BB132) * (1000 - BK132)/1000</f>
        <v>0</v>
      </c>
      <c r="AJ132">
        <v>1967.75190403399</v>
      </c>
      <c r="AK132">
        <v>1939.61842424242</v>
      </c>
      <c r="AL132">
        <v>2.21028516448877</v>
      </c>
      <c r="AM132">
        <v>66.87844345255</v>
      </c>
      <c r="AN132">
        <f>(AP132 - AO132 + BO132*1E3/(8.314*(BQ132+273.15)) * AR132/BN132 * AQ132) * BN132/(100*BB132) * 1000/(1000 - AP132)</f>
        <v>0</v>
      </c>
      <c r="AO132">
        <v>19.6066789000103</v>
      </c>
      <c r="AP132">
        <v>20.4511327272727</v>
      </c>
      <c r="AQ132">
        <v>0.000117765278320879</v>
      </c>
      <c r="AR132">
        <v>77.4193285982375</v>
      </c>
      <c r="AS132">
        <v>29</v>
      </c>
      <c r="AT132">
        <v>6</v>
      </c>
      <c r="AU132">
        <f>IF(AS132*$H$13&gt;=AW132,1.0,(AW132/(AW132-AS132*$H$13)))</f>
        <v>0</v>
      </c>
      <c r="AV132">
        <f>(AU132-1)*100</f>
        <v>0</v>
      </c>
      <c r="AW132">
        <f>MAX(0,($B$13+$C$13*BV132)/(1+$D$13*BV132)*BO132/(BQ132+273)*$E$13)</f>
        <v>0</v>
      </c>
      <c r="AX132">
        <f>$B$11*BW132+$C$11*BX132+$F$11*CI132*(1-CL132)</f>
        <v>0</v>
      </c>
      <c r="AY132">
        <f>AX132*AZ132</f>
        <v>0</v>
      </c>
      <c r="AZ132">
        <f>($B$11*$D$9+$C$11*$D$9+$F$11*((CV132+CN132)/MAX(CV132+CN132+CW132, 0.1)*$I$9+CW132/MAX(CV132+CN132+CW132, 0.1)*$J$9))/($B$11+$C$11+$F$11)</f>
        <v>0</v>
      </c>
      <c r="BA132">
        <f>($B$11*$K$9+$C$11*$K$9+$F$11*((CV132+CN132)/MAX(CV132+CN132+CW132, 0.1)*$P$9+CW132/MAX(CV132+CN132+CW132, 0.1)*$Q$9))/($B$11+$C$11+$F$11)</f>
        <v>0</v>
      </c>
      <c r="BB132">
        <v>2.18</v>
      </c>
      <c r="BC132">
        <v>0.5</v>
      </c>
      <c r="BD132" t="s">
        <v>355</v>
      </c>
      <c r="BE132">
        <v>2</v>
      </c>
      <c r="BF132" t="b">
        <v>1</v>
      </c>
      <c r="BG132">
        <v>1656170425.6</v>
      </c>
      <c r="BH132">
        <v>1881.53296296296</v>
      </c>
      <c r="BI132">
        <v>1920.03592592593</v>
      </c>
      <c r="BJ132">
        <v>20.4460296296296</v>
      </c>
      <c r="BK132">
        <v>19.5968962962963</v>
      </c>
      <c r="BL132">
        <v>1876.93851851852</v>
      </c>
      <c r="BM132">
        <v>20.3944666666667</v>
      </c>
      <c r="BN132">
        <v>500.011888888889</v>
      </c>
      <c r="BO132">
        <v>76.3262444444444</v>
      </c>
      <c r="BP132">
        <v>0.100012196296296</v>
      </c>
      <c r="BQ132">
        <v>24.7723444444444</v>
      </c>
      <c r="BR132">
        <v>24.8867962962963</v>
      </c>
      <c r="BS132">
        <v>999.9</v>
      </c>
      <c r="BT132">
        <v>0</v>
      </c>
      <c r="BU132">
        <v>0</v>
      </c>
      <c r="BV132">
        <v>10009.7707407407</v>
      </c>
      <c r="BW132">
        <v>0</v>
      </c>
      <c r="BX132">
        <v>1413.77740740741</v>
      </c>
      <c r="BY132">
        <v>-38.5042185185185</v>
      </c>
      <c r="BZ132">
        <v>1920.80444444444</v>
      </c>
      <c r="CA132">
        <v>1958.41592592593</v>
      </c>
      <c r="CB132">
        <v>0.849135925925926</v>
      </c>
      <c r="CC132">
        <v>1920.03592592593</v>
      </c>
      <c r="CD132">
        <v>19.5968962962963</v>
      </c>
      <c r="CE132">
        <v>1.56056814814815</v>
      </c>
      <c r="CF132">
        <v>1.49575777777778</v>
      </c>
      <c r="CG132">
        <v>13.5748555555556</v>
      </c>
      <c r="CH132">
        <v>12.9248592592593</v>
      </c>
      <c r="CI132">
        <v>1999.99814814815</v>
      </c>
      <c r="CJ132">
        <v>0.980003333333333</v>
      </c>
      <c r="CK132">
        <v>0.0199967111111111</v>
      </c>
      <c r="CL132">
        <v>0</v>
      </c>
      <c r="CM132">
        <v>2.53112222222222</v>
      </c>
      <c r="CN132">
        <v>0</v>
      </c>
      <c r="CO132">
        <v>3708.05148148148</v>
      </c>
      <c r="CP132">
        <v>16705.4222222222</v>
      </c>
      <c r="CQ132">
        <v>40.8051111111111</v>
      </c>
      <c r="CR132">
        <v>42.6893333333333</v>
      </c>
      <c r="CS132">
        <v>41.8143333333333</v>
      </c>
      <c r="CT132">
        <v>40.8656666666667</v>
      </c>
      <c r="CU132">
        <v>40.361</v>
      </c>
      <c r="CV132">
        <v>1960.00740740741</v>
      </c>
      <c r="CW132">
        <v>39.9907407407407</v>
      </c>
      <c r="CX132">
        <v>0</v>
      </c>
      <c r="CY132">
        <v>1656170431.8</v>
      </c>
      <c r="CZ132">
        <v>0</v>
      </c>
      <c r="DA132">
        <v>0</v>
      </c>
      <c r="DB132" t="s">
        <v>356</v>
      </c>
      <c r="DC132">
        <v>1656081796.1</v>
      </c>
      <c r="DD132">
        <v>1656081786.6</v>
      </c>
      <c r="DE132">
        <v>0</v>
      </c>
      <c r="DF132">
        <v>0.447</v>
      </c>
      <c r="DG132">
        <v>0.012</v>
      </c>
      <c r="DH132">
        <v>1.816</v>
      </c>
      <c r="DI132">
        <v>-0.091</v>
      </c>
      <c r="DJ132">
        <v>420</v>
      </c>
      <c r="DK132">
        <v>13</v>
      </c>
      <c r="DL132">
        <v>0.64</v>
      </c>
      <c r="DM132">
        <v>0.22</v>
      </c>
      <c r="DN132">
        <v>-39.7709463414634</v>
      </c>
      <c r="DO132">
        <v>32.8844655052264</v>
      </c>
      <c r="DP132">
        <v>3.56036932505313</v>
      </c>
      <c r="DQ132">
        <v>0</v>
      </c>
      <c r="DR132">
        <v>0.858597536585366</v>
      </c>
      <c r="DS132">
        <v>-0.179124188153309</v>
      </c>
      <c r="DT132">
        <v>0.0177844021246594</v>
      </c>
      <c r="DU132">
        <v>0</v>
      </c>
      <c r="DV132">
        <v>0</v>
      </c>
      <c r="DW132">
        <v>2</v>
      </c>
      <c r="DX132" t="s">
        <v>357</v>
      </c>
      <c r="DY132">
        <v>2.898</v>
      </c>
      <c r="DZ132">
        <v>2.71655</v>
      </c>
      <c r="EA132">
        <v>0.211344</v>
      </c>
      <c r="EB132">
        <v>0.212985</v>
      </c>
      <c r="EC132">
        <v>0.0790963</v>
      </c>
      <c r="ED132">
        <v>0.0763754</v>
      </c>
      <c r="EE132">
        <v>22693</v>
      </c>
      <c r="EF132">
        <v>19467.2</v>
      </c>
      <c r="EG132">
        <v>25738.8</v>
      </c>
      <c r="EH132">
        <v>24069.2</v>
      </c>
      <c r="EI132">
        <v>40397</v>
      </c>
      <c r="EJ132">
        <v>36768.2</v>
      </c>
      <c r="EK132">
        <v>46447.9</v>
      </c>
      <c r="EL132">
        <v>42890.7</v>
      </c>
      <c r="EM132">
        <v>1.8151</v>
      </c>
      <c r="EN132">
        <v>2.28905</v>
      </c>
      <c r="EO132">
        <v>0.14893</v>
      </c>
      <c r="EP132">
        <v>0</v>
      </c>
      <c r="EQ132">
        <v>22.494</v>
      </c>
      <c r="ER132">
        <v>999.9</v>
      </c>
      <c r="ES132">
        <v>53.083</v>
      </c>
      <c r="ET132">
        <v>26.989</v>
      </c>
      <c r="EU132">
        <v>24.876</v>
      </c>
      <c r="EV132">
        <v>52.2155</v>
      </c>
      <c r="EW132">
        <v>35.8894</v>
      </c>
      <c r="EX132">
        <v>2</v>
      </c>
      <c r="EY132">
        <v>-0.326903</v>
      </c>
      <c r="EZ132">
        <v>-0.11183</v>
      </c>
      <c r="FA132">
        <v>20.2472</v>
      </c>
      <c r="FB132">
        <v>5.23421</v>
      </c>
      <c r="FC132">
        <v>11.986</v>
      </c>
      <c r="FD132">
        <v>4.9571</v>
      </c>
      <c r="FE132">
        <v>3.30398</v>
      </c>
      <c r="FF132">
        <v>9999</v>
      </c>
      <c r="FG132">
        <v>311</v>
      </c>
      <c r="FH132">
        <v>3700.8</v>
      </c>
      <c r="FI132">
        <v>9999</v>
      </c>
      <c r="FJ132">
        <v>1.86829</v>
      </c>
      <c r="FK132">
        <v>1.86401</v>
      </c>
      <c r="FL132">
        <v>1.87159</v>
      </c>
      <c r="FM132">
        <v>1.86247</v>
      </c>
      <c r="FN132">
        <v>1.86188</v>
      </c>
      <c r="FO132">
        <v>1.86829</v>
      </c>
      <c r="FP132">
        <v>1.8584</v>
      </c>
      <c r="FQ132">
        <v>1.86481</v>
      </c>
      <c r="FR132">
        <v>5</v>
      </c>
      <c r="FS132">
        <v>0</v>
      </c>
      <c r="FT132">
        <v>0</v>
      </c>
      <c r="FU132">
        <v>0</v>
      </c>
      <c r="FV132" t="s">
        <v>358</v>
      </c>
      <c r="FW132" t="s">
        <v>359</v>
      </c>
      <c r="FX132" t="s">
        <v>360</v>
      </c>
      <c r="FY132" t="s">
        <v>360</v>
      </c>
      <c r="FZ132" t="s">
        <v>360</v>
      </c>
      <c r="GA132" t="s">
        <v>360</v>
      </c>
      <c r="GB132">
        <v>0</v>
      </c>
      <c r="GC132">
        <v>100</v>
      </c>
      <c r="GD132">
        <v>100</v>
      </c>
      <c r="GE132">
        <v>4.68</v>
      </c>
      <c r="GF132">
        <v>0.0516</v>
      </c>
      <c r="GG132">
        <v>0.394990895927804</v>
      </c>
      <c r="GH132">
        <v>0.00311535208462502</v>
      </c>
      <c r="GI132">
        <v>-2.16445174003142e-06</v>
      </c>
      <c r="GJ132">
        <v>9.0383515404126e-10</v>
      </c>
      <c r="GK132">
        <v>0.0515542376217994</v>
      </c>
      <c r="GL132">
        <v>0</v>
      </c>
      <c r="GM132">
        <v>0</v>
      </c>
      <c r="GN132">
        <v>0</v>
      </c>
      <c r="GO132">
        <v>18</v>
      </c>
      <c r="GP132">
        <v>2154</v>
      </c>
      <c r="GQ132">
        <v>2</v>
      </c>
      <c r="GR132">
        <v>17</v>
      </c>
      <c r="GS132">
        <v>1477.3</v>
      </c>
      <c r="GT132">
        <v>1477.4</v>
      </c>
      <c r="GU132">
        <v>4.27246</v>
      </c>
      <c r="GV132">
        <v>0</v>
      </c>
      <c r="GW132">
        <v>1.99829</v>
      </c>
      <c r="GX132">
        <v>2.69775</v>
      </c>
      <c r="GY132">
        <v>2.09351</v>
      </c>
      <c r="GZ132">
        <v>2.38159</v>
      </c>
      <c r="HA132">
        <v>35.7777</v>
      </c>
      <c r="HB132">
        <v>15.8745</v>
      </c>
      <c r="HC132">
        <v>18</v>
      </c>
      <c r="HD132">
        <v>408.921</v>
      </c>
      <c r="HE132">
        <v>728.682</v>
      </c>
      <c r="HF132">
        <v>23.0003</v>
      </c>
      <c r="HG132">
        <v>23.2076</v>
      </c>
      <c r="HH132">
        <v>30.0005</v>
      </c>
      <c r="HI132">
        <v>22.9334</v>
      </c>
      <c r="HJ132">
        <v>22.9261</v>
      </c>
      <c r="HK132">
        <v>87.6875</v>
      </c>
      <c r="HL132">
        <v>34.1019</v>
      </c>
      <c r="HM132">
        <v>80.1626</v>
      </c>
      <c r="HN132">
        <v>23</v>
      </c>
      <c r="HO132">
        <v>1971.42</v>
      </c>
      <c r="HP132">
        <v>19.6088</v>
      </c>
      <c r="HQ132">
        <v>98.3677</v>
      </c>
      <c r="HR132">
        <v>100.877</v>
      </c>
    </row>
    <row r="133" spans="1:226">
      <c r="A133">
        <v>117</v>
      </c>
      <c r="B133">
        <v>1656170438.1</v>
      </c>
      <c r="C133">
        <v>641.599999904633</v>
      </c>
      <c r="D133" t="s">
        <v>592</v>
      </c>
      <c r="E133" t="s">
        <v>593</v>
      </c>
      <c r="F133">
        <v>5</v>
      </c>
      <c r="G133" t="s">
        <v>353</v>
      </c>
      <c r="H133" t="s">
        <v>354</v>
      </c>
      <c r="I133">
        <v>1656170430.31429</v>
      </c>
      <c r="J133">
        <f>(K133)/1000</f>
        <v>0</v>
      </c>
      <c r="K133">
        <f>IF(BF133, AN133, AH133)</f>
        <v>0</v>
      </c>
      <c r="L133">
        <f>IF(BF133, AI133, AG133)</f>
        <v>0</v>
      </c>
      <c r="M133">
        <f>BH133 - IF(AU133&gt;1, L133*BB133*100.0/(AW133*BV133), 0)</f>
        <v>0</v>
      </c>
      <c r="N133">
        <f>((T133-J133/2)*M133-L133)/(T133+J133/2)</f>
        <v>0</v>
      </c>
      <c r="O133">
        <f>N133*(BO133+BP133)/1000.0</f>
        <v>0</v>
      </c>
      <c r="P133">
        <f>(BH133 - IF(AU133&gt;1, L133*BB133*100.0/(AW133*BV133), 0))*(BO133+BP133)/1000.0</f>
        <v>0</v>
      </c>
      <c r="Q133">
        <f>2.0/((1/S133-1/R133)+SIGN(S133)*SQRT((1/S133-1/R133)*(1/S133-1/R133) + 4*BC133/((BC133+1)*(BC133+1))*(2*1/S133*1/R133-1/R133*1/R133)))</f>
        <v>0</v>
      </c>
      <c r="R133">
        <f>IF(LEFT(BD133,1)&lt;&gt;"0",IF(LEFT(BD133,1)="1",3.0,BE133),$D$5+$E$5*(BV133*BO133/($K$5*1000))+$F$5*(BV133*BO133/($K$5*1000))*MAX(MIN(BB133,$J$5),$I$5)*MAX(MIN(BB133,$J$5),$I$5)+$G$5*MAX(MIN(BB133,$J$5),$I$5)*(BV133*BO133/($K$5*1000))+$H$5*(BV133*BO133/($K$5*1000))*(BV133*BO133/($K$5*1000)))</f>
        <v>0</v>
      </c>
      <c r="S133">
        <f>J133*(1000-(1000*0.61365*exp(17.502*W133/(240.97+W133))/(BO133+BP133)+BJ133)/2)/(1000*0.61365*exp(17.502*W133/(240.97+W133))/(BO133+BP133)-BJ133)</f>
        <v>0</v>
      </c>
      <c r="T133">
        <f>1/((BC133+1)/(Q133/1.6)+1/(R133/1.37)) + BC133/((BC133+1)/(Q133/1.6) + BC133/(R133/1.37))</f>
        <v>0</v>
      </c>
      <c r="U133">
        <f>(AX133*BA133)</f>
        <v>0</v>
      </c>
      <c r="V133">
        <f>(BQ133+(U133+2*0.95*5.67E-8*(((BQ133+$B$7)+273)^4-(BQ133+273)^4)-44100*J133)/(1.84*29.3*R133+8*0.95*5.67E-8*(BQ133+273)^3))</f>
        <v>0</v>
      </c>
      <c r="W133">
        <f>($C$7*BR133+$D$7*BS133+$E$7*V133)</f>
        <v>0</v>
      </c>
      <c r="X133">
        <f>0.61365*exp(17.502*W133/(240.97+W133))</f>
        <v>0</v>
      </c>
      <c r="Y133">
        <f>(Z133/AA133*100)</f>
        <v>0</v>
      </c>
      <c r="Z133">
        <f>BJ133*(BO133+BP133)/1000</f>
        <v>0</v>
      </c>
      <c r="AA133">
        <f>0.61365*exp(17.502*BQ133/(240.97+BQ133))</f>
        <v>0</v>
      </c>
      <c r="AB133">
        <f>(X133-BJ133*(BO133+BP133)/1000)</f>
        <v>0</v>
      </c>
      <c r="AC133">
        <f>(-J133*44100)</f>
        <v>0</v>
      </c>
      <c r="AD133">
        <f>2*29.3*R133*0.92*(BQ133-W133)</f>
        <v>0</v>
      </c>
      <c r="AE133">
        <f>2*0.95*5.67E-8*(((BQ133+$B$7)+273)^4-(W133+273)^4)</f>
        <v>0</v>
      </c>
      <c r="AF133">
        <f>U133+AE133+AC133+AD133</f>
        <v>0</v>
      </c>
      <c r="AG133">
        <f>BN133*AU133*(BI133-BH133*(1000-AU133*BK133)/(1000-AU133*BJ133))/(100*BB133)</f>
        <v>0</v>
      </c>
      <c r="AH133">
        <f>1000*BN133*AU133*(BJ133-BK133)/(100*BB133*(1000-AU133*BJ133))</f>
        <v>0</v>
      </c>
      <c r="AI133">
        <f>(AJ133 - AK133 - BO133*1E3/(8.314*(BQ133+273.15)) * AM133/BN133 * AL133) * BN133/(100*BB133) * (1000 - BK133)/1000</f>
        <v>0</v>
      </c>
      <c r="AJ133">
        <v>1970.55080397845</v>
      </c>
      <c r="AK133">
        <v>1946.39103030303</v>
      </c>
      <c r="AL133">
        <v>1.20135287822326</v>
      </c>
      <c r="AM133">
        <v>66.87844345255</v>
      </c>
      <c r="AN133">
        <f>(AP133 - AO133 + BO133*1E3/(8.314*(BQ133+273.15)) * AR133/BN133 * AQ133) * BN133/(100*BB133) * 1000/(1000 - AP133)</f>
        <v>0</v>
      </c>
      <c r="AO133">
        <v>19.6219133633154</v>
      </c>
      <c r="AP133">
        <v>20.4576727272727</v>
      </c>
      <c r="AQ133">
        <v>6.59398978036508e-05</v>
      </c>
      <c r="AR133">
        <v>77.4193285982375</v>
      </c>
      <c r="AS133">
        <v>29</v>
      </c>
      <c r="AT133">
        <v>6</v>
      </c>
      <c r="AU133">
        <f>IF(AS133*$H$13&gt;=AW133,1.0,(AW133/(AW133-AS133*$H$13)))</f>
        <v>0</v>
      </c>
      <c r="AV133">
        <f>(AU133-1)*100</f>
        <v>0</v>
      </c>
      <c r="AW133">
        <f>MAX(0,($B$13+$C$13*BV133)/(1+$D$13*BV133)*BO133/(BQ133+273)*$E$13)</f>
        <v>0</v>
      </c>
      <c r="AX133">
        <f>$B$11*BW133+$C$11*BX133+$F$11*CI133*(1-CL133)</f>
        <v>0</v>
      </c>
      <c r="AY133">
        <f>AX133*AZ133</f>
        <v>0</v>
      </c>
      <c r="AZ133">
        <f>($B$11*$D$9+$C$11*$D$9+$F$11*((CV133+CN133)/MAX(CV133+CN133+CW133, 0.1)*$I$9+CW133/MAX(CV133+CN133+CW133, 0.1)*$J$9))/($B$11+$C$11+$F$11)</f>
        <v>0</v>
      </c>
      <c r="BA133">
        <f>($B$11*$K$9+$C$11*$K$9+$F$11*((CV133+CN133)/MAX(CV133+CN133+CW133, 0.1)*$P$9+CW133/MAX(CV133+CN133+CW133, 0.1)*$Q$9))/($B$11+$C$11+$F$11)</f>
        <v>0</v>
      </c>
      <c r="BB133">
        <v>2.18</v>
      </c>
      <c r="BC133">
        <v>0.5</v>
      </c>
      <c r="BD133" t="s">
        <v>355</v>
      </c>
      <c r="BE133">
        <v>2</v>
      </c>
      <c r="BF133" t="b">
        <v>1</v>
      </c>
      <c r="BG133">
        <v>1656170430.31429</v>
      </c>
      <c r="BH133">
        <v>1893.40928571429</v>
      </c>
      <c r="BI133">
        <v>1927.32964285714</v>
      </c>
      <c r="BJ133">
        <v>20.449075</v>
      </c>
      <c r="BK133">
        <v>19.6111428571429</v>
      </c>
      <c r="BL133">
        <v>1888.76142857143</v>
      </c>
      <c r="BM133">
        <v>20.3975214285714</v>
      </c>
      <c r="BN133">
        <v>500.004214285714</v>
      </c>
      <c r="BO133">
        <v>76.3264428571429</v>
      </c>
      <c r="BP133">
        <v>0.0999569464285714</v>
      </c>
      <c r="BQ133">
        <v>24.7715642857143</v>
      </c>
      <c r="BR133">
        <v>24.8943821428571</v>
      </c>
      <c r="BS133">
        <v>999.9</v>
      </c>
      <c r="BT133">
        <v>0</v>
      </c>
      <c r="BU133">
        <v>0</v>
      </c>
      <c r="BV133">
        <v>10008.26</v>
      </c>
      <c r="BW133">
        <v>0</v>
      </c>
      <c r="BX133">
        <v>1414.23142857143</v>
      </c>
      <c r="BY133">
        <v>-33.9211357142857</v>
      </c>
      <c r="BZ133">
        <v>1932.93535714286</v>
      </c>
      <c r="CA133">
        <v>1965.88428571429</v>
      </c>
      <c r="CB133">
        <v>0.837938928571429</v>
      </c>
      <c r="CC133">
        <v>1927.32964285714</v>
      </c>
      <c r="CD133">
        <v>19.6111428571429</v>
      </c>
      <c r="CE133">
        <v>1.56080535714286</v>
      </c>
      <c r="CF133">
        <v>1.49684821428571</v>
      </c>
      <c r="CG133">
        <v>13.5771928571429</v>
      </c>
      <c r="CH133">
        <v>12.9360035714286</v>
      </c>
      <c r="CI133">
        <v>2000.00214285714</v>
      </c>
      <c r="CJ133">
        <v>0.980003571428571</v>
      </c>
      <c r="CK133">
        <v>0.0199964571428571</v>
      </c>
      <c r="CL133">
        <v>0</v>
      </c>
      <c r="CM133">
        <v>2.501075</v>
      </c>
      <c r="CN133">
        <v>0</v>
      </c>
      <c r="CO133">
        <v>3705.58928571429</v>
      </c>
      <c r="CP133">
        <v>16705.45</v>
      </c>
      <c r="CQ133">
        <v>40.8053571428571</v>
      </c>
      <c r="CR133">
        <v>42.7095</v>
      </c>
      <c r="CS133">
        <v>41.83</v>
      </c>
      <c r="CT133">
        <v>40.875</v>
      </c>
      <c r="CU133">
        <v>40.3705</v>
      </c>
      <c r="CV133">
        <v>1960.01178571429</v>
      </c>
      <c r="CW133">
        <v>39.9903571428571</v>
      </c>
      <c r="CX133">
        <v>0</v>
      </c>
      <c r="CY133">
        <v>1656170436.6</v>
      </c>
      <c r="CZ133">
        <v>0</v>
      </c>
      <c r="DA133">
        <v>0</v>
      </c>
      <c r="DB133" t="s">
        <v>356</v>
      </c>
      <c r="DC133">
        <v>1656081796.1</v>
      </c>
      <c r="DD133">
        <v>1656081786.6</v>
      </c>
      <c r="DE133">
        <v>0</v>
      </c>
      <c r="DF133">
        <v>0.447</v>
      </c>
      <c r="DG133">
        <v>0.012</v>
      </c>
      <c r="DH133">
        <v>1.816</v>
      </c>
      <c r="DI133">
        <v>-0.091</v>
      </c>
      <c r="DJ133">
        <v>420</v>
      </c>
      <c r="DK133">
        <v>13</v>
      </c>
      <c r="DL133">
        <v>0.64</v>
      </c>
      <c r="DM133">
        <v>0.22</v>
      </c>
      <c r="DN133">
        <v>-36.9685829268293</v>
      </c>
      <c r="DO133">
        <v>52.3831693379791</v>
      </c>
      <c r="DP133">
        <v>5.34163781597232</v>
      </c>
      <c r="DQ133">
        <v>0</v>
      </c>
      <c r="DR133">
        <v>0.847802073170732</v>
      </c>
      <c r="DS133">
        <v>-0.15479688501742</v>
      </c>
      <c r="DT133">
        <v>0.0154799284226464</v>
      </c>
      <c r="DU133">
        <v>0</v>
      </c>
      <c r="DV133">
        <v>0</v>
      </c>
      <c r="DW133">
        <v>2</v>
      </c>
      <c r="DX133" t="s">
        <v>357</v>
      </c>
      <c r="DY133">
        <v>2.89771</v>
      </c>
      <c r="DZ133">
        <v>2.71633</v>
      </c>
      <c r="EA133">
        <v>0.211731</v>
      </c>
      <c r="EB133">
        <v>0.21305</v>
      </c>
      <c r="EC133">
        <v>0.0791124</v>
      </c>
      <c r="ED133">
        <v>0.0764205</v>
      </c>
      <c r="EE133">
        <v>22681</v>
      </c>
      <c r="EF133">
        <v>19465.3</v>
      </c>
      <c r="EG133">
        <v>25737.9</v>
      </c>
      <c r="EH133">
        <v>24068.9</v>
      </c>
      <c r="EI133">
        <v>40395</v>
      </c>
      <c r="EJ133">
        <v>36765.8</v>
      </c>
      <c r="EK133">
        <v>46446.5</v>
      </c>
      <c r="EL133">
        <v>42890</v>
      </c>
      <c r="EM133">
        <v>1.8147</v>
      </c>
      <c r="EN133">
        <v>2.28925</v>
      </c>
      <c r="EO133">
        <v>0.147387</v>
      </c>
      <c r="EP133">
        <v>0</v>
      </c>
      <c r="EQ133">
        <v>22.4847</v>
      </c>
      <c r="ER133">
        <v>999.9</v>
      </c>
      <c r="ES133">
        <v>53.058</v>
      </c>
      <c r="ET133">
        <v>26.999</v>
      </c>
      <c r="EU133">
        <v>24.8791</v>
      </c>
      <c r="EV133">
        <v>52.2855</v>
      </c>
      <c r="EW133">
        <v>35.8854</v>
      </c>
      <c r="EX133">
        <v>2</v>
      </c>
      <c r="EY133">
        <v>-0.326496</v>
      </c>
      <c r="EZ133">
        <v>-0.107459</v>
      </c>
      <c r="FA133">
        <v>20.2473</v>
      </c>
      <c r="FB133">
        <v>5.23436</v>
      </c>
      <c r="FC133">
        <v>11.986</v>
      </c>
      <c r="FD133">
        <v>4.95735</v>
      </c>
      <c r="FE133">
        <v>3.30395</v>
      </c>
      <c r="FF133">
        <v>9999</v>
      </c>
      <c r="FG133">
        <v>311</v>
      </c>
      <c r="FH133">
        <v>3700.8</v>
      </c>
      <c r="FI133">
        <v>9999</v>
      </c>
      <c r="FJ133">
        <v>1.86829</v>
      </c>
      <c r="FK133">
        <v>1.86401</v>
      </c>
      <c r="FL133">
        <v>1.8716</v>
      </c>
      <c r="FM133">
        <v>1.86248</v>
      </c>
      <c r="FN133">
        <v>1.86188</v>
      </c>
      <c r="FO133">
        <v>1.86829</v>
      </c>
      <c r="FP133">
        <v>1.85839</v>
      </c>
      <c r="FQ133">
        <v>1.86481</v>
      </c>
      <c r="FR133">
        <v>5</v>
      </c>
      <c r="FS133">
        <v>0</v>
      </c>
      <c r="FT133">
        <v>0</v>
      </c>
      <c r="FU133">
        <v>0</v>
      </c>
      <c r="FV133" t="s">
        <v>358</v>
      </c>
      <c r="FW133" t="s">
        <v>359</v>
      </c>
      <c r="FX133" t="s">
        <v>360</v>
      </c>
      <c r="FY133" t="s">
        <v>360</v>
      </c>
      <c r="FZ133" t="s">
        <v>360</v>
      </c>
      <c r="GA133" t="s">
        <v>360</v>
      </c>
      <c r="GB133">
        <v>0</v>
      </c>
      <c r="GC133">
        <v>100</v>
      </c>
      <c r="GD133">
        <v>100</v>
      </c>
      <c r="GE133">
        <v>4.71</v>
      </c>
      <c r="GF133">
        <v>0.0516</v>
      </c>
      <c r="GG133">
        <v>0.394990895927804</v>
      </c>
      <c r="GH133">
        <v>0.00311535208462502</v>
      </c>
      <c r="GI133">
        <v>-2.16445174003142e-06</v>
      </c>
      <c r="GJ133">
        <v>9.0383515404126e-10</v>
      </c>
      <c r="GK133">
        <v>0.0515542376217994</v>
      </c>
      <c r="GL133">
        <v>0</v>
      </c>
      <c r="GM133">
        <v>0</v>
      </c>
      <c r="GN133">
        <v>0</v>
      </c>
      <c r="GO133">
        <v>18</v>
      </c>
      <c r="GP133">
        <v>2154</v>
      </c>
      <c r="GQ133">
        <v>2</v>
      </c>
      <c r="GR133">
        <v>17</v>
      </c>
      <c r="GS133">
        <v>1477.4</v>
      </c>
      <c r="GT133">
        <v>1477.5</v>
      </c>
      <c r="GU133">
        <v>4.27246</v>
      </c>
      <c r="GV133">
        <v>0</v>
      </c>
      <c r="GW133">
        <v>1.99829</v>
      </c>
      <c r="GX133">
        <v>2.69775</v>
      </c>
      <c r="GY133">
        <v>2.09351</v>
      </c>
      <c r="GZ133">
        <v>2.43408</v>
      </c>
      <c r="HA133">
        <v>35.801</v>
      </c>
      <c r="HB133">
        <v>15.8832</v>
      </c>
      <c r="HC133">
        <v>18</v>
      </c>
      <c r="HD133">
        <v>408.752</v>
      </c>
      <c r="HE133">
        <v>728.943</v>
      </c>
      <c r="HF133">
        <v>23.0006</v>
      </c>
      <c r="HG133">
        <v>23.2144</v>
      </c>
      <c r="HH133">
        <v>30.0005</v>
      </c>
      <c r="HI133">
        <v>22.9392</v>
      </c>
      <c r="HJ133">
        <v>22.9318</v>
      </c>
      <c r="HK133">
        <v>89.6758</v>
      </c>
      <c r="HL133">
        <v>34.1019</v>
      </c>
      <c r="HM133">
        <v>80.1626</v>
      </c>
      <c r="HN133">
        <v>23</v>
      </c>
      <c r="HO133">
        <v>1984.81</v>
      </c>
      <c r="HP133">
        <v>19.6194</v>
      </c>
      <c r="HQ133">
        <v>98.3644</v>
      </c>
      <c r="HR133">
        <v>100.875</v>
      </c>
    </row>
    <row r="134" spans="1:226">
      <c r="A134">
        <v>118</v>
      </c>
      <c r="B134">
        <v>1656172917.5</v>
      </c>
      <c r="C134">
        <v>3121</v>
      </c>
      <c r="D134" t="s">
        <v>594</v>
      </c>
      <c r="E134" t="s">
        <v>595</v>
      </c>
      <c r="F134">
        <v>5</v>
      </c>
      <c r="G134" t="s">
        <v>596</v>
      </c>
      <c r="H134" t="s">
        <v>354</v>
      </c>
      <c r="I134">
        <v>1656172909.75</v>
      </c>
      <c r="J134">
        <f>(K134)/1000</f>
        <v>0</v>
      </c>
      <c r="K134">
        <f>IF(BF134, AN134, AH134)</f>
        <v>0</v>
      </c>
      <c r="L134">
        <f>IF(BF134, AI134, AG134)</f>
        <v>0</v>
      </c>
      <c r="M134">
        <f>BH134 - IF(AU134&gt;1, L134*BB134*100.0/(AW134*BV134), 0)</f>
        <v>0</v>
      </c>
      <c r="N134">
        <f>((T134-J134/2)*M134-L134)/(T134+J134/2)</f>
        <v>0</v>
      </c>
      <c r="O134">
        <f>N134*(BO134+BP134)/1000.0</f>
        <v>0</v>
      </c>
      <c r="P134">
        <f>(BH134 - IF(AU134&gt;1, L134*BB134*100.0/(AW134*BV134), 0))*(BO134+BP134)/1000.0</f>
        <v>0</v>
      </c>
      <c r="Q134">
        <f>2.0/((1/S134-1/R134)+SIGN(S134)*SQRT((1/S134-1/R134)*(1/S134-1/R134) + 4*BC134/((BC134+1)*(BC134+1))*(2*1/S134*1/R134-1/R134*1/R134)))</f>
        <v>0</v>
      </c>
      <c r="R134">
        <f>IF(LEFT(BD134,1)&lt;&gt;"0",IF(LEFT(BD134,1)="1",3.0,BE134),$D$5+$E$5*(BV134*BO134/($K$5*1000))+$F$5*(BV134*BO134/($K$5*1000))*MAX(MIN(BB134,$J$5),$I$5)*MAX(MIN(BB134,$J$5),$I$5)+$G$5*MAX(MIN(BB134,$J$5),$I$5)*(BV134*BO134/($K$5*1000))+$H$5*(BV134*BO134/($K$5*1000))*(BV134*BO134/($K$5*1000)))</f>
        <v>0</v>
      </c>
      <c r="S134">
        <f>J134*(1000-(1000*0.61365*exp(17.502*W134/(240.97+W134))/(BO134+BP134)+BJ134)/2)/(1000*0.61365*exp(17.502*W134/(240.97+W134))/(BO134+BP134)-BJ134)</f>
        <v>0</v>
      </c>
      <c r="T134">
        <f>1/((BC134+1)/(Q134/1.6)+1/(R134/1.37)) + BC134/((BC134+1)/(Q134/1.6) + BC134/(R134/1.37))</f>
        <v>0</v>
      </c>
      <c r="U134">
        <f>(AX134*BA134)</f>
        <v>0</v>
      </c>
      <c r="V134">
        <f>(BQ134+(U134+2*0.95*5.67E-8*(((BQ134+$B$7)+273)^4-(BQ134+273)^4)-44100*J134)/(1.84*29.3*R134+8*0.95*5.67E-8*(BQ134+273)^3))</f>
        <v>0</v>
      </c>
      <c r="W134">
        <f>($C$7*BR134+$D$7*BS134+$E$7*V134)</f>
        <v>0</v>
      </c>
      <c r="X134">
        <f>0.61365*exp(17.502*W134/(240.97+W134))</f>
        <v>0</v>
      </c>
      <c r="Y134">
        <f>(Z134/AA134*100)</f>
        <v>0</v>
      </c>
      <c r="Z134">
        <f>BJ134*(BO134+BP134)/1000</f>
        <v>0</v>
      </c>
      <c r="AA134">
        <f>0.61365*exp(17.502*BQ134/(240.97+BQ134))</f>
        <v>0</v>
      </c>
      <c r="AB134">
        <f>(X134-BJ134*(BO134+BP134)/1000)</f>
        <v>0</v>
      </c>
      <c r="AC134">
        <f>(-J134*44100)</f>
        <v>0</v>
      </c>
      <c r="AD134">
        <f>2*29.3*R134*0.92*(BQ134-W134)</f>
        <v>0</v>
      </c>
      <c r="AE134">
        <f>2*0.95*5.67E-8*(((BQ134+$B$7)+273)^4-(W134+273)^4)</f>
        <v>0</v>
      </c>
      <c r="AF134">
        <f>U134+AE134+AC134+AD134</f>
        <v>0</v>
      </c>
      <c r="AG134">
        <f>BN134*AU134*(BI134-BH134*(1000-AU134*BK134)/(1000-AU134*BJ134))/(100*BB134)</f>
        <v>0</v>
      </c>
      <c r="AH134">
        <f>1000*BN134*AU134*(BJ134-BK134)/(100*BB134*(1000-AU134*BJ134))</f>
        <v>0</v>
      </c>
      <c r="AI134">
        <f>(AJ134 - AK134 - BO134*1E3/(8.314*(BQ134+273.15)) * AM134/BN134 * AL134) * BN134/(100*BB134) * (1000 - BK134)/1000</f>
        <v>0</v>
      </c>
      <c r="AJ134">
        <v>426.345277373256</v>
      </c>
      <c r="AK134">
        <v>416.686284848485</v>
      </c>
      <c r="AL134">
        <v>0.000860657987336729</v>
      </c>
      <c r="AM134">
        <v>66.8786947202565</v>
      </c>
      <c r="AN134">
        <f>(AP134 - AO134 + BO134*1E3/(8.314*(BQ134+273.15)) * AR134/BN134 * AQ134) * BN134/(100*BB134) * 1000/(1000 - AP134)</f>
        <v>0</v>
      </c>
      <c r="AO134">
        <v>21.1358281421404</v>
      </c>
      <c r="AP134">
        <v>22.4923587878788</v>
      </c>
      <c r="AQ134">
        <v>-0.000206226768522949</v>
      </c>
      <c r="AR134">
        <v>77.4196873633664</v>
      </c>
      <c r="AS134">
        <v>12</v>
      </c>
      <c r="AT134">
        <v>2</v>
      </c>
      <c r="AU134">
        <f>IF(AS134*$H$13&gt;=AW134,1.0,(AW134/(AW134-AS134*$H$13)))</f>
        <v>0</v>
      </c>
      <c r="AV134">
        <f>(AU134-1)*100</f>
        <v>0</v>
      </c>
      <c r="AW134">
        <f>MAX(0,($B$13+$C$13*BV134)/(1+$D$13*BV134)*BO134/(BQ134+273)*$E$13)</f>
        <v>0</v>
      </c>
      <c r="AX134">
        <f>$B$11*BW134+$C$11*BX134+$F$11*CI134*(1-CL134)</f>
        <v>0</v>
      </c>
      <c r="AY134">
        <f>AX134*AZ134</f>
        <v>0</v>
      </c>
      <c r="AZ134">
        <f>($B$11*$D$9+$C$11*$D$9+$F$11*((CV134+CN134)/MAX(CV134+CN134+CW134, 0.1)*$I$9+CW134/MAX(CV134+CN134+CW134, 0.1)*$J$9))/($B$11+$C$11+$F$11)</f>
        <v>0</v>
      </c>
      <c r="BA134">
        <f>($B$11*$K$9+$C$11*$K$9+$F$11*((CV134+CN134)/MAX(CV134+CN134+CW134, 0.1)*$P$9+CW134/MAX(CV134+CN134+CW134, 0.1)*$Q$9))/($B$11+$C$11+$F$11)</f>
        <v>0</v>
      </c>
      <c r="BB134">
        <v>2.18</v>
      </c>
      <c r="BC134">
        <v>0.5</v>
      </c>
      <c r="BD134" t="s">
        <v>355</v>
      </c>
      <c r="BE134">
        <v>2</v>
      </c>
      <c r="BF134" t="b">
        <v>1</v>
      </c>
      <c r="BG134">
        <v>1656172909.75</v>
      </c>
      <c r="BH134">
        <v>407.299866666667</v>
      </c>
      <c r="BI134">
        <v>417.3107</v>
      </c>
      <c r="BJ134">
        <v>22.50795</v>
      </c>
      <c r="BK134">
        <v>21.1407966666667</v>
      </c>
      <c r="BL134">
        <v>405.936366666667</v>
      </c>
      <c r="BM134">
        <v>22.45639</v>
      </c>
      <c r="BN134">
        <v>500.022</v>
      </c>
      <c r="BO134">
        <v>76.3425066666667</v>
      </c>
      <c r="BP134">
        <v>0.10000505</v>
      </c>
      <c r="BQ134">
        <v>26.3990566666667</v>
      </c>
      <c r="BR134">
        <v>26.61518</v>
      </c>
      <c r="BS134">
        <v>999.9</v>
      </c>
      <c r="BT134">
        <v>0</v>
      </c>
      <c r="BU134">
        <v>0</v>
      </c>
      <c r="BV134">
        <v>10011.4796666667</v>
      </c>
      <c r="BW134">
        <v>0</v>
      </c>
      <c r="BX134">
        <v>1785.99366666667</v>
      </c>
      <c r="BY134">
        <v>-10.0108633333333</v>
      </c>
      <c r="BZ134">
        <v>416.6784</v>
      </c>
      <c r="CA134">
        <v>426.3233</v>
      </c>
      <c r="CB134">
        <v>1.367149</v>
      </c>
      <c r="CC134">
        <v>417.3107</v>
      </c>
      <c r="CD134">
        <v>21.1407966666667</v>
      </c>
      <c r="CE134">
        <v>1.71831333333333</v>
      </c>
      <c r="CF134">
        <v>1.61394033333333</v>
      </c>
      <c r="CG134">
        <v>15.0628666666667</v>
      </c>
      <c r="CH134">
        <v>14.0925533333333</v>
      </c>
      <c r="CI134">
        <v>1999.98533333333</v>
      </c>
      <c r="CJ134">
        <v>0.9800041</v>
      </c>
      <c r="CK134">
        <v>0.0199959633333333</v>
      </c>
      <c r="CL134">
        <v>0</v>
      </c>
      <c r="CM134">
        <v>2.47391666666667</v>
      </c>
      <c r="CN134">
        <v>0</v>
      </c>
      <c r="CO134">
        <v>3211.18066666667</v>
      </c>
      <c r="CP134">
        <v>16705.3133333333</v>
      </c>
      <c r="CQ134">
        <v>45.75</v>
      </c>
      <c r="CR134">
        <v>47.9748</v>
      </c>
      <c r="CS134">
        <v>46.8288</v>
      </c>
      <c r="CT134">
        <v>45.812</v>
      </c>
      <c r="CU134">
        <v>45.0578666666666</v>
      </c>
      <c r="CV134">
        <v>1959.995</v>
      </c>
      <c r="CW134">
        <v>39.9903333333333</v>
      </c>
      <c r="CX134">
        <v>0</v>
      </c>
      <c r="CY134">
        <v>1656172916.4</v>
      </c>
      <c r="CZ134">
        <v>0</v>
      </c>
      <c r="DA134">
        <v>0</v>
      </c>
      <c r="DB134" t="s">
        <v>356</v>
      </c>
      <c r="DC134">
        <v>1656081796.1</v>
      </c>
      <c r="DD134">
        <v>1656081786.6</v>
      </c>
      <c r="DE134">
        <v>0</v>
      </c>
      <c r="DF134">
        <v>0.447</v>
      </c>
      <c r="DG134">
        <v>0.012</v>
      </c>
      <c r="DH134">
        <v>1.816</v>
      </c>
      <c r="DI134">
        <v>-0.091</v>
      </c>
      <c r="DJ134">
        <v>420</v>
      </c>
      <c r="DK134">
        <v>13</v>
      </c>
      <c r="DL134">
        <v>0.64</v>
      </c>
      <c r="DM134">
        <v>0.22</v>
      </c>
      <c r="DN134">
        <v>-9.979126</v>
      </c>
      <c r="DO134">
        <v>-0.507821538461515</v>
      </c>
      <c r="DP134">
        <v>0.0618779843643925</v>
      </c>
      <c r="DQ134">
        <v>0</v>
      </c>
      <c r="DR134">
        <v>1.362137</v>
      </c>
      <c r="DS134">
        <v>0.0682651407129443</v>
      </c>
      <c r="DT134">
        <v>0.0140742207954828</v>
      </c>
      <c r="DU134">
        <v>1</v>
      </c>
      <c r="DV134">
        <v>1</v>
      </c>
      <c r="DW134">
        <v>2</v>
      </c>
      <c r="DX134" t="s">
        <v>375</v>
      </c>
      <c r="DY134">
        <v>2.84801</v>
      </c>
      <c r="DZ134">
        <v>2.71647</v>
      </c>
      <c r="EA134">
        <v>0.0752527</v>
      </c>
      <c r="EB134">
        <v>0.0768029</v>
      </c>
      <c r="EC134">
        <v>0.0835538</v>
      </c>
      <c r="ED134">
        <v>0.0794623</v>
      </c>
      <c r="EE134">
        <v>26178</v>
      </c>
      <c r="EF134">
        <v>22559.3</v>
      </c>
      <c r="EG134">
        <v>25352</v>
      </c>
      <c r="EH134">
        <v>23806.4</v>
      </c>
      <c r="EI134">
        <v>39664.5</v>
      </c>
      <c r="EJ134">
        <v>36281.8</v>
      </c>
      <c r="EK134">
        <v>45836.3</v>
      </c>
      <c r="EL134">
        <v>42478.5</v>
      </c>
      <c r="EM134">
        <v>1.77553</v>
      </c>
      <c r="EN134">
        <v>2.16703</v>
      </c>
      <c r="EO134">
        <v>0.0445321</v>
      </c>
      <c r="EP134">
        <v>0</v>
      </c>
      <c r="EQ134">
        <v>25.8784</v>
      </c>
      <c r="ER134">
        <v>999.9</v>
      </c>
      <c r="ES134">
        <v>41.643</v>
      </c>
      <c r="ET134">
        <v>33.526</v>
      </c>
      <c r="EU134">
        <v>28.3828</v>
      </c>
      <c r="EV134">
        <v>52.4857</v>
      </c>
      <c r="EW134">
        <v>34.6755</v>
      </c>
      <c r="EX134">
        <v>2</v>
      </c>
      <c r="EY134">
        <v>0.11518</v>
      </c>
      <c r="EZ134">
        <v>2.34337</v>
      </c>
      <c r="FA134">
        <v>20.2276</v>
      </c>
      <c r="FB134">
        <v>5.23271</v>
      </c>
      <c r="FC134">
        <v>11.992</v>
      </c>
      <c r="FD134">
        <v>4.9556</v>
      </c>
      <c r="FE134">
        <v>3.3039</v>
      </c>
      <c r="FF134">
        <v>9999</v>
      </c>
      <c r="FG134">
        <v>311.7</v>
      </c>
      <c r="FH134">
        <v>3766.7</v>
      </c>
      <c r="FI134">
        <v>9999</v>
      </c>
      <c r="FJ134">
        <v>1.86829</v>
      </c>
      <c r="FK134">
        <v>1.86401</v>
      </c>
      <c r="FL134">
        <v>1.87149</v>
      </c>
      <c r="FM134">
        <v>1.86249</v>
      </c>
      <c r="FN134">
        <v>1.86188</v>
      </c>
      <c r="FO134">
        <v>1.86829</v>
      </c>
      <c r="FP134">
        <v>1.85844</v>
      </c>
      <c r="FQ134">
        <v>1.86478</v>
      </c>
      <c r="FR134">
        <v>5</v>
      </c>
      <c r="FS134">
        <v>0</v>
      </c>
      <c r="FT134">
        <v>0</v>
      </c>
      <c r="FU134">
        <v>0</v>
      </c>
      <c r="FV134" t="s">
        <v>358</v>
      </c>
      <c r="FW134" t="s">
        <v>359</v>
      </c>
      <c r="FX134" t="s">
        <v>360</v>
      </c>
      <c r="FY134" t="s">
        <v>360</v>
      </c>
      <c r="FZ134" t="s">
        <v>360</v>
      </c>
      <c r="GA134" t="s">
        <v>360</v>
      </c>
      <c r="GB134">
        <v>0</v>
      </c>
      <c r="GC134">
        <v>100</v>
      </c>
      <c r="GD134">
        <v>100</v>
      </c>
      <c r="GE134">
        <v>1.363</v>
      </c>
      <c r="GF134">
        <v>0.0516</v>
      </c>
      <c r="GG134">
        <v>0.394990895927804</v>
      </c>
      <c r="GH134">
        <v>0.00311535208462502</v>
      </c>
      <c r="GI134">
        <v>-2.16445174003142e-06</v>
      </c>
      <c r="GJ134">
        <v>9.0383515404126e-10</v>
      </c>
      <c r="GK134">
        <v>0.0515542376217994</v>
      </c>
      <c r="GL134">
        <v>0</v>
      </c>
      <c r="GM134">
        <v>0</v>
      </c>
      <c r="GN134">
        <v>0</v>
      </c>
      <c r="GO134">
        <v>18</v>
      </c>
      <c r="GP134">
        <v>2154</v>
      </c>
      <c r="GQ134">
        <v>2</v>
      </c>
      <c r="GR134">
        <v>17</v>
      </c>
      <c r="GS134">
        <v>1518.7</v>
      </c>
      <c r="GT134">
        <v>1518.8</v>
      </c>
      <c r="GU134">
        <v>1.3208</v>
      </c>
      <c r="GV134">
        <v>2.36572</v>
      </c>
      <c r="GW134">
        <v>1.99829</v>
      </c>
      <c r="GX134">
        <v>2.677</v>
      </c>
      <c r="GY134">
        <v>2.09351</v>
      </c>
      <c r="GZ134">
        <v>2.37061</v>
      </c>
      <c r="HA134">
        <v>39.2671</v>
      </c>
      <c r="HB134">
        <v>15.4542</v>
      </c>
      <c r="HC134">
        <v>18</v>
      </c>
      <c r="HD134">
        <v>429.15</v>
      </c>
      <c r="HE134">
        <v>698.915</v>
      </c>
      <c r="HF134">
        <v>22.9973</v>
      </c>
      <c r="HG134">
        <v>28.9379</v>
      </c>
      <c r="HH134">
        <v>30.0006</v>
      </c>
      <c r="HI134">
        <v>28.7614</v>
      </c>
      <c r="HJ134">
        <v>28.7406</v>
      </c>
      <c r="HK134">
        <v>26.3954</v>
      </c>
      <c r="HL134">
        <v>35.2673</v>
      </c>
      <c r="HM134">
        <v>32.8046</v>
      </c>
      <c r="HN134">
        <v>23</v>
      </c>
      <c r="HO134">
        <v>410.529</v>
      </c>
      <c r="HP134">
        <v>21.2116</v>
      </c>
      <c r="HQ134">
        <v>97.0071</v>
      </c>
      <c r="HR134">
        <v>99.8601</v>
      </c>
    </row>
    <row r="135" spans="1:226">
      <c r="A135">
        <v>119</v>
      </c>
      <c r="B135">
        <v>1656172922.5</v>
      </c>
      <c r="C135">
        <v>3126</v>
      </c>
      <c r="D135" t="s">
        <v>597</v>
      </c>
      <c r="E135" t="s">
        <v>598</v>
      </c>
      <c r="F135">
        <v>5</v>
      </c>
      <c r="G135" t="s">
        <v>596</v>
      </c>
      <c r="H135" t="s">
        <v>354</v>
      </c>
      <c r="I135">
        <v>1656172914.65517</v>
      </c>
      <c r="J135">
        <f>(K135)/1000</f>
        <v>0</v>
      </c>
      <c r="K135">
        <f>IF(BF135, AN135, AH135)</f>
        <v>0</v>
      </c>
      <c r="L135">
        <f>IF(BF135, AI135, AG135)</f>
        <v>0</v>
      </c>
      <c r="M135">
        <f>BH135 - IF(AU135&gt;1, L135*BB135*100.0/(AW135*BV135), 0)</f>
        <v>0</v>
      </c>
      <c r="N135">
        <f>((T135-J135/2)*M135-L135)/(T135+J135/2)</f>
        <v>0</v>
      </c>
      <c r="O135">
        <f>N135*(BO135+BP135)/1000.0</f>
        <v>0</v>
      </c>
      <c r="P135">
        <f>(BH135 - IF(AU135&gt;1, L135*BB135*100.0/(AW135*BV135), 0))*(BO135+BP135)/1000.0</f>
        <v>0</v>
      </c>
      <c r="Q135">
        <f>2.0/((1/S135-1/R135)+SIGN(S135)*SQRT((1/S135-1/R135)*(1/S135-1/R135) + 4*BC135/((BC135+1)*(BC135+1))*(2*1/S135*1/R135-1/R135*1/R135)))</f>
        <v>0</v>
      </c>
      <c r="R135">
        <f>IF(LEFT(BD135,1)&lt;&gt;"0",IF(LEFT(BD135,1)="1",3.0,BE135),$D$5+$E$5*(BV135*BO135/($K$5*1000))+$F$5*(BV135*BO135/($K$5*1000))*MAX(MIN(BB135,$J$5),$I$5)*MAX(MIN(BB135,$J$5),$I$5)+$G$5*MAX(MIN(BB135,$J$5),$I$5)*(BV135*BO135/($K$5*1000))+$H$5*(BV135*BO135/($K$5*1000))*(BV135*BO135/($K$5*1000)))</f>
        <v>0</v>
      </c>
      <c r="S135">
        <f>J135*(1000-(1000*0.61365*exp(17.502*W135/(240.97+W135))/(BO135+BP135)+BJ135)/2)/(1000*0.61365*exp(17.502*W135/(240.97+W135))/(BO135+BP135)-BJ135)</f>
        <v>0</v>
      </c>
      <c r="T135">
        <f>1/((BC135+1)/(Q135/1.6)+1/(R135/1.37)) + BC135/((BC135+1)/(Q135/1.6) + BC135/(R135/1.37))</f>
        <v>0</v>
      </c>
      <c r="U135">
        <f>(AX135*BA135)</f>
        <v>0</v>
      </c>
      <c r="V135">
        <f>(BQ135+(U135+2*0.95*5.67E-8*(((BQ135+$B$7)+273)^4-(BQ135+273)^4)-44100*J135)/(1.84*29.3*R135+8*0.95*5.67E-8*(BQ135+273)^3))</f>
        <v>0</v>
      </c>
      <c r="W135">
        <f>($C$7*BR135+$D$7*BS135+$E$7*V135)</f>
        <v>0</v>
      </c>
      <c r="X135">
        <f>0.61365*exp(17.502*W135/(240.97+W135))</f>
        <v>0</v>
      </c>
      <c r="Y135">
        <f>(Z135/AA135*100)</f>
        <v>0</v>
      </c>
      <c r="Z135">
        <f>BJ135*(BO135+BP135)/1000</f>
        <v>0</v>
      </c>
      <c r="AA135">
        <f>0.61365*exp(17.502*BQ135/(240.97+BQ135))</f>
        <v>0</v>
      </c>
      <c r="AB135">
        <f>(X135-BJ135*(BO135+BP135)/1000)</f>
        <v>0</v>
      </c>
      <c r="AC135">
        <f>(-J135*44100)</f>
        <v>0</v>
      </c>
      <c r="AD135">
        <f>2*29.3*R135*0.92*(BQ135-W135)</f>
        <v>0</v>
      </c>
      <c r="AE135">
        <f>2*0.95*5.67E-8*(((BQ135+$B$7)+273)^4-(W135+273)^4)</f>
        <v>0</v>
      </c>
      <c r="AF135">
        <f>U135+AE135+AC135+AD135</f>
        <v>0</v>
      </c>
      <c r="AG135">
        <f>BN135*AU135*(BI135-BH135*(1000-AU135*BK135)/(1000-AU135*BJ135))/(100*BB135)</f>
        <v>0</v>
      </c>
      <c r="AH135">
        <f>1000*BN135*AU135*(BJ135-BK135)/(100*BB135*(1000-AU135*BJ135))</f>
        <v>0</v>
      </c>
      <c r="AI135">
        <f>(AJ135 - AK135 - BO135*1E3/(8.314*(BQ135+273.15)) * AM135/BN135 * AL135) * BN135/(100*BB135) * (1000 - BK135)/1000</f>
        <v>0</v>
      </c>
      <c r="AJ135">
        <v>426.204922490865</v>
      </c>
      <c r="AK135">
        <v>416.516866666666</v>
      </c>
      <c r="AL135">
        <v>-0.0614236807675735</v>
      </c>
      <c r="AM135">
        <v>66.8786947202565</v>
      </c>
      <c r="AN135">
        <f>(AP135 - AO135 + BO135*1E3/(8.314*(BQ135+273.15)) * AR135/BN135 * AQ135) * BN135/(100*BB135) * 1000/(1000 - AP135)</f>
        <v>0</v>
      </c>
      <c r="AO135">
        <v>21.1483765696094</v>
      </c>
      <c r="AP135">
        <v>22.4936660606061</v>
      </c>
      <c r="AQ135">
        <v>1.03615556142998e-05</v>
      </c>
      <c r="AR135">
        <v>77.4196873633664</v>
      </c>
      <c r="AS135">
        <v>12</v>
      </c>
      <c r="AT135">
        <v>2</v>
      </c>
      <c r="AU135">
        <f>IF(AS135*$H$13&gt;=AW135,1.0,(AW135/(AW135-AS135*$H$13)))</f>
        <v>0</v>
      </c>
      <c r="AV135">
        <f>(AU135-1)*100</f>
        <v>0</v>
      </c>
      <c r="AW135">
        <f>MAX(0,($B$13+$C$13*BV135)/(1+$D$13*BV135)*BO135/(BQ135+273)*$E$13)</f>
        <v>0</v>
      </c>
      <c r="AX135">
        <f>$B$11*BW135+$C$11*BX135+$F$11*CI135*(1-CL135)</f>
        <v>0</v>
      </c>
      <c r="AY135">
        <f>AX135*AZ135</f>
        <v>0</v>
      </c>
      <c r="AZ135">
        <f>($B$11*$D$9+$C$11*$D$9+$F$11*((CV135+CN135)/MAX(CV135+CN135+CW135, 0.1)*$I$9+CW135/MAX(CV135+CN135+CW135, 0.1)*$J$9))/($B$11+$C$11+$F$11)</f>
        <v>0</v>
      </c>
      <c r="BA135">
        <f>($B$11*$K$9+$C$11*$K$9+$F$11*((CV135+CN135)/MAX(CV135+CN135+CW135, 0.1)*$P$9+CW135/MAX(CV135+CN135+CW135, 0.1)*$Q$9))/($B$11+$C$11+$F$11)</f>
        <v>0</v>
      </c>
      <c r="BB135">
        <v>2.18</v>
      </c>
      <c r="BC135">
        <v>0.5</v>
      </c>
      <c r="BD135" t="s">
        <v>355</v>
      </c>
      <c r="BE135">
        <v>2</v>
      </c>
      <c r="BF135" t="b">
        <v>1</v>
      </c>
      <c r="BG135">
        <v>1656172914.65517</v>
      </c>
      <c r="BH135">
        <v>407.294206896552</v>
      </c>
      <c r="BI135">
        <v>417.066413793103</v>
      </c>
      <c r="BJ135">
        <v>22.4991</v>
      </c>
      <c r="BK135">
        <v>21.1386206896552</v>
      </c>
      <c r="BL135">
        <v>405.93075862069</v>
      </c>
      <c r="BM135">
        <v>22.4475448275862</v>
      </c>
      <c r="BN135">
        <v>500.007827586207</v>
      </c>
      <c r="BO135">
        <v>76.3425931034483</v>
      </c>
      <c r="BP135">
        <v>0.100007444827586</v>
      </c>
      <c r="BQ135">
        <v>26.3964827586207</v>
      </c>
      <c r="BR135">
        <v>26.6100827586207</v>
      </c>
      <c r="BS135">
        <v>999.9</v>
      </c>
      <c r="BT135">
        <v>0</v>
      </c>
      <c r="BU135">
        <v>0</v>
      </c>
      <c r="BV135">
        <v>10008.8579310345</v>
      </c>
      <c r="BW135">
        <v>0</v>
      </c>
      <c r="BX135">
        <v>1789.64896551724</v>
      </c>
      <c r="BY135">
        <v>-9.77222103448276</v>
      </c>
      <c r="BZ135">
        <v>416.668862068966</v>
      </c>
      <c r="CA135">
        <v>426.072827586207</v>
      </c>
      <c r="CB135">
        <v>1.36047551724138</v>
      </c>
      <c r="CC135">
        <v>417.066413793103</v>
      </c>
      <c r="CD135">
        <v>21.1386206896552</v>
      </c>
      <c r="CE135">
        <v>1.71763965517241</v>
      </c>
      <c r="CF135">
        <v>1.61377655172414</v>
      </c>
      <c r="CG135">
        <v>15.0567689655172</v>
      </c>
      <c r="CH135">
        <v>14.0909862068965</v>
      </c>
      <c r="CI135">
        <v>2000.01931034483</v>
      </c>
      <c r="CJ135">
        <v>0.980004344827586</v>
      </c>
      <c r="CK135">
        <v>0.0199957103448276</v>
      </c>
      <c r="CL135">
        <v>0</v>
      </c>
      <c r="CM135">
        <v>2.50498965517241</v>
      </c>
      <c r="CN135">
        <v>0</v>
      </c>
      <c r="CO135">
        <v>3211.9675862069</v>
      </c>
      <c r="CP135">
        <v>16705.5965517241</v>
      </c>
      <c r="CQ135">
        <v>45.75</v>
      </c>
      <c r="CR135">
        <v>47.9956551724138</v>
      </c>
      <c r="CS135">
        <v>46.8489310344828</v>
      </c>
      <c r="CT135">
        <v>45.8163448275862</v>
      </c>
      <c r="CU135">
        <v>45.062</v>
      </c>
      <c r="CV135">
        <v>1960.02896551724</v>
      </c>
      <c r="CW135">
        <v>39.9903448275862</v>
      </c>
      <c r="CX135">
        <v>0</v>
      </c>
      <c r="CY135">
        <v>1656172921.2</v>
      </c>
      <c r="CZ135">
        <v>0</v>
      </c>
      <c r="DA135">
        <v>0</v>
      </c>
      <c r="DB135" t="s">
        <v>356</v>
      </c>
      <c r="DC135">
        <v>1656081796.1</v>
      </c>
      <c r="DD135">
        <v>1656081786.6</v>
      </c>
      <c r="DE135">
        <v>0</v>
      </c>
      <c r="DF135">
        <v>0.447</v>
      </c>
      <c r="DG135">
        <v>0.012</v>
      </c>
      <c r="DH135">
        <v>1.816</v>
      </c>
      <c r="DI135">
        <v>-0.091</v>
      </c>
      <c r="DJ135">
        <v>420</v>
      </c>
      <c r="DK135">
        <v>13</v>
      </c>
      <c r="DL135">
        <v>0.64</v>
      </c>
      <c r="DM135">
        <v>0.22</v>
      </c>
      <c r="DN135">
        <v>-9.92726675</v>
      </c>
      <c r="DO135">
        <v>1.06549767354598</v>
      </c>
      <c r="DP135">
        <v>0.243876529440489</v>
      </c>
      <c r="DQ135">
        <v>0</v>
      </c>
      <c r="DR135">
        <v>1.36175575</v>
      </c>
      <c r="DS135">
        <v>-0.0757378986866774</v>
      </c>
      <c r="DT135">
        <v>0.0144987576860054</v>
      </c>
      <c r="DU135">
        <v>1</v>
      </c>
      <c r="DV135">
        <v>1</v>
      </c>
      <c r="DW135">
        <v>2</v>
      </c>
      <c r="DX135" t="s">
        <v>375</v>
      </c>
      <c r="DY135">
        <v>2.84808</v>
      </c>
      <c r="DZ135">
        <v>2.71647</v>
      </c>
      <c r="EA135">
        <v>0.0752023</v>
      </c>
      <c r="EB135">
        <v>0.0763213</v>
      </c>
      <c r="EC135">
        <v>0.0835607</v>
      </c>
      <c r="ED135">
        <v>0.0794297</v>
      </c>
      <c r="EE135">
        <v>26178.6</v>
      </c>
      <c r="EF135">
        <v>22570.4</v>
      </c>
      <c r="EG135">
        <v>25351.2</v>
      </c>
      <c r="EH135">
        <v>23805.8</v>
      </c>
      <c r="EI135">
        <v>39663.1</v>
      </c>
      <c r="EJ135">
        <v>36282.1</v>
      </c>
      <c r="EK135">
        <v>45835</v>
      </c>
      <c r="EL135">
        <v>42477.4</v>
      </c>
      <c r="EM135">
        <v>1.77542</v>
      </c>
      <c r="EN135">
        <v>2.16682</v>
      </c>
      <c r="EO135">
        <v>0.043489</v>
      </c>
      <c r="EP135">
        <v>0</v>
      </c>
      <c r="EQ135">
        <v>25.8833</v>
      </c>
      <c r="ER135">
        <v>999.9</v>
      </c>
      <c r="ES135">
        <v>41.619</v>
      </c>
      <c r="ET135">
        <v>33.526</v>
      </c>
      <c r="EU135">
        <v>28.3677</v>
      </c>
      <c r="EV135">
        <v>52.2557</v>
      </c>
      <c r="EW135">
        <v>34.6955</v>
      </c>
      <c r="EX135">
        <v>2</v>
      </c>
      <c r="EY135">
        <v>0.115915</v>
      </c>
      <c r="EZ135">
        <v>2.32923</v>
      </c>
      <c r="FA135">
        <v>20.2275</v>
      </c>
      <c r="FB135">
        <v>5.23391</v>
      </c>
      <c r="FC135">
        <v>11.992</v>
      </c>
      <c r="FD135">
        <v>4.95575</v>
      </c>
      <c r="FE135">
        <v>3.304</v>
      </c>
      <c r="FF135">
        <v>9999</v>
      </c>
      <c r="FG135">
        <v>311.7</v>
      </c>
      <c r="FH135">
        <v>3767</v>
      </c>
      <c r="FI135">
        <v>9999</v>
      </c>
      <c r="FJ135">
        <v>1.86829</v>
      </c>
      <c r="FK135">
        <v>1.86401</v>
      </c>
      <c r="FL135">
        <v>1.8715</v>
      </c>
      <c r="FM135">
        <v>1.86249</v>
      </c>
      <c r="FN135">
        <v>1.86188</v>
      </c>
      <c r="FO135">
        <v>1.86829</v>
      </c>
      <c r="FP135">
        <v>1.85846</v>
      </c>
      <c r="FQ135">
        <v>1.86477</v>
      </c>
      <c r="FR135">
        <v>5</v>
      </c>
      <c r="FS135">
        <v>0</v>
      </c>
      <c r="FT135">
        <v>0</v>
      </c>
      <c r="FU135">
        <v>0</v>
      </c>
      <c r="FV135" t="s">
        <v>358</v>
      </c>
      <c r="FW135" t="s">
        <v>359</v>
      </c>
      <c r="FX135" t="s">
        <v>360</v>
      </c>
      <c r="FY135" t="s">
        <v>360</v>
      </c>
      <c r="FZ135" t="s">
        <v>360</v>
      </c>
      <c r="GA135" t="s">
        <v>360</v>
      </c>
      <c r="GB135">
        <v>0</v>
      </c>
      <c r="GC135">
        <v>100</v>
      </c>
      <c r="GD135">
        <v>100</v>
      </c>
      <c r="GE135">
        <v>1.363</v>
      </c>
      <c r="GF135">
        <v>0.0516</v>
      </c>
      <c r="GG135">
        <v>0.394990895927804</v>
      </c>
      <c r="GH135">
        <v>0.00311535208462502</v>
      </c>
      <c r="GI135">
        <v>-2.16445174003142e-06</v>
      </c>
      <c r="GJ135">
        <v>9.0383515404126e-10</v>
      </c>
      <c r="GK135">
        <v>0.0515542376217994</v>
      </c>
      <c r="GL135">
        <v>0</v>
      </c>
      <c r="GM135">
        <v>0</v>
      </c>
      <c r="GN135">
        <v>0</v>
      </c>
      <c r="GO135">
        <v>18</v>
      </c>
      <c r="GP135">
        <v>2154</v>
      </c>
      <c r="GQ135">
        <v>2</v>
      </c>
      <c r="GR135">
        <v>17</v>
      </c>
      <c r="GS135">
        <v>1518.8</v>
      </c>
      <c r="GT135">
        <v>1518.9</v>
      </c>
      <c r="GU135">
        <v>1.29517</v>
      </c>
      <c r="GV135">
        <v>2.37549</v>
      </c>
      <c r="GW135">
        <v>1.99829</v>
      </c>
      <c r="GX135">
        <v>2.67578</v>
      </c>
      <c r="GY135">
        <v>2.09351</v>
      </c>
      <c r="GZ135">
        <v>2.3291</v>
      </c>
      <c r="HA135">
        <v>39.2671</v>
      </c>
      <c r="HB135">
        <v>15.4367</v>
      </c>
      <c r="HC135">
        <v>18</v>
      </c>
      <c r="HD135">
        <v>429.14</v>
      </c>
      <c r="HE135">
        <v>698.824</v>
      </c>
      <c r="HF135">
        <v>22.9972</v>
      </c>
      <c r="HG135">
        <v>28.9458</v>
      </c>
      <c r="HH135">
        <v>30.0007</v>
      </c>
      <c r="HI135">
        <v>28.7681</v>
      </c>
      <c r="HJ135">
        <v>28.7474</v>
      </c>
      <c r="HK135">
        <v>25.9006</v>
      </c>
      <c r="HL135">
        <v>34.994</v>
      </c>
      <c r="HM135">
        <v>32.4263</v>
      </c>
      <c r="HN135">
        <v>23</v>
      </c>
      <c r="HO135">
        <v>397.005</v>
      </c>
      <c r="HP135">
        <v>21.2117</v>
      </c>
      <c r="HQ135">
        <v>97.0043</v>
      </c>
      <c r="HR135">
        <v>99.8574</v>
      </c>
    </row>
    <row r="136" spans="1:226">
      <c r="A136">
        <v>120</v>
      </c>
      <c r="B136">
        <v>1656172927.5</v>
      </c>
      <c r="C136">
        <v>3131</v>
      </c>
      <c r="D136" t="s">
        <v>599</v>
      </c>
      <c r="E136" t="s">
        <v>600</v>
      </c>
      <c r="F136">
        <v>5</v>
      </c>
      <c r="G136" t="s">
        <v>596</v>
      </c>
      <c r="H136" t="s">
        <v>354</v>
      </c>
      <c r="I136">
        <v>1656172919.73214</v>
      </c>
      <c r="J136">
        <f>(K136)/1000</f>
        <v>0</v>
      </c>
      <c r="K136">
        <f>IF(BF136, AN136, AH136)</f>
        <v>0</v>
      </c>
      <c r="L136">
        <f>IF(BF136, AI136, AG136)</f>
        <v>0</v>
      </c>
      <c r="M136">
        <f>BH136 - IF(AU136&gt;1, L136*BB136*100.0/(AW136*BV136), 0)</f>
        <v>0</v>
      </c>
      <c r="N136">
        <f>((T136-J136/2)*M136-L136)/(T136+J136/2)</f>
        <v>0</v>
      </c>
      <c r="O136">
        <f>N136*(BO136+BP136)/1000.0</f>
        <v>0</v>
      </c>
      <c r="P136">
        <f>(BH136 - IF(AU136&gt;1, L136*BB136*100.0/(AW136*BV136), 0))*(BO136+BP136)/1000.0</f>
        <v>0</v>
      </c>
      <c r="Q136">
        <f>2.0/((1/S136-1/R136)+SIGN(S136)*SQRT((1/S136-1/R136)*(1/S136-1/R136) + 4*BC136/((BC136+1)*(BC136+1))*(2*1/S136*1/R136-1/R136*1/R136)))</f>
        <v>0</v>
      </c>
      <c r="R136">
        <f>IF(LEFT(BD136,1)&lt;&gt;"0",IF(LEFT(BD136,1)="1",3.0,BE136),$D$5+$E$5*(BV136*BO136/($K$5*1000))+$F$5*(BV136*BO136/($K$5*1000))*MAX(MIN(BB136,$J$5),$I$5)*MAX(MIN(BB136,$J$5),$I$5)+$G$5*MAX(MIN(BB136,$J$5),$I$5)*(BV136*BO136/($K$5*1000))+$H$5*(BV136*BO136/($K$5*1000))*(BV136*BO136/($K$5*1000)))</f>
        <v>0</v>
      </c>
      <c r="S136">
        <f>J136*(1000-(1000*0.61365*exp(17.502*W136/(240.97+W136))/(BO136+BP136)+BJ136)/2)/(1000*0.61365*exp(17.502*W136/(240.97+W136))/(BO136+BP136)-BJ136)</f>
        <v>0</v>
      </c>
      <c r="T136">
        <f>1/((BC136+1)/(Q136/1.6)+1/(R136/1.37)) + BC136/((BC136+1)/(Q136/1.6) + BC136/(R136/1.37))</f>
        <v>0</v>
      </c>
      <c r="U136">
        <f>(AX136*BA136)</f>
        <v>0</v>
      </c>
      <c r="V136">
        <f>(BQ136+(U136+2*0.95*5.67E-8*(((BQ136+$B$7)+273)^4-(BQ136+273)^4)-44100*J136)/(1.84*29.3*R136+8*0.95*5.67E-8*(BQ136+273)^3))</f>
        <v>0</v>
      </c>
      <c r="W136">
        <f>($C$7*BR136+$D$7*BS136+$E$7*V136)</f>
        <v>0</v>
      </c>
      <c r="X136">
        <f>0.61365*exp(17.502*W136/(240.97+W136))</f>
        <v>0</v>
      </c>
      <c r="Y136">
        <f>(Z136/AA136*100)</f>
        <v>0</v>
      </c>
      <c r="Z136">
        <f>BJ136*(BO136+BP136)/1000</f>
        <v>0</v>
      </c>
      <c r="AA136">
        <f>0.61365*exp(17.502*BQ136/(240.97+BQ136))</f>
        <v>0</v>
      </c>
      <c r="AB136">
        <f>(X136-BJ136*(BO136+BP136)/1000)</f>
        <v>0</v>
      </c>
      <c r="AC136">
        <f>(-J136*44100)</f>
        <v>0</v>
      </c>
      <c r="AD136">
        <f>2*29.3*R136*0.92*(BQ136-W136)</f>
        <v>0</v>
      </c>
      <c r="AE136">
        <f>2*0.95*5.67E-8*(((BQ136+$B$7)+273)^4-(W136+273)^4)</f>
        <v>0</v>
      </c>
      <c r="AF136">
        <f>U136+AE136+AC136+AD136</f>
        <v>0</v>
      </c>
      <c r="AG136">
        <f>BN136*AU136*(BI136-BH136*(1000-AU136*BK136)/(1000-AU136*BJ136))/(100*BB136)</f>
        <v>0</v>
      </c>
      <c r="AH136">
        <f>1000*BN136*AU136*(BJ136-BK136)/(100*BB136*(1000-AU136*BJ136))</f>
        <v>0</v>
      </c>
      <c r="AI136">
        <f>(AJ136 - AK136 - BO136*1E3/(8.314*(BQ136+273.15)) * AM136/BN136 * AL136) * BN136/(100*BB136) * (1000 - BK136)/1000</f>
        <v>0</v>
      </c>
      <c r="AJ136">
        <v>419.273959904922</v>
      </c>
      <c r="AK136">
        <v>412.868060606061</v>
      </c>
      <c r="AL136">
        <v>-0.884195511885771</v>
      </c>
      <c r="AM136">
        <v>66.8786947202565</v>
      </c>
      <c r="AN136">
        <f>(AP136 - AO136 + BO136*1E3/(8.314*(BQ136+273.15)) * AR136/BN136 * AQ136) * BN136/(100*BB136) * 1000/(1000 - AP136)</f>
        <v>0</v>
      </c>
      <c r="AO136">
        <v>21.1306256231737</v>
      </c>
      <c r="AP136">
        <v>22.4907490909091</v>
      </c>
      <c r="AQ136">
        <v>-6.08697578257331e-05</v>
      </c>
      <c r="AR136">
        <v>77.4196873633664</v>
      </c>
      <c r="AS136">
        <v>12</v>
      </c>
      <c r="AT136">
        <v>2</v>
      </c>
      <c r="AU136">
        <f>IF(AS136*$H$13&gt;=AW136,1.0,(AW136/(AW136-AS136*$H$13)))</f>
        <v>0</v>
      </c>
      <c r="AV136">
        <f>(AU136-1)*100</f>
        <v>0</v>
      </c>
      <c r="AW136">
        <f>MAX(0,($B$13+$C$13*BV136)/(1+$D$13*BV136)*BO136/(BQ136+273)*$E$13)</f>
        <v>0</v>
      </c>
      <c r="AX136">
        <f>$B$11*BW136+$C$11*BX136+$F$11*CI136*(1-CL136)</f>
        <v>0</v>
      </c>
      <c r="AY136">
        <f>AX136*AZ136</f>
        <v>0</v>
      </c>
      <c r="AZ136">
        <f>($B$11*$D$9+$C$11*$D$9+$F$11*((CV136+CN136)/MAX(CV136+CN136+CW136, 0.1)*$I$9+CW136/MAX(CV136+CN136+CW136, 0.1)*$J$9))/($B$11+$C$11+$F$11)</f>
        <v>0</v>
      </c>
      <c r="BA136">
        <f>($B$11*$K$9+$C$11*$K$9+$F$11*((CV136+CN136)/MAX(CV136+CN136+CW136, 0.1)*$P$9+CW136/MAX(CV136+CN136+CW136, 0.1)*$Q$9))/($B$11+$C$11+$F$11)</f>
        <v>0</v>
      </c>
      <c r="BB136">
        <v>2.18</v>
      </c>
      <c r="BC136">
        <v>0.5</v>
      </c>
      <c r="BD136" t="s">
        <v>355</v>
      </c>
      <c r="BE136">
        <v>2</v>
      </c>
      <c r="BF136" t="b">
        <v>1</v>
      </c>
      <c r="BG136">
        <v>1656172919.73214</v>
      </c>
      <c r="BH136">
        <v>406.705357142857</v>
      </c>
      <c r="BI136">
        <v>414.292107142857</v>
      </c>
      <c r="BJ136">
        <v>22.49415</v>
      </c>
      <c r="BK136">
        <v>21.1404892857143</v>
      </c>
      <c r="BL136">
        <v>405.342857142857</v>
      </c>
      <c r="BM136">
        <v>22.4425892857143</v>
      </c>
      <c r="BN136">
        <v>499.983821428571</v>
      </c>
      <c r="BO136">
        <v>76.3424892857143</v>
      </c>
      <c r="BP136">
        <v>0.0999832535714286</v>
      </c>
      <c r="BQ136">
        <v>26.3939857142857</v>
      </c>
      <c r="BR136">
        <v>26.6027392857143</v>
      </c>
      <c r="BS136">
        <v>999.9</v>
      </c>
      <c r="BT136">
        <v>0</v>
      </c>
      <c r="BU136">
        <v>0</v>
      </c>
      <c r="BV136">
        <v>10008.5310714286</v>
      </c>
      <c r="BW136">
        <v>0</v>
      </c>
      <c r="BX136">
        <v>1789.83714285714</v>
      </c>
      <c r="BY136">
        <v>-7.58678378571429</v>
      </c>
      <c r="BZ136">
        <v>416.064285714286</v>
      </c>
      <c r="CA136">
        <v>423.239392857143</v>
      </c>
      <c r="CB136">
        <v>1.35365892857143</v>
      </c>
      <c r="CC136">
        <v>414.292107142857</v>
      </c>
      <c r="CD136">
        <v>21.1404892857143</v>
      </c>
      <c r="CE136">
        <v>1.71725928571429</v>
      </c>
      <c r="CF136">
        <v>1.61391678571429</v>
      </c>
      <c r="CG136">
        <v>15.0533214285714</v>
      </c>
      <c r="CH136">
        <v>14.092325</v>
      </c>
      <c r="CI136">
        <v>1999.99964285714</v>
      </c>
      <c r="CJ136">
        <v>0.980004071428571</v>
      </c>
      <c r="CK136">
        <v>0.0199959928571429</v>
      </c>
      <c r="CL136">
        <v>0</v>
      </c>
      <c r="CM136">
        <v>2.47281428571429</v>
      </c>
      <c r="CN136">
        <v>0</v>
      </c>
      <c r="CO136">
        <v>3212.31892857143</v>
      </c>
      <c r="CP136">
        <v>16705.4285714286</v>
      </c>
      <c r="CQ136">
        <v>45.75</v>
      </c>
      <c r="CR136">
        <v>48</v>
      </c>
      <c r="CS136">
        <v>46.866</v>
      </c>
      <c r="CT136">
        <v>45.83</v>
      </c>
      <c r="CU136">
        <v>45.062</v>
      </c>
      <c r="CV136">
        <v>1960.00857142857</v>
      </c>
      <c r="CW136">
        <v>39.9910714285714</v>
      </c>
      <c r="CX136">
        <v>0</v>
      </c>
      <c r="CY136">
        <v>1656172926.6</v>
      </c>
      <c r="CZ136">
        <v>0</v>
      </c>
      <c r="DA136">
        <v>0</v>
      </c>
      <c r="DB136" t="s">
        <v>356</v>
      </c>
      <c r="DC136">
        <v>1656081796.1</v>
      </c>
      <c r="DD136">
        <v>1656081786.6</v>
      </c>
      <c r="DE136">
        <v>0</v>
      </c>
      <c r="DF136">
        <v>0.447</v>
      </c>
      <c r="DG136">
        <v>0.012</v>
      </c>
      <c r="DH136">
        <v>1.816</v>
      </c>
      <c r="DI136">
        <v>-0.091</v>
      </c>
      <c r="DJ136">
        <v>420</v>
      </c>
      <c r="DK136">
        <v>13</v>
      </c>
      <c r="DL136">
        <v>0.64</v>
      </c>
      <c r="DM136">
        <v>0.22</v>
      </c>
      <c r="DN136">
        <v>-8.7004145</v>
      </c>
      <c r="DO136">
        <v>18.8084465290807</v>
      </c>
      <c r="DP136">
        <v>2.3662791433873</v>
      </c>
      <c r="DQ136">
        <v>0</v>
      </c>
      <c r="DR136">
        <v>1.3615315</v>
      </c>
      <c r="DS136">
        <v>-0.096950994371485</v>
      </c>
      <c r="DT136">
        <v>0.0136522328851364</v>
      </c>
      <c r="DU136">
        <v>1</v>
      </c>
      <c r="DV136">
        <v>1</v>
      </c>
      <c r="DW136">
        <v>2</v>
      </c>
      <c r="DX136" t="s">
        <v>375</v>
      </c>
      <c r="DY136">
        <v>2.84783</v>
      </c>
      <c r="DZ136">
        <v>2.71642</v>
      </c>
      <c r="EA136">
        <v>0.0746263</v>
      </c>
      <c r="EB136">
        <v>0.0747475</v>
      </c>
      <c r="EC136">
        <v>0.0835543</v>
      </c>
      <c r="ED136">
        <v>0.0794593</v>
      </c>
      <c r="EE136">
        <v>26194.1</v>
      </c>
      <c r="EF136">
        <v>22608.5</v>
      </c>
      <c r="EG136">
        <v>25350.5</v>
      </c>
      <c r="EH136">
        <v>23805.4</v>
      </c>
      <c r="EI136">
        <v>39662.5</v>
      </c>
      <c r="EJ136">
        <v>36280.3</v>
      </c>
      <c r="EK136">
        <v>45834</v>
      </c>
      <c r="EL136">
        <v>42476.7</v>
      </c>
      <c r="EM136">
        <v>1.77507</v>
      </c>
      <c r="EN136">
        <v>2.16672</v>
      </c>
      <c r="EO136">
        <v>0.0444055</v>
      </c>
      <c r="EP136">
        <v>0</v>
      </c>
      <c r="EQ136">
        <v>25.8864</v>
      </c>
      <c r="ER136">
        <v>999.9</v>
      </c>
      <c r="ES136">
        <v>41.564</v>
      </c>
      <c r="ET136">
        <v>33.556</v>
      </c>
      <c r="EU136">
        <v>28.376</v>
      </c>
      <c r="EV136">
        <v>52.4757</v>
      </c>
      <c r="EW136">
        <v>34.7676</v>
      </c>
      <c r="EX136">
        <v>2</v>
      </c>
      <c r="EY136">
        <v>0.11643</v>
      </c>
      <c r="EZ136">
        <v>2.32366</v>
      </c>
      <c r="FA136">
        <v>20.2276</v>
      </c>
      <c r="FB136">
        <v>5.23331</v>
      </c>
      <c r="FC136">
        <v>11.992</v>
      </c>
      <c r="FD136">
        <v>4.95565</v>
      </c>
      <c r="FE136">
        <v>3.30395</v>
      </c>
      <c r="FF136">
        <v>9999</v>
      </c>
      <c r="FG136">
        <v>311.7</v>
      </c>
      <c r="FH136">
        <v>3767</v>
      </c>
      <c r="FI136">
        <v>9999</v>
      </c>
      <c r="FJ136">
        <v>1.86829</v>
      </c>
      <c r="FK136">
        <v>1.86401</v>
      </c>
      <c r="FL136">
        <v>1.8715</v>
      </c>
      <c r="FM136">
        <v>1.86249</v>
      </c>
      <c r="FN136">
        <v>1.86188</v>
      </c>
      <c r="FO136">
        <v>1.86829</v>
      </c>
      <c r="FP136">
        <v>1.85844</v>
      </c>
      <c r="FQ136">
        <v>1.86478</v>
      </c>
      <c r="FR136">
        <v>5</v>
      </c>
      <c r="FS136">
        <v>0</v>
      </c>
      <c r="FT136">
        <v>0</v>
      </c>
      <c r="FU136">
        <v>0</v>
      </c>
      <c r="FV136" t="s">
        <v>358</v>
      </c>
      <c r="FW136" t="s">
        <v>359</v>
      </c>
      <c r="FX136" t="s">
        <v>360</v>
      </c>
      <c r="FY136" t="s">
        <v>360</v>
      </c>
      <c r="FZ136" t="s">
        <v>360</v>
      </c>
      <c r="GA136" t="s">
        <v>360</v>
      </c>
      <c r="GB136">
        <v>0</v>
      </c>
      <c r="GC136">
        <v>100</v>
      </c>
      <c r="GD136">
        <v>100</v>
      </c>
      <c r="GE136">
        <v>1.355</v>
      </c>
      <c r="GF136">
        <v>0.0515</v>
      </c>
      <c r="GG136">
        <v>0.394990895927804</v>
      </c>
      <c r="GH136">
        <v>0.00311535208462502</v>
      </c>
      <c r="GI136">
        <v>-2.16445174003142e-06</v>
      </c>
      <c r="GJ136">
        <v>9.0383515404126e-10</v>
      </c>
      <c r="GK136">
        <v>0.0515542376217994</v>
      </c>
      <c r="GL136">
        <v>0</v>
      </c>
      <c r="GM136">
        <v>0</v>
      </c>
      <c r="GN136">
        <v>0</v>
      </c>
      <c r="GO136">
        <v>18</v>
      </c>
      <c r="GP136">
        <v>2154</v>
      </c>
      <c r="GQ136">
        <v>2</v>
      </c>
      <c r="GR136">
        <v>17</v>
      </c>
      <c r="GS136">
        <v>1518.9</v>
      </c>
      <c r="GT136">
        <v>1519</v>
      </c>
      <c r="GU136">
        <v>1.26221</v>
      </c>
      <c r="GV136">
        <v>2.37549</v>
      </c>
      <c r="GW136">
        <v>1.99829</v>
      </c>
      <c r="GX136">
        <v>2.677</v>
      </c>
      <c r="GY136">
        <v>2.09351</v>
      </c>
      <c r="GZ136">
        <v>2.41211</v>
      </c>
      <c r="HA136">
        <v>39.2671</v>
      </c>
      <c r="HB136">
        <v>15.4542</v>
      </c>
      <c r="HC136">
        <v>18</v>
      </c>
      <c r="HD136">
        <v>428.984</v>
      </c>
      <c r="HE136">
        <v>698.818</v>
      </c>
      <c r="HF136">
        <v>22.9981</v>
      </c>
      <c r="HG136">
        <v>28.9537</v>
      </c>
      <c r="HH136">
        <v>30.0006</v>
      </c>
      <c r="HI136">
        <v>28.7746</v>
      </c>
      <c r="HJ136">
        <v>28.7539</v>
      </c>
      <c r="HK136">
        <v>25.1756</v>
      </c>
      <c r="HL136">
        <v>34.994</v>
      </c>
      <c r="HM136">
        <v>32.4263</v>
      </c>
      <c r="HN136">
        <v>23</v>
      </c>
      <c r="HO136">
        <v>376.937</v>
      </c>
      <c r="HP136">
        <v>21.2119</v>
      </c>
      <c r="HQ136">
        <v>97.0021</v>
      </c>
      <c r="HR136">
        <v>99.8558</v>
      </c>
    </row>
    <row r="137" spans="1:226">
      <c r="A137">
        <v>121</v>
      </c>
      <c r="B137">
        <v>1656172932.5</v>
      </c>
      <c r="C137">
        <v>3136</v>
      </c>
      <c r="D137" t="s">
        <v>601</v>
      </c>
      <c r="E137" t="s">
        <v>602</v>
      </c>
      <c r="F137">
        <v>5</v>
      </c>
      <c r="G137" t="s">
        <v>596</v>
      </c>
      <c r="H137" t="s">
        <v>354</v>
      </c>
      <c r="I137">
        <v>1656172925</v>
      </c>
      <c r="J137">
        <f>(K137)/1000</f>
        <v>0</v>
      </c>
      <c r="K137">
        <f>IF(BF137, AN137, AH137)</f>
        <v>0</v>
      </c>
      <c r="L137">
        <f>IF(BF137, AI137, AG137)</f>
        <v>0</v>
      </c>
      <c r="M137">
        <f>BH137 - IF(AU137&gt;1, L137*BB137*100.0/(AW137*BV137), 0)</f>
        <v>0</v>
      </c>
      <c r="N137">
        <f>((T137-J137/2)*M137-L137)/(T137+J137/2)</f>
        <v>0</v>
      </c>
      <c r="O137">
        <f>N137*(BO137+BP137)/1000.0</f>
        <v>0</v>
      </c>
      <c r="P137">
        <f>(BH137 - IF(AU137&gt;1, L137*BB137*100.0/(AW137*BV137), 0))*(BO137+BP137)/1000.0</f>
        <v>0</v>
      </c>
      <c r="Q137">
        <f>2.0/((1/S137-1/R137)+SIGN(S137)*SQRT((1/S137-1/R137)*(1/S137-1/R137) + 4*BC137/((BC137+1)*(BC137+1))*(2*1/S137*1/R137-1/R137*1/R137)))</f>
        <v>0</v>
      </c>
      <c r="R137">
        <f>IF(LEFT(BD137,1)&lt;&gt;"0",IF(LEFT(BD137,1)="1",3.0,BE137),$D$5+$E$5*(BV137*BO137/($K$5*1000))+$F$5*(BV137*BO137/($K$5*1000))*MAX(MIN(BB137,$J$5),$I$5)*MAX(MIN(BB137,$J$5),$I$5)+$G$5*MAX(MIN(BB137,$J$5),$I$5)*(BV137*BO137/($K$5*1000))+$H$5*(BV137*BO137/($K$5*1000))*(BV137*BO137/($K$5*1000)))</f>
        <v>0</v>
      </c>
      <c r="S137">
        <f>J137*(1000-(1000*0.61365*exp(17.502*W137/(240.97+W137))/(BO137+BP137)+BJ137)/2)/(1000*0.61365*exp(17.502*W137/(240.97+W137))/(BO137+BP137)-BJ137)</f>
        <v>0</v>
      </c>
      <c r="T137">
        <f>1/((BC137+1)/(Q137/1.6)+1/(R137/1.37)) + BC137/((BC137+1)/(Q137/1.6) + BC137/(R137/1.37))</f>
        <v>0</v>
      </c>
      <c r="U137">
        <f>(AX137*BA137)</f>
        <v>0</v>
      </c>
      <c r="V137">
        <f>(BQ137+(U137+2*0.95*5.67E-8*(((BQ137+$B$7)+273)^4-(BQ137+273)^4)-44100*J137)/(1.84*29.3*R137+8*0.95*5.67E-8*(BQ137+273)^3))</f>
        <v>0</v>
      </c>
      <c r="W137">
        <f>($C$7*BR137+$D$7*BS137+$E$7*V137)</f>
        <v>0</v>
      </c>
      <c r="X137">
        <f>0.61365*exp(17.502*W137/(240.97+W137))</f>
        <v>0</v>
      </c>
      <c r="Y137">
        <f>(Z137/AA137*100)</f>
        <v>0</v>
      </c>
      <c r="Z137">
        <f>BJ137*(BO137+BP137)/1000</f>
        <v>0</v>
      </c>
      <c r="AA137">
        <f>0.61365*exp(17.502*BQ137/(240.97+BQ137))</f>
        <v>0</v>
      </c>
      <c r="AB137">
        <f>(X137-BJ137*(BO137+BP137)/1000)</f>
        <v>0</v>
      </c>
      <c r="AC137">
        <f>(-J137*44100)</f>
        <v>0</v>
      </c>
      <c r="AD137">
        <f>2*29.3*R137*0.92*(BQ137-W137)</f>
        <v>0</v>
      </c>
      <c r="AE137">
        <f>2*0.95*5.67E-8*(((BQ137+$B$7)+273)^4-(W137+273)^4)</f>
        <v>0</v>
      </c>
      <c r="AF137">
        <f>U137+AE137+AC137+AD137</f>
        <v>0</v>
      </c>
      <c r="AG137">
        <f>BN137*AU137*(BI137-BH137*(1000-AU137*BK137)/(1000-AU137*BJ137))/(100*BB137)</f>
        <v>0</v>
      </c>
      <c r="AH137">
        <f>1000*BN137*AU137*(BJ137-BK137)/(100*BB137*(1000-AU137*BJ137))</f>
        <v>0</v>
      </c>
      <c r="AI137">
        <f>(AJ137 - AK137 - BO137*1E3/(8.314*(BQ137+273.15)) * AM137/BN137 * AL137) * BN137/(100*BB137) * (1000 - BK137)/1000</f>
        <v>0</v>
      </c>
      <c r="AJ137">
        <v>406.494981501346</v>
      </c>
      <c r="AK137">
        <v>404.309696969697</v>
      </c>
      <c r="AL137">
        <v>-1.84291112820307</v>
      </c>
      <c r="AM137">
        <v>66.8786947202565</v>
      </c>
      <c r="AN137">
        <f>(AP137 - AO137 + BO137*1E3/(8.314*(BQ137+273.15)) * AR137/BN137 * AQ137) * BN137/(100*BB137) * 1000/(1000 - AP137)</f>
        <v>0</v>
      </c>
      <c r="AO137">
        <v>21.1473214900409</v>
      </c>
      <c r="AP137">
        <v>22.499063030303</v>
      </c>
      <c r="AQ137">
        <v>0.000163640952513515</v>
      </c>
      <c r="AR137">
        <v>77.4196873633664</v>
      </c>
      <c r="AS137">
        <v>12</v>
      </c>
      <c r="AT137">
        <v>2</v>
      </c>
      <c r="AU137">
        <f>IF(AS137*$H$13&gt;=AW137,1.0,(AW137/(AW137-AS137*$H$13)))</f>
        <v>0</v>
      </c>
      <c r="AV137">
        <f>(AU137-1)*100</f>
        <v>0</v>
      </c>
      <c r="AW137">
        <f>MAX(0,($B$13+$C$13*BV137)/(1+$D$13*BV137)*BO137/(BQ137+273)*$E$13)</f>
        <v>0</v>
      </c>
      <c r="AX137">
        <f>$B$11*BW137+$C$11*BX137+$F$11*CI137*(1-CL137)</f>
        <v>0</v>
      </c>
      <c r="AY137">
        <f>AX137*AZ137</f>
        <v>0</v>
      </c>
      <c r="AZ137">
        <f>($B$11*$D$9+$C$11*$D$9+$F$11*((CV137+CN137)/MAX(CV137+CN137+CW137, 0.1)*$I$9+CW137/MAX(CV137+CN137+CW137, 0.1)*$J$9))/($B$11+$C$11+$F$11)</f>
        <v>0</v>
      </c>
      <c r="BA137">
        <f>($B$11*$K$9+$C$11*$K$9+$F$11*((CV137+CN137)/MAX(CV137+CN137+CW137, 0.1)*$P$9+CW137/MAX(CV137+CN137+CW137, 0.1)*$Q$9))/($B$11+$C$11+$F$11)</f>
        <v>0</v>
      </c>
      <c r="BB137">
        <v>2.18</v>
      </c>
      <c r="BC137">
        <v>0.5</v>
      </c>
      <c r="BD137" t="s">
        <v>355</v>
      </c>
      <c r="BE137">
        <v>2</v>
      </c>
      <c r="BF137" t="b">
        <v>1</v>
      </c>
      <c r="BG137">
        <v>1656172925</v>
      </c>
      <c r="BH137">
        <v>403.894111111111</v>
      </c>
      <c r="BI137">
        <v>406.984703703704</v>
      </c>
      <c r="BJ137">
        <v>22.4947148148148</v>
      </c>
      <c r="BK137">
        <v>21.1436666666667</v>
      </c>
      <c r="BL137">
        <v>402.536777777778</v>
      </c>
      <c r="BM137">
        <v>22.4431555555556</v>
      </c>
      <c r="BN137">
        <v>500.008148148148</v>
      </c>
      <c r="BO137">
        <v>76.3426592592593</v>
      </c>
      <c r="BP137">
        <v>0.100014018518519</v>
      </c>
      <c r="BQ137">
        <v>26.3987333333333</v>
      </c>
      <c r="BR137">
        <v>26.6067555555556</v>
      </c>
      <c r="BS137">
        <v>999.9</v>
      </c>
      <c r="BT137">
        <v>0</v>
      </c>
      <c r="BU137">
        <v>0</v>
      </c>
      <c r="BV137">
        <v>9986.25259259259</v>
      </c>
      <c r="BW137">
        <v>0</v>
      </c>
      <c r="BX137">
        <v>1785.79555555556</v>
      </c>
      <c r="BY137">
        <v>-3.09057103703704</v>
      </c>
      <c r="BZ137">
        <v>413.18862962963</v>
      </c>
      <c r="CA137">
        <v>415.775592592593</v>
      </c>
      <c r="CB137">
        <v>1.3510462962963</v>
      </c>
      <c r="CC137">
        <v>406.984703703704</v>
      </c>
      <c r="CD137">
        <v>21.1436666666667</v>
      </c>
      <c r="CE137">
        <v>1.7173062962963</v>
      </c>
      <c r="CF137">
        <v>1.6141637037037</v>
      </c>
      <c r="CG137">
        <v>15.0537555555556</v>
      </c>
      <c r="CH137">
        <v>14.0946814814815</v>
      </c>
      <c r="CI137">
        <v>2000.00703703704</v>
      </c>
      <c r="CJ137">
        <v>0.980004444444444</v>
      </c>
      <c r="CK137">
        <v>0.0199956074074074</v>
      </c>
      <c r="CL137">
        <v>0</v>
      </c>
      <c r="CM137">
        <v>2.49537037037037</v>
      </c>
      <c r="CN137">
        <v>0</v>
      </c>
      <c r="CO137">
        <v>3213.06592592593</v>
      </c>
      <c r="CP137">
        <v>16705.5037037037</v>
      </c>
      <c r="CQ137">
        <v>45.75</v>
      </c>
      <c r="CR137">
        <v>48</v>
      </c>
      <c r="CS137">
        <v>46.875</v>
      </c>
      <c r="CT137">
        <v>45.8516666666667</v>
      </c>
      <c r="CU137">
        <v>45.062</v>
      </c>
      <c r="CV137">
        <v>1960.01592592593</v>
      </c>
      <c r="CW137">
        <v>39.9911111111111</v>
      </c>
      <c r="CX137">
        <v>0</v>
      </c>
      <c r="CY137">
        <v>1656172931.4</v>
      </c>
      <c r="CZ137">
        <v>0</v>
      </c>
      <c r="DA137">
        <v>0</v>
      </c>
      <c r="DB137" t="s">
        <v>356</v>
      </c>
      <c r="DC137">
        <v>1656081796.1</v>
      </c>
      <c r="DD137">
        <v>1656081786.6</v>
      </c>
      <c r="DE137">
        <v>0</v>
      </c>
      <c r="DF137">
        <v>0.447</v>
      </c>
      <c r="DG137">
        <v>0.012</v>
      </c>
      <c r="DH137">
        <v>1.816</v>
      </c>
      <c r="DI137">
        <v>-0.091</v>
      </c>
      <c r="DJ137">
        <v>420</v>
      </c>
      <c r="DK137">
        <v>13</v>
      </c>
      <c r="DL137">
        <v>0.64</v>
      </c>
      <c r="DM137">
        <v>0.22</v>
      </c>
      <c r="DN137">
        <v>-5.767476675</v>
      </c>
      <c r="DO137">
        <v>47.5382917035648</v>
      </c>
      <c r="DP137">
        <v>4.93590291688547</v>
      </c>
      <c r="DQ137">
        <v>0</v>
      </c>
      <c r="DR137">
        <v>1.35324</v>
      </c>
      <c r="DS137">
        <v>-0.0290523827392143</v>
      </c>
      <c r="DT137">
        <v>0.00787463173742111</v>
      </c>
      <c r="DU137">
        <v>1</v>
      </c>
      <c r="DV137">
        <v>1</v>
      </c>
      <c r="DW137">
        <v>2</v>
      </c>
      <c r="DX137" t="s">
        <v>375</v>
      </c>
      <c r="DY137">
        <v>2.84774</v>
      </c>
      <c r="DZ137">
        <v>2.71633</v>
      </c>
      <c r="EA137">
        <v>0.0733545</v>
      </c>
      <c r="EB137">
        <v>0.0726608</v>
      </c>
      <c r="EC137">
        <v>0.0835729</v>
      </c>
      <c r="ED137">
        <v>0.0794651</v>
      </c>
      <c r="EE137">
        <v>26229.4</v>
      </c>
      <c r="EF137">
        <v>22659</v>
      </c>
      <c r="EG137">
        <v>25349.9</v>
      </c>
      <c r="EH137">
        <v>23805</v>
      </c>
      <c r="EI137">
        <v>39660.8</v>
      </c>
      <c r="EJ137">
        <v>36279.4</v>
      </c>
      <c r="EK137">
        <v>45833</v>
      </c>
      <c r="EL137">
        <v>42475.9</v>
      </c>
      <c r="EM137">
        <v>1.7751</v>
      </c>
      <c r="EN137">
        <v>2.16645</v>
      </c>
      <c r="EO137">
        <v>0.0444129</v>
      </c>
      <c r="EP137">
        <v>0</v>
      </c>
      <c r="EQ137">
        <v>25.8893</v>
      </c>
      <c r="ER137">
        <v>999.9</v>
      </c>
      <c r="ES137">
        <v>41.539</v>
      </c>
      <c r="ET137">
        <v>33.556</v>
      </c>
      <c r="EU137">
        <v>28.3596</v>
      </c>
      <c r="EV137">
        <v>52.5457</v>
      </c>
      <c r="EW137">
        <v>34.6595</v>
      </c>
      <c r="EX137">
        <v>2</v>
      </c>
      <c r="EY137">
        <v>0.117144</v>
      </c>
      <c r="EZ137">
        <v>2.32641</v>
      </c>
      <c r="FA137">
        <v>20.2275</v>
      </c>
      <c r="FB137">
        <v>5.23376</v>
      </c>
      <c r="FC137">
        <v>11.992</v>
      </c>
      <c r="FD137">
        <v>4.95565</v>
      </c>
      <c r="FE137">
        <v>3.304</v>
      </c>
      <c r="FF137">
        <v>9999</v>
      </c>
      <c r="FG137">
        <v>311.7</v>
      </c>
      <c r="FH137">
        <v>3767.2</v>
      </c>
      <c r="FI137">
        <v>9999</v>
      </c>
      <c r="FJ137">
        <v>1.86829</v>
      </c>
      <c r="FK137">
        <v>1.86401</v>
      </c>
      <c r="FL137">
        <v>1.8715</v>
      </c>
      <c r="FM137">
        <v>1.86249</v>
      </c>
      <c r="FN137">
        <v>1.86188</v>
      </c>
      <c r="FO137">
        <v>1.86829</v>
      </c>
      <c r="FP137">
        <v>1.85849</v>
      </c>
      <c r="FQ137">
        <v>1.86478</v>
      </c>
      <c r="FR137">
        <v>5</v>
      </c>
      <c r="FS137">
        <v>0</v>
      </c>
      <c r="FT137">
        <v>0</v>
      </c>
      <c r="FU137">
        <v>0</v>
      </c>
      <c r="FV137" t="s">
        <v>358</v>
      </c>
      <c r="FW137" t="s">
        <v>359</v>
      </c>
      <c r="FX137" t="s">
        <v>360</v>
      </c>
      <c r="FY137" t="s">
        <v>360</v>
      </c>
      <c r="FZ137" t="s">
        <v>360</v>
      </c>
      <c r="GA137" t="s">
        <v>360</v>
      </c>
      <c r="GB137">
        <v>0</v>
      </c>
      <c r="GC137">
        <v>100</v>
      </c>
      <c r="GD137">
        <v>100</v>
      </c>
      <c r="GE137">
        <v>1.34</v>
      </c>
      <c r="GF137">
        <v>0.0516</v>
      </c>
      <c r="GG137">
        <v>0.394990895927804</v>
      </c>
      <c r="GH137">
        <v>0.00311535208462502</v>
      </c>
      <c r="GI137">
        <v>-2.16445174003142e-06</v>
      </c>
      <c r="GJ137">
        <v>9.0383515404126e-10</v>
      </c>
      <c r="GK137">
        <v>0.0515542376217994</v>
      </c>
      <c r="GL137">
        <v>0</v>
      </c>
      <c r="GM137">
        <v>0</v>
      </c>
      <c r="GN137">
        <v>0</v>
      </c>
      <c r="GO137">
        <v>18</v>
      </c>
      <c r="GP137">
        <v>2154</v>
      </c>
      <c r="GQ137">
        <v>2</v>
      </c>
      <c r="GR137">
        <v>17</v>
      </c>
      <c r="GS137">
        <v>1518.9</v>
      </c>
      <c r="GT137">
        <v>1519.1</v>
      </c>
      <c r="GU137">
        <v>1.21948</v>
      </c>
      <c r="GV137">
        <v>2.37061</v>
      </c>
      <c r="GW137">
        <v>1.99829</v>
      </c>
      <c r="GX137">
        <v>2.677</v>
      </c>
      <c r="GY137">
        <v>2.09351</v>
      </c>
      <c r="GZ137">
        <v>2.36694</v>
      </c>
      <c r="HA137">
        <v>39.2671</v>
      </c>
      <c r="HB137">
        <v>15.4454</v>
      </c>
      <c r="HC137">
        <v>18</v>
      </c>
      <c r="HD137">
        <v>429.048</v>
      </c>
      <c r="HE137">
        <v>698.671</v>
      </c>
      <c r="HF137">
        <v>22.9998</v>
      </c>
      <c r="HG137">
        <v>28.9621</v>
      </c>
      <c r="HH137">
        <v>30.0007</v>
      </c>
      <c r="HI137">
        <v>28.7816</v>
      </c>
      <c r="HJ137">
        <v>28.7615</v>
      </c>
      <c r="HK137">
        <v>24.3899</v>
      </c>
      <c r="HL137">
        <v>34.994</v>
      </c>
      <c r="HM137">
        <v>32.4263</v>
      </c>
      <c r="HN137">
        <v>23</v>
      </c>
      <c r="HO137">
        <v>363.438</v>
      </c>
      <c r="HP137">
        <v>21.2119</v>
      </c>
      <c r="HQ137">
        <v>96.9998</v>
      </c>
      <c r="HR137">
        <v>99.854</v>
      </c>
    </row>
    <row r="138" spans="1:226">
      <c r="A138">
        <v>122</v>
      </c>
      <c r="B138">
        <v>1656172937.5</v>
      </c>
      <c r="C138">
        <v>3141</v>
      </c>
      <c r="D138" t="s">
        <v>603</v>
      </c>
      <c r="E138" t="s">
        <v>604</v>
      </c>
      <c r="F138">
        <v>5</v>
      </c>
      <c r="G138" t="s">
        <v>596</v>
      </c>
      <c r="H138" t="s">
        <v>354</v>
      </c>
      <c r="I138">
        <v>1656172929.71429</v>
      </c>
      <c r="J138">
        <f>(K138)/1000</f>
        <v>0</v>
      </c>
      <c r="K138">
        <f>IF(BF138, AN138, AH138)</f>
        <v>0</v>
      </c>
      <c r="L138">
        <f>IF(BF138, AI138, AG138)</f>
        <v>0</v>
      </c>
      <c r="M138">
        <f>BH138 - IF(AU138&gt;1, L138*BB138*100.0/(AW138*BV138), 0)</f>
        <v>0</v>
      </c>
      <c r="N138">
        <f>((T138-J138/2)*M138-L138)/(T138+J138/2)</f>
        <v>0</v>
      </c>
      <c r="O138">
        <f>N138*(BO138+BP138)/1000.0</f>
        <v>0</v>
      </c>
      <c r="P138">
        <f>(BH138 - IF(AU138&gt;1, L138*BB138*100.0/(AW138*BV138), 0))*(BO138+BP138)/1000.0</f>
        <v>0</v>
      </c>
      <c r="Q138">
        <f>2.0/((1/S138-1/R138)+SIGN(S138)*SQRT((1/S138-1/R138)*(1/S138-1/R138) + 4*BC138/((BC138+1)*(BC138+1))*(2*1/S138*1/R138-1/R138*1/R138)))</f>
        <v>0</v>
      </c>
      <c r="R138">
        <f>IF(LEFT(BD138,1)&lt;&gt;"0",IF(LEFT(BD138,1)="1",3.0,BE138),$D$5+$E$5*(BV138*BO138/($K$5*1000))+$F$5*(BV138*BO138/($K$5*1000))*MAX(MIN(BB138,$J$5),$I$5)*MAX(MIN(BB138,$J$5),$I$5)+$G$5*MAX(MIN(BB138,$J$5),$I$5)*(BV138*BO138/($K$5*1000))+$H$5*(BV138*BO138/($K$5*1000))*(BV138*BO138/($K$5*1000)))</f>
        <v>0</v>
      </c>
      <c r="S138">
        <f>J138*(1000-(1000*0.61365*exp(17.502*W138/(240.97+W138))/(BO138+BP138)+BJ138)/2)/(1000*0.61365*exp(17.502*W138/(240.97+W138))/(BO138+BP138)-BJ138)</f>
        <v>0</v>
      </c>
      <c r="T138">
        <f>1/((BC138+1)/(Q138/1.6)+1/(R138/1.37)) + BC138/((BC138+1)/(Q138/1.6) + BC138/(R138/1.37))</f>
        <v>0</v>
      </c>
      <c r="U138">
        <f>(AX138*BA138)</f>
        <v>0</v>
      </c>
      <c r="V138">
        <f>(BQ138+(U138+2*0.95*5.67E-8*(((BQ138+$B$7)+273)^4-(BQ138+273)^4)-44100*J138)/(1.84*29.3*R138+8*0.95*5.67E-8*(BQ138+273)^3))</f>
        <v>0</v>
      </c>
      <c r="W138">
        <f>($C$7*BR138+$D$7*BS138+$E$7*V138)</f>
        <v>0</v>
      </c>
      <c r="X138">
        <f>0.61365*exp(17.502*W138/(240.97+W138))</f>
        <v>0</v>
      </c>
      <c r="Y138">
        <f>(Z138/AA138*100)</f>
        <v>0</v>
      </c>
      <c r="Z138">
        <f>BJ138*(BO138+BP138)/1000</f>
        <v>0</v>
      </c>
      <c r="AA138">
        <f>0.61365*exp(17.502*BQ138/(240.97+BQ138))</f>
        <v>0</v>
      </c>
      <c r="AB138">
        <f>(X138-BJ138*(BO138+BP138)/1000)</f>
        <v>0</v>
      </c>
      <c r="AC138">
        <f>(-J138*44100)</f>
        <v>0</v>
      </c>
      <c r="AD138">
        <f>2*29.3*R138*0.92*(BQ138-W138)</f>
        <v>0</v>
      </c>
      <c r="AE138">
        <f>2*0.95*5.67E-8*(((BQ138+$B$7)+273)^4-(W138+273)^4)</f>
        <v>0</v>
      </c>
      <c r="AF138">
        <f>U138+AE138+AC138+AD138</f>
        <v>0</v>
      </c>
      <c r="AG138">
        <f>BN138*AU138*(BI138-BH138*(1000-AU138*BK138)/(1000-AU138*BJ138))/(100*BB138)</f>
        <v>0</v>
      </c>
      <c r="AH138">
        <f>1000*BN138*AU138*(BJ138-BK138)/(100*BB138*(1000-AU138*BJ138))</f>
        <v>0</v>
      </c>
      <c r="AI138">
        <f>(AJ138 - AK138 - BO138*1E3/(8.314*(BQ138+273.15)) * AM138/BN138 * AL138) * BN138/(100*BB138) * (1000 - BK138)/1000</f>
        <v>0</v>
      </c>
      <c r="AJ138">
        <v>390.987539321699</v>
      </c>
      <c r="AK138">
        <v>391.940084848485</v>
      </c>
      <c r="AL138">
        <v>-2.55118241784025</v>
      </c>
      <c r="AM138">
        <v>66.8786947202565</v>
      </c>
      <c r="AN138">
        <f>(AP138 - AO138 + BO138*1E3/(8.314*(BQ138+273.15)) * AR138/BN138 * AQ138) * BN138/(100*BB138) * 1000/(1000 - AP138)</f>
        <v>0</v>
      </c>
      <c r="AO138">
        <v>21.1485735999378</v>
      </c>
      <c r="AP138">
        <v>22.5060903030303</v>
      </c>
      <c r="AQ138">
        <v>8.14294633028558e-05</v>
      </c>
      <c r="AR138">
        <v>77.4196873633664</v>
      </c>
      <c r="AS138">
        <v>12</v>
      </c>
      <c r="AT138">
        <v>2</v>
      </c>
      <c r="AU138">
        <f>IF(AS138*$H$13&gt;=AW138,1.0,(AW138/(AW138-AS138*$H$13)))</f>
        <v>0</v>
      </c>
      <c r="AV138">
        <f>(AU138-1)*100</f>
        <v>0</v>
      </c>
      <c r="AW138">
        <f>MAX(0,($B$13+$C$13*BV138)/(1+$D$13*BV138)*BO138/(BQ138+273)*$E$13)</f>
        <v>0</v>
      </c>
      <c r="AX138">
        <f>$B$11*BW138+$C$11*BX138+$F$11*CI138*(1-CL138)</f>
        <v>0</v>
      </c>
      <c r="AY138">
        <f>AX138*AZ138</f>
        <v>0</v>
      </c>
      <c r="AZ138">
        <f>($B$11*$D$9+$C$11*$D$9+$F$11*((CV138+CN138)/MAX(CV138+CN138+CW138, 0.1)*$I$9+CW138/MAX(CV138+CN138+CW138, 0.1)*$J$9))/($B$11+$C$11+$F$11)</f>
        <v>0</v>
      </c>
      <c r="BA138">
        <f>($B$11*$K$9+$C$11*$K$9+$F$11*((CV138+CN138)/MAX(CV138+CN138+CW138, 0.1)*$P$9+CW138/MAX(CV138+CN138+CW138, 0.1)*$Q$9))/($B$11+$C$11+$F$11)</f>
        <v>0</v>
      </c>
      <c r="BB138">
        <v>2.18</v>
      </c>
      <c r="BC138">
        <v>0.5</v>
      </c>
      <c r="BD138" t="s">
        <v>355</v>
      </c>
      <c r="BE138">
        <v>2</v>
      </c>
      <c r="BF138" t="b">
        <v>1</v>
      </c>
      <c r="BG138">
        <v>1656172929.71429</v>
      </c>
      <c r="BH138">
        <v>397.857535714286</v>
      </c>
      <c r="BI138">
        <v>395.678357142857</v>
      </c>
      <c r="BJ138">
        <v>22.4979321428571</v>
      </c>
      <c r="BK138">
        <v>21.143875</v>
      </c>
      <c r="BL138">
        <v>396.511214285714</v>
      </c>
      <c r="BM138">
        <v>22.446375</v>
      </c>
      <c r="BN138">
        <v>499.985</v>
      </c>
      <c r="BO138">
        <v>76.3429607142857</v>
      </c>
      <c r="BP138">
        <v>0.0999021535714286</v>
      </c>
      <c r="BQ138">
        <v>26.4073535714286</v>
      </c>
      <c r="BR138">
        <v>26.6149607142857</v>
      </c>
      <c r="BS138">
        <v>999.9</v>
      </c>
      <c r="BT138">
        <v>0</v>
      </c>
      <c r="BU138">
        <v>0</v>
      </c>
      <c r="BV138">
        <v>10006.615</v>
      </c>
      <c r="BW138">
        <v>0</v>
      </c>
      <c r="BX138">
        <v>1781.2425</v>
      </c>
      <c r="BY138">
        <v>2.17912935714286</v>
      </c>
      <c r="BZ138">
        <v>407.014392857143</v>
      </c>
      <c r="CA138">
        <v>404.225178571429</v>
      </c>
      <c r="CB138">
        <v>1.35405142857143</v>
      </c>
      <c r="CC138">
        <v>395.678357142857</v>
      </c>
      <c r="CD138">
        <v>21.143875</v>
      </c>
      <c r="CE138">
        <v>1.71755857142857</v>
      </c>
      <c r="CF138">
        <v>1.61418642857143</v>
      </c>
      <c r="CG138">
        <v>15.0560428571429</v>
      </c>
      <c r="CH138">
        <v>14.0949</v>
      </c>
      <c r="CI138">
        <v>2000.00392857143</v>
      </c>
      <c r="CJ138">
        <v>0.980004714285714</v>
      </c>
      <c r="CK138">
        <v>0.0199953285714286</v>
      </c>
      <c r="CL138">
        <v>0</v>
      </c>
      <c r="CM138">
        <v>2.52145714285714</v>
      </c>
      <c r="CN138">
        <v>0</v>
      </c>
      <c r="CO138">
        <v>3213.39321428571</v>
      </c>
      <c r="CP138">
        <v>16705.4714285714</v>
      </c>
      <c r="CQ138">
        <v>45.7544285714286</v>
      </c>
      <c r="CR138">
        <v>48</v>
      </c>
      <c r="CS138">
        <v>46.875</v>
      </c>
      <c r="CT138">
        <v>45.86825</v>
      </c>
      <c r="CU138">
        <v>45.062</v>
      </c>
      <c r="CV138">
        <v>1960.01321428571</v>
      </c>
      <c r="CW138">
        <v>39.9907142857143</v>
      </c>
      <c r="CX138">
        <v>0</v>
      </c>
      <c r="CY138">
        <v>1656172936.2</v>
      </c>
      <c r="CZ138">
        <v>0</v>
      </c>
      <c r="DA138">
        <v>0</v>
      </c>
      <c r="DB138" t="s">
        <v>356</v>
      </c>
      <c r="DC138">
        <v>1656081796.1</v>
      </c>
      <c r="DD138">
        <v>1656081786.6</v>
      </c>
      <c r="DE138">
        <v>0</v>
      </c>
      <c r="DF138">
        <v>0.447</v>
      </c>
      <c r="DG138">
        <v>0.012</v>
      </c>
      <c r="DH138">
        <v>1.816</v>
      </c>
      <c r="DI138">
        <v>-0.091</v>
      </c>
      <c r="DJ138">
        <v>420</v>
      </c>
      <c r="DK138">
        <v>13</v>
      </c>
      <c r="DL138">
        <v>0.64</v>
      </c>
      <c r="DM138">
        <v>0.22</v>
      </c>
      <c r="DN138">
        <v>-0.626503925</v>
      </c>
      <c r="DO138">
        <v>67.5368142326454</v>
      </c>
      <c r="DP138">
        <v>6.53848210689489</v>
      </c>
      <c r="DQ138">
        <v>0</v>
      </c>
      <c r="DR138">
        <v>1.352021</v>
      </c>
      <c r="DS138">
        <v>0.0174652908067503</v>
      </c>
      <c r="DT138">
        <v>0.00640571494838787</v>
      </c>
      <c r="DU138">
        <v>1</v>
      </c>
      <c r="DV138">
        <v>1</v>
      </c>
      <c r="DW138">
        <v>2</v>
      </c>
      <c r="DX138" t="s">
        <v>375</v>
      </c>
      <c r="DY138">
        <v>2.84771</v>
      </c>
      <c r="DZ138">
        <v>2.7168</v>
      </c>
      <c r="EA138">
        <v>0.0715576</v>
      </c>
      <c r="EB138">
        <v>0.0703783</v>
      </c>
      <c r="EC138">
        <v>0.083587</v>
      </c>
      <c r="ED138">
        <v>0.0794658</v>
      </c>
      <c r="EE138">
        <v>26279.8</v>
      </c>
      <c r="EF138">
        <v>22714.5</v>
      </c>
      <c r="EG138">
        <v>25349.4</v>
      </c>
      <c r="EH138">
        <v>23804.7</v>
      </c>
      <c r="EI138">
        <v>39659.6</v>
      </c>
      <c r="EJ138">
        <v>36279.2</v>
      </c>
      <c r="EK138">
        <v>45832.5</v>
      </c>
      <c r="EL138">
        <v>42475.8</v>
      </c>
      <c r="EM138">
        <v>1.77517</v>
      </c>
      <c r="EN138">
        <v>2.16628</v>
      </c>
      <c r="EO138">
        <v>0.0455305</v>
      </c>
      <c r="EP138">
        <v>0</v>
      </c>
      <c r="EQ138">
        <v>25.8941</v>
      </c>
      <c r="ER138">
        <v>999.9</v>
      </c>
      <c r="ES138">
        <v>41.515</v>
      </c>
      <c r="ET138">
        <v>33.566</v>
      </c>
      <c r="EU138">
        <v>28.3597</v>
      </c>
      <c r="EV138">
        <v>52.0457</v>
      </c>
      <c r="EW138">
        <v>34.6915</v>
      </c>
      <c r="EX138">
        <v>2</v>
      </c>
      <c r="EY138">
        <v>0.11779</v>
      </c>
      <c r="EZ138">
        <v>2.33496</v>
      </c>
      <c r="FA138">
        <v>20.2275</v>
      </c>
      <c r="FB138">
        <v>5.23406</v>
      </c>
      <c r="FC138">
        <v>11.992</v>
      </c>
      <c r="FD138">
        <v>4.9557</v>
      </c>
      <c r="FE138">
        <v>3.30398</v>
      </c>
      <c r="FF138">
        <v>9999</v>
      </c>
      <c r="FG138">
        <v>311.7</v>
      </c>
      <c r="FH138">
        <v>3767.2</v>
      </c>
      <c r="FI138">
        <v>9999</v>
      </c>
      <c r="FJ138">
        <v>1.86829</v>
      </c>
      <c r="FK138">
        <v>1.86401</v>
      </c>
      <c r="FL138">
        <v>1.87149</v>
      </c>
      <c r="FM138">
        <v>1.86249</v>
      </c>
      <c r="FN138">
        <v>1.86188</v>
      </c>
      <c r="FO138">
        <v>1.86829</v>
      </c>
      <c r="FP138">
        <v>1.85849</v>
      </c>
      <c r="FQ138">
        <v>1.86478</v>
      </c>
      <c r="FR138">
        <v>5</v>
      </c>
      <c r="FS138">
        <v>0</v>
      </c>
      <c r="FT138">
        <v>0</v>
      </c>
      <c r="FU138">
        <v>0</v>
      </c>
      <c r="FV138" t="s">
        <v>358</v>
      </c>
      <c r="FW138" t="s">
        <v>359</v>
      </c>
      <c r="FX138" t="s">
        <v>360</v>
      </c>
      <c r="FY138" t="s">
        <v>360</v>
      </c>
      <c r="FZ138" t="s">
        <v>360</v>
      </c>
      <c r="GA138" t="s">
        <v>360</v>
      </c>
      <c r="GB138">
        <v>0</v>
      </c>
      <c r="GC138">
        <v>100</v>
      </c>
      <c r="GD138">
        <v>100</v>
      </c>
      <c r="GE138">
        <v>1.316</v>
      </c>
      <c r="GF138">
        <v>0.0516</v>
      </c>
      <c r="GG138">
        <v>0.394990895927804</v>
      </c>
      <c r="GH138">
        <v>0.00311535208462502</v>
      </c>
      <c r="GI138">
        <v>-2.16445174003142e-06</v>
      </c>
      <c r="GJ138">
        <v>9.0383515404126e-10</v>
      </c>
      <c r="GK138">
        <v>0.0515542376217994</v>
      </c>
      <c r="GL138">
        <v>0</v>
      </c>
      <c r="GM138">
        <v>0</v>
      </c>
      <c r="GN138">
        <v>0</v>
      </c>
      <c r="GO138">
        <v>18</v>
      </c>
      <c r="GP138">
        <v>2154</v>
      </c>
      <c r="GQ138">
        <v>2</v>
      </c>
      <c r="GR138">
        <v>17</v>
      </c>
      <c r="GS138">
        <v>1519</v>
      </c>
      <c r="GT138">
        <v>1519.2</v>
      </c>
      <c r="GU138">
        <v>1.18042</v>
      </c>
      <c r="GV138">
        <v>2.38525</v>
      </c>
      <c r="GW138">
        <v>1.99829</v>
      </c>
      <c r="GX138">
        <v>2.677</v>
      </c>
      <c r="GY138">
        <v>2.09351</v>
      </c>
      <c r="GZ138">
        <v>2.30103</v>
      </c>
      <c r="HA138">
        <v>39.2671</v>
      </c>
      <c r="HB138">
        <v>15.4367</v>
      </c>
      <c r="HC138">
        <v>18</v>
      </c>
      <c r="HD138">
        <v>429.141</v>
      </c>
      <c r="HE138">
        <v>698.6</v>
      </c>
      <c r="HF138">
        <v>23.001</v>
      </c>
      <c r="HG138">
        <v>28.9693</v>
      </c>
      <c r="HH138">
        <v>30.0007</v>
      </c>
      <c r="HI138">
        <v>28.7888</v>
      </c>
      <c r="HJ138">
        <v>28.7681</v>
      </c>
      <c r="HK138">
        <v>23.532</v>
      </c>
      <c r="HL138">
        <v>34.994</v>
      </c>
      <c r="HM138">
        <v>32.0543</v>
      </c>
      <c r="HN138">
        <v>23</v>
      </c>
      <c r="HO138">
        <v>343.286</v>
      </c>
      <c r="HP138">
        <v>21.2119</v>
      </c>
      <c r="HQ138">
        <v>96.9984</v>
      </c>
      <c r="HR138">
        <v>99.8535</v>
      </c>
    </row>
    <row r="139" spans="1:226">
      <c r="A139">
        <v>123</v>
      </c>
      <c r="B139">
        <v>1656172942.5</v>
      </c>
      <c r="C139">
        <v>3146</v>
      </c>
      <c r="D139" t="s">
        <v>605</v>
      </c>
      <c r="E139" t="s">
        <v>606</v>
      </c>
      <c r="F139">
        <v>5</v>
      </c>
      <c r="G139" t="s">
        <v>596</v>
      </c>
      <c r="H139" t="s">
        <v>354</v>
      </c>
      <c r="I139">
        <v>1656172935</v>
      </c>
      <c r="J139">
        <f>(K139)/1000</f>
        <v>0</v>
      </c>
      <c r="K139">
        <f>IF(BF139, AN139, AH139)</f>
        <v>0</v>
      </c>
      <c r="L139">
        <f>IF(BF139, AI139, AG139)</f>
        <v>0</v>
      </c>
      <c r="M139">
        <f>BH139 - IF(AU139&gt;1, L139*BB139*100.0/(AW139*BV139), 0)</f>
        <v>0</v>
      </c>
      <c r="N139">
        <f>((T139-J139/2)*M139-L139)/(T139+J139/2)</f>
        <v>0</v>
      </c>
      <c r="O139">
        <f>N139*(BO139+BP139)/1000.0</f>
        <v>0</v>
      </c>
      <c r="P139">
        <f>(BH139 - IF(AU139&gt;1, L139*BB139*100.0/(AW139*BV139), 0))*(BO139+BP139)/1000.0</f>
        <v>0</v>
      </c>
      <c r="Q139">
        <f>2.0/((1/S139-1/R139)+SIGN(S139)*SQRT((1/S139-1/R139)*(1/S139-1/R139) + 4*BC139/((BC139+1)*(BC139+1))*(2*1/S139*1/R139-1/R139*1/R139)))</f>
        <v>0</v>
      </c>
      <c r="R139">
        <f>IF(LEFT(BD139,1)&lt;&gt;"0",IF(LEFT(BD139,1)="1",3.0,BE139),$D$5+$E$5*(BV139*BO139/($K$5*1000))+$F$5*(BV139*BO139/($K$5*1000))*MAX(MIN(BB139,$J$5),$I$5)*MAX(MIN(BB139,$J$5),$I$5)+$G$5*MAX(MIN(BB139,$J$5),$I$5)*(BV139*BO139/($K$5*1000))+$H$5*(BV139*BO139/($K$5*1000))*(BV139*BO139/($K$5*1000)))</f>
        <v>0</v>
      </c>
      <c r="S139">
        <f>J139*(1000-(1000*0.61365*exp(17.502*W139/(240.97+W139))/(BO139+BP139)+BJ139)/2)/(1000*0.61365*exp(17.502*W139/(240.97+W139))/(BO139+BP139)-BJ139)</f>
        <v>0</v>
      </c>
      <c r="T139">
        <f>1/((BC139+1)/(Q139/1.6)+1/(R139/1.37)) + BC139/((BC139+1)/(Q139/1.6) + BC139/(R139/1.37))</f>
        <v>0</v>
      </c>
      <c r="U139">
        <f>(AX139*BA139)</f>
        <v>0</v>
      </c>
      <c r="V139">
        <f>(BQ139+(U139+2*0.95*5.67E-8*(((BQ139+$B$7)+273)^4-(BQ139+273)^4)-44100*J139)/(1.84*29.3*R139+8*0.95*5.67E-8*(BQ139+273)^3))</f>
        <v>0</v>
      </c>
      <c r="W139">
        <f>($C$7*BR139+$D$7*BS139+$E$7*V139)</f>
        <v>0</v>
      </c>
      <c r="X139">
        <f>0.61365*exp(17.502*W139/(240.97+W139))</f>
        <v>0</v>
      </c>
      <c r="Y139">
        <f>(Z139/AA139*100)</f>
        <v>0</v>
      </c>
      <c r="Z139">
        <f>BJ139*(BO139+BP139)/1000</f>
        <v>0</v>
      </c>
      <c r="AA139">
        <f>0.61365*exp(17.502*BQ139/(240.97+BQ139))</f>
        <v>0</v>
      </c>
      <c r="AB139">
        <f>(X139-BJ139*(BO139+BP139)/1000)</f>
        <v>0</v>
      </c>
      <c r="AC139">
        <f>(-J139*44100)</f>
        <v>0</v>
      </c>
      <c r="AD139">
        <f>2*29.3*R139*0.92*(BQ139-W139)</f>
        <v>0</v>
      </c>
      <c r="AE139">
        <f>2*0.95*5.67E-8*(((BQ139+$B$7)+273)^4-(W139+273)^4)</f>
        <v>0</v>
      </c>
      <c r="AF139">
        <f>U139+AE139+AC139+AD139</f>
        <v>0</v>
      </c>
      <c r="AG139">
        <f>BN139*AU139*(BI139-BH139*(1000-AU139*BK139)/(1000-AU139*BJ139))/(100*BB139)</f>
        <v>0</v>
      </c>
      <c r="AH139">
        <f>1000*BN139*AU139*(BJ139-BK139)/(100*BB139*(1000-AU139*BJ139))</f>
        <v>0</v>
      </c>
      <c r="AI139">
        <f>(AJ139 - AK139 - BO139*1E3/(8.314*(BQ139+273.15)) * AM139/BN139 * AL139) * BN139/(100*BB139) * (1000 - BK139)/1000</f>
        <v>0</v>
      </c>
      <c r="AJ139">
        <v>374.9333603142</v>
      </c>
      <c r="AK139">
        <v>377.633781818182</v>
      </c>
      <c r="AL139">
        <v>-2.90679956242172</v>
      </c>
      <c r="AM139">
        <v>66.8786947202565</v>
      </c>
      <c r="AN139">
        <f>(AP139 - AO139 + BO139*1E3/(8.314*(BQ139+273.15)) * AR139/BN139 * AQ139) * BN139/(100*BB139) * 1000/(1000 - AP139)</f>
        <v>0</v>
      </c>
      <c r="AO139">
        <v>21.1445397159156</v>
      </c>
      <c r="AP139">
        <v>22.5045418181818</v>
      </c>
      <c r="AQ139">
        <v>-1.2305585197002e-06</v>
      </c>
      <c r="AR139">
        <v>77.4196873633664</v>
      </c>
      <c r="AS139">
        <v>12</v>
      </c>
      <c r="AT139">
        <v>2</v>
      </c>
      <c r="AU139">
        <f>IF(AS139*$H$13&gt;=AW139,1.0,(AW139/(AW139-AS139*$H$13)))</f>
        <v>0</v>
      </c>
      <c r="AV139">
        <f>(AU139-1)*100</f>
        <v>0</v>
      </c>
      <c r="AW139">
        <f>MAX(0,($B$13+$C$13*BV139)/(1+$D$13*BV139)*BO139/(BQ139+273)*$E$13)</f>
        <v>0</v>
      </c>
      <c r="AX139">
        <f>$B$11*BW139+$C$11*BX139+$F$11*CI139*(1-CL139)</f>
        <v>0</v>
      </c>
      <c r="AY139">
        <f>AX139*AZ139</f>
        <v>0</v>
      </c>
      <c r="AZ139">
        <f>($B$11*$D$9+$C$11*$D$9+$F$11*((CV139+CN139)/MAX(CV139+CN139+CW139, 0.1)*$I$9+CW139/MAX(CV139+CN139+CW139, 0.1)*$J$9))/($B$11+$C$11+$F$11)</f>
        <v>0</v>
      </c>
      <c r="BA139">
        <f>($B$11*$K$9+$C$11*$K$9+$F$11*((CV139+CN139)/MAX(CV139+CN139+CW139, 0.1)*$P$9+CW139/MAX(CV139+CN139+CW139, 0.1)*$Q$9))/($B$11+$C$11+$F$11)</f>
        <v>0</v>
      </c>
      <c r="BB139">
        <v>2.18</v>
      </c>
      <c r="BC139">
        <v>0.5</v>
      </c>
      <c r="BD139" t="s">
        <v>355</v>
      </c>
      <c r="BE139">
        <v>2</v>
      </c>
      <c r="BF139" t="b">
        <v>1</v>
      </c>
      <c r="BG139">
        <v>1656172935</v>
      </c>
      <c r="BH139">
        <v>387.313</v>
      </c>
      <c r="BI139">
        <v>380.259925925926</v>
      </c>
      <c r="BJ139">
        <v>22.5023592592593</v>
      </c>
      <c r="BK139">
        <v>21.1428444444444</v>
      </c>
      <c r="BL139">
        <v>385.986148148148</v>
      </c>
      <c r="BM139">
        <v>22.4508111111111</v>
      </c>
      <c r="BN139">
        <v>500.003</v>
      </c>
      <c r="BO139">
        <v>76.3432407407407</v>
      </c>
      <c r="BP139">
        <v>0.0999710851851852</v>
      </c>
      <c r="BQ139">
        <v>26.4149740740741</v>
      </c>
      <c r="BR139">
        <v>26.6267777777778</v>
      </c>
      <c r="BS139">
        <v>999.9</v>
      </c>
      <c r="BT139">
        <v>0</v>
      </c>
      <c r="BU139">
        <v>0</v>
      </c>
      <c r="BV139">
        <v>10004.332962963</v>
      </c>
      <c r="BW139">
        <v>0</v>
      </c>
      <c r="BX139">
        <v>1777.42888888889</v>
      </c>
      <c r="BY139">
        <v>7.05307881481481</v>
      </c>
      <c r="BZ139">
        <v>396.229037037037</v>
      </c>
      <c r="CA139">
        <v>388.473481481481</v>
      </c>
      <c r="CB139">
        <v>1.35951592592593</v>
      </c>
      <c r="CC139">
        <v>380.259925925926</v>
      </c>
      <c r="CD139">
        <v>21.1428444444444</v>
      </c>
      <c r="CE139">
        <v>1.71790259259259</v>
      </c>
      <c r="CF139">
        <v>1.6141137037037</v>
      </c>
      <c r="CG139">
        <v>15.0591666666667</v>
      </c>
      <c r="CH139">
        <v>14.0942037037037</v>
      </c>
      <c r="CI139">
        <v>1999.98666666667</v>
      </c>
      <c r="CJ139">
        <v>0.980004888888889</v>
      </c>
      <c r="CK139">
        <v>0.0199951481481481</v>
      </c>
      <c r="CL139">
        <v>0</v>
      </c>
      <c r="CM139">
        <v>2.4476</v>
      </c>
      <c r="CN139">
        <v>0</v>
      </c>
      <c r="CO139">
        <v>3212.97444444444</v>
      </c>
      <c r="CP139">
        <v>16705.3222222222</v>
      </c>
      <c r="CQ139">
        <v>45.7637777777778</v>
      </c>
      <c r="CR139">
        <v>48.0137777777778</v>
      </c>
      <c r="CS139">
        <v>46.875</v>
      </c>
      <c r="CT139">
        <v>45.875</v>
      </c>
      <c r="CU139">
        <v>45.0643333333333</v>
      </c>
      <c r="CV139">
        <v>1959.99666666667</v>
      </c>
      <c r="CW139">
        <v>39.99</v>
      </c>
      <c r="CX139">
        <v>0</v>
      </c>
      <c r="CY139">
        <v>1656172941.6</v>
      </c>
      <c r="CZ139">
        <v>0</v>
      </c>
      <c r="DA139">
        <v>0</v>
      </c>
      <c r="DB139" t="s">
        <v>356</v>
      </c>
      <c r="DC139">
        <v>1656081796.1</v>
      </c>
      <c r="DD139">
        <v>1656081786.6</v>
      </c>
      <c r="DE139">
        <v>0</v>
      </c>
      <c r="DF139">
        <v>0.447</v>
      </c>
      <c r="DG139">
        <v>0.012</v>
      </c>
      <c r="DH139">
        <v>1.816</v>
      </c>
      <c r="DI139">
        <v>-0.091</v>
      </c>
      <c r="DJ139">
        <v>420</v>
      </c>
      <c r="DK139">
        <v>13</v>
      </c>
      <c r="DL139">
        <v>0.64</v>
      </c>
      <c r="DM139">
        <v>0.22</v>
      </c>
      <c r="DN139">
        <v>3.280506325</v>
      </c>
      <c r="DO139">
        <v>59.1250315159475</v>
      </c>
      <c r="DP139">
        <v>5.79438777820811</v>
      </c>
      <c r="DQ139">
        <v>0</v>
      </c>
      <c r="DR139">
        <v>1.357115</v>
      </c>
      <c r="DS139">
        <v>0.0421431894934299</v>
      </c>
      <c r="DT139">
        <v>0.00935407184064781</v>
      </c>
      <c r="DU139">
        <v>1</v>
      </c>
      <c r="DV139">
        <v>1</v>
      </c>
      <c r="DW139">
        <v>2</v>
      </c>
      <c r="DX139" t="s">
        <v>375</v>
      </c>
      <c r="DY139">
        <v>2.84759</v>
      </c>
      <c r="DZ139">
        <v>2.71637</v>
      </c>
      <c r="EA139">
        <v>0.0694696</v>
      </c>
      <c r="EB139">
        <v>0.0679269</v>
      </c>
      <c r="EC139">
        <v>0.0835814</v>
      </c>
      <c r="ED139">
        <v>0.0793967</v>
      </c>
      <c r="EE139">
        <v>26338.3</v>
      </c>
      <c r="EF139">
        <v>22773.7</v>
      </c>
      <c r="EG139">
        <v>25348.9</v>
      </c>
      <c r="EH139">
        <v>23804</v>
      </c>
      <c r="EI139">
        <v>39659</v>
      </c>
      <c r="EJ139">
        <v>36281</v>
      </c>
      <c r="EK139">
        <v>45831.5</v>
      </c>
      <c r="EL139">
        <v>42474.8</v>
      </c>
      <c r="EM139">
        <v>1.77507</v>
      </c>
      <c r="EN139">
        <v>2.16602</v>
      </c>
      <c r="EO139">
        <v>0.0442117</v>
      </c>
      <c r="EP139">
        <v>0</v>
      </c>
      <c r="EQ139">
        <v>25.9019</v>
      </c>
      <c r="ER139">
        <v>999.9</v>
      </c>
      <c r="ES139">
        <v>41.466</v>
      </c>
      <c r="ET139">
        <v>33.566</v>
      </c>
      <c r="EU139">
        <v>28.3253</v>
      </c>
      <c r="EV139">
        <v>52.0557</v>
      </c>
      <c r="EW139">
        <v>34.7837</v>
      </c>
      <c r="EX139">
        <v>2</v>
      </c>
      <c r="EY139">
        <v>0.118542</v>
      </c>
      <c r="EZ139">
        <v>2.33937</v>
      </c>
      <c r="FA139">
        <v>20.2274</v>
      </c>
      <c r="FB139">
        <v>5.23286</v>
      </c>
      <c r="FC139">
        <v>11.992</v>
      </c>
      <c r="FD139">
        <v>4.9556</v>
      </c>
      <c r="FE139">
        <v>3.3039</v>
      </c>
      <c r="FF139">
        <v>9999</v>
      </c>
      <c r="FG139">
        <v>311.7</v>
      </c>
      <c r="FH139">
        <v>3767.5</v>
      </c>
      <c r="FI139">
        <v>9999</v>
      </c>
      <c r="FJ139">
        <v>1.86829</v>
      </c>
      <c r="FK139">
        <v>1.86401</v>
      </c>
      <c r="FL139">
        <v>1.87149</v>
      </c>
      <c r="FM139">
        <v>1.86249</v>
      </c>
      <c r="FN139">
        <v>1.86188</v>
      </c>
      <c r="FO139">
        <v>1.86829</v>
      </c>
      <c r="FP139">
        <v>1.85846</v>
      </c>
      <c r="FQ139">
        <v>1.86478</v>
      </c>
      <c r="FR139">
        <v>5</v>
      </c>
      <c r="FS139">
        <v>0</v>
      </c>
      <c r="FT139">
        <v>0</v>
      </c>
      <c r="FU139">
        <v>0</v>
      </c>
      <c r="FV139" t="s">
        <v>358</v>
      </c>
      <c r="FW139" t="s">
        <v>359</v>
      </c>
      <c r="FX139" t="s">
        <v>360</v>
      </c>
      <c r="FY139" t="s">
        <v>360</v>
      </c>
      <c r="FZ139" t="s">
        <v>360</v>
      </c>
      <c r="GA139" t="s">
        <v>360</v>
      </c>
      <c r="GB139">
        <v>0</v>
      </c>
      <c r="GC139">
        <v>100</v>
      </c>
      <c r="GD139">
        <v>100</v>
      </c>
      <c r="GE139">
        <v>1.29</v>
      </c>
      <c r="GF139">
        <v>0.0515</v>
      </c>
      <c r="GG139">
        <v>0.394990895927804</v>
      </c>
      <c r="GH139">
        <v>0.00311535208462502</v>
      </c>
      <c r="GI139">
        <v>-2.16445174003142e-06</v>
      </c>
      <c r="GJ139">
        <v>9.0383515404126e-10</v>
      </c>
      <c r="GK139">
        <v>0.0515542376217994</v>
      </c>
      <c r="GL139">
        <v>0</v>
      </c>
      <c r="GM139">
        <v>0</v>
      </c>
      <c r="GN139">
        <v>0</v>
      </c>
      <c r="GO139">
        <v>18</v>
      </c>
      <c r="GP139">
        <v>2154</v>
      </c>
      <c r="GQ139">
        <v>2</v>
      </c>
      <c r="GR139">
        <v>17</v>
      </c>
      <c r="GS139">
        <v>1519.1</v>
      </c>
      <c r="GT139">
        <v>1519.3</v>
      </c>
      <c r="GU139">
        <v>1.13525</v>
      </c>
      <c r="GV139">
        <v>2.37793</v>
      </c>
      <c r="GW139">
        <v>1.99829</v>
      </c>
      <c r="GX139">
        <v>2.67578</v>
      </c>
      <c r="GY139">
        <v>2.09351</v>
      </c>
      <c r="GZ139">
        <v>2.40723</v>
      </c>
      <c r="HA139">
        <v>39.292</v>
      </c>
      <c r="HB139">
        <v>15.4454</v>
      </c>
      <c r="HC139">
        <v>18</v>
      </c>
      <c r="HD139">
        <v>429.136</v>
      </c>
      <c r="HE139">
        <v>698.473</v>
      </c>
      <c r="HF139">
        <v>23.0008</v>
      </c>
      <c r="HG139">
        <v>28.9776</v>
      </c>
      <c r="HH139">
        <v>30.0008</v>
      </c>
      <c r="HI139">
        <v>28.7963</v>
      </c>
      <c r="HJ139">
        <v>28.7756</v>
      </c>
      <c r="HK139">
        <v>22.6943</v>
      </c>
      <c r="HL139">
        <v>34.7181</v>
      </c>
      <c r="HM139">
        <v>32.0543</v>
      </c>
      <c r="HN139">
        <v>23</v>
      </c>
      <c r="HO139">
        <v>329.912</v>
      </c>
      <c r="HP139">
        <v>21.2119</v>
      </c>
      <c r="HQ139">
        <v>96.9963</v>
      </c>
      <c r="HR139">
        <v>99.8509</v>
      </c>
    </row>
    <row r="140" spans="1:226">
      <c r="A140">
        <v>124</v>
      </c>
      <c r="B140">
        <v>1656172947.5</v>
      </c>
      <c r="C140">
        <v>3151</v>
      </c>
      <c r="D140" t="s">
        <v>607</v>
      </c>
      <c r="E140" t="s">
        <v>608</v>
      </c>
      <c r="F140">
        <v>5</v>
      </c>
      <c r="G140" t="s">
        <v>596</v>
      </c>
      <c r="H140" t="s">
        <v>354</v>
      </c>
      <c r="I140">
        <v>1656172939.71429</v>
      </c>
      <c r="J140">
        <f>(K140)/1000</f>
        <v>0</v>
      </c>
      <c r="K140">
        <f>IF(BF140, AN140, AH140)</f>
        <v>0</v>
      </c>
      <c r="L140">
        <f>IF(BF140, AI140, AG140)</f>
        <v>0</v>
      </c>
      <c r="M140">
        <f>BH140 - IF(AU140&gt;1, L140*BB140*100.0/(AW140*BV140), 0)</f>
        <v>0</v>
      </c>
      <c r="N140">
        <f>((T140-J140/2)*M140-L140)/(T140+J140/2)</f>
        <v>0</v>
      </c>
      <c r="O140">
        <f>N140*(BO140+BP140)/1000.0</f>
        <v>0</v>
      </c>
      <c r="P140">
        <f>(BH140 - IF(AU140&gt;1, L140*BB140*100.0/(AW140*BV140), 0))*(BO140+BP140)/1000.0</f>
        <v>0</v>
      </c>
      <c r="Q140">
        <f>2.0/((1/S140-1/R140)+SIGN(S140)*SQRT((1/S140-1/R140)*(1/S140-1/R140) + 4*BC140/((BC140+1)*(BC140+1))*(2*1/S140*1/R140-1/R140*1/R140)))</f>
        <v>0</v>
      </c>
      <c r="R140">
        <f>IF(LEFT(BD140,1)&lt;&gt;"0",IF(LEFT(BD140,1)="1",3.0,BE140),$D$5+$E$5*(BV140*BO140/($K$5*1000))+$F$5*(BV140*BO140/($K$5*1000))*MAX(MIN(BB140,$J$5),$I$5)*MAX(MIN(BB140,$J$5),$I$5)+$G$5*MAX(MIN(BB140,$J$5),$I$5)*(BV140*BO140/($K$5*1000))+$H$5*(BV140*BO140/($K$5*1000))*(BV140*BO140/($K$5*1000)))</f>
        <v>0</v>
      </c>
      <c r="S140">
        <f>J140*(1000-(1000*0.61365*exp(17.502*W140/(240.97+W140))/(BO140+BP140)+BJ140)/2)/(1000*0.61365*exp(17.502*W140/(240.97+W140))/(BO140+BP140)-BJ140)</f>
        <v>0</v>
      </c>
      <c r="T140">
        <f>1/((BC140+1)/(Q140/1.6)+1/(R140/1.37)) + BC140/((BC140+1)/(Q140/1.6) + BC140/(R140/1.37))</f>
        <v>0</v>
      </c>
      <c r="U140">
        <f>(AX140*BA140)</f>
        <v>0</v>
      </c>
      <c r="V140">
        <f>(BQ140+(U140+2*0.95*5.67E-8*(((BQ140+$B$7)+273)^4-(BQ140+273)^4)-44100*J140)/(1.84*29.3*R140+8*0.95*5.67E-8*(BQ140+273)^3))</f>
        <v>0</v>
      </c>
      <c r="W140">
        <f>($C$7*BR140+$D$7*BS140+$E$7*V140)</f>
        <v>0</v>
      </c>
      <c r="X140">
        <f>0.61365*exp(17.502*W140/(240.97+W140))</f>
        <v>0</v>
      </c>
      <c r="Y140">
        <f>(Z140/AA140*100)</f>
        <v>0</v>
      </c>
      <c r="Z140">
        <f>BJ140*(BO140+BP140)/1000</f>
        <v>0</v>
      </c>
      <c r="AA140">
        <f>0.61365*exp(17.502*BQ140/(240.97+BQ140))</f>
        <v>0</v>
      </c>
      <c r="AB140">
        <f>(X140-BJ140*(BO140+BP140)/1000)</f>
        <v>0</v>
      </c>
      <c r="AC140">
        <f>(-J140*44100)</f>
        <v>0</v>
      </c>
      <c r="AD140">
        <f>2*29.3*R140*0.92*(BQ140-W140)</f>
        <v>0</v>
      </c>
      <c r="AE140">
        <f>2*0.95*5.67E-8*(((BQ140+$B$7)+273)^4-(W140+273)^4)</f>
        <v>0</v>
      </c>
      <c r="AF140">
        <f>U140+AE140+AC140+AD140</f>
        <v>0</v>
      </c>
      <c r="AG140">
        <f>BN140*AU140*(BI140-BH140*(1000-AU140*BK140)/(1000-AU140*BJ140))/(100*BB140)</f>
        <v>0</v>
      </c>
      <c r="AH140">
        <f>1000*BN140*AU140*(BJ140-BK140)/(100*BB140*(1000-AU140*BJ140))</f>
        <v>0</v>
      </c>
      <c r="AI140">
        <f>(AJ140 - AK140 - BO140*1E3/(8.314*(BQ140+273.15)) * AM140/BN140 * AL140) * BN140/(100*BB140) * (1000 - BK140)/1000</f>
        <v>0</v>
      </c>
      <c r="AJ140">
        <v>357.937138875113</v>
      </c>
      <c r="AK140">
        <v>362.015212121212</v>
      </c>
      <c r="AL140">
        <v>-3.15314231989909</v>
      </c>
      <c r="AM140">
        <v>66.8786947202565</v>
      </c>
      <c r="AN140">
        <f>(AP140 - AO140 + BO140*1E3/(8.314*(BQ140+273.15)) * AR140/BN140 * AQ140) * BN140/(100*BB140) * 1000/(1000 - AP140)</f>
        <v>0</v>
      </c>
      <c r="AO140">
        <v>21.1315290024215</v>
      </c>
      <c r="AP140">
        <v>22.5012709090909</v>
      </c>
      <c r="AQ140">
        <v>-2.27043885266651e-05</v>
      </c>
      <c r="AR140">
        <v>77.4196873633664</v>
      </c>
      <c r="AS140">
        <v>12</v>
      </c>
      <c r="AT140">
        <v>2</v>
      </c>
      <c r="AU140">
        <f>IF(AS140*$H$13&gt;=AW140,1.0,(AW140/(AW140-AS140*$H$13)))</f>
        <v>0</v>
      </c>
      <c r="AV140">
        <f>(AU140-1)*100</f>
        <v>0</v>
      </c>
      <c r="AW140">
        <f>MAX(0,($B$13+$C$13*BV140)/(1+$D$13*BV140)*BO140/(BQ140+273)*$E$13)</f>
        <v>0</v>
      </c>
      <c r="AX140">
        <f>$B$11*BW140+$C$11*BX140+$F$11*CI140*(1-CL140)</f>
        <v>0</v>
      </c>
      <c r="AY140">
        <f>AX140*AZ140</f>
        <v>0</v>
      </c>
      <c r="AZ140">
        <f>($B$11*$D$9+$C$11*$D$9+$F$11*((CV140+CN140)/MAX(CV140+CN140+CW140, 0.1)*$I$9+CW140/MAX(CV140+CN140+CW140, 0.1)*$J$9))/($B$11+$C$11+$F$11)</f>
        <v>0</v>
      </c>
      <c r="BA140">
        <f>($B$11*$K$9+$C$11*$K$9+$F$11*((CV140+CN140)/MAX(CV140+CN140+CW140, 0.1)*$P$9+CW140/MAX(CV140+CN140+CW140, 0.1)*$Q$9))/($B$11+$C$11+$F$11)</f>
        <v>0</v>
      </c>
      <c r="BB140">
        <v>2.18</v>
      </c>
      <c r="BC140">
        <v>0.5</v>
      </c>
      <c r="BD140" t="s">
        <v>355</v>
      </c>
      <c r="BE140">
        <v>2</v>
      </c>
      <c r="BF140" t="b">
        <v>1</v>
      </c>
      <c r="BG140">
        <v>1656172939.71429</v>
      </c>
      <c r="BH140">
        <v>375.09875</v>
      </c>
      <c r="BI140">
        <v>365.273392857143</v>
      </c>
      <c r="BJ140">
        <v>22.5041928571429</v>
      </c>
      <c r="BK140">
        <v>21.1394892857143</v>
      </c>
      <c r="BL140">
        <v>373.794678571429</v>
      </c>
      <c r="BM140">
        <v>22.4526428571429</v>
      </c>
      <c r="BN140">
        <v>499.989321428571</v>
      </c>
      <c r="BO140">
        <v>76.3433464285714</v>
      </c>
      <c r="BP140">
        <v>0.0999506428571429</v>
      </c>
      <c r="BQ140">
        <v>26.4216928571429</v>
      </c>
      <c r="BR140">
        <v>26.6314928571429</v>
      </c>
      <c r="BS140">
        <v>999.9</v>
      </c>
      <c r="BT140">
        <v>0</v>
      </c>
      <c r="BU140">
        <v>0</v>
      </c>
      <c r="BV140">
        <v>10008.4628571429</v>
      </c>
      <c r="BW140">
        <v>0</v>
      </c>
      <c r="BX140">
        <v>1777.54214285714</v>
      </c>
      <c r="BY140">
        <v>9.82531678571428</v>
      </c>
      <c r="BZ140">
        <v>383.734321428571</v>
      </c>
      <c r="CA140">
        <v>373.161928571429</v>
      </c>
      <c r="CB140">
        <v>1.3647025</v>
      </c>
      <c r="CC140">
        <v>365.273392857143</v>
      </c>
      <c r="CD140">
        <v>21.1394892857143</v>
      </c>
      <c r="CE140">
        <v>1.718045</v>
      </c>
      <c r="CF140">
        <v>1.61386</v>
      </c>
      <c r="CG140">
        <v>15.06045</v>
      </c>
      <c r="CH140">
        <v>14.0917714285714</v>
      </c>
      <c r="CI140">
        <v>1999.99535714286</v>
      </c>
      <c r="CJ140">
        <v>0.980005035714286</v>
      </c>
      <c r="CK140">
        <v>0.0199949964285714</v>
      </c>
      <c r="CL140">
        <v>0</v>
      </c>
      <c r="CM140">
        <v>2.458525</v>
      </c>
      <c r="CN140">
        <v>0</v>
      </c>
      <c r="CO140">
        <v>3210.45714285714</v>
      </c>
      <c r="CP140">
        <v>16705.3857142857</v>
      </c>
      <c r="CQ140">
        <v>45.7832142857143</v>
      </c>
      <c r="CR140">
        <v>48.0287857142857</v>
      </c>
      <c r="CS140">
        <v>46.8794285714286</v>
      </c>
      <c r="CT140">
        <v>45.875</v>
      </c>
      <c r="CU140">
        <v>45.08</v>
      </c>
      <c r="CV140">
        <v>1960.00535714286</v>
      </c>
      <c r="CW140">
        <v>39.99</v>
      </c>
      <c r="CX140">
        <v>0</v>
      </c>
      <c r="CY140">
        <v>1656172946.4</v>
      </c>
      <c r="CZ140">
        <v>0</v>
      </c>
      <c r="DA140">
        <v>0</v>
      </c>
      <c r="DB140" t="s">
        <v>356</v>
      </c>
      <c r="DC140">
        <v>1656081796.1</v>
      </c>
      <c r="DD140">
        <v>1656081786.6</v>
      </c>
      <c r="DE140">
        <v>0</v>
      </c>
      <c r="DF140">
        <v>0.447</v>
      </c>
      <c r="DG140">
        <v>0.012</v>
      </c>
      <c r="DH140">
        <v>1.816</v>
      </c>
      <c r="DI140">
        <v>-0.091</v>
      </c>
      <c r="DJ140">
        <v>420</v>
      </c>
      <c r="DK140">
        <v>13</v>
      </c>
      <c r="DL140">
        <v>0.64</v>
      </c>
      <c r="DM140">
        <v>0.22</v>
      </c>
      <c r="DN140">
        <v>8.123549225</v>
      </c>
      <c r="DO140">
        <v>35.8993099249531</v>
      </c>
      <c r="DP140">
        <v>3.56634487489587</v>
      </c>
      <c r="DQ140">
        <v>0</v>
      </c>
      <c r="DR140">
        <v>1.360871</v>
      </c>
      <c r="DS140">
        <v>0.0879496435272031</v>
      </c>
      <c r="DT140">
        <v>0.0114515797600156</v>
      </c>
      <c r="DU140">
        <v>1</v>
      </c>
      <c r="DV140">
        <v>1</v>
      </c>
      <c r="DW140">
        <v>2</v>
      </c>
      <c r="DX140" t="s">
        <v>375</v>
      </c>
      <c r="DY140">
        <v>2.84761</v>
      </c>
      <c r="DZ140">
        <v>2.71646</v>
      </c>
      <c r="EA140">
        <v>0.06716</v>
      </c>
      <c r="EB140">
        <v>0.0654555</v>
      </c>
      <c r="EC140">
        <v>0.0835731</v>
      </c>
      <c r="ED140">
        <v>0.0794551</v>
      </c>
      <c r="EE140">
        <v>26402.7</v>
      </c>
      <c r="EF140">
        <v>22833.5</v>
      </c>
      <c r="EG140">
        <v>25348.1</v>
      </c>
      <c r="EH140">
        <v>23803.5</v>
      </c>
      <c r="EI140">
        <v>39658.1</v>
      </c>
      <c r="EJ140">
        <v>36277.7</v>
      </c>
      <c r="EK140">
        <v>45830.1</v>
      </c>
      <c r="EL140">
        <v>42473.8</v>
      </c>
      <c r="EM140">
        <v>1.7748</v>
      </c>
      <c r="EN140">
        <v>2.166</v>
      </c>
      <c r="EO140">
        <v>0.0443496</v>
      </c>
      <c r="EP140">
        <v>0</v>
      </c>
      <c r="EQ140">
        <v>25.911</v>
      </c>
      <c r="ER140">
        <v>999.9</v>
      </c>
      <c r="ES140">
        <v>41.442</v>
      </c>
      <c r="ET140">
        <v>33.586</v>
      </c>
      <c r="EU140">
        <v>28.3397</v>
      </c>
      <c r="EV140">
        <v>52.4857</v>
      </c>
      <c r="EW140">
        <v>34.6675</v>
      </c>
      <c r="EX140">
        <v>2</v>
      </c>
      <c r="EY140">
        <v>0.11919</v>
      </c>
      <c r="EZ140">
        <v>2.33837</v>
      </c>
      <c r="FA140">
        <v>20.2273</v>
      </c>
      <c r="FB140">
        <v>5.23331</v>
      </c>
      <c r="FC140">
        <v>11.992</v>
      </c>
      <c r="FD140">
        <v>4.95575</v>
      </c>
      <c r="FE140">
        <v>3.304</v>
      </c>
      <c r="FF140">
        <v>9999</v>
      </c>
      <c r="FG140">
        <v>311.7</v>
      </c>
      <c r="FH140">
        <v>3767.5</v>
      </c>
      <c r="FI140">
        <v>9999</v>
      </c>
      <c r="FJ140">
        <v>1.86829</v>
      </c>
      <c r="FK140">
        <v>1.86401</v>
      </c>
      <c r="FL140">
        <v>1.87149</v>
      </c>
      <c r="FM140">
        <v>1.86249</v>
      </c>
      <c r="FN140">
        <v>1.86188</v>
      </c>
      <c r="FO140">
        <v>1.86829</v>
      </c>
      <c r="FP140">
        <v>1.85842</v>
      </c>
      <c r="FQ140">
        <v>1.86478</v>
      </c>
      <c r="FR140">
        <v>5</v>
      </c>
      <c r="FS140">
        <v>0</v>
      </c>
      <c r="FT140">
        <v>0</v>
      </c>
      <c r="FU140">
        <v>0</v>
      </c>
      <c r="FV140" t="s">
        <v>358</v>
      </c>
      <c r="FW140" t="s">
        <v>359</v>
      </c>
      <c r="FX140" t="s">
        <v>360</v>
      </c>
      <c r="FY140" t="s">
        <v>360</v>
      </c>
      <c r="FZ140" t="s">
        <v>360</v>
      </c>
      <c r="GA140" t="s">
        <v>360</v>
      </c>
      <c r="GB140">
        <v>0</v>
      </c>
      <c r="GC140">
        <v>100</v>
      </c>
      <c r="GD140">
        <v>100</v>
      </c>
      <c r="GE140">
        <v>1.261</v>
      </c>
      <c r="GF140">
        <v>0.0515</v>
      </c>
      <c r="GG140">
        <v>0.394990895927804</v>
      </c>
      <c r="GH140">
        <v>0.00311535208462502</v>
      </c>
      <c r="GI140">
        <v>-2.16445174003142e-06</v>
      </c>
      <c r="GJ140">
        <v>9.0383515404126e-10</v>
      </c>
      <c r="GK140">
        <v>0.0515542376217994</v>
      </c>
      <c r="GL140">
        <v>0</v>
      </c>
      <c r="GM140">
        <v>0</v>
      </c>
      <c r="GN140">
        <v>0</v>
      </c>
      <c r="GO140">
        <v>18</v>
      </c>
      <c r="GP140">
        <v>2154</v>
      </c>
      <c r="GQ140">
        <v>2</v>
      </c>
      <c r="GR140">
        <v>17</v>
      </c>
      <c r="GS140">
        <v>1519.2</v>
      </c>
      <c r="GT140">
        <v>1519.3</v>
      </c>
      <c r="GU140">
        <v>1.09375</v>
      </c>
      <c r="GV140">
        <v>2.37915</v>
      </c>
      <c r="GW140">
        <v>1.99829</v>
      </c>
      <c r="GX140">
        <v>2.677</v>
      </c>
      <c r="GY140">
        <v>2.09351</v>
      </c>
      <c r="GZ140">
        <v>2.37915</v>
      </c>
      <c r="HA140">
        <v>39.2671</v>
      </c>
      <c r="HB140">
        <v>15.4454</v>
      </c>
      <c r="HC140">
        <v>18</v>
      </c>
      <c r="HD140">
        <v>429.029</v>
      </c>
      <c r="HE140">
        <v>698.541</v>
      </c>
      <c r="HF140">
        <v>23.0002</v>
      </c>
      <c r="HG140">
        <v>28.9867</v>
      </c>
      <c r="HH140">
        <v>30.0007</v>
      </c>
      <c r="HI140">
        <v>28.8035</v>
      </c>
      <c r="HJ140">
        <v>28.7829</v>
      </c>
      <c r="HK140">
        <v>21.8052</v>
      </c>
      <c r="HL140">
        <v>34.4121</v>
      </c>
      <c r="HM140">
        <v>32.0543</v>
      </c>
      <c r="HN140">
        <v>23</v>
      </c>
      <c r="HO140">
        <v>309.82</v>
      </c>
      <c r="HP140">
        <v>21.3035</v>
      </c>
      <c r="HQ140">
        <v>96.9933</v>
      </c>
      <c r="HR140">
        <v>99.8486</v>
      </c>
    </row>
    <row r="141" spans="1:226">
      <c r="A141">
        <v>125</v>
      </c>
      <c r="B141">
        <v>1656172952.5</v>
      </c>
      <c r="C141">
        <v>3156</v>
      </c>
      <c r="D141" t="s">
        <v>609</v>
      </c>
      <c r="E141" t="s">
        <v>610</v>
      </c>
      <c r="F141">
        <v>5</v>
      </c>
      <c r="G141" t="s">
        <v>596</v>
      </c>
      <c r="H141" t="s">
        <v>354</v>
      </c>
      <c r="I141">
        <v>1656172945</v>
      </c>
      <c r="J141">
        <f>(K141)/1000</f>
        <v>0</v>
      </c>
      <c r="K141">
        <f>IF(BF141, AN141, AH141)</f>
        <v>0</v>
      </c>
      <c r="L141">
        <f>IF(BF141, AI141, AG141)</f>
        <v>0</v>
      </c>
      <c r="M141">
        <f>BH141 - IF(AU141&gt;1, L141*BB141*100.0/(AW141*BV141), 0)</f>
        <v>0</v>
      </c>
      <c r="N141">
        <f>((T141-J141/2)*M141-L141)/(T141+J141/2)</f>
        <v>0</v>
      </c>
      <c r="O141">
        <f>N141*(BO141+BP141)/1000.0</f>
        <v>0</v>
      </c>
      <c r="P141">
        <f>(BH141 - IF(AU141&gt;1, L141*BB141*100.0/(AW141*BV141), 0))*(BO141+BP141)/1000.0</f>
        <v>0</v>
      </c>
      <c r="Q141">
        <f>2.0/((1/S141-1/R141)+SIGN(S141)*SQRT((1/S141-1/R141)*(1/S141-1/R141) + 4*BC141/((BC141+1)*(BC141+1))*(2*1/S141*1/R141-1/R141*1/R141)))</f>
        <v>0</v>
      </c>
      <c r="R141">
        <f>IF(LEFT(BD141,1)&lt;&gt;"0",IF(LEFT(BD141,1)="1",3.0,BE141),$D$5+$E$5*(BV141*BO141/($K$5*1000))+$F$5*(BV141*BO141/($K$5*1000))*MAX(MIN(BB141,$J$5),$I$5)*MAX(MIN(BB141,$J$5),$I$5)+$G$5*MAX(MIN(BB141,$J$5),$I$5)*(BV141*BO141/($K$5*1000))+$H$5*(BV141*BO141/($K$5*1000))*(BV141*BO141/($K$5*1000)))</f>
        <v>0</v>
      </c>
      <c r="S141">
        <f>J141*(1000-(1000*0.61365*exp(17.502*W141/(240.97+W141))/(BO141+BP141)+BJ141)/2)/(1000*0.61365*exp(17.502*W141/(240.97+W141))/(BO141+BP141)-BJ141)</f>
        <v>0</v>
      </c>
      <c r="T141">
        <f>1/((BC141+1)/(Q141/1.6)+1/(R141/1.37)) + BC141/((BC141+1)/(Q141/1.6) + BC141/(R141/1.37))</f>
        <v>0</v>
      </c>
      <c r="U141">
        <f>(AX141*BA141)</f>
        <v>0</v>
      </c>
      <c r="V141">
        <f>(BQ141+(U141+2*0.95*5.67E-8*(((BQ141+$B$7)+273)^4-(BQ141+273)^4)-44100*J141)/(1.84*29.3*R141+8*0.95*5.67E-8*(BQ141+273)^3))</f>
        <v>0</v>
      </c>
      <c r="W141">
        <f>($C$7*BR141+$D$7*BS141+$E$7*V141)</f>
        <v>0</v>
      </c>
      <c r="X141">
        <f>0.61365*exp(17.502*W141/(240.97+W141))</f>
        <v>0</v>
      </c>
      <c r="Y141">
        <f>(Z141/AA141*100)</f>
        <v>0</v>
      </c>
      <c r="Z141">
        <f>BJ141*(BO141+BP141)/1000</f>
        <v>0</v>
      </c>
      <c r="AA141">
        <f>0.61365*exp(17.502*BQ141/(240.97+BQ141))</f>
        <v>0</v>
      </c>
      <c r="AB141">
        <f>(X141-BJ141*(BO141+BP141)/1000)</f>
        <v>0</v>
      </c>
      <c r="AC141">
        <f>(-J141*44100)</f>
        <v>0</v>
      </c>
      <c r="AD141">
        <f>2*29.3*R141*0.92*(BQ141-W141)</f>
        <v>0</v>
      </c>
      <c r="AE141">
        <f>2*0.95*5.67E-8*(((BQ141+$B$7)+273)^4-(W141+273)^4)</f>
        <v>0</v>
      </c>
      <c r="AF141">
        <f>U141+AE141+AC141+AD141</f>
        <v>0</v>
      </c>
      <c r="AG141">
        <f>BN141*AU141*(BI141-BH141*(1000-AU141*BK141)/(1000-AU141*BJ141))/(100*BB141)</f>
        <v>0</v>
      </c>
      <c r="AH141">
        <f>1000*BN141*AU141*(BJ141-BK141)/(100*BB141*(1000-AU141*BJ141))</f>
        <v>0</v>
      </c>
      <c r="AI141">
        <f>(AJ141 - AK141 - BO141*1E3/(8.314*(BQ141+273.15)) * AM141/BN141 * AL141) * BN141/(100*BB141) * (1000 - BK141)/1000</f>
        <v>0</v>
      </c>
      <c r="AJ141">
        <v>341.41954625084</v>
      </c>
      <c r="AK141">
        <v>346.028854545455</v>
      </c>
      <c r="AL141">
        <v>-3.20225524176197</v>
      </c>
      <c r="AM141">
        <v>66.8786947202565</v>
      </c>
      <c r="AN141">
        <f>(AP141 - AO141 + BO141*1E3/(8.314*(BQ141+273.15)) * AR141/BN141 * AQ141) * BN141/(100*BB141) * 1000/(1000 - AP141)</f>
        <v>0</v>
      </c>
      <c r="AO141">
        <v>21.1623184648499</v>
      </c>
      <c r="AP141">
        <v>22.5247242424242</v>
      </c>
      <c r="AQ141">
        <v>9.25157934998142e-05</v>
      </c>
      <c r="AR141">
        <v>77.4196873633664</v>
      </c>
      <c r="AS141">
        <v>12</v>
      </c>
      <c r="AT141">
        <v>2</v>
      </c>
      <c r="AU141">
        <f>IF(AS141*$H$13&gt;=AW141,1.0,(AW141/(AW141-AS141*$H$13)))</f>
        <v>0</v>
      </c>
      <c r="AV141">
        <f>(AU141-1)*100</f>
        <v>0</v>
      </c>
      <c r="AW141">
        <f>MAX(0,($B$13+$C$13*BV141)/(1+$D$13*BV141)*BO141/(BQ141+273)*$E$13)</f>
        <v>0</v>
      </c>
      <c r="AX141">
        <f>$B$11*BW141+$C$11*BX141+$F$11*CI141*(1-CL141)</f>
        <v>0</v>
      </c>
      <c r="AY141">
        <f>AX141*AZ141</f>
        <v>0</v>
      </c>
      <c r="AZ141">
        <f>($B$11*$D$9+$C$11*$D$9+$F$11*((CV141+CN141)/MAX(CV141+CN141+CW141, 0.1)*$I$9+CW141/MAX(CV141+CN141+CW141, 0.1)*$J$9))/($B$11+$C$11+$F$11)</f>
        <v>0</v>
      </c>
      <c r="BA141">
        <f>($B$11*$K$9+$C$11*$K$9+$F$11*((CV141+CN141)/MAX(CV141+CN141+CW141, 0.1)*$P$9+CW141/MAX(CV141+CN141+CW141, 0.1)*$Q$9))/($B$11+$C$11+$F$11)</f>
        <v>0</v>
      </c>
      <c r="BB141">
        <v>2.18</v>
      </c>
      <c r="BC141">
        <v>0.5</v>
      </c>
      <c r="BD141" t="s">
        <v>355</v>
      </c>
      <c r="BE141">
        <v>2</v>
      </c>
      <c r="BF141" t="b">
        <v>1</v>
      </c>
      <c r="BG141">
        <v>1656172945</v>
      </c>
      <c r="BH141">
        <v>359.80562962963</v>
      </c>
      <c r="BI141">
        <v>348.123518518518</v>
      </c>
      <c r="BJ141">
        <v>22.5070740740741</v>
      </c>
      <c r="BK141">
        <v>21.1544074074074</v>
      </c>
      <c r="BL141">
        <v>358.530444444445</v>
      </c>
      <c r="BM141">
        <v>22.4555259259259</v>
      </c>
      <c r="BN141">
        <v>500.007185185185</v>
      </c>
      <c r="BO141">
        <v>76.3430037037037</v>
      </c>
      <c r="BP141">
        <v>0.100032222222222</v>
      </c>
      <c r="BQ141">
        <v>26.4262814814815</v>
      </c>
      <c r="BR141">
        <v>26.6368851851852</v>
      </c>
      <c r="BS141">
        <v>999.9</v>
      </c>
      <c r="BT141">
        <v>0</v>
      </c>
      <c r="BU141">
        <v>0</v>
      </c>
      <c r="BV141">
        <v>9998.49296296296</v>
      </c>
      <c r="BW141">
        <v>0</v>
      </c>
      <c r="BX141">
        <v>1779.35037037037</v>
      </c>
      <c r="BY141">
        <v>11.68206</v>
      </c>
      <c r="BZ141">
        <v>368.090185185185</v>
      </c>
      <c r="CA141">
        <v>355.64662962963</v>
      </c>
      <c r="CB141">
        <v>1.35267259259259</v>
      </c>
      <c r="CC141">
        <v>348.123518518518</v>
      </c>
      <c r="CD141">
        <v>21.1544074074074</v>
      </c>
      <c r="CE141">
        <v>1.71825740740741</v>
      </c>
      <c r="CF141">
        <v>1.61499111111111</v>
      </c>
      <c r="CG141">
        <v>15.0623740740741</v>
      </c>
      <c r="CH141">
        <v>14.1025666666667</v>
      </c>
      <c r="CI141">
        <v>1999.97666666667</v>
      </c>
      <c r="CJ141">
        <v>0.980004666666667</v>
      </c>
      <c r="CK141">
        <v>0.0199953777777778</v>
      </c>
      <c r="CL141">
        <v>0</v>
      </c>
      <c r="CM141">
        <v>2.43657037037037</v>
      </c>
      <c r="CN141">
        <v>0</v>
      </c>
      <c r="CO141">
        <v>3205.66296296296</v>
      </c>
      <c r="CP141">
        <v>16705.2407407407</v>
      </c>
      <c r="CQ141">
        <v>45.8005185185185</v>
      </c>
      <c r="CR141">
        <v>48.0505185185185</v>
      </c>
      <c r="CS141">
        <v>46.8887777777778</v>
      </c>
      <c r="CT141">
        <v>45.8841851851852</v>
      </c>
      <c r="CU141">
        <v>45.1016666666667</v>
      </c>
      <c r="CV141">
        <v>1959.98592592593</v>
      </c>
      <c r="CW141">
        <v>39.9907407407407</v>
      </c>
      <c r="CX141">
        <v>0</v>
      </c>
      <c r="CY141">
        <v>1656172951.2</v>
      </c>
      <c r="CZ141">
        <v>0</v>
      </c>
      <c r="DA141">
        <v>0</v>
      </c>
      <c r="DB141" t="s">
        <v>356</v>
      </c>
      <c r="DC141">
        <v>1656081796.1</v>
      </c>
      <c r="DD141">
        <v>1656081786.6</v>
      </c>
      <c r="DE141">
        <v>0</v>
      </c>
      <c r="DF141">
        <v>0.447</v>
      </c>
      <c r="DG141">
        <v>0.012</v>
      </c>
      <c r="DH141">
        <v>1.816</v>
      </c>
      <c r="DI141">
        <v>-0.091</v>
      </c>
      <c r="DJ141">
        <v>420</v>
      </c>
      <c r="DK141">
        <v>13</v>
      </c>
      <c r="DL141">
        <v>0.64</v>
      </c>
      <c r="DM141">
        <v>0.22</v>
      </c>
      <c r="DN141">
        <v>10.180835</v>
      </c>
      <c r="DO141">
        <v>23.291586641651</v>
      </c>
      <c r="DP141">
        <v>2.32530622032131</v>
      </c>
      <c r="DQ141">
        <v>0</v>
      </c>
      <c r="DR141">
        <v>1.3567395</v>
      </c>
      <c r="DS141">
        <v>-0.0715843902439022</v>
      </c>
      <c r="DT141">
        <v>0.0193172267613651</v>
      </c>
      <c r="DU141">
        <v>1</v>
      </c>
      <c r="DV141">
        <v>1</v>
      </c>
      <c r="DW141">
        <v>2</v>
      </c>
      <c r="DX141" t="s">
        <v>375</v>
      </c>
      <c r="DY141">
        <v>2.8475</v>
      </c>
      <c r="DZ141">
        <v>2.71661</v>
      </c>
      <c r="EA141">
        <v>0.0647598</v>
      </c>
      <c r="EB141">
        <v>0.0628693</v>
      </c>
      <c r="EC141">
        <v>0.0836415</v>
      </c>
      <c r="ED141">
        <v>0.0796739</v>
      </c>
      <c r="EE141">
        <v>26470</v>
      </c>
      <c r="EF141">
        <v>22896.3</v>
      </c>
      <c r="EG141">
        <v>25347.5</v>
      </c>
      <c r="EH141">
        <v>23803.2</v>
      </c>
      <c r="EI141">
        <v>39654.4</v>
      </c>
      <c r="EJ141">
        <v>36268.6</v>
      </c>
      <c r="EK141">
        <v>45829.4</v>
      </c>
      <c r="EL141">
        <v>42473.3</v>
      </c>
      <c r="EM141">
        <v>1.77465</v>
      </c>
      <c r="EN141">
        <v>2.16563</v>
      </c>
      <c r="EO141">
        <v>0.0442564</v>
      </c>
      <c r="EP141">
        <v>0</v>
      </c>
      <c r="EQ141">
        <v>25.9238</v>
      </c>
      <c r="ER141">
        <v>999.9</v>
      </c>
      <c r="ES141">
        <v>41.417</v>
      </c>
      <c r="ET141">
        <v>33.586</v>
      </c>
      <c r="EU141">
        <v>28.3253</v>
      </c>
      <c r="EV141">
        <v>52.6157</v>
      </c>
      <c r="EW141">
        <v>34.7837</v>
      </c>
      <c r="EX141">
        <v>2</v>
      </c>
      <c r="EY141">
        <v>0.11983</v>
      </c>
      <c r="EZ141">
        <v>2.34194</v>
      </c>
      <c r="FA141">
        <v>20.2275</v>
      </c>
      <c r="FB141">
        <v>5.23316</v>
      </c>
      <c r="FC141">
        <v>11.992</v>
      </c>
      <c r="FD141">
        <v>4.95565</v>
      </c>
      <c r="FE141">
        <v>3.30393</v>
      </c>
      <c r="FF141">
        <v>9999</v>
      </c>
      <c r="FG141">
        <v>311.7</v>
      </c>
      <c r="FH141">
        <v>3767.8</v>
      </c>
      <c r="FI141">
        <v>9999</v>
      </c>
      <c r="FJ141">
        <v>1.86827</v>
      </c>
      <c r="FK141">
        <v>1.86401</v>
      </c>
      <c r="FL141">
        <v>1.87149</v>
      </c>
      <c r="FM141">
        <v>1.86249</v>
      </c>
      <c r="FN141">
        <v>1.86188</v>
      </c>
      <c r="FO141">
        <v>1.86829</v>
      </c>
      <c r="FP141">
        <v>1.85843</v>
      </c>
      <c r="FQ141">
        <v>1.86478</v>
      </c>
      <c r="FR141">
        <v>5</v>
      </c>
      <c r="FS141">
        <v>0</v>
      </c>
      <c r="FT141">
        <v>0</v>
      </c>
      <c r="FU141">
        <v>0</v>
      </c>
      <c r="FV141" t="s">
        <v>358</v>
      </c>
      <c r="FW141" t="s">
        <v>359</v>
      </c>
      <c r="FX141" t="s">
        <v>360</v>
      </c>
      <c r="FY141" t="s">
        <v>360</v>
      </c>
      <c r="FZ141" t="s">
        <v>360</v>
      </c>
      <c r="GA141" t="s">
        <v>360</v>
      </c>
      <c r="GB141">
        <v>0</v>
      </c>
      <c r="GC141">
        <v>100</v>
      </c>
      <c r="GD141">
        <v>100</v>
      </c>
      <c r="GE141">
        <v>1.231</v>
      </c>
      <c r="GF141">
        <v>0.0516</v>
      </c>
      <c r="GG141">
        <v>0.394990895927804</v>
      </c>
      <c r="GH141">
        <v>0.00311535208462502</v>
      </c>
      <c r="GI141">
        <v>-2.16445174003142e-06</v>
      </c>
      <c r="GJ141">
        <v>9.0383515404126e-10</v>
      </c>
      <c r="GK141">
        <v>0.0515542376217994</v>
      </c>
      <c r="GL141">
        <v>0</v>
      </c>
      <c r="GM141">
        <v>0</v>
      </c>
      <c r="GN141">
        <v>0</v>
      </c>
      <c r="GO141">
        <v>18</v>
      </c>
      <c r="GP141">
        <v>2154</v>
      </c>
      <c r="GQ141">
        <v>2</v>
      </c>
      <c r="GR141">
        <v>17</v>
      </c>
      <c r="GS141">
        <v>1519.3</v>
      </c>
      <c r="GT141">
        <v>1519.4</v>
      </c>
      <c r="GU141">
        <v>1.04858</v>
      </c>
      <c r="GV141">
        <v>2.38647</v>
      </c>
      <c r="GW141">
        <v>1.99829</v>
      </c>
      <c r="GX141">
        <v>2.677</v>
      </c>
      <c r="GY141">
        <v>2.09351</v>
      </c>
      <c r="GZ141">
        <v>2.31323</v>
      </c>
      <c r="HA141">
        <v>39.292</v>
      </c>
      <c r="HB141">
        <v>15.4367</v>
      </c>
      <c r="HC141">
        <v>18</v>
      </c>
      <c r="HD141">
        <v>428.995</v>
      </c>
      <c r="HE141">
        <v>698.305</v>
      </c>
      <c r="HF141">
        <v>23.0004</v>
      </c>
      <c r="HG141">
        <v>28.9943</v>
      </c>
      <c r="HH141">
        <v>30.0007</v>
      </c>
      <c r="HI141">
        <v>28.811</v>
      </c>
      <c r="HJ141">
        <v>28.7904</v>
      </c>
      <c r="HK141">
        <v>20.9685</v>
      </c>
      <c r="HL141">
        <v>34.4121</v>
      </c>
      <c r="HM141">
        <v>32.0543</v>
      </c>
      <c r="HN141">
        <v>23</v>
      </c>
      <c r="HO141">
        <v>296.289</v>
      </c>
      <c r="HP141">
        <v>21.305</v>
      </c>
      <c r="HQ141">
        <v>96.9916</v>
      </c>
      <c r="HR141">
        <v>99.8474</v>
      </c>
    </row>
    <row r="142" spans="1:226">
      <c r="A142">
        <v>126</v>
      </c>
      <c r="B142">
        <v>1656172957.5</v>
      </c>
      <c r="C142">
        <v>3161</v>
      </c>
      <c r="D142" t="s">
        <v>611</v>
      </c>
      <c r="E142" t="s">
        <v>612</v>
      </c>
      <c r="F142">
        <v>5</v>
      </c>
      <c r="G142" t="s">
        <v>596</v>
      </c>
      <c r="H142" t="s">
        <v>354</v>
      </c>
      <c r="I142">
        <v>1656172949.71429</v>
      </c>
      <c r="J142">
        <f>(K142)/1000</f>
        <v>0</v>
      </c>
      <c r="K142">
        <f>IF(BF142, AN142, AH142)</f>
        <v>0</v>
      </c>
      <c r="L142">
        <f>IF(BF142, AI142, AG142)</f>
        <v>0</v>
      </c>
      <c r="M142">
        <f>BH142 - IF(AU142&gt;1, L142*BB142*100.0/(AW142*BV142), 0)</f>
        <v>0</v>
      </c>
      <c r="N142">
        <f>((T142-J142/2)*M142-L142)/(T142+J142/2)</f>
        <v>0</v>
      </c>
      <c r="O142">
        <f>N142*(BO142+BP142)/1000.0</f>
        <v>0</v>
      </c>
      <c r="P142">
        <f>(BH142 - IF(AU142&gt;1, L142*BB142*100.0/(AW142*BV142), 0))*(BO142+BP142)/1000.0</f>
        <v>0</v>
      </c>
      <c r="Q142">
        <f>2.0/((1/S142-1/R142)+SIGN(S142)*SQRT((1/S142-1/R142)*(1/S142-1/R142) + 4*BC142/((BC142+1)*(BC142+1))*(2*1/S142*1/R142-1/R142*1/R142)))</f>
        <v>0</v>
      </c>
      <c r="R142">
        <f>IF(LEFT(BD142,1)&lt;&gt;"0",IF(LEFT(BD142,1)="1",3.0,BE142),$D$5+$E$5*(BV142*BO142/($K$5*1000))+$F$5*(BV142*BO142/($K$5*1000))*MAX(MIN(BB142,$J$5),$I$5)*MAX(MIN(BB142,$J$5),$I$5)+$G$5*MAX(MIN(BB142,$J$5),$I$5)*(BV142*BO142/($K$5*1000))+$H$5*(BV142*BO142/($K$5*1000))*(BV142*BO142/($K$5*1000)))</f>
        <v>0</v>
      </c>
      <c r="S142">
        <f>J142*(1000-(1000*0.61365*exp(17.502*W142/(240.97+W142))/(BO142+BP142)+BJ142)/2)/(1000*0.61365*exp(17.502*W142/(240.97+W142))/(BO142+BP142)-BJ142)</f>
        <v>0</v>
      </c>
      <c r="T142">
        <f>1/((BC142+1)/(Q142/1.6)+1/(R142/1.37)) + BC142/((BC142+1)/(Q142/1.6) + BC142/(R142/1.37))</f>
        <v>0</v>
      </c>
      <c r="U142">
        <f>(AX142*BA142)</f>
        <v>0</v>
      </c>
      <c r="V142">
        <f>(BQ142+(U142+2*0.95*5.67E-8*(((BQ142+$B$7)+273)^4-(BQ142+273)^4)-44100*J142)/(1.84*29.3*R142+8*0.95*5.67E-8*(BQ142+273)^3))</f>
        <v>0</v>
      </c>
      <c r="W142">
        <f>($C$7*BR142+$D$7*BS142+$E$7*V142)</f>
        <v>0</v>
      </c>
      <c r="X142">
        <f>0.61365*exp(17.502*W142/(240.97+W142))</f>
        <v>0</v>
      </c>
      <c r="Y142">
        <f>(Z142/AA142*100)</f>
        <v>0</v>
      </c>
      <c r="Z142">
        <f>BJ142*(BO142+BP142)/1000</f>
        <v>0</v>
      </c>
      <c r="AA142">
        <f>0.61365*exp(17.502*BQ142/(240.97+BQ142))</f>
        <v>0</v>
      </c>
      <c r="AB142">
        <f>(X142-BJ142*(BO142+BP142)/1000)</f>
        <v>0</v>
      </c>
      <c r="AC142">
        <f>(-J142*44100)</f>
        <v>0</v>
      </c>
      <c r="AD142">
        <f>2*29.3*R142*0.92*(BQ142-W142)</f>
        <v>0</v>
      </c>
      <c r="AE142">
        <f>2*0.95*5.67E-8*(((BQ142+$B$7)+273)^4-(W142+273)^4)</f>
        <v>0</v>
      </c>
      <c r="AF142">
        <f>U142+AE142+AC142+AD142</f>
        <v>0</v>
      </c>
      <c r="AG142">
        <f>BN142*AU142*(BI142-BH142*(1000-AU142*BK142)/(1000-AU142*BJ142))/(100*BB142)</f>
        <v>0</v>
      </c>
      <c r="AH142">
        <f>1000*BN142*AU142*(BJ142-BK142)/(100*BB142*(1000-AU142*BJ142))</f>
        <v>0</v>
      </c>
      <c r="AI142">
        <f>(AJ142 - AK142 - BO142*1E3/(8.314*(BQ142+273.15)) * AM142/BN142 * AL142) * BN142/(100*BB142) * (1000 - BK142)/1000</f>
        <v>0</v>
      </c>
      <c r="AJ142">
        <v>324.405249773714</v>
      </c>
      <c r="AK142">
        <v>329.692878787879</v>
      </c>
      <c r="AL142">
        <v>-3.27328581200874</v>
      </c>
      <c r="AM142">
        <v>66.8786947202565</v>
      </c>
      <c r="AN142">
        <f>(AP142 - AO142 + BO142*1E3/(8.314*(BQ142+273.15)) * AR142/BN142 * AQ142) * BN142/(100*BB142) * 1000/(1000 - AP142)</f>
        <v>0</v>
      </c>
      <c r="AO142">
        <v>21.2314424555525</v>
      </c>
      <c r="AP142">
        <v>22.5551503030303</v>
      </c>
      <c r="AQ142">
        <v>0.00574867584472672</v>
      </c>
      <c r="AR142">
        <v>77.4196873633664</v>
      </c>
      <c r="AS142">
        <v>12</v>
      </c>
      <c r="AT142">
        <v>2</v>
      </c>
      <c r="AU142">
        <f>IF(AS142*$H$13&gt;=AW142,1.0,(AW142/(AW142-AS142*$H$13)))</f>
        <v>0</v>
      </c>
      <c r="AV142">
        <f>(AU142-1)*100</f>
        <v>0</v>
      </c>
      <c r="AW142">
        <f>MAX(0,($B$13+$C$13*BV142)/(1+$D$13*BV142)*BO142/(BQ142+273)*$E$13)</f>
        <v>0</v>
      </c>
      <c r="AX142">
        <f>$B$11*BW142+$C$11*BX142+$F$11*CI142*(1-CL142)</f>
        <v>0</v>
      </c>
      <c r="AY142">
        <f>AX142*AZ142</f>
        <v>0</v>
      </c>
      <c r="AZ142">
        <f>($B$11*$D$9+$C$11*$D$9+$F$11*((CV142+CN142)/MAX(CV142+CN142+CW142, 0.1)*$I$9+CW142/MAX(CV142+CN142+CW142, 0.1)*$J$9))/($B$11+$C$11+$F$11)</f>
        <v>0</v>
      </c>
      <c r="BA142">
        <f>($B$11*$K$9+$C$11*$K$9+$F$11*((CV142+CN142)/MAX(CV142+CN142+CW142, 0.1)*$P$9+CW142/MAX(CV142+CN142+CW142, 0.1)*$Q$9))/($B$11+$C$11+$F$11)</f>
        <v>0</v>
      </c>
      <c r="BB142">
        <v>2.18</v>
      </c>
      <c r="BC142">
        <v>0.5</v>
      </c>
      <c r="BD142" t="s">
        <v>355</v>
      </c>
      <c r="BE142">
        <v>2</v>
      </c>
      <c r="BF142" t="b">
        <v>1</v>
      </c>
      <c r="BG142">
        <v>1656172949.71429</v>
      </c>
      <c r="BH142">
        <v>345.28875</v>
      </c>
      <c r="BI142">
        <v>332.607607142857</v>
      </c>
      <c r="BJ142">
        <v>22.5190107142857</v>
      </c>
      <c r="BK142">
        <v>21.1862642857143</v>
      </c>
      <c r="BL142">
        <v>344.0415</v>
      </c>
      <c r="BM142">
        <v>22.4674571428571</v>
      </c>
      <c r="BN142">
        <v>500.012214285714</v>
      </c>
      <c r="BO142">
        <v>76.3432142857143</v>
      </c>
      <c r="BP142">
        <v>0.100034707142857</v>
      </c>
      <c r="BQ142">
        <v>26.4314</v>
      </c>
      <c r="BR142">
        <v>26.6398857142857</v>
      </c>
      <c r="BS142">
        <v>999.9</v>
      </c>
      <c r="BT142">
        <v>0</v>
      </c>
      <c r="BU142">
        <v>0</v>
      </c>
      <c r="BV142">
        <v>9990.5775</v>
      </c>
      <c r="BW142">
        <v>0</v>
      </c>
      <c r="BX142">
        <v>1783.06392857143</v>
      </c>
      <c r="BY142">
        <v>12.6810428571429</v>
      </c>
      <c r="BZ142">
        <v>353.243178571428</v>
      </c>
      <c r="CA142">
        <v>339.806214285714</v>
      </c>
      <c r="CB142">
        <v>1.3327525</v>
      </c>
      <c r="CC142">
        <v>332.607607142857</v>
      </c>
      <c r="CD142">
        <v>21.1862642857143</v>
      </c>
      <c r="CE142">
        <v>1.71917321428571</v>
      </c>
      <c r="CF142">
        <v>1.61742785714286</v>
      </c>
      <c r="CG142">
        <v>15.0706571428571</v>
      </c>
      <c r="CH142">
        <v>14.1258107142857</v>
      </c>
      <c r="CI142">
        <v>1999.965</v>
      </c>
      <c r="CJ142">
        <v>0.980004607142857</v>
      </c>
      <c r="CK142">
        <v>0.0199954392857143</v>
      </c>
      <c r="CL142">
        <v>0</v>
      </c>
      <c r="CM142">
        <v>2.50373928571429</v>
      </c>
      <c r="CN142">
        <v>0</v>
      </c>
      <c r="CO142">
        <v>3199.89464285714</v>
      </c>
      <c r="CP142">
        <v>16705.1428571429</v>
      </c>
      <c r="CQ142">
        <v>45.812</v>
      </c>
      <c r="CR142">
        <v>48.0575714285714</v>
      </c>
      <c r="CS142">
        <v>46.9082142857143</v>
      </c>
      <c r="CT142">
        <v>45.8838571428571</v>
      </c>
      <c r="CU142">
        <v>45.11825</v>
      </c>
      <c r="CV142">
        <v>1959.97428571429</v>
      </c>
      <c r="CW142">
        <v>39.9907142857143</v>
      </c>
      <c r="CX142">
        <v>0</v>
      </c>
      <c r="CY142">
        <v>1656172956.6</v>
      </c>
      <c r="CZ142">
        <v>0</v>
      </c>
      <c r="DA142">
        <v>0</v>
      </c>
      <c r="DB142" t="s">
        <v>356</v>
      </c>
      <c r="DC142">
        <v>1656081796.1</v>
      </c>
      <c r="DD142">
        <v>1656081786.6</v>
      </c>
      <c r="DE142">
        <v>0</v>
      </c>
      <c r="DF142">
        <v>0.447</v>
      </c>
      <c r="DG142">
        <v>0.012</v>
      </c>
      <c r="DH142">
        <v>1.816</v>
      </c>
      <c r="DI142">
        <v>-0.091</v>
      </c>
      <c r="DJ142">
        <v>420</v>
      </c>
      <c r="DK142">
        <v>13</v>
      </c>
      <c r="DL142">
        <v>0.64</v>
      </c>
      <c r="DM142">
        <v>0.22</v>
      </c>
      <c r="DN142">
        <v>12.059771</v>
      </c>
      <c r="DO142">
        <v>12.7437604502814</v>
      </c>
      <c r="DP142">
        <v>1.28325951880319</v>
      </c>
      <c r="DQ142">
        <v>0</v>
      </c>
      <c r="DR142">
        <v>1.34244725</v>
      </c>
      <c r="DS142">
        <v>-0.277016172607884</v>
      </c>
      <c r="DT142">
        <v>0.0306039111052411</v>
      </c>
      <c r="DU142">
        <v>0</v>
      </c>
      <c r="DV142">
        <v>0</v>
      </c>
      <c r="DW142">
        <v>2</v>
      </c>
      <c r="DX142" t="s">
        <v>357</v>
      </c>
      <c r="DY142">
        <v>2.84745</v>
      </c>
      <c r="DZ142">
        <v>2.71628</v>
      </c>
      <c r="EA142">
        <v>0.0622563</v>
      </c>
      <c r="EB142">
        <v>0.0603179</v>
      </c>
      <c r="EC142">
        <v>0.0837202</v>
      </c>
      <c r="ED142">
        <v>0.0796968</v>
      </c>
      <c r="EE142">
        <v>26539.7</v>
      </c>
      <c r="EF142">
        <v>22958</v>
      </c>
      <c r="EG142">
        <v>25346.5</v>
      </c>
      <c r="EH142">
        <v>23802.5</v>
      </c>
      <c r="EI142">
        <v>39650</v>
      </c>
      <c r="EJ142">
        <v>36266.6</v>
      </c>
      <c r="EK142">
        <v>45828.3</v>
      </c>
      <c r="EL142">
        <v>42472.1</v>
      </c>
      <c r="EM142">
        <v>1.77463</v>
      </c>
      <c r="EN142">
        <v>2.16532</v>
      </c>
      <c r="EO142">
        <v>0.0433251</v>
      </c>
      <c r="EP142">
        <v>0</v>
      </c>
      <c r="EQ142">
        <v>25.9352</v>
      </c>
      <c r="ER142">
        <v>999.9</v>
      </c>
      <c r="ES142">
        <v>41.393</v>
      </c>
      <c r="ET142">
        <v>33.596</v>
      </c>
      <c r="EU142">
        <v>28.3221</v>
      </c>
      <c r="EV142">
        <v>52.4457</v>
      </c>
      <c r="EW142">
        <v>34.7636</v>
      </c>
      <c r="EX142">
        <v>2</v>
      </c>
      <c r="EY142">
        <v>0.120681</v>
      </c>
      <c r="EZ142">
        <v>2.33887</v>
      </c>
      <c r="FA142">
        <v>20.2278</v>
      </c>
      <c r="FB142">
        <v>5.23406</v>
      </c>
      <c r="FC142">
        <v>11.992</v>
      </c>
      <c r="FD142">
        <v>4.9557</v>
      </c>
      <c r="FE142">
        <v>3.304</v>
      </c>
      <c r="FF142">
        <v>9999</v>
      </c>
      <c r="FG142">
        <v>311.7</v>
      </c>
      <c r="FH142">
        <v>3767.8</v>
      </c>
      <c r="FI142">
        <v>9999</v>
      </c>
      <c r="FJ142">
        <v>1.86828</v>
      </c>
      <c r="FK142">
        <v>1.86401</v>
      </c>
      <c r="FL142">
        <v>1.87149</v>
      </c>
      <c r="FM142">
        <v>1.86249</v>
      </c>
      <c r="FN142">
        <v>1.86188</v>
      </c>
      <c r="FO142">
        <v>1.86829</v>
      </c>
      <c r="FP142">
        <v>1.85843</v>
      </c>
      <c r="FQ142">
        <v>1.86478</v>
      </c>
      <c r="FR142">
        <v>5</v>
      </c>
      <c r="FS142">
        <v>0</v>
      </c>
      <c r="FT142">
        <v>0</v>
      </c>
      <c r="FU142">
        <v>0</v>
      </c>
      <c r="FV142" t="s">
        <v>358</v>
      </c>
      <c r="FW142" t="s">
        <v>359</v>
      </c>
      <c r="FX142" t="s">
        <v>360</v>
      </c>
      <c r="FY142" t="s">
        <v>360</v>
      </c>
      <c r="FZ142" t="s">
        <v>360</v>
      </c>
      <c r="GA142" t="s">
        <v>360</v>
      </c>
      <c r="GB142">
        <v>0</v>
      </c>
      <c r="GC142">
        <v>100</v>
      </c>
      <c r="GD142">
        <v>100</v>
      </c>
      <c r="GE142">
        <v>1.199</v>
      </c>
      <c r="GF142">
        <v>0.0516</v>
      </c>
      <c r="GG142">
        <v>0.394990895927804</v>
      </c>
      <c r="GH142">
        <v>0.00311535208462502</v>
      </c>
      <c r="GI142">
        <v>-2.16445174003142e-06</v>
      </c>
      <c r="GJ142">
        <v>9.0383515404126e-10</v>
      </c>
      <c r="GK142">
        <v>0.0515542376217994</v>
      </c>
      <c r="GL142">
        <v>0</v>
      </c>
      <c r="GM142">
        <v>0</v>
      </c>
      <c r="GN142">
        <v>0</v>
      </c>
      <c r="GO142">
        <v>18</v>
      </c>
      <c r="GP142">
        <v>2154</v>
      </c>
      <c r="GQ142">
        <v>2</v>
      </c>
      <c r="GR142">
        <v>17</v>
      </c>
      <c r="GS142">
        <v>1519.4</v>
      </c>
      <c r="GT142">
        <v>1519.5</v>
      </c>
      <c r="GU142">
        <v>1.00708</v>
      </c>
      <c r="GV142">
        <v>2.3877</v>
      </c>
      <c r="GW142">
        <v>1.99829</v>
      </c>
      <c r="GX142">
        <v>2.67578</v>
      </c>
      <c r="GY142">
        <v>2.09351</v>
      </c>
      <c r="GZ142">
        <v>2.41943</v>
      </c>
      <c r="HA142">
        <v>39.292</v>
      </c>
      <c r="HB142">
        <v>15.4454</v>
      </c>
      <c r="HC142">
        <v>18</v>
      </c>
      <c r="HD142">
        <v>429.033</v>
      </c>
      <c r="HE142">
        <v>698.133</v>
      </c>
      <c r="HF142">
        <v>22.9997</v>
      </c>
      <c r="HG142">
        <v>29.0031</v>
      </c>
      <c r="HH142">
        <v>30.0008</v>
      </c>
      <c r="HI142">
        <v>28.8185</v>
      </c>
      <c r="HJ142">
        <v>28.7978</v>
      </c>
      <c r="HK142">
        <v>20.1459</v>
      </c>
      <c r="HL142">
        <v>34.4121</v>
      </c>
      <c r="HM142">
        <v>31.6738</v>
      </c>
      <c r="HN142">
        <v>23</v>
      </c>
      <c r="HO142">
        <v>282.731</v>
      </c>
      <c r="HP142">
        <v>21.3035</v>
      </c>
      <c r="HQ142">
        <v>96.9887</v>
      </c>
      <c r="HR142">
        <v>99.8446</v>
      </c>
    </row>
    <row r="143" spans="1:226">
      <c r="A143">
        <v>127</v>
      </c>
      <c r="B143">
        <v>1656172962.5</v>
      </c>
      <c r="C143">
        <v>3166</v>
      </c>
      <c r="D143" t="s">
        <v>613</v>
      </c>
      <c r="E143" t="s">
        <v>614</v>
      </c>
      <c r="F143">
        <v>5</v>
      </c>
      <c r="G143" t="s">
        <v>596</v>
      </c>
      <c r="H143" t="s">
        <v>354</v>
      </c>
      <c r="I143">
        <v>1656172955</v>
      </c>
      <c r="J143">
        <f>(K143)/1000</f>
        <v>0</v>
      </c>
      <c r="K143">
        <f>IF(BF143, AN143, AH143)</f>
        <v>0</v>
      </c>
      <c r="L143">
        <f>IF(BF143, AI143, AG143)</f>
        <v>0</v>
      </c>
      <c r="M143">
        <f>BH143 - IF(AU143&gt;1, L143*BB143*100.0/(AW143*BV143), 0)</f>
        <v>0</v>
      </c>
      <c r="N143">
        <f>((T143-J143/2)*M143-L143)/(T143+J143/2)</f>
        <v>0</v>
      </c>
      <c r="O143">
        <f>N143*(BO143+BP143)/1000.0</f>
        <v>0</v>
      </c>
      <c r="P143">
        <f>(BH143 - IF(AU143&gt;1, L143*BB143*100.0/(AW143*BV143), 0))*(BO143+BP143)/1000.0</f>
        <v>0</v>
      </c>
      <c r="Q143">
        <f>2.0/((1/S143-1/R143)+SIGN(S143)*SQRT((1/S143-1/R143)*(1/S143-1/R143) + 4*BC143/((BC143+1)*(BC143+1))*(2*1/S143*1/R143-1/R143*1/R143)))</f>
        <v>0</v>
      </c>
      <c r="R143">
        <f>IF(LEFT(BD143,1)&lt;&gt;"0",IF(LEFT(BD143,1)="1",3.0,BE143),$D$5+$E$5*(BV143*BO143/($K$5*1000))+$F$5*(BV143*BO143/($K$5*1000))*MAX(MIN(BB143,$J$5),$I$5)*MAX(MIN(BB143,$J$5),$I$5)+$G$5*MAX(MIN(BB143,$J$5),$I$5)*(BV143*BO143/($K$5*1000))+$H$5*(BV143*BO143/($K$5*1000))*(BV143*BO143/($K$5*1000)))</f>
        <v>0</v>
      </c>
      <c r="S143">
        <f>J143*(1000-(1000*0.61365*exp(17.502*W143/(240.97+W143))/(BO143+BP143)+BJ143)/2)/(1000*0.61365*exp(17.502*W143/(240.97+W143))/(BO143+BP143)-BJ143)</f>
        <v>0</v>
      </c>
      <c r="T143">
        <f>1/((BC143+1)/(Q143/1.6)+1/(R143/1.37)) + BC143/((BC143+1)/(Q143/1.6) + BC143/(R143/1.37))</f>
        <v>0</v>
      </c>
      <c r="U143">
        <f>(AX143*BA143)</f>
        <v>0</v>
      </c>
      <c r="V143">
        <f>(BQ143+(U143+2*0.95*5.67E-8*(((BQ143+$B$7)+273)^4-(BQ143+273)^4)-44100*J143)/(1.84*29.3*R143+8*0.95*5.67E-8*(BQ143+273)^3))</f>
        <v>0</v>
      </c>
      <c r="W143">
        <f>($C$7*BR143+$D$7*BS143+$E$7*V143)</f>
        <v>0</v>
      </c>
      <c r="X143">
        <f>0.61365*exp(17.502*W143/(240.97+W143))</f>
        <v>0</v>
      </c>
      <c r="Y143">
        <f>(Z143/AA143*100)</f>
        <v>0</v>
      </c>
      <c r="Z143">
        <f>BJ143*(BO143+BP143)/1000</f>
        <v>0</v>
      </c>
      <c r="AA143">
        <f>0.61365*exp(17.502*BQ143/(240.97+BQ143))</f>
        <v>0</v>
      </c>
      <c r="AB143">
        <f>(X143-BJ143*(BO143+BP143)/1000)</f>
        <v>0</v>
      </c>
      <c r="AC143">
        <f>(-J143*44100)</f>
        <v>0</v>
      </c>
      <c r="AD143">
        <f>2*29.3*R143*0.92*(BQ143-W143)</f>
        <v>0</v>
      </c>
      <c r="AE143">
        <f>2*0.95*5.67E-8*(((BQ143+$B$7)+273)^4-(W143+273)^4)</f>
        <v>0</v>
      </c>
      <c r="AF143">
        <f>U143+AE143+AC143+AD143</f>
        <v>0</v>
      </c>
      <c r="AG143">
        <f>BN143*AU143*(BI143-BH143*(1000-AU143*BK143)/(1000-AU143*BJ143))/(100*BB143)</f>
        <v>0</v>
      </c>
      <c r="AH143">
        <f>1000*BN143*AU143*(BJ143-BK143)/(100*BB143*(1000-AU143*BJ143))</f>
        <v>0</v>
      </c>
      <c r="AI143">
        <f>(AJ143 - AK143 - BO143*1E3/(8.314*(BQ143+273.15)) * AM143/BN143 * AL143) * BN143/(100*BB143) * (1000 - BK143)/1000</f>
        <v>0</v>
      </c>
      <c r="AJ143">
        <v>308.188026657222</v>
      </c>
      <c r="AK143">
        <v>313.6672</v>
      </c>
      <c r="AL143">
        <v>-3.18066141105779</v>
      </c>
      <c r="AM143">
        <v>66.8786947202565</v>
      </c>
      <c r="AN143">
        <f>(AP143 - AO143 + BO143*1E3/(8.314*(BQ143+273.15)) * AR143/BN143 * AQ143) * BN143/(100*BB143) * 1000/(1000 - AP143)</f>
        <v>0</v>
      </c>
      <c r="AO143">
        <v>21.2325561462766</v>
      </c>
      <c r="AP143">
        <v>22.5732127272727</v>
      </c>
      <c r="AQ143">
        <v>0.00345205040388633</v>
      </c>
      <c r="AR143">
        <v>77.4196873633664</v>
      </c>
      <c r="AS143">
        <v>12</v>
      </c>
      <c r="AT143">
        <v>2</v>
      </c>
      <c r="AU143">
        <f>IF(AS143*$H$13&gt;=AW143,1.0,(AW143/(AW143-AS143*$H$13)))</f>
        <v>0</v>
      </c>
      <c r="AV143">
        <f>(AU143-1)*100</f>
        <v>0</v>
      </c>
      <c r="AW143">
        <f>MAX(0,($B$13+$C$13*BV143)/(1+$D$13*BV143)*BO143/(BQ143+273)*$E$13)</f>
        <v>0</v>
      </c>
      <c r="AX143">
        <f>$B$11*BW143+$C$11*BX143+$F$11*CI143*(1-CL143)</f>
        <v>0</v>
      </c>
      <c r="AY143">
        <f>AX143*AZ143</f>
        <v>0</v>
      </c>
      <c r="AZ143">
        <f>($B$11*$D$9+$C$11*$D$9+$F$11*((CV143+CN143)/MAX(CV143+CN143+CW143, 0.1)*$I$9+CW143/MAX(CV143+CN143+CW143, 0.1)*$J$9))/($B$11+$C$11+$F$11)</f>
        <v>0</v>
      </c>
      <c r="BA143">
        <f>($B$11*$K$9+$C$11*$K$9+$F$11*((CV143+CN143)/MAX(CV143+CN143+CW143, 0.1)*$P$9+CW143/MAX(CV143+CN143+CW143, 0.1)*$Q$9))/($B$11+$C$11+$F$11)</f>
        <v>0</v>
      </c>
      <c r="BB143">
        <v>2.18</v>
      </c>
      <c r="BC143">
        <v>0.5</v>
      </c>
      <c r="BD143" t="s">
        <v>355</v>
      </c>
      <c r="BE143">
        <v>2</v>
      </c>
      <c r="BF143" t="b">
        <v>1</v>
      </c>
      <c r="BG143">
        <v>1656172955</v>
      </c>
      <c r="BH143">
        <v>328.650296296296</v>
      </c>
      <c r="BI143">
        <v>315.418777777778</v>
      </c>
      <c r="BJ143">
        <v>22.5413037037037</v>
      </c>
      <c r="BK143">
        <v>21.2168555555556</v>
      </c>
      <c r="BL143">
        <v>327.435703703704</v>
      </c>
      <c r="BM143">
        <v>22.4897444444444</v>
      </c>
      <c r="BN143">
        <v>499.999814814815</v>
      </c>
      <c r="BO143">
        <v>76.343237037037</v>
      </c>
      <c r="BP143">
        <v>0.0999702777777778</v>
      </c>
      <c r="BQ143">
        <v>26.4357037037037</v>
      </c>
      <c r="BR143">
        <v>26.6457555555556</v>
      </c>
      <c r="BS143">
        <v>999.9</v>
      </c>
      <c r="BT143">
        <v>0</v>
      </c>
      <c r="BU143">
        <v>0</v>
      </c>
      <c r="BV143">
        <v>10005.2525925926</v>
      </c>
      <c r="BW143">
        <v>0</v>
      </c>
      <c r="BX143">
        <v>1786.99962962963</v>
      </c>
      <c r="BY143">
        <v>13.2315111111111</v>
      </c>
      <c r="BZ143">
        <v>336.229037037037</v>
      </c>
      <c r="CA143">
        <v>322.255740740741</v>
      </c>
      <c r="CB143">
        <v>1.32445185185185</v>
      </c>
      <c r="CC143">
        <v>315.418777777778</v>
      </c>
      <c r="CD143">
        <v>21.2168555555556</v>
      </c>
      <c r="CE143">
        <v>1.72087518518518</v>
      </c>
      <c r="CF143">
        <v>1.61976296296296</v>
      </c>
      <c r="CG143">
        <v>15.0860296296296</v>
      </c>
      <c r="CH143">
        <v>14.1481037037037</v>
      </c>
      <c r="CI143">
        <v>1999.93666666667</v>
      </c>
      <c r="CJ143">
        <v>0.980004444444444</v>
      </c>
      <c r="CK143">
        <v>0.0199956074074074</v>
      </c>
      <c r="CL143">
        <v>0</v>
      </c>
      <c r="CM143">
        <v>2.50056666666667</v>
      </c>
      <c r="CN143">
        <v>0</v>
      </c>
      <c r="CO143">
        <v>3192.22962962963</v>
      </c>
      <c r="CP143">
        <v>16704.9037037037</v>
      </c>
      <c r="CQ143">
        <v>45.812</v>
      </c>
      <c r="CR143">
        <v>48.0666666666666</v>
      </c>
      <c r="CS143">
        <v>46.9255185185185</v>
      </c>
      <c r="CT143">
        <v>45.8933703703704</v>
      </c>
      <c r="CU143">
        <v>45.125</v>
      </c>
      <c r="CV143">
        <v>1959.94592592593</v>
      </c>
      <c r="CW143">
        <v>39.9907407407407</v>
      </c>
      <c r="CX143">
        <v>0</v>
      </c>
      <c r="CY143">
        <v>1656172961.4</v>
      </c>
      <c r="CZ143">
        <v>0</v>
      </c>
      <c r="DA143">
        <v>0</v>
      </c>
      <c r="DB143" t="s">
        <v>356</v>
      </c>
      <c r="DC143">
        <v>1656081796.1</v>
      </c>
      <c r="DD143">
        <v>1656081786.6</v>
      </c>
      <c r="DE143">
        <v>0</v>
      </c>
      <c r="DF143">
        <v>0.447</v>
      </c>
      <c r="DG143">
        <v>0.012</v>
      </c>
      <c r="DH143">
        <v>1.816</v>
      </c>
      <c r="DI143">
        <v>-0.091</v>
      </c>
      <c r="DJ143">
        <v>420</v>
      </c>
      <c r="DK143">
        <v>13</v>
      </c>
      <c r="DL143">
        <v>0.64</v>
      </c>
      <c r="DM143">
        <v>0.22</v>
      </c>
      <c r="DN143">
        <v>12.760645</v>
      </c>
      <c r="DO143">
        <v>7.1988022514071</v>
      </c>
      <c r="DP143">
        <v>0.73911725590396</v>
      </c>
      <c r="DQ143">
        <v>0</v>
      </c>
      <c r="DR143">
        <v>1.33648125</v>
      </c>
      <c r="DS143">
        <v>-0.161661500938088</v>
      </c>
      <c r="DT143">
        <v>0.0276573216515537</v>
      </c>
      <c r="DU143">
        <v>0</v>
      </c>
      <c r="DV143">
        <v>0</v>
      </c>
      <c r="DW143">
        <v>2</v>
      </c>
      <c r="DX143" t="s">
        <v>357</v>
      </c>
      <c r="DY143">
        <v>2.8475</v>
      </c>
      <c r="DZ143">
        <v>2.71664</v>
      </c>
      <c r="EA143">
        <v>0.0597643</v>
      </c>
      <c r="EB143">
        <v>0.0577111</v>
      </c>
      <c r="EC143">
        <v>0.08376</v>
      </c>
      <c r="ED143">
        <v>0.0796498</v>
      </c>
      <c r="EE143">
        <v>26609.4</v>
      </c>
      <c r="EF143">
        <v>23020.9</v>
      </c>
      <c r="EG143">
        <v>25345.7</v>
      </c>
      <c r="EH143">
        <v>23801.8</v>
      </c>
      <c r="EI143">
        <v>39646.6</v>
      </c>
      <c r="EJ143">
        <v>36267.2</v>
      </c>
      <c r="EK143">
        <v>45826.5</v>
      </c>
      <c r="EL143">
        <v>42470.7</v>
      </c>
      <c r="EM143">
        <v>1.77457</v>
      </c>
      <c r="EN143">
        <v>2.16517</v>
      </c>
      <c r="EO143">
        <v>0.0427738</v>
      </c>
      <c r="EP143">
        <v>0</v>
      </c>
      <c r="EQ143">
        <v>25.9462</v>
      </c>
      <c r="ER143">
        <v>999.9</v>
      </c>
      <c r="ES143">
        <v>41.344</v>
      </c>
      <c r="ET143">
        <v>33.606</v>
      </c>
      <c r="EU143">
        <v>28.3071</v>
      </c>
      <c r="EV143">
        <v>52.0957</v>
      </c>
      <c r="EW143">
        <v>34.6074</v>
      </c>
      <c r="EX143">
        <v>2</v>
      </c>
      <c r="EY143">
        <v>0.121496</v>
      </c>
      <c r="EZ143">
        <v>2.3432</v>
      </c>
      <c r="FA143">
        <v>20.2276</v>
      </c>
      <c r="FB143">
        <v>5.23376</v>
      </c>
      <c r="FC143">
        <v>11.992</v>
      </c>
      <c r="FD143">
        <v>4.95565</v>
      </c>
      <c r="FE143">
        <v>3.3039</v>
      </c>
      <c r="FF143">
        <v>9999</v>
      </c>
      <c r="FG143">
        <v>311.7</v>
      </c>
      <c r="FH143">
        <v>3768.1</v>
      </c>
      <c r="FI143">
        <v>9999</v>
      </c>
      <c r="FJ143">
        <v>1.86829</v>
      </c>
      <c r="FK143">
        <v>1.86401</v>
      </c>
      <c r="FL143">
        <v>1.87149</v>
      </c>
      <c r="FM143">
        <v>1.86249</v>
      </c>
      <c r="FN143">
        <v>1.86188</v>
      </c>
      <c r="FO143">
        <v>1.86829</v>
      </c>
      <c r="FP143">
        <v>1.85845</v>
      </c>
      <c r="FQ143">
        <v>1.86478</v>
      </c>
      <c r="FR143">
        <v>5</v>
      </c>
      <c r="FS143">
        <v>0</v>
      </c>
      <c r="FT143">
        <v>0</v>
      </c>
      <c r="FU143">
        <v>0</v>
      </c>
      <c r="FV143" t="s">
        <v>358</v>
      </c>
      <c r="FW143" t="s">
        <v>359</v>
      </c>
      <c r="FX143" t="s">
        <v>360</v>
      </c>
      <c r="FY143" t="s">
        <v>360</v>
      </c>
      <c r="FZ143" t="s">
        <v>360</v>
      </c>
      <c r="GA143" t="s">
        <v>360</v>
      </c>
      <c r="GB143">
        <v>0</v>
      </c>
      <c r="GC143">
        <v>100</v>
      </c>
      <c r="GD143">
        <v>100</v>
      </c>
      <c r="GE143">
        <v>1.167</v>
      </c>
      <c r="GF143">
        <v>0.0515</v>
      </c>
      <c r="GG143">
        <v>0.394990895927804</v>
      </c>
      <c r="GH143">
        <v>0.00311535208462502</v>
      </c>
      <c r="GI143">
        <v>-2.16445174003142e-06</v>
      </c>
      <c r="GJ143">
        <v>9.0383515404126e-10</v>
      </c>
      <c r="GK143">
        <v>0.0515542376217994</v>
      </c>
      <c r="GL143">
        <v>0</v>
      </c>
      <c r="GM143">
        <v>0</v>
      </c>
      <c r="GN143">
        <v>0</v>
      </c>
      <c r="GO143">
        <v>18</v>
      </c>
      <c r="GP143">
        <v>2154</v>
      </c>
      <c r="GQ143">
        <v>2</v>
      </c>
      <c r="GR143">
        <v>17</v>
      </c>
      <c r="GS143">
        <v>1519.4</v>
      </c>
      <c r="GT143">
        <v>1519.6</v>
      </c>
      <c r="GU143">
        <v>0.961914</v>
      </c>
      <c r="GV143">
        <v>2.38281</v>
      </c>
      <c r="GW143">
        <v>1.99829</v>
      </c>
      <c r="GX143">
        <v>2.67578</v>
      </c>
      <c r="GY143">
        <v>2.09351</v>
      </c>
      <c r="GZ143">
        <v>2.39624</v>
      </c>
      <c r="HA143">
        <v>39.292</v>
      </c>
      <c r="HB143">
        <v>15.4454</v>
      </c>
      <c r="HC143">
        <v>18</v>
      </c>
      <c r="HD143">
        <v>429.056</v>
      </c>
      <c r="HE143">
        <v>698.101</v>
      </c>
      <c r="HF143">
        <v>23.0006</v>
      </c>
      <c r="HG143">
        <v>29.0117</v>
      </c>
      <c r="HH143">
        <v>30.0009</v>
      </c>
      <c r="HI143">
        <v>28.8258</v>
      </c>
      <c r="HJ143">
        <v>28.8058</v>
      </c>
      <c r="HK143">
        <v>19.2166</v>
      </c>
      <c r="HL143">
        <v>34.1081</v>
      </c>
      <c r="HM143">
        <v>31.6738</v>
      </c>
      <c r="HN143">
        <v>23</v>
      </c>
      <c r="HO143">
        <v>262.581</v>
      </c>
      <c r="HP143">
        <v>21.306</v>
      </c>
      <c r="HQ143">
        <v>96.9853</v>
      </c>
      <c r="HR143">
        <v>99.8414</v>
      </c>
    </row>
    <row r="144" spans="1:226">
      <c r="A144">
        <v>128</v>
      </c>
      <c r="B144">
        <v>1656172967.5</v>
      </c>
      <c r="C144">
        <v>3171</v>
      </c>
      <c r="D144" t="s">
        <v>615</v>
      </c>
      <c r="E144" t="s">
        <v>616</v>
      </c>
      <c r="F144">
        <v>5</v>
      </c>
      <c r="G144" t="s">
        <v>596</v>
      </c>
      <c r="H144" t="s">
        <v>354</v>
      </c>
      <c r="I144">
        <v>1656172959.71429</v>
      </c>
      <c r="J144">
        <f>(K144)/1000</f>
        <v>0</v>
      </c>
      <c r="K144">
        <f>IF(BF144, AN144, AH144)</f>
        <v>0</v>
      </c>
      <c r="L144">
        <f>IF(BF144, AI144, AG144)</f>
        <v>0</v>
      </c>
      <c r="M144">
        <f>BH144 - IF(AU144&gt;1, L144*BB144*100.0/(AW144*BV144), 0)</f>
        <v>0</v>
      </c>
      <c r="N144">
        <f>((T144-J144/2)*M144-L144)/(T144+J144/2)</f>
        <v>0</v>
      </c>
      <c r="O144">
        <f>N144*(BO144+BP144)/1000.0</f>
        <v>0</v>
      </c>
      <c r="P144">
        <f>(BH144 - IF(AU144&gt;1, L144*BB144*100.0/(AW144*BV144), 0))*(BO144+BP144)/1000.0</f>
        <v>0</v>
      </c>
      <c r="Q144">
        <f>2.0/((1/S144-1/R144)+SIGN(S144)*SQRT((1/S144-1/R144)*(1/S144-1/R144) + 4*BC144/((BC144+1)*(BC144+1))*(2*1/S144*1/R144-1/R144*1/R144)))</f>
        <v>0</v>
      </c>
      <c r="R144">
        <f>IF(LEFT(BD144,1)&lt;&gt;"0",IF(LEFT(BD144,1)="1",3.0,BE144),$D$5+$E$5*(BV144*BO144/($K$5*1000))+$F$5*(BV144*BO144/($K$5*1000))*MAX(MIN(BB144,$J$5),$I$5)*MAX(MIN(BB144,$J$5),$I$5)+$G$5*MAX(MIN(BB144,$J$5),$I$5)*(BV144*BO144/($K$5*1000))+$H$5*(BV144*BO144/($K$5*1000))*(BV144*BO144/($K$5*1000)))</f>
        <v>0</v>
      </c>
      <c r="S144">
        <f>J144*(1000-(1000*0.61365*exp(17.502*W144/(240.97+W144))/(BO144+BP144)+BJ144)/2)/(1000*0.61365*exp(17.502*W144/(240.97+W144))/(BO144+BP144)-BJ144)</f>
        <v>0</v>
      </c>
      <c r="T144">
        <f>1/((BC144+1)/(Q144/1.6)+1/(R144/1.37)) + BC144/((BC144+1)/(Q144/1.6) + BC144/(R144/1.37))</f>
        <v>0</v>
      </c>
      <c r="U144">
        <f>(AX144*BA144)</f>
        <v>0</v>
      </c>
      <c r="V144">
        <f>(BQ144+(U144+2*0.95*5.67E-8*(((BQ144+$B$7)+273)^4-(BQ144+273)^4)-44100*J144)/(1.84*29.3*R144+8*0.95*5.67E-8*(BQ144+273)^3))</f>
        <v>0</v>
      </c>
      <c r="W144">
        <f>($C$7*BR144+$D$7*BS144+$E$7*V144)</f>
        <v>0</v>
      </c>
      <c r="X144">
        <f>0.61365*exp(17.502*W144/(240.97+W144))</f>
        <v>0</v>
      </c>
      <c r="Y144">
        <f>(Z144/AA144*100)</f>
        <v>0</v>
      </c>
      <c r="Z144">
        <f>BJ144*(BO144+BP144)/1000</f>
        <v>0</v>
      </c>
      <c r="AA144">
        <f>0.61365*exp(17.502*BQ144/(240.97+BQ144))</f>
        <v>0</v>
      </c>
      <c r="AB144">
        <f>(X144-BJ144*(BO144+BP144)/1000)</f>
        <v>0</v>
      </c>
      <c r="AC144">
        <f>(-J144*44100)</f>
        <v>0</v>
      </c>
      <c r="AD144">
        <f>2*29.3*R144*0.92*(BQ144-W144)</f>
        <v>0</v>
      </c>
      <c r="AE144">
        <f>2*0.95*5.67E-8*(((BQ144+$B$7)+273)^4-(W144+273)^4)</f>
        <v>0</v>
      </c>
      <c r="AF144">
        <f>U144+AE144+AC144+AD144</f>
        <v>0</v>
      </c>
      <c r="AG144">
        <f>BN144*AU144*(BI144-BH144*(1000-AU144*BK144)/(1000-AU144*BJ144))/(100*BB144)</f>
        <v>0</v>
      </c>
      <c r="AH144">
        <f>1000*BN144*AU144*(BJ144-BK144)/(100*BB144*(1000-AU144*BJ144))</f>
        <v>0</v>
      </c>
      <c r="AI144">
        <f>(AJ144 - AK144 - BO144*1E3/(8.314*(BQ144+273.15)) * AM144/BN144 * AL144) * BN144/(100*BB144) * (1000 - BK144)/1000</f>
        <v>0</v>
      </c>
      <c r="AJ144">
        <v>291.531681528728</v>
      </c>
      <c r="AK144">
        <v>297.458163636364</v>
      </c>
      <c r="AL144">
        <v>-3.25883534974693</v>
      </c>
      <c r="AM144">
        <v>66.8786947202565</v>
      </c>
      <c r="AN144">
        <f>(AP144 - AO144 + BO144*1E3/(8.314*(BQ144+273.15)) * AR144/BN144 * AQ144) * BN144/(100*BB144) * 1000/(1000 - AP144)</f>
        <v>0</v>
      </c>
      <c r="AO144">
        <v>21.2304488541719</v>
      </c>
      <c r="AP144">
        <v>22.5808151515152</v>
      </c>
      <c r="AQ144">
        <v>0.000331762814185094</v>
      </c>
      <c r="AR144">
        <v>77.4196873633664</v>
      </c>
      <c r="AS144">
        <v>12</v>
      </c>
      <c r="AT144">
        <v>2</v>
      </c>
      <c r="AU144">
        <f>IF(AS144*$H$13&gt;=AW144,1.0,(AW144/(AW144-AS144*$H$13)))</f>
        <v>0</v>
      </c>
      <c r="AV144">
        <f>(AU144-1)*100</f>
        <v>0</v>
      </c>
      <c r="AW144">
        <f>MAX(0,($B$13+$C$13*BV144)/(1+$D$13*BV144)*BO144/(BQ144+273)*$E$13)</f>
        <v>0</v>
      </c>
      <c r="AX144">
        <f>$B$11*BW144+$C$11*BX144+$F$11*CI144*(1-CL144)</f>
        <v>0</v>
      </c>
      <c r="AY144">
        <f>AX144*AZ144</f>
        <v>0</v>
      </c>
      <c r="AZ144">
        <f>($B$11*$D$9+$C$11*$D$9+$F$11*((CV144+CN144)/MAX(CV144+CN144+CW144, 0.1)*$I$9+CW144/MAX(CV144+CN144+CW144, 0.1)*$J$9))/($B$11+$C$11+$F$11)</f>
        <v>0</v>
      </c>
      <c r="BA144">
        <f>($B$11*$K$9+$C$11*$K$9+$F$11*((CV144+CN144)/MAX(CV144+CN144+CW144, 0.1)*$P$9+CW144/MAX(CV144+CN144+CW144, 0.1)*$Q$9))/($B$11+$C$11+$F$11)</f>
        <v>0</v>
      </c>
      <c r="BB144">
        <v>2.18</v>
      </c>
      <c r="BC144">
        <v>0.5</v>
      </c>
      <c r="BD144" t="s">
        <v>355</v>
      </c>
      <c r="BE144">
        <v>2</v>
      </c>
      <c r="BF144" t="b">
        <v>1</v>
      </c>
      <c r="BG144">
        <v>1656172959.71429</v>
      </c>
      <c r="BH144">
        <v>313.762107142857</v>
      </c>
      <c r="BI144">
        <v>300.081678571429</v>
      </c>
      <c r="BJ144">
        <v>22.5618071428571</v>
      </c>
      <c r="BK144">
        <v>21.2322928571429</v>
      </c>
      <c r="BL144">
        <v>312.577464285714</v>
      </c>
      <c r="BM144">
        <v>22.5102464285714</v>
      </c>
      <c r="BN144">
        <v>500.018928571429</v>
      </c>
      <c r="BO144">
        <v>76.3433142857143</v>
      </c>
      <c r="BP144">
        <v>0.100021103571429</v>
      </c>
      <c r="BQ144">
        <v>26.4437464285714</v>
      </c>
      <c r="BR144">
        <v>26.6484678571429</v>
      </c>
      <c r="BS144">
        <v>999.9</v>
      </c>
      <c r="BT144">
        <v>0</v>
      </c>
      <c r="BU144">
        <v>0</v>
      </c>
      <c r="BV144">
        <v>9995.04357142857</v>
      </c>
      <c r="BW144">
        <v>0</v>
      </c>
      <c r="BX144">
        <v>1789.62321428571</v>
      </c>
      <c r="BY144">
        <v>13.6804607142857</v>
      </c>
      <c r="BZ144">
        <v>321.004428571429</v>
      </c>
      <c r="CA144">
        <v>306.591178571429</v>
      </c>
      <c r="CB144">
        <v>1.32951571428571</v>
      </c>
      <c r="CC144">
        <v>300.081678571429</v>
      </c>
      <c r="CD144">
        <v>21.2322928571429</v>
      </c>
      <c r="CE144">
        <v>1.72244214285714</v>
      </c>
      <c r="CF144">
        <v>1.62094285714286</v>
      </c>
      <c r="CG144">
        <v>15.1001785714286</v>
      </c>
      <c r="CH144">
        <v>14.15935</v>
      </c>
      <c r="CI144">
        <v>1999.95857142857</v>
      </c>
      <c r="CJ144">
        <v>0.980005035714286</v>
      </c>
      <c r="CK144">
        <v>0.0199949964285714</v>
      </c>
      <c r="CL144">
        <v>0</v>
      </c>
      <c r="CM144">
        <v>2.48955357142857</v>
      </c>
      <c r="CN144">
        <v>0</v>
      </c>
      <c r="CO144">
        <v>3184.19964285714</v>
      </c>
      <c r="CP144">
        <v>16705.075</v>
      </c>
      <c r="CQ144">
        <v>45.812</v>
      </c>
      <c r="CR144">
        <v>48.0665</v>
      </c>
      <c r="CS144">
        <v>46.9347857142857</v>
      </c>
      <c r="CT144">
        <v>45.9015714285714</v>
      </c>
      <c r="CU144">
        <v>45.125</v>
      </c>
      <c r="CV144">
        <v>1959.96857142857</v>
      </c>
      <c r="CW144">
        <v>39.99</v>
      </c>
      <c r="CX144">
        <v>0</v>
      </c>
      <c r="CY144">
        <v>1656172966.2</v>
      </c>
      <c r="CZ144">
        <v>0</v>
      </c>
      <c r="DA144">
        <v>0</v>
      </c>
      <c r="DB144" t="s">
        <v>356</v>
      </c>
      <c r="DC144">
        <v>1656081796.1</v>
      </c>
      <c r="DD144">
        <v>1656081786.6</v>
      </c>
      <c r="DE144">
        <v>0</v>
      </c>
      <c r="DF144">
        <v>0.447</v>
      </c>
      <c r="DG144">
        <v>0.012</v>
      </c>
      <c r="DH144">
        <v>1.816</v>
      </c>
      <c r="DI144">
        <v>-0.091</v>
      </c>
      <c r="DJ144">
        <v>420</v>
      </c>
      <c r="DK144">
        <v>13</v>
      </c>
      <c r="DL144">
        <v>0.64</v>
      </c>
      <c r="DM144">
        <v>0.22</v>
      </c>
      <c r="DN144">
        <v>13.3344425</v>
      </c>
      <c r="DO144">
        <v>5.44168592870544</v>
      </c>
      <c r="DP144">
        <v>0.556800836874147</v>
      </c>
      <c r="DQ144">
        <v>0</v>
      </c>
      <c r="DR144">
        <v>1.32937525</v>
      </c>
      <c r="DS144">
        <v>0.0591938836772978</v>
      </c>
      <c r="DT144">
        <v>0.0205382868062918</v>
      </c>
      <c r="DU144">
        <v>1</v>
      </c>
      <c r="DV144">
        <v>1</v>
      </c>
      <c r="DW144">
        <v>2</v>
      </c>
      <c r="DX144" t="s">
        <v>375</v>
      </c>
      <c r="DY144">
        <v>2.84738</v>
      </c>
      <c r="DZ144">
        <v>2.71645</v>
      </c>
      <c r="EA144">
        <v>0.0571897</v>
      </c>
      <c r="EB144">
        <v>0.0549939</v>
      </c>
      <c r="EC144">
        <v>0.0837899</v>
      </c>
      <c r="ED144">
        <v>0.0797278</v>
      </c>
      <c r="EE144">
        <v>26681.5</v>
      </c>
      <c r="EF144">
        <v>23087.1</v>
      </c>
      <c r="EG144">
        <v>25345.1</v>
      </c>
      <c r="EH144">
        <v>23801.6</v>
      </c>
      <c r="EI144">
        <v>39643.9</v>
      </c>
      <c r="EJ144">
        <v>36263.8</v>
      </c>
      <c r="EK144">
        <v>45824.9</v>
      </c>
      <c r="EL144">
        <v>42470.5</v>
      </c>
      <c r="EM144">
        <v>1.7743</v>
      </c>
      <c r="EN144">
        <v>2.16497</v>
      </c>
      <c r="EO144">
        <v>0.0433773</v>
      </c>
      <c r="EP144">
        <v>0</v>
      </c>
      <c r="EQ144">
        <v>25.9571</v>
      </c>
      <c r="ER144">
        <v>999.9</v>
      </c>
      <c r="ES144">
        <v>41.32</v>
      </c>
      <c r="ET144">
        <v>33.606</v>
      </c>
      <c r="EU144">
        <v>28.2891</v>
      </c>
      <c r="EV144">
        <v>52.6157</v>
      </c>
      <c r="EW144">
        <v>34.7035</v>
      </c>
      <c r="EX144">
        <v>2</v>
      </c>
      <c r="EY144">
        <v>0.122241</v>
      </c>
      <c r="EZ144">
        <v>2.35128</v>
      </c>
      <c r="FA144">
        <v>20.2275</v>
      </c>
      <c r="FB144">
        <v>5.23376</v>
      </c>
      <c r="FC144">
        <v>11.992</v>
      </c>
      <c r="FD144">
        <v>4.95555</v>
      </c>
      <c r="FE144">
        <v>3.30395</v>
      </c>
      <c r="FF144">
        <v>9999</v>
      </c>
      <c r="FG144">
        <v>311.7</v>
      </c>
      <c r="FH144">
        <v>3768.1</v>
      </c>
      <c r="FI144">
        <v>9999</v>
      </c>
      <c r="FJ144">
        <v>1.86829</v>
      </c>
      <c r="FK144">
        <v>1.864</v>
      </c>
      <c r="FL144">
        <v>1.87149</v>
      </c>
      <c r="FM144">
        <v>1.86249</v>
      </c>
      <c r="FN144">
        <v>1.86188</v>
      </c>
      <c r="FO144">
        <v>1.86829</v>
      </c>
      <c r="FP144">
        <v>1.85843</v>
      </c>
      <c r="FQ144">
        <v>1.86478</v>
      </c>
      <c r="FR144">
        <v>5</v>
      </c>
      <c r="FS144">
        <v>0</v>
      </c>
      <c r="FT144">
        <v>0</v>
      </c>
      <c r="FU144">
        <v>0</v>
      </c>
      <c r="FV144" t="s">
        <v>358</v>
      </c>
      <c r="FW144" t="s">
        <v>359</v>
      </c>
      <c r="FX144" t="s">
        <v>360</v>
      </c>
      <c r="FY144" t="s">
        <v>360</v>
      </c>
      <c r="FZ144" t="s">
        <v>360</v>
      </c>
      <c r="GA144" t="s">
        <v>360</v>
      </c>
      <c r="GB144">
        <v>0</v>
      </c>
      <c r="GC144">
        <v>100</v>
      </c>
      <c r="GD144">
        <v>100</v>
      </c>
      <c r="GE144">
        <v>1.135</v>
      </c>
      <c r="GF144">
        <v>0.0516</v>
      </c>
      <c r="GG144">
        <v>0.394990895927804</v>
      </c>
      <c r="GH144">
        <v>0.00311535208462502</v>
      </c>
      <c r="GI144">
        <v>-2.16445174003142e-06</v>
      </c>
      <c r="GJ144">
        <v>9.0383515404126e-10</v>
      </c>
      <c r="GK144">
        <v>0.0515542376217994</v>
      </c>
      <c r="GL144">
        <v>0</v>
      </c>
      <c r="GM144">
        <v>0</v>
      </c>
      <c r="GN144">
        <v>0</v>
      </c>
      <c r="GO144">
        <v>18</v>
      </c>
      <c r="GP144">
        <v>2154</v>
      </c>
      <c r="GQ144">
        <v>2</v>
      </c>
      <c r="GR144">
        <v>17</v>
      </c>
      <c r="GS144">
        <v>1519.5</v>
      </c>
      <c r="GT144">
        <v>1519.7</v>
      </c>
      <c r="GU144">
        <v>0.917969</v>
      </c>
      <c r="GV144">
        <v>2.3938</v>
      </c>
      <c r="GW144">
        <v>1.99829</v>
      </c>
      <c r="GX144">
        <v>2.677</v>
      </c>
      <c r="GY144">
        <v>2.09351</v>
      </c>
      <c r="GZ144">
        <v>2.31812</v>
      </c>
      <c r="HA144">
        <v>39.292</v>
      </c>
      <c r="HB144">
        <v>15.4279</v>
      </c>
      <c r="HC144">
        <v>18</v>
      </c>
      <c r="HD144">
        <v>428.949</v>
      </c>
      <c r="HE144">
        <v>698.017</v>
      </c>
      <c r="HF144">
        <v>23.0012</v>
      </c>
      <c r="HG144">
        <v>29.0199</v>
      </c>
      <c r="HH144">
        <v>30.0008</v>
      </c>
      <c r="HI144">
        <v>28.8332</v>
      </c>
      <c r="HJ144">
        <v>28.8131</v>
      </c>
      <c r="HK144">
        <v>18.3483</v>
      </c>
      <c r="HL144">
        <v>34.1081</v>
      </c>
      <c r="HM144">
        <v>31.6738</v>
      </c>
      <c r="HN144">
        <v>23</v>
      </c>
      <c r="HO144">
        <v>249.148</v>
      </c>
      <c r="HP144">
        <v>21.2972</v>
      </c>
      <c r="HQ144">
        <v>96.9822</v>
      </c>
      <c r="HR144">
        <v>99.8407</v>
      </c>
    </row>
    <row r="145" spans="1:226">
      <c r="A145">
        <v>129</v>
      </c>
      <c r="B145">
        <v>1656172972.5</v>
      </c>
      <c r="C145">
        <v>3176</v>
      </c>
      <c r="D145" t="s">
        <v>617</v>
      </c>
      <c r="E145" t="s">
        <v>618</v>
      </c>
      <c r="F145">
        <v>5</v>
      </c>
      <c r="G145" t="s">
        <v>596</v>
      </c>
      <c r="H145" t="s">
        <v>354</v>
      </c>
      <c r="I145">
        <v>1656172965</v>
      </c>
      <c r="J145">
        <f>(K145)/1000</f>
        <v>0</v>
      </c>
      <c r="K145">
        <f>IF(BF145, AN145, AH145)</f>
        <v>0</v>
      </c>
      <c r="L145">
        <f>IF(BF145, AI145, AG145)</f>
        <v>0</v>
      </c>
      <c r="M145">
        <f>BH145 - IF(AU145&gt;1, L145*BB145*100.0/(AW145*BV145), 0)</f>
        <v>0</v>
      </c>
      <c r="N145">
        <f>((T145-J145/2)*M145-L145)/(T145+J145/2)</f>
        <v>0</v>
      </c>
      <c r="O145">
        <f>N145*(BO145+BP145)/1000.0</f>
        <v>0</v>
      </c>
      <c r="P145">
        <f>(BH145 - IF(AU145&gt;1, L145*BB145*100.0/(AW145*BV145), 0))*(BO145+BP145)/1000.0</f>
        <v>0</v>
      </c>
      <c r="Q145">
        <f>2.0/((1/S145-1/R145)+SIGN(S145)*SQRT((1/S145-1/R145)*(1/S145-1/R145) + 4*BC145/((BC145+1)*(BC145+1))*(2*1/S145*1/R145-1/R145*1/R145)))</f>
        <v>0</v>
      </c>
      <c r="R145">
        <f>IF(LEFT(BD145,1)&lt;&gt;"0",IF(LEFT(BD145,1)="1",3.0,BE145),$D$5+$E$5*(BV145*BO145/($K$5*1000))+$F$5*(BV145*BO145/($K$5*1000))*MAX(MIN(BB145,$J$5),$I$5)*MAX(MIN(BB145,$J$5),$I$5)+$G$5*MAX(MIN(BB145,$J$5),$I$5)*(BV145*BO145/($K$5*1000))+$H$5*(BV145*BO145/($K$5*1000))*(BV145*BO145/($K$5*1000)))</f>
        <v>0</v>
      </c>
      <c r="S145">
        <f>J145*(1000-(1000*0.61365*exp(17.502*W145/(240.97+W145))/(BO145+BP145)+BJ145)/2)/(1000*0.61365*exp(17.502*W145/(240.97+W145))/(BO145+BP145)-BJ145)</f>
        <v>0</v>
      </c>
      <c r="T145">
        <f>1/((BC145+1)/(Q145/1.6)+1/(R145/1.37)) + BC145/((BC145+1)/(Q145/1.6) + BC145/(R145/1.37))</f>
        <v>0</v>
      </c>
      <c r="U145">
        <f>(AX145*BA145)</f>
        <v>0</v>
      </c>
      <c r="V145">
        <f>(BQ145+(U145+2*0.95*5.67E-8*(((BQ145+$B$7)+273)^4-(BQ145+273)^4)-44100*J145)/(1.84*29.3*R145+8*0.95*5.67E-8*(BQ145+273)^3))</f>
        <v>0</v>
      </c>
      <c r="W145">
        <f>($C$7*BR145+$D$7*BS145+$E$7*V145)</f>
        <v>0</v>
      </c>
      <c r="X145">
        <f>0.61365*exp(17.502*W145/(240.97+W145))</f>
        <v>0</v>
      </c>
      <c r="Y145">
        <f>(Z145/AA145*100)</f>
        <v>0</v>
      </c>
      <c r="Z145">
        <f>BJ145*(BO145+BP145)/1000</f>
        <v>0</v>
      </c>
      <c r="AA145">
        <f>0.61365*exp(17.502*BQ145/(240.97+BQ145))</f>
        <v>0</v>
      </c>
      <c r="AB145">
        <f>(X145-BJ145*(BO145+BP145)/1000)</f>
        <v>0</v>
      </c>
      <c r="AC145">
        <f>(-J145*44100)</f>
        <v>0</v>
      </c>
      <c r="AD145">
        <f>2*29.3*R145*0.92*(BQ145-W145)</f>
        <v>0</v>
      </c>
      <c r="AE145">
        <f>2*0.95*5.67E-8*(((BQ145+$B$7)+273)^4-(W145+273)^4)</f>
        <v>0</v>
      </c>
      <c r="AF145">
        <f>U145+AE145+AC145+AD145</f>
        <v>0</v>
      </c>
      <c r="AG145">
        <f>BN145*AU145*(BI145-BH145*(1000-AU145*BK145)/(1000-AU145*BJ145))/(100*BB145)</f>
        <v>0</v>
      </c>
      <c r="AH145">
        <f>1000*BN145*AU145*(BJ145-BK145)/(100*BB145*(1000-AU145*BJ145))</f>
        <v>0</v>
      </c>
      <c r="AI145">
        <f>(AJ145 - AK145 - BO145*1E3/(8.314*(BQ145+273.15)) * AM145/BN145 * AL145) * BN145/(100*BB145) * (1000 - BK145)/1000</f>
        <v>0</v>
      </c>
      <c r="AJ145">
        <v>274.855712782794</v>
      </c>
      <c r="AK145">
        <v>281.293551515151</v>
      </c>
      <c r="AL145">
        <v>-3.22376714397944</v>
      </c>
      <c r="AM145">
        <v>66.8786947202565</v>
      </c>
      <c r="AN145">
        <f>(AP145 - AO145 + BO145*1E3/(8.314*(BQ145+273.15)) * AR145/BN145 * AQ145) * BN145/(100*BB145) * 1000/(1000 - AP145)</f>
        <v>0</v>
      </c>
      <c r="AO145">
        <v>21.2538286413576</v>
      </c>
      <c r="AP145">
        <v>22.6009945454545</v>
      </c>
      <c r="AQ145">
        <v>0.00585131540935483</v>
      </c>
      <c r="AR145">
        <v>77.4196873633664</v>
      </c>
      <c r="AS145">
        <v>12</v>
      </c>
      <c r="AT145">
        <v>2</v>
      </c>
      <c r="AU145">
        <f>IF(AS145*$H$13&gt;=AW145,1.0,(AW145/(AW145-AS145*$H$13)))</f>
        <v>0</v>
      </c>
      <c r="AV145">
        <f>(AU145-1)*100</f>
        <v>0</v>
      </c>
      <c r="AW145">
        <f>MAX(0,($B$13+$C$13*BV145)/(1+$D$13*BV145)*BO145/(BQ145+273)*$E$13)</f>
        <v>0</v>
      </c>
      <c r="AX145">
        <f>$B$11*BW145+$C$11*BX145+$F$11*CI145*(1-CL145)</f>
        <v>0</v>
      </c>
      <c r="AY145">
        <f>AX145*AZ145</f>
        <v>0</v>
      </c>
      <c r="AZ145">
        <f>($B$11*$D$9+$C$11*$D$9+$F$11*((CV145+CN145)/MAX(CV145+CN145+CW145, 0.1)*$I$9+CW145/MAX(CV145+CN145+CW145, 0.1)*$J$9))/($B$11+$C$11+$F$11)</f>
        <v>0</v>
      </c>
      <c r="BA145">
        <f>($B$11*$K$9+$C$11*$K$9+$F$11*((CV145+CN145)/MAX(CV145+CN145+CW145, 0.1)*$P$9+CW145/MAX(CV145+CN145+CW145, 0.1)*$Q$9))/($B$11+$C$11+$F$11)</f>
        <v>0</v>
      </c>
      <c r="BB145">
        <v>2.18</v>
      </c>
      <c r="BC145">
        <v>0.5</v>
      </c>
      <c r="BD145" t="s">
        <v>355</v>
      </c>
      <c r="BE145">
        <v>2</v>
      </c>
      <c r="BF145" t="b">
        <v>1</v>
      </c>
      <c r="BG145">
        <v>1656172965</v>
      </c>
      <c r="BH145">
        <v>297.047518518518</v>
      </c>
      <c r="BI145">
        <v>283.024703703704</v>
      </c>
      <c r="BJ145">
        <v>22.5803888888889</v>
      </c>
      <c r="BK145">
        <v>21.2402148148148</v>
      </c>
      <c r="BL145">
        <v>295.897111111111</v>
      </c>
      <c r="BM145">
        <v>22.5288296296296</v>
      </c>
      <c r="BN145">
        <v>500.003333333333</v>
      </c>
      <c r="BO145">
        <v>76.3426296296296</v>
      </c>
      <c r="BP145">
        <v>0.0999651592592593</v>
      </c>
      <c r="BQ145">
        <v>26.4525148148148</v>
      </c>
      <c r="BR145">
        <v>26.6592555555556</v>
      </c>
      <c r="BS145">
        <v>999.9</v>
      </c>
      <c r="BT145">
        <v>0</v>
      </c>
      <c r="BU145">
        <v>0</v>
      </c>
      <c r="BV145">
        <v>9995.83333333333</v>
      </c>
      <c r="BW145">
        <v>0</v>
      </c>
      <c r="BX145">
        <v>1789.99185185185</v>
      </c>
      <c r="BY145">
        <v>14.0228185185185</v>
      </c>
      <c r="BZ145">
        <v>303.909814814815</v>
      </c>
      <c r="CA145">
        <v>289.16637037037</v>
      </c>
      <c r="CB145">
        <v>1.34017148148148</v>
      </c>
      <c r="CC145">
        <v>283.024703703704</v>
      </c>
      <c r="CD145">
        <v>21.2402148148148</v>
      </c>
      <c r="CE145">
        <v>1.72384518518519</v>
      </c>
      <c r="CF145">
        <v>1.62153333333333</v>
      </c>
      <c r="CG145">
        <v>15.1128259259259</v>
      </c>
      <c r="CH145">
        <v>14.1649740740741</v>
      </c>
      <c r="CI145">
        <v>1999.99703703704</v>
      </c>
      <c r="CJ145">
        <v>0.980005555555555</v>
      </c>
      <c r="CK145">
        <v>0.0199944592592593</v>
      </c>
      <c r="CL145">
        <v>0</v>
      </c>
      <c r="CM145">
        <v>2.5439037037037</v>
      </c>
      <c r="CN145">
        <v>0</v>
      </c>
      <c r="CO145">
        <v>3173.52481481481</v>
      </c>
      <c r="CP145">
        <v>16705.4</v>
      </c>
      <c r="CQ145">
        <v>45.812</v>
      </c>
      <c r="CR145">
        <v>48.0806666666667</v>
      </c>
      <c r="CS145">
        <v>46.937</v>
      </c>
      <c r="CT145">
        <v>45.9232222222222</v>
      </c>
      <c r="CU145">
        <v>45.125</v>
      </c>
      <c r="CV145">
        <v>1960.00703703704</v>
      </c>
      <c r="CW145">
        <v>39.99</v>
      </c>
      <c r="CX145">
        <v>0</v>
      </c>
      <c r="CY145">
        <v>1656172971.6</v>
      </c>
      <c r="CZ145">
        <v>0</v>
      </c>
      <c r="DA145">
        <v>0</v>
      </c>
      <c r="DB145" t="s">
        <v>356</v>
      </c>
      <c r="DC145">
        <v>1656081796.1</v>
      </c>
      <c r="DD145">
        <v>1656081786.6</v>
      </c>
      <c r="DE145">
        <v>0</v>
      </c>
      <c r="DF145">
        <v>0.447</v>
      </c>
      <c r="DG145">
        <v>0.012</v>
      </c>
      <c r="DH145">
        <v>1.816</v>
      </c>
      <c r="DI145">
        <v>-0.091</v>
      </c>
      <c r="DJ145">
        <v>420</v>
      </c>
      <c r="DK145">
        <v>13</v>
      </c>
      <c r="DL145">
        <v>0.64</v>
      </c>
      <c r="DM145">
        <v>0.22</v>
      </c>
      <c r="DN145">
        <v>13.80741</v>
      </c>
      <c r="DO145">
        <v>4.48006378986864</v>
      </c>
      <c r="DP145">
        <v>0.458202424044221</v>
      </c>
      <c r="DQ145">
        <v>0</v>
      </c>
      <c r="DR145">
        <v>1.32978225</v>
      </c>
      <c r="DS145">
        <v>0.123420225140709</v>
      </c>
      <c r="DT145">
        <v>0.0177420423693976</v>
      </c>
      <c r="DU145">
        <v>0</v>
      </c>
      <c r="DV145">
        <v>0</v>
      </c>
      <c r="DW145">
        <v>2</v>
      </c>
      <c r="DX145" t="s">
        <v>357</v>
      </c>
      <c r="DY145">
        <v>2.84714</v>
      </c>
      <c r="DZ145">
        <v>2.71636</v>
      </c>
      <c r="EA145">
        <v>0.0545593</v>
      </c>
      <c r="EB145">
        <v>0.0523437</v>
      </c>
      <c r="EC145">
        <v>0.0838291</v>
      </c>
      <c r="ED145">
        <v>0.0797566</v>
      </c>
      <c r="EE145">
        <v>26755.3</v>
      </c>
      <c r="EF145">
        <v>23151.4</v>
      </c>
      <c r="EG145">
        <v>25344.5</v>
      </c>
      <c r="EH145">
        <v>23801.3</v>
      </c>
      <c r="EI145">
        <v>39641.6</v>
      </c>
      <c r="EJ145">
        <v>36262</v>
      </c>
      <c r="EK145">
        <v>45824.3</v>
      </c>
      <c r="EL145">
        <v>42469.7</v>
      </c>
      <c r="EM145">
        <v>1.77422</v>
      </c>
      <c r="EN145">
        <v>2.16475</v>
      </c>
      <c r="EO145">
        <v>0.042893</v>
      </c>
      <c r="EP145">
        <v>0</v>
      </c>
      <c r="EQ145">
        <v>25.9703</v>
      </c>
      <c r="ER145">
        <v>999.9</v>
      </c>
      <c r="ES145">
        <v>41.32</v>
      </c>
      <c r="ET145">
        <v>33.627</v>
      </c>
      <c r="EU145">
        <v>28.3233</v>
      </c>
      <c r="EV145">
        <v>53.0757</v>
      </c>
      <c r="EW145">
        <v>34.7396</v>
      </c>
      <c r="EX145">
        <v>2</v>
      </c>
      <c r="EY145">
        <v>0.122973</v>
      </c>
      <c r="EZ145">
        <v>2.36459</v>
      </c>
      <c r="FA145">
        <v>20.2273</v>
      </c>
      <c r="FB145">
        <v>5.23391</v>
      </c>
      <c r="FC145">
        <v>11.992</v>
      </c>
      <c r="FD145">
        <v>4.9557</v>
      </c>
      <c r="FE145">
        <v>3.304</v>
      </c>
      <c r="FF145">
        <v>9999</v>
      </c>
      <c r="FG145">
        <v>311.7</v>
      </c>
      <c r="FH145">
        <v>3768.4</v>
      </c>
      <c r="FI145">
        <v>9999</v>
      </c>
      <c r="FJ145">
        <v>1.86828</v>
      </c>
      <c r="FK145">
        <v>1.86401</v>
      </c>
      <c r="FL145">
        <v>1.87149</v>
      </c>
      <c r="FM145">
        <v>1.86249</v>
      </c>
      <c r="FN145">
        <v>1.86188</v>
      </c>
      <c r="FO145">
        <v>1.86829</v>
      </c>
      <c r="FP145">
        <v>1.85844</v>
      </c>
      <c r="FQ145">
        <v>1.86478</v>
      </c>
      <c r="FR145">
        <v>5</v>
      </c>
      <c r="FS145">
        <v>0</v>
      </c>
      <c r="FT145">
        <v>0</v>
      </c>
      <c r="FU145">
        <v>0</v>
      </c>
      <c r="FV145" t="s">
        <v>358</v>
      </c>
      <c r="FW145" t="s">
        <v>359</v>
      </c>
      <c r="FX145" t="s">
        <v>360</v>
      </c>
      <c r="FY145" t="s">
        <v>360</v>
      </c>
      <c r="FZ145" t="s">
        <v>360</v>
      </c>
      <c r="GA145" t="s">
        <v>360</v>
      </c>
      <c r="GB145">
        <v>0</v>
      </c>
      <c r="GC145">
        <v>100</v>
      </c>
      <c r="GD145">
        <v>100</v>
      </c>
      <c r="GE145">
        <v>1.101</v>
      </c>
      <c r="GF145">
        <v>0.0516</v>
      </c>
      <c r="GG145">
        <v>0.394990895927804</v>
      </c>
      <c r="GH145">
        <v>0.00311535208462502</v>
      </c>
      <c r="GI145">
        <v>-2.16445174003142e-06</v>
      </c>
      <c r="GJ145">
        <v>9.0383515404126e-10</v>
      </c>
      <c r="GK145">
        <v>0.0515542376217994</v>
      </c>
      <c r="GL145">
        <v>0</v>
      </c>
      <c r="GM145">
        <v>0</v>
      </c>
      <c r="GN145">
        <v>0</v>
      </c>
      <c r="GO145">
        <v>18</v>
      </c>
      <c r="GP145">
        <v>2154</v>
      </c>
      <c r="GQ145">
        <v>2</v>
      </c>
      <c r="GR145">
        <v>17</v>
      </c>
      <c r="GS145">
        <v>1519.6</v>
      </c>
      <c r="GT145">
        <v>1519.8</v>
      </c>
      <c r="GU145">
        <v>0.871582</v>
      </c>
      <c r="GV145">
        <v>2.39624</v>
      </c>
      <c r="GW145">
        <v>1.99829</v>
      </c>
      <c r="GX145">
        <v>2.677</v>
      </c>
      <c r="GY145">
        <v>2.09351</v>
      </c>
      <c r="GZ145">
        <v>2.40112</v>
      </c>
      <c r="HA145">
        <v>39.292</v>
      </c>
      <c r="HB145">
        <v>15.4454</v>
      </c>
      <c r="HC145">
        <v>18</v>
      </c>
      <c r="HD145">
        <v>428.958</v>
      </c>
      <c r="HE145">
        <v>697.918</v>
      </c>
      <c r="HF145">
        <v>23.0022</v>
      </c>
      <c r="HG145">
        <v>29.0292</v>
      </c>
      <c r="HH145">
        <v>30.0008</v>
      </c>
      <c r="HI145">
        <v>28.8406</v>
      </c>
      <c r="HJ145">
        <v>28.8211</v>
      </c>
      <c r="HK145">
        <v>17.4162</v>
      </c>
      <c r="HL145">
        <v>34.1081</v>
      </c>
      <c r="HM145">
        <v>31.6738</v>
      </c>
      <c r="HN145">
        <v>23</v>
      </c>
      <c r="HO145">
        <v>228.882</v>
      </c>
      <c r="HP145">
        <v>21.3027</v>
      </c>
      <c r="HQ145">
        <v>96.9806</v>
      </c>
      <c r="HR145">
        <v>99.8391</v>
      </c>
    </row>
    <row r="146" spans="1:226">
      <c r="A146">
        <v>130</v>
      </c>
      <c r="B146">
        <v>1656172977.5</v>
      </c>
      <c r="C146">
        <v>3181</v>
      </c>
      <c r="D146" t="s">
        <v>619</v>
      </c>
      <c r="E146" t="s">
        <v>620</v>
      </c>
      <c r="F146">
        <v>5</v>
      </c>
      <c r="G146" t="s">
        <v>596</v>
      </c>
      <c r="H146" t="s">
        <v>354</v>
      </c>
      <c r="I146">
        <v>1656172969.71429</v>
      </c>
      <c r="J146">
        <f>(K146)/1000</f>
        <v>0</v>
      </c>
      <c r="K146">
        <f>IF(BF146, AN146, AH146)</f>
        <v>0</v>
      </c>
      <c r="L146">
        <f>IF(BF146, AI146, AG146)</f>
        <v>0</v>
      </c>
      <c r="M146">
        <f>BH146 - IF(AU146&gt;1, L146*BB146*100.0/(AW146*BV146), 0)</f>
        <v>0</v>
      </c>
      <c r="N146">
        <f>((T146-J146/2)*M146-L146)/(T146+J146/2)</f>
        <v>0</v>
      </c>
      <c r="O146">
        <f>N146*(BO146+BP146)/1000.0</f>
        <v>0</v>
      </c>
      <c r="P146">
        <f>(BH146 - IF(AU146&gt;1, L146*BB146*100.0/(AW146*BV146), 0))*(BO146+BP146)/1000.0</f>
        <v>0</v>
      </c>
      <c r="Q146">
        <f>2.0/((1/S146-1/R146)+SIGN(S146)*SQRT((1/S146-1/R146)*(1/S146-1/R146) + 4*BC146/((BC146+1)*(BC146+1))*(2*1/S146*1/R146-1/R146*1/R146)))</f>
        <v>0</v>
      </c>
      <c r="R146">
        <f>IF(LEFT(BD146,1)&lt;&gt;"0",IF(LEFT(BD146,1)="1",3.0,BE146),$D$5+$E$5*(BV146*BO146/($K$5*1000))+$F$5*(BV146*BO146/($K$5*1000))*MAX(MIN(BB146,$J$5),$I$5)*MAX(MIN(BB146,$J$5),$I$5)+$G$5*MAX(MIN(BB146,$J$5),$I$5)*(BV146*BO146/($K$5*1000))+$H$5*(BV146*BO146/($K$5*1000))*(BV146*BO146/($K$5*1000)))</f>
        <v>0</v>
      </c>
      <c r="S146">
        <f>J146*(1000-(1000*0.61365*exp(17.502*W146/(240.97+W146))/(BO146+BP146)+BJ146)/2)/(1000*0.61365*exp(17.502*W146/(240.97+W146))/(BO146+BP146)-BJ146)</f>
        <v>0</v>
      </c>
      <c r="T146">
        <f>1/((BC146+1)/(Q146/1.6)+1/(R146/1.37)) + BC146/((BC146+1)/(Q146/1.6) + BC146/(R146/1.37))</f>
        <v>0</v>
      </c>
      <c r="U146">
        <f>(AX146*BA146)</f>
        <v>0</v>
      </c>
      <c r="V146">
        <f>(BQ146+(U146+2*0.95*5.67E-8*(((BQ146+$B$7)+273)^4-(BQ146+273)^4)-44100*J146)/(1.84*29.3*R146+8*0.95*5.67E-8*(BQ146+273)^3))</f>
        <v>0</v>
      </c>
      <c r="W146">
        <f>($C$7*BR146+$D$7*BS146+$E$7*V146)</f>
        <v>0</v>
      </c>
      <c r="X146">
        <f>0.61365*exp(17.502*W146/(240.97+W146))</f>
        <v>0</v>
      </c>
      <c r="Y146">
        <f>(Z146/AA146*100)</f>
        <v>0</v>
      </c>
      <c r="Z146">
        <f>BJ146*(BO146+BP146)/1000</f>
        <v>0</v>
      </c>
      <c r="AA146">
        <f>0.61365*exp(17.502*BQ146/(240.97+BQ146))</f>
        <v>0</v>
      </c>
      <c r="AB146">
        <f>(X146-BJ146*(BO146+BP146)/1000)</f>
        <v>0</v>
      </c>
      <c r="AC146">
        <f>(-J146*44100)</f>
        <v>0</v>
      </c>
      <c r="AD146">
        <f>2*29.3*R146*0.92*(BQ146-W146)</f>
        <v>0</v>
      </c>
      <c r="AE146">
        <f>2*0.95*5.67E-8*(((BQ146+$B$7)+273)^4-(W146+273)^4)</f>
        <v>0</v>
      </c>
      <c r="AF146">
        <f>U146+AE146+AC146+AD146</f>
        <v>0</v>
      </c>
      <c r="AG146">
        <f>BN146*AU146*(BI146-BH146*(1000-AU146*BK146)/(1000-AU146*BJ146))/(100*BB146)</f>
        <v>0</v>
      </c>
      <c r="AH146">
        <f>1000*BN146*AU146*(BJ146-BK146)/(100*BB146*(1000-AU146*BJ146))</f>
        <v>0</v>
      </c>
      <c r="AI146">
        <f>(AJ146 - AK146 - BO146*1E3/(8.314*(BQ146+273.15)) * AM146/BN146 * AL146) * BN146/(100*BB146) * (1000 - BK146)/1000</f>
        <v>0</v>
      </c>
      <c r="AJ146">
        <v>258.569201467486</v>
      </c>
      <c r="AK146">
        <v>265.259836363636</v>
      </c>
      <c r="AL146">
        <v>-3.2159639372942</v>
      </c>
      <c r="AM146">
        <v>66.8786947202565</v>
      </c>
      <c r="AN146">
        <f>(AP146 - AO146 + BO146*1E3/(8.314*(BQ146+273.15)) * AR146/BN146 * AQ146) * BN146/(100*BB146) * 1000/(1000 - AP146)</f>
        <v>0</v>
      </c>
      <c r="AO146">
        <v>21.2650808036654</v>
      </c>
      <c r="AP146">
        <v>22.6152878787879</v>
      </c>
      <c r="AQ146">
        <v>0.00098512088879199</v>
      </c>
      <c r="AR146">
        <v>77.4196873633664</v>
      </c>
      <c r="AS146">
        <v>12</v>
      </c>
      <c r="AT146">
        <v>2</v>
      </c>
      <c r="AU146">
        <f>IF(AS146*$H$13&gt;=AW146,1.0,(AW146/(AW146-AS146*$H$13)))</f>
        <v>0</v>
      </c>
      <c r="AV146">
        <f>(AU146-1)*100</f>
        <v>0</v>
      </c>
      <c r="AW146">
        <f>MAX(0,($B$13+$C$13*BV146)/(1+$D$13*BV146)*BO146/(BQ146+273)*$E$13)</f>
        <v>0</v>
      </c>
      <c r="AX146">
        <f>$B$11*BW146+$C$11*BX146+$F$11*CI146*(1-CL146)</f>
        <v>0</v>
      </c>
      <c r="AY146">
        <f>AX146*AZ146</f>
        <v>0</v>
      </c>
      <c r="AZ146">
        <f>($B$11*$D$9+$C$11*$D$9+$F$11*((CV146+CN146)/MAX(CV146+CN146+CW146, 0.1)*$I$9+CW146/MAX(CV146+CN146+CW146, 0.1)*$J$9))/($B$11+$C$11+$F$11)</f>
        <v>0</v>
      </c>
      <c r="BA146">
        <f>($B$11*$K$9+$C$11*$K$9+$F$11*((CV146+CN146)/MAX(CV146+CN146+CW146, 0.1)*$P$9+CW146/MAX(CV146+CN146+CW146, 0.1)*$Q$9))/($B$11+$C$11+$F$11)</f>
        <v>0</v>
      </c>
      <c r="BB146">
        <v>2.18</v>
      </c>
      <c r="BC146">
        <v>0.5</v>
      </c>
      <c r="BD146" t="s">
        <v>355</v>
      </c>
      <c r="BE146">
        <v>2</v>
      </c>
      <c r="BF146" t="b">
        <v>1</v>
      </c>
      <c r="BG146">
        <v>1656172969.71429</v>
      </c>
      <c r="BH146">
        <v>282.206285714286</v>
      </c>
      <c r="BI146">
        <v>267.716535714286</v>
      </c>
      <c r="BJ146">
        <v>22.593375</v>
      </c>
      <c r="BK146">
        <v>21.2529571428571</v>
      </c>
      <c r="BL146">
        <v>281.086892857143</v>
      </c>
      <c r="BM146">
        <v>22.5418142857143</v>
      </c>
      <c r="BN146">
        <v>500.018142857143</v>
      </c>
      <c r="BO146">
        <v>76.3427071428572</v>
      </c>
      <c r="BP146">
        <v>0.0999988392857143</v>
      </c>
      <c r="BQ146">
        <v>26.4590392857143</v>
      </c>
      <c r="BR146">
        <v>26.665625</v>
      </c>
      <c r="BS146">
        <v>999.9</v>
      </c>
      <c r="BT146">
        <v>0</v>
      </c>
      <c r="BU146">
        <v>0</v>
      </c>
      <c r="BV146">
        <v>9990.44821428572</v>
      </c>
      <c r="BW146">
        <v>0</v>
      </c>
      <c r="BX146">
        <v>1788.76892857143</v>
      </c>
      <c r="BY146">
        <v>14.4896928571429</v>
      </c>
      <c r="BZ146">
        <v>288.729464285714</v>
      </c>
      <c r="CA146">
        <v>273.529678571429</v>
      </c>
      <c r="CB146">
        <v>1.34041928571429</v>
      </c>
      <c r="CC146">
        <v>267.716535714286</v>
      </c>
      <c r="CD146">
        <v>21.2529571428571</v>
      </c>
      <c r="CE146">
        <v>1.72483892857143</v>
      </c>
      <c r="CF146">
        <v>1.62250678571429</v>
      </c>
      <c r="CG146">
        <v>15.1217892857143</v>
      </c>
      <c r="CH146">
        <v>14.17425</v>
      </c>
      <c r="CI146">
        <v>2000.00928571429</v>
      </c>
      <c r="CJ146">
        <v>0.980005892857143</v>
      </c>
      <c r="CK146">
        <v>0.0199941107142857</v>
      </c>
      <c r="CL146">
        <v>0</v>
      </c>
      <c r="CM146">
        <v>2.5289</v>
      </c>
      <c r="CN146">
        <v>0</v>
      </c>
      <c r="CO146">
        <v>3162.65214285714</v>
      </c>
      <c r="CP146">
        <v>16705.5107142857</v>
      </c>
      <c r="CQ146">
        <v>45.812</v>
      </c>
      <c r="CR146">
        <v>48.09575</v>
      </c>
      <c r="CS146">
        <v>46.937</v>
      </c>
      <c r="CT146">
        <v>45.9347857142857</v>
      </c>
      <c r="CU146">
        <v>45.125</v>
      </c>
      <c r="CV146">
        <v>1960.01928571429</v>
      </c>
      <c r="CW146">
        <v>39.99</v>
      </c>
      <c r="CX146">
        <v>0</v>
      </c>
      <c r="CY146">
        <v>1656172976.4</v>
      </c>
      <c r="CZ146">
        <v>0</v>
      </c>
      <c r="DA146">
        <v>0</v>
      </c>
      <c r="DB146" t="s">
        <v>356</v>
      </c>
      <c r="DC146">
        <v>1656081796.1</v>
      </c>
      <c r="DD146">
        <v>1656081786.6</v>
      </c>
      <c r="DE146">
        <v>0</v>
      </c>
      <c r="DF146">
        <v>0.447</v>
      </c>
      <c r="DG146">
        <v>0.012</v>
      </c>
      <c r="DH146">
        <v>1.816</v>
      </c>
      <c r="DI146">
        <v>-0.091</v>
      </c>
      <c r="DJ146">
        <v>420</v>
      </c>
      <c r="DK146">
        <v>13</v>
      </c>
      <c r="DL146">
        <v>0.64</v>
      </c>
      <c r="DM146">
        <v>0.22</v>
      </c>
      <c r="DN146">
        <v>14.1287125</v>
      </c>
      <c r="DO146">
        <v>5.062391369606</v>
      </c>
      <c r="DP146">
        <v>0.52250959426</v>
      </c>
      <c r="DQ146">
        <v>0</v>
      </c>
      <c r="DR146">
        <v>1.33890875</v>
      </c>
      <c r="DS146">
        <v>0.0174435647279521</v>
      </c>
      <c r="DT146">
        <v>0.0099135710486938</v>
      </c>
      <c r="DU146">
        <v>1</v>
      </c>
      <c r="DV146">
        <v>1</v>
      </c>
      <c r="DW146">
        <v>2</v>
      </c>
      <c r="DX146" t="s">
        <v>375</v>
      </c>
      <c r="DY146">
        <v>2.8471</v>
      </c>
      <c r="DZ146">
        <v>2.71655</v>
      </c>
      <c r="EA146">
        <v>0.0518931</v>
      </c>
      <c r="EB146">
        <v>0.0494027</v>
      </c>
      <c r="EC146">
        <v>0.0838672</v>
      </c>
      <c r="ED146">
        <v>0.0797202</v>
      </c>
      <c r="EE146">
        <v>26829.8</v>
      </c>
      <c r="EF146">
        <v>23223</v>
      </c>
      <c r="EG146">
        <v>25343.6</v>
      </c>
      <c r="EH146">
        <v>23801</v>
      </c>
      <c r="EI146">
        <v>39638.8</v>
      </c>
      <c r="EJ146">
        <v>36263.2</v>
      </c>
      <c r="EK146">
        <v>45823.1</v>
      </c>
      <c r="EL146">
        <v>42469.5</v>
      </c>
      <c r="EM146">
        <v>1.77398</v>
      </c>
      <c r="EN146">
        <v>2.1648</v>
      </c>
      <c r="EO146">
        <v>0.0422373</v>
      </c>
      <c r="EP146">
        <v>0</v>
      </c>
      <c r="EQ146">
        <v>25.978</v>
      </c>
      <c r="ER146">
        <v>999.9</v>
      </c>
      <c r="ES146">
        <v>41.271</v>
      </c>
      <c r="ET146">
        <v>33.637</v>
      </c>
      <c r="EU146">
        <v>28.3036</v>
      </c>
      <c r="EV146">
        <v>52.4557</v>
      </c>
      <c r="EW146">
        <v>34.6434</v>
      </c>
      <c r="EX146">
        <v>2</v>
      </c>
      <c r="EY146">
        <v>0.123758</v>
      </c>
      <c r="EZ146">
        <v>2.37971</v>
      </c>
      <c r="FA146">
        <v>20.2273</v>
      </c>
      <c r="FB146">
        <v>5.23391</v>
      </c>
      <c r="FC146">
        <v>11.992</v>
      </c>
      <c r="FD146">
        <v>4.9557</v>
      </c>
      <c r="FE146">
        <v>3.30395</v>
      </c>
      <c r="FF146">
        <v>9999</v>
      </c>
      <c r="FG146">
        <v>311.7</v>
      </c>
      <c r="FH146">
        <v>3768.4</v>
      </c>
      <c r="FI146">
        <v>9999</v>
      </c>
      <c r="FJ146">
        <v>1.86829</v>
      </c>
      <c r="FK146">
        <v>1.86401</v>
      </c>
      <c r="FL146">
        <v>1.8715</v>
      </c>
      <c r="FM146">
        <v>1.8625</v>
      </c>
      <c r="FN146">
        <v>1.86188</v>
      </c>
      <c r="FO146">
        <v>1.86829</v>
      </c>
      <c r="FP146">
        <v>1.85838</v>
      </c>
      <c r="FQ146">
        <v>1.86478</v>
      </c>
      <c r="FR146">
        <v>5</v>
      </c>
      <c r="FS146">
        <v>0</v>
      </c>
      <c r="FT146">
        <v>0</v>
      </c>
      <c r="FU146">
        <v>0</v>
      </c>
      <c r="FV146" t="s">
        <v>358</v>
      </c>
      <c r="FW146" t="s">
        <v>359</v>
      </c>
      <c r="FX146" t="s">
        <v>360</v>
      </c>
      <c r="FY146" t="s">
        <v>360</v>
      </c>
      <c r="FZ146" t="s">
        <v>360</v>
      </c>
      <c r="GA146" t="s">
        <v>360</v>
      </c>
      <c r="GB146">
        <v>0</v>
      </c>
      <c r="GC146">
        <v>100</v>
      </c>
      <c r="GD146">
        <v>100</v>
      </c>
      <c r="GE146">
        <v>1.067</v>
      </c>
      <c r="GF146">
        <v>0.0516</v>
      </c>
      <c r="GG146">
        <v>0.394990895927804</v>
      </c>
      <c r="GH146">
        <v>0.00311535208462502</v>
      </c>
      <c r="GI146">
        <v>-2.16445174003142e-06</v>
      </c>
      <c r="GJ146">
        <v>9.0383515404126e-10</v>
      </c>
      <c r="GK146">
        <v>0.0515542376217994</v>
      </c>
      <c r="GL146">
        <v>0</v>
      </c>
      <c r="GM146">
        <v>0</v>
      </c>
      <c r="GN146">
        <v>0</v>
      </c>
      <c r="GO146">
        <v>18</v>
      </c>
      <c r="GP146">
        <v>2154</v>
      </c>
      <c r="GQ146">
        <v>2</v>
      </c>
      <c r="GR146">
        <v>17</v>
      </c>
      <c r="GS146">
        <v>1519.7</v>
      </c>
      <c r="GT146">
        <v>1519.8</v>
      </c>
      <c r="GU146">
        <v>0.826416</v>
      </c>
      <c r="GV146">
        <v>2.39746</v>
      </c>
      <c r="GW146">
        <v>1.99829</v>
      </c>
      <c r="GX146">
        <v>2.67578</v>
      </c>
      <c r="GY146">
        <v>2.09351</v>
      </c>
      <c r="GZ146">
        <v>2.38647</v>
      </c>
      <c r="HA146">
        <v>39.3169</v>
      </c>
      <c r="HB146">
        <v>15.4367</v>
      </c>
      <c r="HC146">
        <v>18</v>
      </c>
      <c r="HD146">
        <v>428.866</v>
      </c>
      <c r="HE146">
        <v>698.054</v>
      </c>
      <c r="HF146">
        <v>23.0028</v>
      </c>
      <c r="HG146">
        <v>29.0379</v>
      </c>
      <c r="HH146">
        <v>30.0008</v>
      </c>
      <c r="HI146">
        <v>28.8479</v>
      </c>
      <c r="HJ146">
        <v>28.8285</v>
      </c>
      <c r="HK146">
        <v>16.5074</v>
      </c>
      <c r="HL146">
        <v>34.1081</v>
      </c>
      <c r="HM146">
        <v>31.303</v>
      </c>
      <c r="HN146">
        <v>23</v>
      </c>
      <c r="HO146">
        <v>215.381</v>
      </c>
      <c r="HP146">
        <v>21.2983</v>
      </c>
      <c r="HQ146">
        <v>96.9777</v>
      </c>
      <c r="HR146">
        <v>99.8384</v>
      </c>
    </row>
    <row r="147" spans="1:226">
      <c r="A147">
        <v>131</v>
      </c>
      <c r="B147">
        <v>1656172982.5</v>
      </c>
      <c r="C147">
        <v>3186</v>
      </c>
      <c r="D147" t="s">
        <v>621</v>
      </c>
      <c r="E147" t="s">
        <v>622</v>
      </c>
      <c r="F147">
        <v>5</v>
      </c>
      <c r="G147" t="s">
        <v>596</v>
      </c>
      <c r="H147" t="s">
        <v>354</v>
      </c>
      <c r="I147">
        <v>1656172975</v>
      </c>
      <c r="J147">
        <f>(K147)/1000</f>
        <v>0</v>
      </c>
      <c r="K147">
        <f>IF(BF147, AN147, AH147)</f>
        <v>0</v>
      </c>
      <c r="L147">
        <f>IF(BF147, AI147, AG147)</f>
        <v>0</v>
      </c>
      <c r="M147">
        <f>BH147 - IF(AU147&gt;1, L147*BB147*100.0/(AW147*BV147), 0)</f>
        <v>0</v>
      </c>
      <c r="N147">
        <f>((T147-J147/2)*M147-L147)/(T147+J147/2)</f>
        <v>0</v>
      </c>
      <c r="O147">
        <f>N147*(BO147+BP147)/1000.0</f>
        <v>0</v>
      </c>
      <c r="P147">
        <f>(BH147 - IF(AU147&gt;1, L147*BB147*100.0/(AW147*BV147), 0))*(BO147+BP147)/1000.0</f>
        <v>0</v>
      </c>
      <c r="Q147">
        <f>2.0/((1/S147-1/R147)+SIGN(S147)*SQRT((1/S147-1/R147)*(1/S147-1/R147) + 4*BC147/((BC147+1)*(BC147+1))*(2*1/S147*1/R147-1/R147*1/R147)))</f>
        <v>0</v>
      </c>
      <c r="R147">
        <f>IF(LEFT(BD147,1)&lt;&gt;"0",IF(LEFT(BD147,1)="1",3.0,BE147),$D$5+$E$5*(BV147*BO147/($K$5*1000))+$F$5*(BV147*BO147/($K$5*1000))*MAX(MIN(BB147,$J$5),$I$5)*MAX(MIN(BB147,$J$5),$I$5)+$G$5*MAX(MIN(BB147,$J$5),$I$5)*(BV147*BO147/($K$5*1000))+$H$5*(BV147*BO147/($K$5*1000))*(BV147*BO147/($K$5*1000)))</f>
        <v>0</v>
      </c>
      <c r="S147">
        <f>J147*(1000-(1000*0.61365*exp(17.502*W147/(240.97+W147))/(BO147+BP147)+BJ147)/2)/(1000*0.61365*exp(17.502*W147/(240.97+W147))/(BO147+BP147)-BJ147)</f>
        <v>0</v>
      </c>
      <c r="T147">
        <f>1/((BC147+1)/(Q147/1.6)+1/(R147/1.37)) + BC147/((BC147+1)/(Q147/1.6) + BC147/(R147/1.37))</f>
        <v>0</v>
      </c>
      <c r="U147">
        <f>(AX147*BA147)</f>
        <v>0</v>
      </c>
      <c r="V147">
        <f>(BQ147+(U147+2*0.95*5.67E-8*(((BQ147+$B$7)+273)^4-(BQ147+273)^4)-44100*J147)/(1.84*29.3*R147+8*0.95*5.67E-8*(BQ147+273)^3))</f>
        <v>0</v>
      </c>
      <c r="W147">
        <f>($C$7*BR147+$D$7*BS147+$E$7*V147)</f>
        <v>0</v>
      </c>
      <c r="X147">
        <f>0.61365*exp(17.502*W147/(240.97+W147))</f>
        <v>0</v>
      </c>
      <c r="Y147">
        <f>(Z147/AA147*100)</f>
        <v>0</v>
      </c>
      <c r="Z147">
        <f>BJ147*(BO147+BP147)/1000</f>
        <v>0</v>
      </c>
      <c r="AA147">
        <f>0.61365*exp(17.502*BQ147/(240.97+BQ147))</f>
        <v>0</v>
      </c>
      <c r="AB147">
        <f>(X147-BJ147*(BO147+BP147)/1000)</f>
        <v>0</v>
      </c>
      <c r="AC147">
        <f>(-J147*44100)</f>
        <v>0</v>
      </c>
      <c r="AD147">
        <f>2*29.3*R147*0.92*(BQ147-W147)</f>
        <v>0</v>
      </c>
      <c r="AE147">
        <f>2*0.95*5.67E-8*(((BQ147+$B$7)+273)^4-(W147+273)^4)</f>
        <v>0</v>
      </c>
      <c r="AF147">
        <f>U147+AE147+AC147+AD147</f>
        <v>0</v>
      </c>
      <c r="AG147">
        <f>BN147*AU147*(BI147-BH147*(1000-AU147*BK147)/(1000-AU147*BJ147))/(100*BB147)</f>
        <v>0</v>
      </c>
      <c r="AH147">
        <f>1000*BN147*AU147*(BJ147-BK147)/(100*BB147*(1000-AU147*BJ147))</f>
        <v>0</v>
      </c>
      <c r="AI147">
        <f>(AJ147 - AK147 - BO147*1E3/(8.314*(BQ147+273.15)) * AM147/BN147 * AL147) * BN147/(100*BB147) * (1000 - BK147)/1000</f>
        <v>0</v>
      </c>
      <c r="AJ147">
        <v>241.321123828902</v>
      </c>
      <c r="AK147">
        <v>248.783612121212</v>
      </c>
      <c r="AL147">
        <v>-3.29785547620416</v>
      </c>
      <c r="AM147">
        <v>66.8786947202565</v>
      </c>
      <c r="AN147">
        <f>(AP147 - AO147 + BO147*1E3/(8.314*(BQ147+273.15)) * AR147/BN147 * AQ147) * BN147/(100*BB147) * 1000/(1000 - AP147)</f>
        <v>0</v>
      </c>
      <c r="AO147">
        <v>21.2385421526233</v>
      </c>
      <c r="AP147">
        <v>22.6099666666667</v>
      </c>
      <c r="AQ147">
        <v>-2.98918557745421e-05</v>
      </c>
      <c r="AR147">
        <v>77.4196873633664</v>
      </c>
      <c r="AS147">
        <v>12</v>
      </c>
      <c r="AT147">
        <v>2</v>
      </c>
      <c r="AU147">
        <f>IF(AS147*$H$13&gt;=AW147,1.0,(AW147/(AW147-AS147*$H$13)))</f>
        <v>0</v>
      </c>
      <c r="AV147">
        <f>(AU147-1)*100</f>
        <v>0</v>
      </c>
      <c r="AW147">
        <f>MAX(0,($B$13+$C$13*BV147)/(1+$D$13*BV147)*BO147/(BQ147+273)*$E$13)</f>
        <v>0</v>
      </c>
      <c r="AX147">
        <f>$B$11*BW147+$C$11*BX147+$F$11*CI147*(1-CL147)</f>
        <v>0</v>
      </c>
      <c r="AY147">
        <f>AX147*AZ147</f>
        <v>0</v>
      </c>
      <c r="AZ147">
        <f>($B$11*$D$9+$C$11*$D$9+$F$11*((CV147+CN147)/MAX(CV147+CN147+CW147, 0.1)*$I$9+CW147/MAX(CV147+CN147+CW147, 0.1)*$J$9))/($B$11+$C$11+$F$11)</f>
        <v>0</v>
      </c>
      <c r="BA147">
        <f>($B$11*$K$9+$C$11*$K$9+$F$11*((CV147+CN147)/MAX(CV147+CN147+CW147, 0.1)*$P$9+CW147/MAX(CV147+CN147+CW147, 0.1)*$Q$9))/($B$11+$C$11+$F$11)</f>
        <v>0</v>
      </c>
      <c r="BB147">
        <v>2.18</v>
      </c>
      <c r="BC147">
        <v>0.5</v>
      </c>
      <c r="BD147" t="s">
        <v>355</v>
      </c>
      <c r="BE147">
        <v>2</v>
      </c>
      <c r="BF147" t="b">
        <v>1</v>
      </c>
      <c r="BG147">
        <v>1656172975</v>
      </c>
      <c r="BH147">
        <v>265.462296296296</v>
      </c>
      <c r="BI147">
        <v>250.456777777778</v>
      </c>
      <c r="BJ147">
        <v>22.6063666666667</v>
      </c>
      <c r="BK147">
        <v>21.2500296296296</v>
      </c>
      <c r="BL147">
        <v>264.378518518519</v>
      </c>
      <c r="BM147">
        <v>22.5548074074074</v>
      </c>
      <c r="BN147">
        <v>500.005074074074</v>
      </c>
      <c r="BO147">
        <v>76.3427</v>
      </c>
      <c r="BP147">
        <v>0.0999604777777778</v>
      </c>
      <c r="BQ147">
        <v>26.4615518518518</v>
      </c>
      <c r="BR147">
        <v>26.673462962963</v>
      </c>
      <c r="BS147">
        <v>999.9</v>
      </c>
      <c r="BT147">
        <v>0</v>
      </c>
      <c r="BU147">
        <v>0</v>
      </c>
      <c r="BV147">
        <v>9995.14259259259</v>
      </c>
      <c r="BW147">
        <v>0</v>
      </c>
      <c r="BX147">
        <v>1784.63703703704</v>
      </c>
      <c r="BY147">
        <v>15.0055037037037</v>
      </c>
      <c r="BZ147">
        <v>271.602037037037</v>
      </c>
      <c r="CA147">
        <v>255.89462962963</v>
      </c>
      <c r="CB147">
        <v>1.35634333333333</v>
      </c>
      <c r="CC147">
        <v>250.456777777778</v>
      </c>
      <c r="CD147">
        <v>21.2500296296296</v>
      </c>
      <c r="CE147">
        <v>1.72583074074074</v>
      </c>
      <c r="CF147">
        <v>1.62228296296296</v>
      </c>
      <c r="CG147">
        <v>15.1307296296296</v>
      </c>
      <c r="CH147">
        <v>14.1721185185185</v>
      </c>
      <c r="CI147">
        <v>1999.99074074074</v>
      </c>
      <c r="CJ147">
        <v>0.980005888888889</v>
      </c>
      <c r="CK147">
        <v>0.0199941148148148</v>
      </c>
      <c r="CL147">
        <v>0</v>
      </c>
      <c r="CM147">
        <v>2.48837777777778</v>
      </c>
      <c r="CN147">
        <v>0</v>
      </c>
      <c r="CO147">
        <v>3148.32481481481</v>
      </c>
      <c r="CP147">
        <v>16705.3703703704</v>
      </c>
      <c r="CQ147">
        <v>45.819</v>
      </c>
      <c r="CR147">
        <v>48.1133333333333</v>
      </c>
      <c r="CS147">
        <v>46.937</v>
      </c>
      <c r="CT147">
        <v>45.9486666666667</v>
      </c>
      <c r="CU147">
        <v>45.1295925925926</v>
      </c>
      <c r="CV147">
        <v>1960.00074074074</v>
      </c>
      <c r="CW147">
        <v>39.99</v>
      </c>
      <c r="CX147">
        <v>0</v>
      </c>
      <c r="CY147">
        <v>1656172981.2</v>
      </c>
      <c r="CZ147">
        <v>0</v>
      </c>
      <c r="DA147">
        <v>0</v>
      </c>
      <c r="DB147" t="s">
        <v>356</v>
      </c>
      <c r="DC147">
        <v>1656081796.1</v>
      </c>
      <c r="DD147">
        <v>1656081786.6</v>
      </c>
      <c r="DE147">
        <v>0</v>
      </c>
      <c r="DF147">
        <v>0.447</v>
      </c>
      <c r="DG147">
        <v>0.012</v>
      </c>
      <c r="DH147">
        <v>1.816</v>
      </c>
      <c r="DI147">
        <v>-0.091</v>
      </c>
      <c r="DJ147">
        <v>420</v>
      </c>
      <c r="DK147">
        <v>13</v>
      </c>
      <c r="DL147">
        <v>0.64</v>
      </c>
      <c r="DM147">
        <v>0.22</v>
      </c>
      <c r="DN147">
        <v>14.6847275</v>
      </c>
      <c r="DO147">
        <v>6.16696998123824</v>
      </c>
      <c r="DP147">
        <v>0.642003936120138</v>
      </c>
      <c r="DQ147">
        <v>0</v>
      </c>
      <c r="DR147">
        <v>1.34949575</v>
      </c>
      <c r="DS147">
        <v>0.127448442776733</v>
      </c>
      <c r="DT147">
        <v>0.0185712632698344</v>
      </c>
      <c r="DU147">
        <v>0</v>
      </c>
      <c r="DV147">
        <v>0</v>
      </c>
      <c r="DW147">
        <v>2</v>
      </c>
      <c r="DX147" t="s">
        <v>357</v>
      </c>
      <c r="DY147">
        <v>2.84703</v>
      </c>
      <c r="DZ147">
        <v>2.71649</v>
      </c>
      <c r="EA147">
        <v>0.0491026</v>
      </c>
      <c r="EB147">
        <v>0.0465852</v>
      </c>
      <c r="EC147">
        <v>0.0838484</v>
      </c>
      <c r="ED147">
        <v>0.0796483</v>
      </c>
      <c r="EE147">
        <v>26907.8</v>
      </c>
      <c r="EF147">
        <v>23291</v>
      </c>
      <c r="EG147">
        <v>25342.9</v>
      </c>
      <c r="EH147">
        <v>23800.3</v>
      </c>
      <c r="EI147">
        <v>39638.4</v>
      </c>
      <c r="EJ147">
        <v>36264.6</v>
      </c>
      <c r="EK147">
        <v>45821.8</v>
      </c>
      <c r="EL147">
        <v>42467.9</v>
      </c>
      <c r="EM147">
        <v>1.77385</v>
      </c>
      <c r="EN147">
        <v>2.16447</v>
      </c>
      <c r="EO147">
        <v>0.0418648</v>
      </c>
      <c r="EP147">
        <v>0</v>
      </c>
      <c r="EQ147">
        <v>25.984</v>
      </c>
      <c r="ER147">
        <v>999.9</v>
      </c>
      <c r="ES147">
        <v>41.246</v>
      </c>
      <c r="ET147">
        <v>33.637</v>
      </c>
      <c r="EU147">
        <v>28.2868</v>
      </c>
      <c r="EV147">
        <v>52.4357</v>
      </c>
      <c r="EW147">
        <v>34.7236</v>
      </c>
      <c r="EX147">
        <v>2</v>
      </c>
      <c r="EY147">
        <v>0.124456</v>
      </c>
      <c r="EZ147">
        <v>2.39766</v>
      </c>
      <c r="FA147">
        <v>20.2269</v>
      </c>
      <c r="FB147">
        <v>5.23316</v>
      </c>
      <c r="FC147">
        <v>11.992</v>
      </c>
      <c r="FD147">
        <v>4.9556</v>
      </c>
      <c r="FE147">
        <v>3.30387</v>
      </c>
      <c r="FF147">
        <v>9999</v>
      </c>
      <c r="FG147">
        <v>311.7</v>
      </c>
      <c r="FH147">
        <v>3768.6</v>
      </c>
      <c r="FI147">
        <v>9999</v>
      </c>
      <c r="FJ147">
        <v>1.86828</v>
      </c>
      <c r="FK147">
        <v>1.86401</v>
      </c>
      <c r="FL147">
        <v>1.87149</v>
      </c>
      <c r="FM147">
        <v>1.86249</v>
      </c>
      <c r="FN147">
        <v>1.86188</v>
      </c>
      <c r="FO147">
        <v>1.86829</v>
      </c>
      <c r="FP147">
        <v>1.8584</v>
      </c>
      <c r="FQ147">
        <v>1.86478</v>
      </c>
      <c r="FR147">
        <v>5</v>
      </c>
      <c r="FS147">
        <v>0</v>
      </c>
      <c r="FT147">
        <v>0</v>
      </c>
      <c r="FU147">
        <v>0</v>
      </c>
      <c r="FV147" t="s">
        <v>358</v>
      </c>
      <c r="FW147" t="s">
        <v>359</v>
      </c>
      <c r="FX147" t="s">
        <v>360</v>
      </c>
      <c r="FY147" t="s">
        <v>360</v>
      </c>
      <c r="FZ147" t="s">
        <v>360</v>
      </c>
      <c r="GA147" t="s">
        <v>360</v>
      </c>
      <c r="GB147">
        <v>0</v>
      </c>
      <c r="GC147">
        <v>100</v>
      </c>
      <c r="GD147">
        <v>100</v>
      </c>
      <c r="GE147">
        <v>1.031</v>
      </c>
      <c r="GF147">
        <v>0.0515</v>
      </c>
      <c r="GG147">
        <v>0.394990895927804</v>
      </c>
      <c r="GH147">
        <v>0.00311535208462502</v>
      </c>
      <c r="GI147">
        <v>-2.16445174003142e-06</v>
      </c>
      <c r="GJ147">
        <v>9.0383515404126e-10</v>
      </c>
      <c r="GK147">
        <v>0.0515542376217994</v>
      </c>
      <c r="GL147">
        <v>0</v>
      </c>
      <c r="GM147">
        <v>0</v>
      </c>
      <c r="GN147">
        <v>0</v>
      </c>
      <c r="GO147">
        <v>18</v>
      </c>
      <c r="GP147">
        <v>2154</v>
      </c>
      <c r="GQ147">
        <v>2</v>
      </c>
      <c r="GR147">
        <v>17</v>
      </c>
      <c r="GS147">
        <v>1519.8</v>
      </c>
      <c r="GT147">
        <v>1519.9</v>
      </c>
      <c r="GU147">
        <v>0.778809</v>
      </c>
      <c r="GV147">
        <v>2.40967</v>
      </c>
      <c r="GW147">
        <v>1.99829</v>
      </c>
      <c r="GX147">
        <v>2.67578</v>
      </c>
      <c r="GY147">
        <v>2.09351</v>
      </c>
      <c r="GZ147">
        <v>2.31567</v>
      </c>
      <c r="HA147">
        <v>39.3169</v>
      </c>
      <c r="HB147">
        <v>15.4279</v>
      </c>
      <c r="HC147">
        <v>18</v>
      </c>
      <c r="HD147">
        <v>428.846</v>
      </c>
      <c r="HE147">
        <v>697.868</v>
      </c>
      <c r="HF147">
        <v>23.0033</v>
      </c>
      <c r="HG147">
        <v>29.0478</v>
      </c>
      <c r="HH147">
        <v>30.0008</v>
      </c>
      <c r="HI147">
        <v>28.8553</v>
      </c>
      <c r="HJ147">
        <v>28.8365</v>
      </c>
      <c r="HK147">
        <v>15.5453</v>
      </c>
      <c r="HL147">
        <v>34.1081</v>
      </c>
      <c r="HM147">
        <v>31.303</v>
      </c>
      <c r="HN147">
        <v>23</v>
      </c>
      <c r="HO147">
        <v>195.261</v>
      </c>
      <c r="HP147">
        <v>21.2984</v>
      </c>
      <c r="HQ147">
        <v>96.9749</v>
      </c>
      <c r="HR147">
        <v>99.8349</v>
      </c>
    </row>
    <row r="148" spans="1:226">
      <c r="A148">
        <v>132</v>
      </c>
      <c r="B148">
        <v>1656172987.5</v>
      </c>
      <c r="C148">
        <v>3191</v>
      </c>
      <c r="D148" t="s">
        <v>623</v>
      </c>
      <c r="E148" t="s">
        <v>624</v>
      </c>
      <c r="F148">
        <v>5</v>
      </c>
      <c r="G148" t="s">
        <v>596</v>
      </c>
      <c r="H148" t="s">
        <v>354</v>
      </c>
      <c r="I148">
        <v>1656172979.71429</v>
      </c>
      <c r="J148">
        <f>(K148)/1000</f>
        <v>0</v>
      </c>
      <c r="K148">
        <f>IF(BF148, AN148, AH148)</f>
        <v>0</v>
      </c>
      <c r="L148">
        <f>IF(BF148, AI148, AG148)</f>
        <v>0</v>
      </c>
      <c r="M148">
        <f>BH148 - IF(AU148&gt;1, L148*BB148*100.0/(AW148*BV148), 0)</f>
        <v>0</v>
      </c>
      <c r="N148">
        <f>((T148-J148/2)*M148-L148)/(T148+J148/2)</f>
        <v>0</v>
      </c>
      <c r="O148">
        <f>N148*(BO148+BP148)/1000.0</f>
        <v>0</v>
      </c>
      <c r="P148">
        <f>(BH148 - IF(AU148&gt;1, L148*BB148*100.0/(AW148*BV148), 0))*(BO148+BP148)/1000.0</f>
        <v>0</v>
      </c>
      <c r="Q148">
        <f>2.0/((1/S148-1/R148)+SIGN(S148)*SQRT((1/S148-1/R148)*(1/S148-1/R148) + 4*BC148/((BC148+1)*(BC148+1))*(2*1/S148*1/R148-1/R148*1/R148)))</f>
        <v>0</v>
      </c>
      <c r="R148">
        <f>IF(LEFT(BD148,1)&lt;&gt;"0",IF(LEFT(BD148,1)="1",3.0,BE148),$D$5+$E$5*(BV148*BO148/($K$5*1000))+$F$5*(BV148*BO148/($K$5*1000))*MAX(MIN(BB148,$J$5),$I$5)*MAX(MIN(BB148,$J$5),$I$5)+$G$5*MAX(MIN(BB148,$J$5),$I$5)*(BV148*BO148/($K$5*1000))+$H$5*(BV148*BO148/($K$5*1000))*(BV148*BO148/($K$5*1000)))</f>
        <v>0</v>
      </c>
      <c r="S148">
        <f>J148*(1000-(1000*0.61365*exp(17.502*W148/(240.97+W148))/(BO148+BP148)+BJ148)/2)/(1000*0.61365*exp(17.502*W148/(240.97+W148))/(BO148+BP148)-BJ148)</f>
        <v>0</v>
      </c>
      <c r="T148">
        <f>1/((BC148+1)/(Q148/1.6)+1/(R148/1.37)) + BC148/((BC148+1)/(Q148/1.6) + BC148/(R148/1.37))</f>
        <v>0</v>
      </c>
      <c r="U148">
        <f>(AX148*BA148)</f>
        <v>0</v>
      </c>
      <c r="V148">
        <f>(BQ148+(U148+2*0.95*5.67E-8*(((BQ148+$B$7)+273)^4-(BQ148+273)^4)-44100*J148)/(1.84*29.3*R148+8*0.95*5.67E-8*(BQ148+273)^3))</f>
        <v>0</v>
      </c>
      <c r="W148">
        <f>($C$7*BR148+$D$7*BS148+$E$7*V148)</f>
        <v>0</v>
      </c>
      <c r="X148">
        <f>0.61365*exp(17.502*W148/(240.97+W148))</f>
        <v>0</v>
      </c>
      <c r="Y148">
        <f>(Z148/AA148*100)</f>
        <v>0</v>
      </c>
      <c r="Z148">
        <f>BJ148*(BO148+BP148)/1000</f>
        <v>0</v>
      </c>
      <c r="AA148">
        <f>0.61365*exp(17.502*BQ148/(240.97+BQ148))</f>
        <v>0</v>
      </c>
      <c r="AB148">
        <f>(X148-BJ148*(BO148+BP148)/1000)</f>
        <v>0</v>
      </c>
      <c r="AC148">
        <f>(-J148*44100)</f>
        <v>0</v>
      </c>
      <c r="AD148">
        <f>2*29.3*R148*0.92*(BQ148-W148)</f>
        <v>0</v>
      </c>
      <c r="AE148">
        <f>2*0.95*5.67E-8*(((BQ148+$B$7)+273)^4-(W148+273)^4)</f>
        <v>0</v>
      </c>
      <c r="AF148">
        <f>U148+AE148+AC148+AD148</f>
        <v>0</v>
      </c>
      <c r="AG148">
        <f>BN148*AU148*(BI148-BH148*(1000-AU148*BK148)/(1000-AU148*BJ148))/(100*BB148)</f>
        <v>0</v>
      </c>
      <c r="AH148">
        <f>1000*BN148*AU148*(BJ148-BK148)/(100*BB148*(1000-AU148*BJ148))</f>
        <v>0</v>
      </c>
      <c r="AI148">
        <f>(AJ148 - AK148 - BO148*1E3/(8.314*(BQ148+273.15)) * AM148/BN148 * AL148) * BN148/(100*BB148) * (1000 - BK148)/1000</f>
        <v>0</v>
      </c>
      <c r="AJ148">
        <v>224.83348520968</v>
      </c>
      <c r="AK148">
        <v>232.487636363636</v>
      </c>
      <c r="AL148">
        <v>-3.26950200678101</v>
      </c>
      <c r="AM148">
        <v>66.8786947202565</v>
      </c>
      <c r="AN148">
        <f>(AP148 - AO148 + BO148*1E3/(8.314*(BQ148+273.15)) * AR148/BN148 * AQ148) * BN148/(100*BB148) * 1000/(1000 - AP148)</f>
        <v>0</v>
      </c>
      <c r="AO148">
        <v>21.2230727602767</v>
      </c>
      <c r="AP148">
        <v>22.6009848484848</v>
      </c>
      <c r="AQ148">
        <v>-0.000244715591558767</v>
      </c>
      <c r="AR148">
        <v>77.4196873633664</v>
      </c>
      <c r="AS148">
        <v>12</v>
      </c>
      <c r="AT148">
        <v>2</v>
      </c>
      <c r="AU148">
        <f>IF(AS148*$H$13&gt;=AW148,1.0,(AW148/(AW148-AS148*$H$13)))</f>
        <v>0</v>
      </c>
      <c r="AV148">
        <f>(AU148-1)*100</f>
        <v>0</v>
      </c>
      <c r="AW148">
        <f>MAX(0,($B$13+$C$13*BV148)/(1+$D$13*BV148)*BO148/(BQ148+273)*$E$13)</f>
        <v>0</v>
      </c>
      <c r="AX148">
        <f>$B$11*BW148+$C$11*BX148+$F$11*CI148*(1-CL148)</f>
        <v>0</v>
      </c>
      <c r="AY148">
        <f>AX148*AZ148</f>
        <v>0</v>
      </c>
      <c r="AZ148">
        <f>($B$11*$D$9+$C$11*$D$9+$F$11*((CV148+CN148)/MAX(CV148+CN148+CW148, 0.1)*$I$9+CW148/MAX(CV148+CN148+CW148, 0.1)*$J$9))/($B$11+$C$11+$F$11)</f>
        <v>0</v>
      </c>
      <c r="BA148">
        <f>($B$11*$K$9+$C$11*$K$9+$F$11*((CV148+CN148)/MAX(CV148+CN148+CW148, 0.1)*$P$9+CW148/MAX(CV148+CN148+CW148, 0.1)*$Q$9))/($B$11+$C$11+$F$11)</f>
        <v>0</v>
      </c>
      <c r="BB148">
        <v>2.18</v>
      </c>
      <c r="BC148">
        <v>0.5</v>
      </c>
      <c r="BD148" t="s">
        <v>355</v>
      </c>
      <c r="BE148">
        <v>2</v>
      </c>
      <c r="BF148" t="b">
        <v>1</v>
      </c>
      <c r="BG148">
        <v>1656172979.71429</v>
      </c>
      <c r="BH148">
        <v>250.503</v>
      </c>
      <c r="BI148">
        <v>234.987285714286</v>
      </c>
      <c r="BJ148">
        <v>22.6092428571429</v>
      </c>
      <c r="BK148">
        <v>21.2401464285714</v>
      </c>
      <c r="BL148">
        <v>249.451857142857</v>
      </c>
      <c r="BM148">
        <v>22.5576821428571</v>
      </c>
      <c r="BN148">
        <v>499.999357142857</v>
      </c>
      <c r="BO148">
        <v>76.3433392857143</v>
      </c>
      <c r="BP148">
        <v>0.099981725</v>
      </c>
      <c r="BQ148">
        <v>26.4643214285714</v>
      </c>
      <c r="BR148">
        <v>26.67265</v>
      </c>
      <c r="BS148">
        <v>999.9</v>
      </c>
      <c r="BT148">
        <v>0</v>
      </c>
      <c r="BU148">
        <v>0</v>
      </c>
      <c r="BV148">
        <v>10004.4410714286</v>
      </c>
      <c r="BW148">
        <v>0</v>
      </c>
      <c r="BX148">
        <v>1775.91214285714</v>
      </c>
      <c r="BY148">
        <v>15.5158035714286</v>
      </c>
      <c r="BZ148">
        <v>256.297714285714</v>
      </c>
      <c r="CA148">
        <v>240.086857142857</v>
      </c>
      <c r="CB148">
        <v>1.3691</v>
      </c>
      <c r="CC148">
        <v>234.987285714286</v>
      </c>
      <c r="CD148">
        <v>21.2401464285714</v>
      </c>
      <c r="CE148">
        <v>1.726065</v>
      </c>
      <c r="CF148">
        <v>1.62154285714286</v>
      </c>
      <c r="CG148">
        <v>15.13285</v>
      </c>
      <c r="CH148">
        <v>14.1650607142857</v>
      </c>
      <c r="CI148">
        <v>1999.98857142857</v>
      </c>
      <c r="CJ148">
        <v>0.980006</v>
      </c>
      <c r="CK148">
        <v>0.019994</v>
      </c>
      <c r="CL148">
        <v>0</v>
      </c>
      <c r="CM148">
        <v>2.43647142857143</v>
      </c>
      <c r="CN148">
        <v>0</v>
      </c>
      <c r="CO148">
        <v>3133.93321428571</v>
      </c>
      <c r="CP148">
        <v>16705.3464285714</v>
      </c>
      <c r="CQ148">
        <v>45.82775</v>
      </c>
      <c r="CR148">
        <v>48.1205</v>
      </c>
      <c r="CS148">
        <v>46.937</v>
      </c>
      <c r="CT148">
        <v>45.9595</v>
      </c>
      <c r="CU148">
        <v>45.1338571428571</v>
      </c>
      <c r="CV148">
        <v>1959.99857142857</v>
      </c>
      <c r="CW148">
        <v>39.99</v>
      </c>
      <c r="CX148">
        <v>0</v>
      </c>
      <c r="CY148">
        <v>1656172986.6</v>
      </c>
      <c r="CZ148">
        <v>0</v>
      </c>
      <c r="DA148">
        <v>0</v>
      </c>
      <c r="DB148" t="s">
        <v>356</v>
      </c>
      <c r="DC148">
        <v>1656081796.1</v>
      </c>
      <c r="DD148">
        <v>1656081786.6</v>
      </c>
      <c r="DE148">
        <v>0</v>
      </c>
      <c r="DF148">
        <v>0.447</v>
      </c>
      <c r="DG148">
        <v>0.012</v>
      </c>
      <c r="DH148">
        <v>1.816</v>
      </c>
      <c r="DI148">
        <v>-0.091</v>
      </c>
      <c r="DJ148">
        <v>420</v>
      </c>
      <c r="DK148">
        <v>13</v>
      </c>
      <c r="DL148">
        <v>0.64</v>
      </c>
      <c r="DM148">
        <v>0.22</v>
      </c>
      <c r="DN148">
        <v>15.1304225</v>
      </c>
      <c r="DO148">
        <v>6.22617748592866</v>
      </c>
      <c r="DP148">
        <v>0.656446692233078</v>
      </c>
      <c r="DQ148">
        <v>0</v>
      </c>
      <c r="DR148">
        <v>1.3593945</v>
      </c>
      <c r="DS148">
        <v>0.209451106941835</v>
      </c>
      <c r="DT148">
        <v>0.0223058374590599</v>
      </c>
      <c r="DU148">
        <v>0</v>
      </c>
      <c r="DV148">
        <v>0</v>
      </c>
      <c r="DW148">
        <v>2</v>
      </c>
      <c r="DX148" t="s">
        <v>357</v>
      </c>
      <c r="DY148">
        <v>2.84711</v>
      </c>
      <c r="DZ148">
        <v>2.71673</v>
      </c>
      <c r="EA148">
        <v>0.04627</v>
      </c>
      <c r="EB148">
        <v>0.0434801</v>
      </c>
      <c r="EC148">
        <v>0.0838267</v>
      </c>
      <c r="ED148">
        <v>0.0796664</v>
      </c>
      <c r="EE148">
        <v>26987.6</v>
      </c>
      <c r="EF148">
        <v>23366.5</v>
      </c>
      <c r="EG148">
        <v>25342.6</v>
      </c>
      <c r="EH148">
        <v>23800</v>
      </c>
      <c r="EI148">
        <v>39638.8</v>
      </c>
      <c r="EJ148">
        <v>36263.4</v>
      </c>
      <c r="EK148">
        <v>45821.2</v>
      </c>
      <c r="EL148">
        <v>42467.4</v>
      </c>
      <c r="EM148">
        <v>1.77383</v>
      </c>
      <c r="EN148">
        <v>2.16408</v>
      </c>
      <c r="EO148">
        <v>0.0421479</v>
      </c>
      <c r="EP148">
        <v>0</v>
      </c>
      <c r="EQ148">
        <v>25.9911</v>
      </c>
      <c r="ER148">
        <v>999.9</v>
      </c>
      <c r="ES148">
        <v>41.222</v>
      </c>
      <c r="ET148">
        <v>33.657</v>
      </c>
      <c r="EU148">
        <v>28.3025</v>
      </c>
      <c r="EV148">
        <v>52.5057</v>
      </c>
      <c r="EW148">
        <v>34.7596</v>
      </c>
      <c r="EX148">
        <v>2</v>
      </c>
      <c r="EY148">
        <v>0.125218</v>
      </c>
      <c r="EZ148">
        <v>2.40218</v>
      </c>
      <c r="FA148">
        <v>20.227</v>
      </c>
      <c r="FB148">
        <v>5.23391</v>
      </c>
      <c r="FC148">
        <v>11.992</v>
      </c>
      <c r="FD148">
        <v>4.95565</v>
      </c>
      <c r="FE148">
        <v>3.30393</v>
      </c>
      <c r="FF148">
        <v>9999</v>
      </c>
      <c r="FG148">
        <v>311.7</v>
      </c>
      <c r="FH148">
        <v>3768.6</v>
      </c>
      <c r="FI148">
        <v>9999</v>
      </c>
      <c r="FJ148">
        <v>1.86829</v>
      </c>
      <c r="FK148">
        <v>1.864</v>
      </c>
      <c r="FL148">
        <v>1.8715</v>
      </c>
      <c r="FM148">
        <v>1.86249</v>
      </c>
      <c r="FN148">
        <v>1.86188</v>
      </c>
      <c r="FO148">
        <v>1.86829</v>
      </c>
      <c r="FP148">
        <v>1.85843</v>
      </c>
      <c r="FQ148">
        <v>1.86478</v>
      </c>
      <c r="FR148">
        <v>5</v>
      </c>
      <c r="FS148">
        <v>0</v>
      </c>
      <c r="FT148">
        <v>0</v>
      </c>
      <c r="FU148">
        <v>0</v>
      </c>
      <c r="FV148" t="s">
        <v>358</v>
      </c>
      <c r="FW148" t="s">
        <v>359</v>
      </c>
      <c r="FX148" t="s">
        <v>360</v>
      </c>
      <c r="FY148" t="s">
        <v>360</v>
      </c>
      <c r="FZ148" t="s">
        <v>360</v>
      </c>
      <c r="GA148" t="s">
        <v>360</v>
      </c>
      <c r="GB148">
        <v>0</v>
      </c>
      <c r="GC148">
        <v>100</v>
      </c>
      <c r="GD148">
        <v>100</v>
      </c>
      <c r="GE148">
        <v>0.996</v>
      </c>
      <c r="GF148">
        <v>0.0516</v>
      </c>
      <c r="GG148">
        <v>0.394990895927804</v>
      </c>
      <c r="GH148">
        <v>0.00311535208462502</v>
      </c>
      <c r="GI148">
        <v>-2.16445174003142e-06</v>
      </c>
      <c r="GJ148">
        <v>9.0383515404126e-10</v>
      </c>
      <c r="GK148">
        <v>0.0515542376217994</v>
      </c>
      <c r="GL148">
        <v>0</v>
      </c>
      <c r="GM148">
        <v>0</v>
      </c>
      <c r="GN148">
        <v>0</v>
      </c>
      <c r="GO148">
        <v>18</v>
      </c>
      <c r="GP148">
        <v>2154</v>
      </c>
      <c r="GQ148">
        <v>2</v>
      </c>
      <c r="GR148">
        <v>17</v>
      </c>
      <c r="GS148">
        <v>1519.9</v>
      </c>
      <c r="GT148">
        <v>1520</v>
      </c>
      <c r="GU148">
        <v>0.732422</v>
      </c>
      <c r="GV148">
        <v>2.40723</v>
      </c>
      <c r="GW148">
        <v>1.99829</v>
      </c>
      <c r="GX148">
        <v>2.67578</v>
      </c>
      <c r="GY148">
        <v>2.09351</v>
      </c>
      <c r="GZ148">
        <v>2.40112</v>
      </c>
      <c r="HA148">
        <v>39.3169</v>
      </c>
      <c r="HB148">
        <v>15.4367</v>
      </c>
      <c r="HC148">
        <v>18</v>
      </c>
      <c r="HD148">
        <v>428.887</v>
      </c>
      <c r="HE148">
        <v>697.609</v>
      </c>
      <c r="HF148">
        <v>23.0016</v>
      </c>
      <c r="HG148">
        <v>29.0566</v>
      </c>
      <c r="HH148">
        <v>30.0008</v>
      </c>
      <c r="HI148">
        <v>28.8633</v>
      </c>
      <c r="HJ148">
        <v>28.8439</v>
      </c>
      <c r="HK148">
        <v>14.6176</v>
      </c>
      <c r="HL148">
        <v>34.1081</v>
      </c>
      <c r="HM148">
        <v>31.303</v>
      </c>
      <c r="HN148">
        <v>23</v>
      </c>
      <c r="HO148">
        <v>181.853</v>
      </c>
      <c r="HP148">
        <v>21.3021</v>
      </c>
      <c r="HQ148">
        <v>96.9737</v>
      </c>
      <c r="HR148">
        <v>99.8336</v>
      </c>
    </row>
    <row r="149" spans="1:226">
      <c r="A149">
        <v>133</v>
      </c>
      <c r="B149">
        <v>1656172992.5</v>
      </c>
      <c r="C149">
        <v>3196</v>
      </c>
      <c r="D149" t="s">
        <v>625</v>
      </c>
      <c r="E149" t="s">
        <v>626</v>
      </c>
      <c r="F149">
        <v>5</v>
      </c>
      <c r="G149" t="s">
        <v>596</v>
      </c>
      <c r="H149" t="s">
        <v>354</v>
      </c>
      <c r="I149">
        <v>1656172985</v>
      </c>
      <c r="J149">
        <f>(K149)/1000</f>
        <v>0</v>
      </c>
      <c r="K149">
        <f>IF(BF149, AN149, AH149)</f>
        <v>0</v>
      </c>
      <c r="L149">
        <f>IF(BF149, AI149, AG149)</f>
        <v>0</v>
      </c>
      <c r="M149">
        <f>BH149 - IF(AU149&gt;1, L149*BB149*100.0/(AW149*BV149), 0)</f>
        <v>0</v>
      </c>
      <c r="N149">
        <f>((T149-J149/2)*M149-L149)/(T149+J149/2)</f>
        <v>0</v>
      </c>
      <c r="O149">
        <f>N149*(BO149+BP149)/1000.0</f>
        <v>0</v>
      </c>
      <c r="P149">
        <f>(BH149 - IF(AU149&gt;1, L149*BB149*100.0/(AW149*BV149), 0))*(BO149+BP149)/1000.0</f>
        <v>0</v>
      </c>
      <c r="Q149">
        <f>2.0/((1/S149-1/R149)+SIGN(S149)*SQRT((1/S149-1/R149)*(1/S149-1/R149) + 4*BC149/((BC149+1)*(BC149+1))*(2*1/S149*1/R149-1/R149*1/R149)))</f>
        <v>0</v>
      </c>
      <c r="R149">
        <f>IF(LEFT(BD149,1)&lt;&gt;"0",IF(LEFT(BD149,1)="1",3.0,BE149),$D$5+$E$5*(BV149*BO149/($K$5*1000))+$F$5*(BV149*BO149/($K$5*1000))*MAX(MIN(BB149,$J$5),$I$5)*MAX(MIN(BB149,$J$5),$I$5)+$G$5*MAX(MIN(BB149,$J$5),$I$5)*(BV149*BO149/($K$5*1000))+$H$5*(BV149*BO149/($K$5*1000))*(BV149*BO149/($K$5*1000)))</f>
        <v>0</v>
      </c>
      <c r="S149">
        <f>J149*(1000-(1000*0.61365*exp(17.502*W149/(240.97+W149))/(BO149+BP149)+BJ149)/2)/(1000*0.61365*exp(17.502*W149/(240.97+W149))/(BO149+BP149)-BJ149)</f>
        <v>0</v>
      </c>
      <c r="T149">
        <f>1/((BC149+1)/(Q149/1.6)+1/(R149/1.37)) + BC149/((BC149+1)/(Q149/1.6) + BC149/(R149/1.37))</f>
        <v>0</v>
      </c>
      <c r="U149">
        <f>(AX149*BA149)</f>
        <v>0</v>
      </c>
      <c r="V149">
        <f>(BQ149+(U149+2*0.95*5.67E-8*(((BQ149+$B$7)+273)^4-(BQ149+273)^4)-44100*J149)/(1.84*29.3*R149+8*0.95*5.67E-8*(BQ149+273)^3))</f>
        <v>0</v>
      </c>
      <c r="W149">
        <f>($C$7*BR149+$D$7*BS149+$E$7*V149)</f>
        <v>0</v>
      </c>
      <c r="X149">
        <f>0.61365*exp(17.502*W149/(240.97+W149))</f>
        <v>0</v>
      </c>
      <c r="Y149">
        <f>(Z149/AA149*100)</f>
        <v>0</v>
      </c>
      <c r="Z149">
        <f>BJ149*(BO149+BP149)/1000</f>
        <v>0</v>
      </c>
      <c r="AA149">
        <f>0.61365*exp(17.502*BQ149/(240.97+BQ149))</f>
        <v>0</v>
      </c>
      <c r="AB149">
        <f>(X149-BJ149*(BO149+BP149)/1000)</f>
        <v>0</v>
      </c>
      <c r="AC149">
        <f>(-J149*44100)</f>
        <v>0</v>
      </c>
      <c r="AD149">
        <f>2*29.3*R149*0.92*(BQ149-W149)</f>
        <v>0</v>
      </c>
      <c r="AE149">
        <f>2*0.95*5.67E-8*(((BQ149+$B$7)+273)^4-(W149+273)^4)</f>
        <v>0</v>
      </c>
      <c r="AF149">
        <f>U149+AE149+AC149+AD149</f>
        <v>0</v>
      </c>
      <c r="AG149">
        <f>BN149*AU149*(BI149-BH149*(1000-AU149*BK149)/(1000-AU149*BJ149))/(100*BB149)</f>
        <v>0</v>
      </c>
      <c r="AH149">
        <f>1000*BN149*AU149*(BJ149-BK149)/(100*BB149*(1000-AU149*BJ149))</f>
        <v>0</v>
      </c>
      <c r="AI149">
        <f>(AJ149 - AK149 - BO149*1E3/(8.314*(BQ149+273.15)) * AM149/BN149 * AL149) * BN149/(100*BB149) * (1000 - BK149)/1000</f>
        <v>0</v>
      </c>
      <c r="AJ149">
        <v>207.457398956884</v>
      </c>
      <c r="AK149">
        <v>215.790309090909</v>
      </c>
      <c r="AL149">
        <v>-3.3344256116919</v>
      </c>
      <c r="AM149">
        <v>66.8786947202565</v>
      </c>
      <c r="AN149">
        <f>(AP149 - AO149 + BO149*1E3/(8.314*(BQ149+273.15)) * AR149/BN149 * AQ149) * BN149/(100*BB149) * 1000/(1000 - AP149)</f>
        <v>0</v>
      </c>
      <c r="AO149">
        <v>21.230694749687</v>
      </c>
      <c r="AP149">
        <v>22.6050084848485</v>
      </c>
      <c r="AQ149">
        <v>0.000152082196125871</v>
      </c>
      <c r="AR149">
        <v>77.4196873633664</v>
      </c>
      <c r="AS149">
        <v>12</v>
      </c>
      <c r="AT149">
        <v>2</v>
      </c>
      <c r="AU149">
        <f>IF(AS149*$H$13&gt;=AW149,1.0,(AW149/(AW149-AS149*$H$13)))</f>
        <v>0</v>
      </c>
      <c r="AV149">
        <f>(AU149-1)*100</f>
        <v>0</v>
      </c>
      <c r="AW149">
        <f>MAX(0,($B$13+$C$13*BV149)/(1+$D$13*BV149)*BO149/(BQ149+273)*$E$13)</f>
        <v>0</v>
      </c>
      <c r="AX149">
        <f>$B$11*BW149+$C$11*BX149+$F$11*CI149*(1-CL149)</f>
        <v>0</v>
      </c>
      <c r="AY149">
        <f>AX149*AZ149</f>
        <v>0</v>
      </c>
      <c r="AZ149">
        <f>($B$11*$D$9+$C$11*$D$9+$F$11*((CV149+CN149)/MAX(CV149+CN149+CW149, 0.1)*$I$9+CW149/MAX(CV149+CN149+CW149, 0.1)*$J$9))/($B$11+$C$11+$F$11)</f>
        <v>0</v>
      </c>
      <c r="BA149">
        <f>($B$11*$K$9+$C$11*$K$9+$F$11*((CV149+CN149)/MAX(CV149+CN149+CW149, 0.1)*$P$9+CW149/MAX(CV149+CN149+CW149, 0.1)*$Q$9))/($B$11+$C$11+$F$11)</f>
        <v>0</v>
      </c>
      <c r="BB149">
        <v>2.18</v>
      </c>
      <c r="BC149">
        <v>0.5</v>
      </c>
      <c r="BD149" t="s">
        <v>355</v>
      </c>
      <c r="BE149">
        <v>2</v>
      </c>
      <c r="BF149" t="b">
        <v>1</v>
      </c>
      <c r="BG149">
        <v>1656172985</v>
      </c>
      <c r="BH149">
        <v>233.554851851852</v>
      </c>
      <c r="BI149">
        <v>217.437592592593</v>
      </c>
      <c r="BJ149">
        <v>22.607437037037</v>
      </c>
      <c r="BK149">
        <v>21.2325925925926</v>
      </c>
      <c r="BL149">
        <v>232.541481481481</v>
      </c>
      <c r="BM149">
        <v>22.5558888888889</v>
      </c>
      <c r="BN149">
        <v>500.011777777778</v>
      </c>
      <c r="BO149">
        <v>76.3434148148148</v>
      </c>
      <c r="BP149">
        <v>0.100001511111111</v>
      </c>
      <c r="BQ149">
        <v>26.468862962963</v>
      </c>
      <c r="BR149">
        <v>26.675062962963</v>
      </c>
      <c r="BS149">
        <v>999.9</v>
      </c>
      <c r="BT149">
        <v>0</v>
      </c>
      <c r="BU149">
        <v>0</v>
      </c>
      <c r="BV149">
        <v>10009.5851851852</v>
      </c>
      <c r="BW149">
        <v>0</v>
      </c>
      <c r="BX149">
        <v>1768.73222222222</v>
      </c>
      <c r="BY149">
        <v>16.1173592592593</v>
      </c>
      <c r="BZ149">
        <v>238.957148148148</v>
      </c>
      <c r="CA149">
        <v>222.154333333333</v>
      </c>
      <c r="CB149">
        <v>1.37484666666667</v>
      </c>
      <c r="CC149">
        <v>217.437592592593</v>
      </c>
      <c r="CD149">
        <v>21.2325925925926</v>
      </c>
      <c r="CE149">
        <v>1.72592888888889</v>
      </c>
      <c r="CF149">
        <v>1.62096888888889</v>
      </c>
      <c r="CG149">
        <v>15.1316222222222</v>
      </c>
      <c r="CH149">
        <v>14.1595925925926</v>
      </c>
      <c r="CI149">
        <v>1999.98962962963</v>
      </c>
      <c r="CJ149">
        <v>0.980006</v>
      </c>
      <c r="CK149">
        <v>0.019994</v>
      </c>
      <c r="CL149">
        <v>0</v>
      </c>
      <c r="CM149">
        <v>2.46673333333333</v>
      </c>
      <c r="CN149">
        <v>0</v>
      </c>
      <c r="CO149">
        <v>3118.27148148148</v>
      </c>
      <c r="CP149">
        <v>16705.3555555556</v>
      </c>
      <c r="CQ149">
        <v>45.847</v>
      </c>
      <c r="CR149">
        <v>48.1203333333333</v>
      </c>
      <c r="CS149">
        <v>46.958</v>
      </c>
      <c r="CT149">
        <v>45.9813333333333</v>
      </c>
      <c r="CU149">
        <v>45.1502592592593</v>
      </c>
      <c r="CV149">
        <v>1959.99962962963</v>
      </c>
      <c r="CW149">
        <v>39.99</v>
      </c>
      <c r="CX149">
        <v>0</v>
      </c>
      <c r="CY149">
        <v>1656172991.4</v>
      </c>
      <c r="CZ149">
        <v>0</v>
      </c>
      <c r="DA149">
        <v>0</v>
      </c>
      <c r="DB149" t="s">
        <v>356</v>
      </c>
      <c r="DC149">
        <v>1656081796.1</v>
      </c>
      <c r="DD149">
        <v>1656081786.6</v>
      </c>
      <c r="DE149">
        <v>0</v>
      </c>
      <c r="DF149">
        <v>0.447</v>
      </c>
      <c r="DG149">
        <v>0.012</v>
      </c>
      <c r="DH149">
        <v>1.816</v>
      </c>
      <c r="DI149">
        <v>-0.091</v>
      </c>
      <c r="DJ149">
        <v>420</v>
      </c>
      <c r="DK149">
        <v>13</v>
      </c>
      <c r="DL149">
        <v>0.64</v>
      </c>
      <c r="DM149">
        <v>0.22</v>
      </c>
      <c r="DN149">
        <v>15.797135</v>
      </c>
      <c r="DO149">
        <v>6.72233921200752</v>
      </c>
      <c r="DP149">
        <v>0.700468801428729</v>
      </c>
      <c r="DQ149">
        <v>0</v>
      </c>
      <c r="DR149">
        <v>1.367312</v>
      </c>
      <c r="DS149">
        <v>0.0466761726078753</v>
      </c>
      <c r="DT149">
        <v>0.0180185324319158</v>
      </c>
      <c r="DU149">
        <v>1</v>
      </c>
      <c r="DV149">
        <v>1</v>
      </c>
      <c r="DW149">
        <v>2</v>
      </c>
      <c r="DX149" t="s">
        <v>375</v>
      </c>
      <c r="DY149">
        <v>2.84674</v>
      </c>
      <c r="DZ149">
        <v>2.71654</v>
      </c>
      <c r="EA149">
        <v>0.0433228</v>
      </c>
      <c r="EB149">
        <v>0.0404951</v>
      </c>
      <c r="EC149">
        <v>0.0838418</v>
      </c>
      <c r="ED149">
        <v>0.0798097</v>
      </c>
      <c r="EE149">
        <v>27070.4</v>
      </c>
      <c r="EF149">
        <v>23438.7</v>
      </c>
      <c r="EG149">
        <v>25342.1</v>
      </c>
      <c r="EH149">
        <v>23799.4</v>
      </c>
      <c r="EI149">
        <v>39637.1</v>
      </c>
      <c r="EJ149">
        <v>36257.1</v>
      </c>
      <c r="EK149">
        <v>45820.1</v>
      </c>
      <c r="EL149">
        <v>42466.8</v>
      </c>
      <c r="EM149">
        <v>1.77352</v>
      </c>
      <c r="EN149">
        <v>2.16427</v>
      </c>
      <c r="EO149">
        <v>0.0410154</v>
      </c>
      <c r="EP149">
        <v>0</v>
      </c>
      <c r="EQ149">
        <v>25.9988</v>
      </c>
      <c r="ER149">
        <v>999.9</v>
      </c>
      <c r="ES149">
        <v>41.198</v>
      </c>
      <c r="ET149">
        <v>33.667</v>
      </c>
      <c r="EU149">
        <v>28.3041</v>
      </c>
      <c r="EV149">
        <v>52.3057</v>
      </c>
      <c r="EW149">
        <v>34.6434</v>
      </c>
      <c r="EX149">
        <v>2</v>
      </c>
      <c r="EY149">
        <v>0.126014</v>
      </c>
      <c r="EZ149">
        <v>2.40582</v>
      </c>
      <c r="FA149">
        <v>20.2268</v>
      </c>
      <c r="FB149">
        <v>5.23256</v>
      </c>
      <c r="FC149">
        <v>11.992</v>
      </c>
      <c r="FD149">
        <v>4.95575</v>
      </c>
      <c r="FE149">
        <v>3.30395</v>
      </c>
      <c r="FF149">
        <v>9999</v>
      </c>
      <c r="FG149">
        <v>311.7</v>
      </c>
      <c r="FH149">
        <v>3768.6</v>
      </c>
      <c r="FI149">
        <v>9999</v>
      </c>
      <c r="FJ149">
        <v>1.86829</v>
      </c>
      <c r="FK149">
        <v>1.86401</v>
      </c>
      <c r="FL149">
        <v>1.8715</v>
      </c>
      <c r="FM149">
        <v>1.86249</v>
      </c>
      <c r="FN149">
        <v>1.86188</v>
      </c>
      <c r="FO149">
        <v>1.86829</v>
      </c>
      <c r="FP149">
        <v>1.85845</v>
      </c>
      <c r="FQ149">
        <v>1.86478</v>
      </c>
      <c r="FR149">
        <v>5</v>
      </c>
      <c r="FS149">
        <v>0</v>
      </c>
      <c r="FT149">
        <v>0</v>
      </c>
      <c r="FU149">
        <v>0</v>
      </c>
      <c r="FV149" t="s">
        <v>358</v>
      </c>
      <c r="FW149" t="s">
        <v>359</v>
      </c>
      <c r="FX149" t="s">
        <v>360</v>
      </c>
      <c r="FY149" t="s">
        <v>360</v>
      </c>
      <c r="FZ149" t="s">
        <v>360</v>
      </c>
      <c r="GA149" t="s">
        <v>360</v>
      </c>
      <c r="GB149">
        <v>0</v>
      </c>
      <c r="GC149">
        <v>100</v>
      </c>
      <c r="GD149">
        <v>100</v>
      </c>
      <c r="GE149">
        <v>0.958</v>
      </c>
      <c r="GF149">
        <v>0.0516</v>
      </c>
      <c r="GG149">
        <v>0.394990895927804</v>
      </c>
      <c r="GH149">
        <v>0.00311535208462502</v>
      </c>
      <c r="GI149">
        <v>-2.16445174003142e-06</v>
      </c>
      <c r="GJ149">
        <v>9.0383515404126e-10</v>
      </c>
      <c r="GK149">
        <v>0.0515542376217994</v>
      </c>
      <c r="GL149">
        <v>0</v>
      </c>
      <c r="GM149">
        <v>0</v>
      </c>
      <c r="GN149">
        <v>0</v>
      </c>
      <c r="GO149">
        <v>18</v>
      </c>
      <c r="GP149">
        <v>2154</v>
      </c>
      <c r="GQ149">
        <v>2</v>
      </c>
      <c r="GR149">
        <v>17</v>
      </c>
      <c r="GS149">
        <v>1519.9</v>
      </c>
      <c r="GT149">
        <v>1520.1</v>
      </c>
      <c r="GU149">
        <v>0.683594</v>
      </c>
      <c r="GV149">
        <v>2.40601</v>
      </c>
      <c r="GW149">
        <v>1.99829</v>
      </c>
      <c r="GX149">
        <v>2.67578</v>
      </c>
      <c r="GY149">
        <v>2.09351</v>
      </c>
      <c r="GZ149">
        <v>2.38037</v>
      </c>
      <c r="HA149">
        <v>39.3169</v>
      </c>
      <c r="HB149">
        <v>15.4367</v>
      </c>
      <c r="HC149">
        <v>18</v>
      </c>
      <c r="HD149">
        <v>428.771</v>
      </c>
      <c r="HE149">
        <v>697.875</v>
      </c>
      <c r="HF149">
        <v>23.0011</v>
      </c>
      <c r="HG149">
        <v>29.0665</v>
      </c>
      <c r="HH149">
        <v>30.0008</v>
      </c>
      <c r="HI149">
        <v>28.8712</v>
      </c>
      <c r="HJ149">
        <v>28.8513</v>
      </c>
      <c r="HK149">
        <v>13.6459</v>
      </c>
      <c r="HL149">
        <v>33.8264</v>
      </c>
      <c r="HM149">
        <v>31.303</v>
      </c>
      <c r="HN149">
        <v>23</v>
      </c>
      <c r="HO149">
        <v>161.725</v>
      </c>
      <c r="HP149">
        <v>21.3003</v>
      </c>
      <c r="HQ149">
        <v>96.9715</v>
      </c>
      <c r="HR149">
        <v>99.8318</v>
      </c>
    </row>
    <row r="150" spans="1:226">
      <c r="A150">
        <v>134</v>
      </c>
      <c r="B150">
        <v>1656172997.5</v>
      </c>
      <c r="C150">
        <v>3201</v>
      </c>
      <c r="D150" t="s">
        <v>627</v>
      </c>
      <c r="E150" t="s">
        <v>628</v>
      </c>
      <c r="F150">
        <v>5</v>
      </c>
      <c r="G150" t="s">
        <v>596</v>
      </c>
      <c r="H150" t="s">
        <v>354</v>
      </c>
      <c r="I150">
        <v>1656172989.71429</v>
      </c>
      <c r="J150">
        <f>(K150)/1000</f>
        <v>0</v>
      </c>
      <c r="K150">
        <f>IF(BF150, AN150, AH150)</f>
        <v>0</v>
      </c>
      <c r="L150">
        <f>IF(BF150, AI150, AG150)</f>
        <v>0</v>
      </c>
      <c r="M150">
        <f>BH150 - IF(AU150&gt;1, L150*BB150*100.0/(AW150*BV150), 0)</f>
        <v>0</v>
      </c>
      <c r="N150">
        <f>((T150-J150/2)*M150-L150)/(T150+J150/2)</f>
        <v>0</v>
      </c>
      <c r="O150">
        <f>N150*(BO150+BP150)/1000.0</f>
        <v>0</v>
      </c>
      <c r="P150">
        <f>(BH150 - IF(AU150&gt;1, L150*BB150*100.0/(AW150*BV150), 0))*(BO150+BP150)/1000.0</f>
        <v>0</v>
      </c>
      <c r="Q150">
        <f>2.0/((1/S150-1/R150)+SIGN(S150)*SQRT((1/S150-1/R150)*(1/S150-1/R150) + 4*BC150/((BC150+1)*(BC150+1))*(2*1/S150*1/R150-1/R150*1/R150)))</f>
        <v>0</v>
      </c>
      <c r="R150">
        <f>IF(LEFT(BD150,1)&lt;&gt;"0",IF(LEFT(BD150,1)="1",3.0,BE150),$D$5+$E$5*(BV150*BO150/($K$5*1000))+$F$5*(BV150*BO150/($K$5*1000))*MAX(MIN(BB150,$J$5),$I$5)*MAX(MIN(BB150,$J$5),$I$5)+$G$5*MAX(MIN(BB150,$J$5),$I$5)*(BV150*BO150/($K$5*1000))+$H$5*(BV150*BO150/($K$5*1000))*(BV150*BO150/($K$5*1000)))</f>
        <v>0</v>
      </c>
      <c r="S150">
        <f>J150*(1000-(1000*0.61365*exp(17.502*W150/(240.97+W150))/(BO150+BP150)+BJ150)/2)/(1000*0.61365*exp(17.502*W150/(240.97+W150))/(BO150+BP150)-BJ150)</f>
        <v>0</v>
      </c>
      <c r="T150">
        <f>1/((BC150+1)/(Q150/1.6)+1/(R150/1.37)) + BC150/((BC150+1)/(Q150/1.6) + BC150/(R150/1.37))</f>
        <v>0</v>
      </c>
      <c r="U150">
        <f>(AX150*BA150)</f>
        <v>0</v>
      </c>
      <c r="V150">
        <f>(BQ150+(U150+2*0.95*5.67E-8*(((BQ150+$B$7)+273)^4-(BQ150+273)^4)-44100*J150)/(1.84*29.3*R150+8*0.95*5.67E-8*(BQ150+273)^3))</f>
        <v>0</v>
      </c>
      <c r="W150">
        <f>($C$7*BR150+$D$7*BS150+$E$7*V150)</f>
        <v>0</v>
      </c>
      <c r="X150">
        <f>0.61365*exp(17.502*W150/(240.97+W150))</f>
        <v>0</v>
      </c>
      <c r="Y150">
        <f>(Z150/AA150*100)</f>
        <v>0</v>
      </c>
      <c r="Z150">
        <f>BJ150*(BO150+BP150)/1000</f>
        <v>0</v>
      </c>
      <c r="AA150">
        <f>0.61365*exp(17.502*BQ150/(240.97+BQ150))</f>
        <v>0</v>
      </c>
      <c r="AB150">
        <f>(X150-BJ150*(BO150+BP150)/1000)</f>
        <v>0</v>
      </c>
      <c r="AC150">
        <f>(-J150*44100)</f>
        <v>0</v>
      </c>
      <c r="AD150">
        <f>2*29.3*R150*0.92*(BQ150-W150)</f>
        <v>0</v>
      </c>
      <c r="AE150">
        <f>2*0.95*5.67E-8*(((BQ150+$B$7)+273)^4-(W150+273)^4)</f>
        <v>0</v>
      </c>
      <c r="AF150">
        <f>U150+AE150+AC150+AD150</f>
        <v>0</v>
      </c>
      <c r="AG150">
        <f>BN150*AU150*(BI150-BH150*(1000-AU150*BK150)/(1000-AU150*BJ150))/(100*BB150)</f>
        <v>0</v>
      </c>
      <c r="AH150">
        <f>1000*BN150*AU150*(BJ150-BK150)/(100*BB150*(1000-AU150*BJ150))</f>
        <v>0</v>
      </c>
      <c r="AI150">
        <f>(AJ150 - AK150 - BO150*1E3/(8.314*(BQ150+273.15)) * AM150/BN150 * AL150) * BN150/(100*BB150) * (1000 - BK150)/1000</f>
        <v>0</v>
      </c>
      <c r="AJ150">
        <v>190.988901732159</v>
      </c>
      <c r="AK150">
        <v>199.53296969697</v>
      </c>
      <c r="AL150">
        <v>-3.25274132192696</v>
      </c>
      <c r="AM150">
        <v>66.8786947202565</v>
      </c>
      <c r="AN150">
        <f>(AP150 - AO150 + BO150*1E3/(8.314*(BQ150+273.15)) * AR150/BN150 * AQ150) * BN150/(100*BB150) * 1000/(1000 - AP150)</f>
        <v>0</v>
      </c>
      <c r="AO150">
        <v>21.3040832146428</v>
      </c>
      <c r="AP150">
        <v>22.6355563636364</v>
      </c>
      <c r="AQ150">
        <v>0.00556383895963426</v>
      </c>
      <c r="AR150">
        <v>77.4196873633664</v>
      </c>
      <c r="AS150">
        <v>12</v>
      </c>
      <c r="AT150">
        <v>2</v>
      </c>
      <c r="AU150">
        <f>IF(AS150*$H$13&gt;=AW150,1.0,(AW150/(AW150-AS150*$H$13)))</f>
        <v>0</v>
      </c>
      <c r="AV150">
        <f>(AU150-1)*100</f>
        <v>0</v>
      </c>
      <c r="AW150">
        <f>MAX(0,($B$13+$C$13*BV150)/(1+$D$13*BV150)*BO150/(BQ150+273)*$E$13)</f>
        <v>0</v>
      </c>
      <c r="AX150">
        <f>$B$11*BW150+$C$11*BX150+$F$11*CI150*(1-CL150)</f>
        <v>0</v>
      </c>
      <c r="AY150">
        <f>AX150*AZ150</f>
        <v>0</v>
      </c>
      <c r="AZ150">
        <f>($B$11*$D$9+$C$11*$D$9+$F$11*((CV150+CN150)/MAX(CV150+CN150+CW150, 0.1)*$I$9+CW150/MAX(CV150+CN150+CW150, 0.1)*$J$9))/($B$11+$C$11+$F$11)</f>
        <v>0</v>
      </c>
      <c r="BA150">
        <f>($B$11*$K$9+$C$11*$K$9+$F$11*((CV150+CN150)/MAX(CV150+CN150+CW150, 0.1)*$P$9+CW150/MAX(CV150+CN150+CW150, 0.1)*$Q$9))/($B$11+$C$11+$F$11)</f>
        <v>0</v>
      </c>
      <c r="BB150">
        <v>2.18</v>
      </c>
      <c r="BC150">
        <v>0.5</v>
      </c>
      <c r="BD150" t="s">
        <v>355</v>
      </c>
      <c r="BE150">
        <v>2</v>
      </c>
      <c r="BF150" t="b">
        <v>1</v>
      </c>
      <c r="BG150">
        <v>1656172989.71429</v>
      </c>
      <c r="BH150">
        <v>218.401821428571</v>
      </c>
      <c r="BI150">
        <v>201.88375</v>
      </c>
      <c r="BJ150">
        <v>22.6100607142857</v>
      </c>
      <c r="BK150">
        <v>21.2579035714286</v>
      </c>
      <c r="BL150">
        <v>217.422892857143</v>
      </c>
      <c r="BM150">
        <v>22.5585035714286</v>
      </c>
      <c r="BN150">
        <v>500.000714285714</v>
      </c>
      <c r="BO150">
        <v>76.3434392857143</v>
      </c>
      <c r="BP150">
        <v>0.0999883392857143</v>
      </c>
      <c r="BQ150">
        <v>26.4755357142857</v>
      </c>
      <c r="BR150">
        <v>26.6777857142857</v>
      </c>
      <c r="BS150">
        <v>999.9</v>
      </c>
      <c r="BT150">
        <v>0</v>
      </c>
      <c r="BU150">
        <v>0</v>
      </c>
      <c r="BV150">
        <v>10011.8932142857</v>
      </c>
      <c r="BW150">
        <v>0</v>
      </c>
      <c r="BX150">
        <v>1767.48607142857</v>
      </c>
      <c r="BY150">
        <v>16.5181464285714</v>
      </c>
      <c r="BZ150">
        <v>223.454071428571</v>
      </c>
      <c r="CA150">
        <v>206.268071428571</v>
      </c>
      <c r="CB150">
        <v>1.35215464285714</v>
      </c>
      <c r="CC150">
        <v>201.88375</v>
      </c>
      <c r="CD150">
        <v>21.2579035714286</v>
      </c>
      <c r="CE150">
        <v>1.72612964285714</v>
      </c>
      <c r="CF150">
        <v>1.62290214285714</v>
      </c>
      <c r="CG150">
        <v>15.1334285714286</v>
      </c>
      <c r="CH150">
        <v>14.177975</v>
      </c>
      <c r="CI150">
        <v>2000.02</v>
      </c>
      <c r="CJ150">
        <v>0.980006107142857</v>
      </c>
      <c r="CK150">
        <v>0.0199938892857143</v>
      </c>
      <c r="CL150">
        <v>0</v>
      </c>
      <c r="CM150">
        <v>2.47776071428571</v>
      </c>
      <c r="CN150">
        <v>0</v>
      </c>
      <c r="CO150">
        <v>3104.92392857143</v>
      </c>
      <c r="CP150">
        <v>16705.6071428571</v>
      </c>
      <c r="CQ150">
        <v>45.85925</v>
      </c>
      <c r="CR150">
        <v>48.125</v>
      </c>
      <c r="CS150">
        <v>46.9775</v>
      </c>
      <c r="CT150">
        <v>45.991</v>
      </c>
      <c r="CU150">
        <v>45.1670714285714</v>
      </c>
      <c r="CV150">
        <v>1960.03</v>
      </c>
      <c r="CW150">
        <v>39.99</v>
      </c>
      <c r="CX150">
        <v>0</v>
      </c>
      <c r="CY150">
        <v>1656172996.2</v>
      </c>
      <c r="CZ150">
        <v>0</v>
      </c>
      <c r="DA150">
        <v>0</v>
      </c>
      <c r="DB150" t="s">
        <v>356</v>
      </c>
      <c r="DC150">
        <v>1656081796.1</v>
      </c>
      <c r="DD150">
        <v>1656081786.6</v>
      </c>
      <c r="DE150">
        <v>0</v>
      </c>
      <c r="DF150">
        <v>0.447</v>
      </c>
      <c r="DG150">
        <v>0.012</v>
      </c>
      <c r="DH150">
        <v>1.816</v>
      </c>
      <c r="DI150">
        <v>-0.091</v>
      </c>
      <c r="DJ150">
        <v>420</v>
      </c>
      <c r="DK150">
        <v>13</v>
      </c>
      <c r="DL150">
        <v>0.64</v>
      </c>
      <c r="DM150">
        <v>0.22</v>
      </c>
      <c r="DN150">
        <v>16.2048425</v>
      </c>
      <c r="DO150">
        <v>5.09270656660413</v>
      </c>
      <c r="DP150">
        <v>0.548178530630077</v>
      </c>
      <c r="DQ150">
        <v>0</v>
      </c>
      <c r="DR150">
        <v>1.36101875</v>
      </c>
      <c r="DS150">
        <v>-0.230835534709196</v>
      </c>
      <c r="DT150">
        <v>0.028629115528383</v>
      </c>
      <c r="DU150">
        <v>0</v>
      </c>
      <c r="DV150">
        <v>0</v>
      </c>
      <c r="DW150">
        <v>2</v>
      </c>
      <c r="DX150" t="s">
        <v>357</v>
      </c>
      <c r="DY150">
        <v>2.84682</v>
      </c>
      <c r="DZ150">
        <v>2.71656</v>
      </c>
      <c r="EA150">
        <v>0.040363</v>
      </c>
      <c r="EB150">
        <v>0.0372846</v>
      </c>
      <c r="EC150">
        <v>0.0839161</v>
      </c>
      <c r="ED150">
        <v>0.0798244</v>
      </c>
      <c r="EE150">
        <v>27152.9</v>
      </c>
      <c r="EF150">
        <v>23516.8</v>
      </c>
      <c r="EG150">
        <v>25341</v>
      </c>
      <c r="EH150">
        <v>23799</v>
      </c>
      <c r="EI150">
        <v>39632.2</v>
      </c>
      <c r="EJ150">
        <v>36255.8</v>
      </c>
      <c r="EK150">
        <v>45818.4</v>
      </c>
      <c r="EL150">
        <v>42466</v>
      </c>
      <c r="EM150">
        <v>1.77337</v>
      </c>
      <c r="EN150">
        <v>2.16373</v>
      </c>
      <c r="EO150">
        <v>0.0417978</v>
      </c>
      <c r="EP150">
        <v>0</v>
      </c>
      <c r="EQ150">
        <v>26.0076</v>
      </c>
      <c r="ER150">
        <v>999.9</v>
      </c>
      <c r="ES150">
        <v>41.149</v>
      </c>
      <c r="ET150">
        <v>33.667</v>
      </c>
      <c r="EU150">
        <v>28.2698</v>
      </c>
      <c r="EV150">
        <v>52.2557</v>
      </c>
      <c r="EW150">
        <v>34.6795</v>
      </c>
      <c r="EX150">
        <v>2</v>
      </c>
      <c r="EY150">
        <v>0.126705</v>
      </c>
      <c r="EZ150">
        <v>2.40388</v>
      </c>
      <c r="FA150">
        <v>20.2268</v>
      </c>
      <c r="FB150">
        <v>5.23331</v>
      </c>
      <c r="FC150">
        <v>11.992</v>
      </c>
      <c r="FD150">
        <v>4.95485</v>
      </c>
      <c r="FE150">
        <v>3.30398</v>
      </c>
      <c r="FF150">
        <v>9999</v>
      </c>
      <c r="FG150">
        <v>311.7</v>
      </c>
      <c r="FH150">
        <v>3768.9</v>
      </c>
      <c r="FI150">
        <v>9999</v>
      </c>
      <c r="FJ150">
        <v>1.86829</v>
      </c>
      <c r="FK150">
        <v>1.86401</v>
      </c>
      <c r="FL150">
        <v>1.87149</v>
      </c>
      <c r="FM150">
        <v>1.86249</v>
      </c>
      <c r="FN150">
        <v>1.86188</v>
      </c>
      <c r="FO150">
        <v>1.86829</v>
      </c>
      <c r="FP150">
        <v>1.85843</v>
      </c>
      <c r="FQ150">
        <v>1.86478</v>
      </c>
      <c r="FR150">
        <v>5</v>
      </c>
      <c r="FS150">
        <v>0</v>
      </c>
      <c r="FT150">
        <v>0</v>
      </c>
      <c r="FU150">
        <v>0</v>
      </c>
      <c r="FV150" t="s">
        <v>358</v>
      </c>
      <c r="FW150" t="s">
        <v>359</v>
      </c>
      <c r="FX150" t="s">
        <v>360</v>
      </c>
      <c r="FY150" t="s">
        <v>360</v>
      </c>
      <c r="FZ150" t="s">
        <v>360</v>
      </c>
      <c r="GA150" t="s">
        <v>360</v>
      </c>
      <c r="GB150">
        <v>0</v>
      </c>
      <c r="GC150">
        <v>100</v>
      </c>
      <c r="GD150">
        <v>100</v>
      </c>
      <c r="GE150">
        <v>0.92</v>
      </c>
      <c r="GF150">
        <v>0.0515</v>
      </c>
      <c r="GG150">
        <v>0.394990895927804</v>
      </c>
      <c r="GH150">
        <v>0.00311535208462502</v>
      </c>
      <c r="GI150">
        <v>-2.16445174003142e-06</v>
      </c>
      <c r="GJ150">
        <v>9.0383515404126e-10</v>
      </c>
      <c r="GK150">
        <v>0.0515542376217994</v>
      </c>
      <c r="GL150">
        <v>0</v>
      </c>
      <c r="GM150">
        <v>0</v>
      </c>
      <c r="GN150">
        <v>0</v>
      </c>
      <c r="GO150">
        <v>18</v>
      </c>
      <c r="GP150">
        <v>2154</v>
      </c>
      <c r="GQ150">
        <v>2</v>
      </c>
      <c r="GR150">
        <v>17</v>
      </c>
      <c r="GS150">
        <v>1520</v>
      </c>
      <c r="GT150">
        <v>1520.2</v>
      </c>
      <c r="GU150">
        <v>0.635986</v>
      </c>
      <c r="GV150">
        <v>2.41211</v>
      </c>
      <c r="GW150">
        <v>1.99829</v>
      </c>
      <c r="GX150">
        <v>2.67578</v>
      </c>
      <c r="GY150">
        <v>2.09351</v>
      </c>
      <c r="GZ150">
        <v>2.35229</v>
      </c>
      <c r="HA150">
        <v>39.3418</v>
      </c>
      <c r="HB150">
        <v>15.4279</v>
      </c>
      <c r="HC150">
        <v>18</v>
      </c>
      <c r="HD150">
        <v>428.74</v>
      </c>
      <c r="HE150">
        <v>697.493</v>
      </c>
      <c r="HF150">
        <v>23</v>
      </c>
      <c r="HG150">
        <v>29.0754</v>
      </c>
      <c r="HH150">
        <v>30.0008</v>
      </c>
      <c r="HI150">
        <v>28.8791</v>
      </c>
      <c r="HJ150">
        <v>28.8593</v>
      </c>
      <c r="HK150">
        <v>12.6951</v>
      </c>
      <c r="HL150">
        <v>33.8264</v>
      </c>
      <c r="HM150">
        <v>30.9202</v>
      </c>
      <c r="HN150">
        <v>23</v>
      </c>
      <c r="HO150">
        <v>148.224</v>
      </c>
      <c r="HP150">
        <v>21.3003</v>
      </c>
      <c r="HQ150">
        <v>96.9676</v>
      </c>
      <c r="HR150">
        <v>99.8301</v>
      </c>
    </row>
    <row r="151" spans="1:226">
      <c r="A151">
        <v>135</v>
      </c>
      <c r="B151">
        <v>1656173002</v>
      </c>
      <c r="C151">
        <v>3205.5</v>
      </c>
      <c r="D151" t="s">
        <v>629</v>
      </c>
      <c r="E151" t="s">
        <v>630</v>
      </c>
      <c r="F151">
        <v>5</v>
      </c>
      <c r="G151" t="s">
        <v>596</v>
      </c>
      <c r="H151" t="s">
        <v>354</v>
      </c>
      <c r="I151">
        <v>1656172994.16071</v>
      </c>
      <c r="J151">
        <f>(K151)/1000</f>
        <v>0</v>
      </c>
      <c r="K151">
        <f>IF(BF151, AN151, AH151)</f>
        <v>0</v>
      </c>
      <c r="L151">
        <f>IF(BF151, AI151, AG151)</f>
        <v>0</v>
      </c>
      <c r="M151">
        <f>BH151 - IF(AU151&gt;1, L151*BB151*100.0/(AW151*BV151), 0)</f>
        <v>0</v>
      </c>
      <c r="N151">
        <f>((T151-J151/2)*M151-L151)/(T151+J151/2)</f>
        <v>0</v>
      </c>
      <c r="O151">
        <f>N151*(BO151+BP151)/1000.0</f>
        <v>0</v>
      </c>
      <c r="P151">
        <f>(BH151 - IF(AU151&gt;1, L151*BB151*100.0/(AW151*BV151), 0))*(BO151+BP151)/1000.0</f>
        <v>0</v>
      </c>
      <c r="Q151">
        <f>2.0/((1/S151-1/R151)+SIGN(S151)*SQRT((1/S151-1/R151)*(1/S151-1/R151) + 4*BC151/((BC151+1)*(BC151+1))*(2*1/S151*1/R151-1/R151*1/R151)))</f>
        <v>0</v>
      </c>
      <c r="R151">
        <f>IF(LEFT(BD151,1)&lt;&gt;"0",IF(LEFT(BD151,1)="1",3.0,BE151),$D$5+$E$5*(BV151*BO151/($K$5*1000))+$F$5*(BV151*BO151/($K$5*1000))*MAX(MIN(BB151,$J$5),$I$5)*MAX(MIN(BB151,$J$5),$I$5)+$G$5*MAX(MIN(BB151,$J$5),$I$5)*(BV151*BO151/($K$5*1000))+$H$5*(BV151*BO151/($K$5*1000))*(BV151*BO151/($K$5*1000)))</f>
        <v>0</v>
      </c>
      <c r="S151">
        <f>J151*(1000-(1000*0.61365*exp(17.502*W151/(240.97+W151))/(BO151+BP151)+BJ151)/2)/(1000*0.61365*exp(17.502*W151/(240.97+W151))/(BO151+BP151)-BJ151)</f>
        <v>0</v>
      </c>
      <c r="T151">
        <f>1/((BC151+1)/(Q151/1.6)+1/(R151/1.37)) + BC151/((BC151+1)/(Q151/1.6) + BC151/(R151/1.37))</f>
        <v>0</v>
      </c>
      <c r="U151">
        <f>(AX151*BA151)</f>
        <v>0</v>
      </c>
      <c r="V151">
        <f>(BQ151+(U151+2*0.95*5.67E-8*(((BQ151+$B$7)+273)^4-(BQ151+273)^4)-44100*J151)/(1.84*29.3*R151+8*0.95*5.67E-8*(BQ151+273)^3))</f>
        <v>0</v>
      </c>
      <c r="W151">
        <f>($C$7*BR151+$D$7*BS151+$E$7*V151)</f>
        <v>0</v>
      </c>
      <c r="X151">
        <f>0.61365*exp(17.502*W151/(240.97+W151))</f>
        <v>0</v>
      </c>
      <c r="Y151">
        <f>(Z151/AA151*100)</f>
        <v>0</v>
      </c>
      <c r="Z151">
        <f>BJ151*(BO151+BP151)/1000</f>
        <v>0</v>
      </c>
      <c r="AA151">
        <f>0.61365*exp(17.502*BQ151/(240.97+BQ151))</f>
        <v>0</v>
      </c>
      <c r="AB151">
        <f>(X151-BJ151*(BO151+BP151)/1000)</f>
        <v>0</v>
      </c>
      <c r="AC151">
        <f>(-J151*44100)</f>
        <v>0</v>
      </c>
      <c r="AD151">
        <f>2*29.3*R151*0.92*(BQ151-W151)</f>
        <v>0</v>
      </c>
      <c r="AE151">
        <f>2*0.95*5.67E-8*(((BQ151+$B$7)+273)^4-(W151+273)^4)</f>
        <v>0</v>
      </c>
      <c r="AF151">
        <f>U151+AE151+AC151+AD151</f>
        <v>0</v>
      </c>
      <c r="AG151">
        <f>BN151*AU151*(BI151-BH151*(1000-AU151*BK151)/(1000-AU151*BJ151))/(100*BB151)</f>
        <v>0</v>
      </c>
      <c r="AH151">
        <f>1000*BN151*AU151*(BJ151-BK151)/(100*BB151*(1000-AU151*BJ151))</f>
        <v>0</v>
      </c>
      <c r="AI151">
        <f>(AJ151 - AK151 - BO151*1E3/(8.314*(BQ151+273.15)) * AM151/BN151 * AL151) * BN151/(100*BB151) * (1000 - BK151)/1000</f>
        <v>0</v>
      </c>
      <c r="AJ151">
        <v>175.352626275538</v>
      </c>
      <c r="AK151">
        <v>184.419006060606</v>
      </c>
      <c r="AL151">
        <v>-3.3631994974017</v>
      </c>
      <c r="AM151">
        <v>66.8786947202565</v>
      </c>
      <c r="AN151">
        <f>(AP151 - AO151 + BO151*1E3/(8.314*(BQ151+273.15)) * AR151/BN151 * AQ151) * BN151/(100*BB151) * 1000/(1000 - AP151)</f>
        <v>0</v>
      </c>
      <c r="AO151">
        <v>21.2853282138403</v>
      </c>
      <c r="AP151">
        <v>22.644403030303</v>
      </c>
      <c r="AQ151">
        <v>0.00270891365181339</v>
      </c>
      <c r="AR151">
        <v>77.4196873633664</v>
      </c>
      <c r="AS151">
        <v>12</v>
      </c>
      <c r="AT151">
        <v>2</v>
      </c>
      <c r="AU151">
        <f>IF(AS151*$H$13&gt;=AW151,1.0,(AW151/(AW151-AS151*$H$13)))</f>
        <v>0</v>
      </c>
      <c r="AV151">
        <f>(AU151-1)*100</f>
        <v>0</v>
      </c>
      <c r="AW151">
        <f>MAX(0,($B$13+$C$13*BV151)/(1+$D$13*BV151)*BO151/(BQ151+273)*$E$13)</f>
        <v>0</v>
      </c>
      <c r="AX151">
        <f>$B$11*BW151+$C$11*BX151+$F$11*CI151*(1-CL151)</f>
        <v>0</v>
      </c>
      <c r="AY151">
        <f>AX151*AZ151</f>
        <v>0</v>
      </c>
      <c r="AZ151">
        <f>($B$11*$D$9+$C$11*$D$9+$F$11*((CV151+CN151)/MAX(CV151+CN151+CW151, 0.1)*$I$9+CW151/MAX(CV151+CN151+CW151, 0.1)*$J$9))/($B$11+$C$11+$F$11)</f>
        <v>0</v>
      </c>
      <c r="BA151">
        <f>($B$11*$K$9+$C$11*$K$9+$F$11*((CV151+CN151)/MAX(CV151+CN151+CW151, 0.1)*$P$9+CW151/MAX(CV151+CN151+CW151, 0.1)*$Q$9))/($B$11+$C$11+$F$11)</f>
        <v>0</v>
      </c>
      <c r="BB151">
        <v>2.18</v>
      </c>
      <c r="BC151">
        <v>0.5</v>
      </c>
      <c r="BD151" t="s">
        <v>355</v>
      </c>
      <c r="BE151">
        <v>2</v>
      </c>
      <c r="BF151" t="b">
        <v>1</v>
      </c>
      <c r="BG151">
        <v>1656172994.16071</v>
      </c>
      <c r="BH151">
        <v>204.049785714286</v>
      </c>
      <c r="BI151">
        <v>187.070071428571</v>
      </c>
      <c r="BJ151">
        <v>22.6204857142857</v>
      </c>
      <c r="BK151">
        <v>21.2727714285714</v>
      </c>
      <c r="BL151">
        <v>203.104107142857</v>
      </c>
      <c r="BM151">
        <v>22.5689357142857</v>
      </c>
      <c r="BN151">
        <v>500.02925</v>
      </c>
      <c r="BO151">
        <v>76.3433464285714</v>
      </c>
      <c r="BP151">
        <v>0.100068839285714</v>
      </c>
      <c r="BQ151">
        <v>26.4790607142857</v>
      </c>
      <c r="BR151">
        <v>26.68245</v>
      </c>
      <c r="BS151">
        <v>999.9</v>
      </c>
      <c r="BT151">
        <v>0</v>
      </c>
      <c r="BU151">
        <v>0</v>
      </c>
      <c r="BV151">
        <v>9998.43607142857</v>
      </c>
      <c r="BW151">
        <v>0</v>
      </c>
      <c r="BX151">
        <v>1770.82714285714</v>
      </c>
      <c r="BY151">
        <v>16.9796607142857</v>
      </c>
      <c r="BZ151">
        <v>208.772035714286</v>
      </c>
      <c r="CA151">
        <v>191.135821428571</v>
      </c>
      <c r="CB151">
        <v>1.34771142857143</v>
      </c>
      <c r="CC151">
        <v>187.070071428571</v>
      </c>
      <c r="CD151">
        <v>21.2727714285714</v>
      </c>
      <c r="CE151">
        <v>1.72692321428571</v>
      </c>
      <c r="CF151">
        <v>1.62403464285714</v>
      </c>
      <c r="CG151">
        <v>15.1405714285714</v>
      </c>
      <c r="CH151">
        <v>14.1887607142857</v>
      </c>
      <c r="CI151">
        <v>2000.00928571429</v>
      </c>
      <c r="CJ151">
        <v>0.980006107142857</v>
      </c>
      <c r="CK151">
        <v>0.0199938892857143</v>
      </c>
      <c r="CL151">
        <v>0</v>
      </c>
      <c r="CM151">
        <v>2.48145714285714</v>
      </c>
      <c r="CN151">
        <v>0</v>
      </c>
      <c r="CO151">
        <v>3092.99178571429</v>
      </c>
      <c r="CP151">
        <v>16705.525</v>
      </c>
      <c r="CQ151">
        <v>45.86825</v>
      </c>
      <c r="CR151">
        <v>48.1338571428571</v>
      </c>
      <c r="CS151">
        <v>46.9955</v>
      </c>
      <c r="CT151">
        <v>45.9955</v>
      </c>
      <c r="CU151">
        <v>45.1781428571428</v>
      </c>
      <c r="CV151">
        <v>1960.01928571429</v>
      </c>
      <c r="CW151">
        <v>39.99</v>
      </c>
      <c r="CX151">
        <v>0</v>
      </c>
      <c r="CY151">
        <v>1656173001</v>
      </c>
      <c r="CZ151">
        <v>0</v>
      </c>
      <c r="DA151">
        <v>0</v>
      </c>
      <c r="DB151" t="s">
        <v>356</v>
      </c>
      <c r="DC151">
        <v>1656081796.1</v>
      </c>
      <c r="DD151">
        <v>1656081786.6</v>
      </c>
      <c r="DE151">
        <v>0</v>
      </c>
      <c r="DF151">
        <v>0.447</v>
      </c>
      <c r="DG151">
        <v>0.012</v>
      </c>
      <c r="DH151">
        <v>1.816</v>
      </c>
      <c r="DI151">
        <v>-0.091</v>
      </c>
      <c r="DJ151">
        <v>420</v>
      </c>
      <c r="DK151">
        <v>13</v>
      </c>
      <c r="DL151">
        <v>0.64</v>
      </c>
      <c r="DM151">
        <v>0.22</v>
      </c>
      <c r="DN151">
        <v>16.6652525</v>
      </c>
      <c r="DO151">
        <v>6.23347204502813</v>
      </c>
      <c r="DP151">
        <v>0.645287659105418</v>
      </c>
      <c r="DQ151">
        <v>0</v>
      </c>
      <c r="DR151">
        <v>1.35591175</v>
      </c>
      <c r="DS151">
        <v>-0.148321688555348</v>
      </c>
      <c r="DT151">
        <v>0.0270986116699269</v>
      </c>
      <c r="DU151">
        <v>0</v>
      </c>
      <c r="DV151">
        <v>0</v>
      </c>
      <c r="DW151">
        <v>2</v>
      </c>
      <c r="DX151" t="s">
        <v>357</v>
      </c>
      <c r="DY151">
        <v>2.84682</v>
      </c>
      <c r="DZ151">
        <v>2.71634</v>
      </c>
      <c r="EA151">
        <v>0.0375747</v>
      </c>
      <c r="EB151">
        <v>0.0344565</v>
      </c>
      <c r="EC151">
        <v>0.0839383</v>
      </c>
      <c r="ED151">
        <v>0.079786</v>
      </c>
      <c r="EE151">
        <v>27231.1</v>
      </c>
      <c r="EF151">
        <v>23585.4</v>
      </c>
      <c r="EG151">
        <v>25340.4</v>
      </c>
      <c r="EH151">
        <v>23798.7</v>
      </c>
      <c r="EI151">
        <v>39630.6</v>
      </c>
      <c r="EJ151">
        <v>36256.9</v>
      </c>
      <c r="EK151">
        <v>45817.7</v>
      </c>
      <c r="EL151">
        <v>42465.6</v>
      </c>
      <c r="EM151">
        <v>1.77345</v>
      </c>
      <c r="EN151">
        <v>2.16357</v>
      </c>
      <c r="EO151">
        <v>0.0409111</v>
      </c>
      <c r="EP151">
        <v>0</v>
      </c>
      <c r="EQ151">
        <v>26.016</v>
      </c>
      <c r="ER151">
        <v>999.9</v>
      </c>
      <c r="ES151">
        <v>41.124</v>
      </c>
      <c r="ET151">
        <v>33.677</v>
      </c>
      <c r="EU151">
        <v>28.268</v>
      </c>
      <c r="EV151">
        <v>52.5357</v>
      </c>
      <c r="EW151">
        <v>34.5913</v>
      </c>
      <c r="EX151">
        <v>2</v>
      </c>
      <c r="EY151">
        <v>0.127378</v>
      </c>
      <c r="EZ151">
        <v>2.40205</v>
      </c>
      <c r="FA151">
        <v>20.2266</v>
      </c>
      <c r="FB151">
        <v>5.23406</v>
      </c>
      <c r="FC151">
        <v>11.992</v>
      </c>
      <c r="FD151">
        <v>4.95575</v>
      </c>
      <c r="FE151">
        <v>3.304</v>
      </c>
      <c r="FF151">
        <v>9999</v>
      </c>
      <c r="FG151">
        <v>311.7</v>
      </c>
      <c r="FH151">
        <v>3768.9</v>
      </c>
      <c r="FI151">
        <v>9999</v>
      </c>
      <c r="FJ151">
        <v>1.86829</v>
      </c>
      <c r="FK151">
        <v>1.86401</v>
      </c>
      <c r="FL151">
        <v>1.87149</v>
      </c>
      <c r="FM151">
        <v>1.86249</v>
      </c>
      <c r="FN151">
        <v>1.86188</v>
      </c>
      <c r="FO151">
        <v>1.86829</v>
      </c>
      <c r="FP151">
        <v>1.85844</v>
      </c>
      <c r="FQ151">
        <v>1.86478</v>
      </c>
      <c r="FR151">
        <v>5</v>
      </c>
      <c r="FS151">
        <v>0</v>
      </c>
      <c r="FT151">
        <v>0</v>
      </c>
      <c r="FU151">
        <v>0</v>
      </c>
      <c r="FV151" t="s">
        <v>358</v>
      </c>
      <c r="FW151" t="s">
        <v>359</v>
      </c>
      <c r="FX151" t="s">
        <v>360</v>
      </c>
      <c r="FY151" t="s">
        <v>360</v>
      </c>
      <c r="FZ151" t="s">
        <v>360</v>
      </c>
      <c r="GA151" t="s">
        <v>360</v>
      </c>
      <c r="GB151">
        <v>0</v>
      </c>
      <c r="GC151">
        <v>100</v>
      </c>
      <c r="GD151">
        <v>100</v>
      </c>
      <c r="GE151">
        <v>0.886</v>
      </c>
      <c r="GF151">
        <v>0.0516</v>
      </c>
      <c r="GG151">
        <v>0.394990895927804</v>
      </c>
      <c r="GH151">
        <v>0.00311535208462502</v>
      </c>
      <c r="GI151">
        <v>-2.16445174003142e-06</v>
      </c>
      <c r="GJ151">
        <v>9.0383515404126e-10</v>
      </c>
      <c r="GK151">
        <v>0.0515542376217994</v>
      </c>
      <c r="GL151">
        <v>0</v>
      </c>
      <c r="GM151">
        <v>0</v>
      </c>
      <c r="GN151">
        <v>0</v>
      </c>
      <c r="GO151">
        <v>18</v>
      </c>
      <c r="GP151">
        <v>2154</v>
      </c>
      <c r="GQ151">
        <v>2</v>
      </c>
      <c r="GR151">
        <v>17</v>
      </c>
      <c r="GS151">
        <v>1520.1</v>
      </c>
      <c r="GT151">
        <v>1520.3</v>
      </c>
      <c r="GU151">
        <v>0.594482</v>
      </c>
      <c r="GV151">
        <v>2.41333</v>
      </c>
      <c r="GW151">
        <v>1.99829</v>
      </c>
      <c r="GX151">
        <v>2.67578</v>
      </c>
      <c r="GY151">
        <v>2.09351</v>
      </c>
      <c r="GZ151">
        <v>2.33521</v>
      </c>
      <c r="HA151">
        <v>39.3418</v>
      </c>
      <c r="HB151">
        <v>15.4279</v>
      </c>
      <c r="HC151">
        <v>18</v>
      </c>
      <c r="HD151">
        <v>428.832</v>
      </c>
      <c r="HE151">
        <v>697.454</v>
      </c>
      <c r="HF151">
        <v>22.9997</v>
      </c>
      <c r="HG151">
        <v>29.0837</v>
      </c>
      <c r="HH151">
        <v>30.0008</v>
      </c>
      <c r="HI151">
        <v>28.8861</v>
      </c>
      <c r="HJ151">
        <v>28.8669</v>
      </c>
      <c r="HK151">
        <v>11.7909</v>
      </c>
      <c r="HL151">
        <v>33.8264</v>
      </c>
      <c r="HM151">
        <v>30.9202</v>
      </c>
      <c r="HN151">
        <v>23</v>
      </c>
      <c r="HO151">
        <v>128.115</v>
      </c>
      <c r="HP151">
        <v>21.3003</v>
      </c>
      <c r="HQ151">
        <v>96.9659</v>
      </c>
      <c r="HR151">
        <v>99.8289</v>
      </c>
    </row>
    <row r="152" spans="1:226">
      <c r="A152">
        <v>136</v>
      </c>
      <c r="B152">
        <v>1656173007.5</v>
      </c>
      <c r="C152">
        <v>3211</v>
      </c>
      <c r="D152" t="s">
        <v>631</v>
      </c>
      <c r="E152" t="s">
        <v>632</v>
      </c>
      <c r="F152">
        <v>5</v>
      </c>
      <c r="G152" t="s">
        <v>596</v>
      </c>
      <c r="H152" t="s">
        <v>354</v>
      </c>
      <c r="I152">
        <v>1656172999.73214</v>
      </c>
      <c r="J152">
        <f>(K152)/1000</f>
        <v>0</v>
      </c>
      <c r="K152">
        <f>IF(BF152, AN152, AH152)</f>
        <v>0</v>
      </c>
      <c r="L152">
        <f>IF(BF152, AI152, AG152)</f>
        <v>0</v>
      </c>
      <c r="M152">
        <f>BH152 - IF(AU152&gt;1, L152*BB152*100.0/(AW152*BV152), 0)</f>
        <v>0</v>
      </c>
      <c r="N152">
        <f>((T152-J152/2)*M152-L152)/(T152+J152/2)</f>
        <v>0</v>
      </c>
      <c r="O152">
        <f>N152*(BO152+BP152)/1000.0</f>
        <v>0</v>
      </c>
      <c r="P152">
        <f>(BH152 - IF(AU152&gt;1, L152*BB152*100.0/(AW152*BV152), 0))*(BO152+BP152)/1000.0</f>
        <v>0</v>
      </c>
      <c r="Q152">
        <f>2.0/((1/S152-1/R152)+SIGN(S152)*SQRT((1/S152-1/R152)*(1/S152-1/R152) + 4*BC152/((BC152+1)*(BC152+1))*(2*1/S152*1/R152-1/R152*1/R152)))</f>
        <v>0</v>
      </c>
      <c r="R152">
        <f>IF(LEFT(BD152,1)&lt;&gt;"0",IF(LEFT(BD152,1)="1",3.0,BE152),$D$5+$E$5*(BV152*BO152/($K$5*1000))+$F$5*(BV152*BO152/($K$5*1000))*MAX(MIN(BB152,$J$5),$I$5)*MAX(MIN(BB152,$J$5),$I$5)+$G$5*MAX(MIN(BB152,$J$5),$I$5)*(BV152*BO152/($K$5*1000))+$H$5*(BV152*BO152/($K$5*1000))*(BV152*BO152/($K$5*1000)))</f>
        <v>0</v>
      </c>
      <c r="S152">
        <f>J152*(1000-(1000*0.61365*exp(17.502*W152/(240.97+W152))/(BO152+BP152)+BJ152)/2)/(1000*0.61365*exp(17.502*W152/(240.97+W152))/(BO152+BP152)-BJ152)</f>
        <v>0</v>
      </c>
      <c r="T152">
        <f>1/((BC152+1)/(Q152/1.6)+1/(R152/1.37)) + BC152/((BC152+1)/(Q152/1.6) + BC152/(R152/1.37))</f>
        <v>0</v>
      </c>
      <c r="U152">
        <f>(AX152*BA152)</f>
        <v>0</v>
      </c>
      <c r="V152">
        <f>(BQ152+(U152+2*0.95*5.67E-8*(((BQ152+$B$7)+273)^4-(BQ152+273)^4)-44100*J152)/(1.84*29.3*R152+8*0.95*5.67E-8*(BQ152+273)^3))</f>
        <v>0</v>
      </c>
      <c r="W152">
        <f>($C$7*BR152+$D$7*BS152+$E$7*V152)</f>
        <v>0</v>
      </c>
      <c r="X152">
        <f>0.61365*exp(17.502*W152/(240.97+W152))</f>
        <v>0</v>
      </c>
      <c r="Y152">
        <f>(Z152/AA152*100)</f>
        <v>0</v>
      </c>
      <c r="Z152">
        <f>BJ152*(BO152+BP152)/1000</f>
        <v>0</v>
      </c>
      <c r="AA152">
        <f>0.61365*exp(17.502*BQ152/(240.97+BQ152))</f>
        <v>0</v>
      </c>
      <c r="AB152">
        <f>(X152-BJ152*(BO152+BP152)/1000)</f>
        <v>0</v>
      </c>
      <c r="AC152">
        <f>(-J152*44100)</f>
        <v>0</v>
      </c>
      <c r="AD152">
        <f>2*29.3*R152*0.92*(BQ152-W152)</f>
        <v>0</v>
      </c>
      <c r="AE152">
        <f>2*0.95*5.67E-8*(((BQ152+$B$7)+273)^4-(W152+273)^4)</f>
        <v>0</v>
      </c>
      <c r="AF152">
        <f>U152+AE152+AC152+AD152</f>
        <v>0</v>
      </c>
      <c r="AG152">
        <f>BN152*AU152*(BI152-BH152*(1000-AU152*BK152)/(1000-AU152*BJ152))/(100*BB152)</f>
        <v>0</v>
      </c>
      <c r="AH152">
        <f>1000*BN152*AU152*(BJ152-BK152)/(100*BB152*(1000-AU152*BJ152))</f>
        <v>0</v>
      </c>
      <c r="AI152">
        <f>(AJ152 - AK152 - BO152*1E3/(8.314*(BQ152+273.15)) * AM152/BN152 * AL152) * BN152/(100*BB152) * (1000 - BK152)/1000</f>
        <v>0</v>
      </c>
      <c r="AJ152">
        <v>157.161015123444</v>
      </c>
      <c r="AK152">
        <v>166.392921212121</v>
      </c>
      <c r="AL152">
        <v>-3.29257639147692</v>
      </c>
      <c r="AM152">
        <v>66.8786947202565</v>
      </c>
      <c r="AN152">
        <f>(AP152 - AO152 + BO152*1E3/(8.314*(BQ152+273.15)) * AR152/BN152 * AQ152) * BN152/(100*BB152) * 1000/(1000 - AP152)</f>
        <v>0</v>
      </c>
      <c r="AO152">
        <v>21.279416375673</v>
      </c>
      <c r="AP152">
        <v>22.6472860606061</v>
      </c>
      <c r="AQ152">
        <v>0.000298081328631369</v>
      </c>
      <c r="AR152">
        <v>77.4196873633664</v>
      </c>
      <c r="AS152">
        <v>12</v>
      </c>
      <c r="AT152">
        <v>2</v>
      </c>
      <c r="AU152">
        <f>IF(AS152*$H$13&gt;=AW152,1.0,(AW152/(AW152-AS152*$H$13)))</f>
        <v>0</v>
      </c>
      <c r="AV152">
        <f>(AU152-1)*100</f>
        <v>0</v>
      </c>
      <c r="AW152">
        <f>MAX(0,($B$13+$C$13*BV152)/(1+$D$13*BV152)*BO152/(BQ152+273)*$E$13)</f>
        <v>0</v>
      </c>
      <c r="AX152">
        <f>$B$11*BW152+$C$11*BX152+$F$11*CI152*(1-CL152)</f>
        <v>0</v>
      </c>
      <c r="AY152">
        <f>AX152*AZ152</f>
        <v>0</v>
      </c>
      <c r="AZ152">
        <f>($B$11*$D$9+$C$11*$D$9+$F$11*((CV152+CN152)/MAX(CV152+CN152+CW152, 0.1)*$I$9+CW152/MAX(CV152+CN152+CW152, 0.1)*$J$9))/($B$11+$C$11+$F$11)</f>
        <v>0</v>
      </c>
      <c r="BA152">
        <f>($B$11*$K$9+$C$11*$K$9+$F$11*((CV152+CN152)/MAX(CV152+CN152+CW152, 0.1)*$P$9+CW152/MAX(CV152+CN152+CW152, 0.1)*$Q$9))/($B$11+$C$11+$F$11)</f>
        <v>0</v>
      </c>
      <c r="BB152">
        <v>2.18</v>
      </c>
      <c r="BC152">
        <v>0.5</v>
      </c>
      <c r="BD152" t="s">
        <v>355</v>
      </c>
      <c r="BE152">
        <v>2</v>
      </c>
      <c r="BF152" t="b">
        <v>1</v>
      </c>
      <c r="BG152">
        <v>1656172999.73214</v>
      </c>
      <c r="BH152">
        <v>186.077571428571</v>
      </c>
      <c r="BI152">
        <v>168.707321428571</v>
      </c>
      <c r="BJ152">
        <v>22.6363321428571</v>
      </c>
      <c r="BK152">
        <v>21.2882214285714</v>
      </c>
      <c r="BL152">
        <v>185.174428571429</v>
      </c>
      <c r="BM152">
        <v>22.584775</v>
      </c>
      <c r="BN152">
        <v>500.014214285714</v>
      </c>
      <c r="BO152">
        <v>76.3430678571429</v>
      </c>
      <c r="BP152">
        <v>0.100007092857143</v>
      </c>
      <c r="BQ152">
        <v>26.4832857142857</v>
      </c>
      <c r="BR152">
        <v>26.68505</v>
      </c>
      <c r="BS152">
        <v>999.9</v>
      </c>
      <c r="BT152">
        <v>0</v>
      </c>
      <c r="BU152">
        <v>0</v>
      </c>
      <c r="BV152">
        <v>9990.57642857143</v>
      </c>
      <c r="BW152">
        <v>0</v>
      </c>
      <c r="BX152">
        <v>1776.90321428571</v>
      </c>
      <c r="BY152">
        <v>17.3702</v>
      </c>
      <c r="BZ152">
        <v>190.387071428571</v>
      </c>
      <c r="CA152">
        <v>172.377</v>
      </c>
      <c r="CB152">
        <v>1.34810785714286</v>
      </c>
      <c r="CC152">
        <v>168.707321428571</v>
      </c>
      <c r="CD152">
        <v>21.2882214285714</v>
      </c>
      <c r="CE152">
        <v>1.72812678571429</v>
      </c>
      <c r="CF152">
        <v>1.62520857142857</v>
      </c>
      <c r="CG152">
        <v>15.1514071428571</v>
      </c>
      <c r="CH152">
        <v>14.1999214285714</v>
      </c>
      <c r="CI152">
        <v>2000.01928571429</v>
      </c>
      <c r="CJ152">
        <v>0.980006321428571</v>
      </c>
      <c r="CK152">
        <v>0.0199936678571429</v>
      </c>
      <c r="CL152">
        <v>0</v>
      </c>
      <c r="CM152">
        <v>2.46324285714286</v>
      </c>
      <c r="CN152">
        <v>0</v>
      </c>
      <c r="CO152">
        <v>3077.4025</v>
      </c>
      <c r="CP152">
        <v>16705.6142857143</v>
      </c>
      <c r="CQ152">
        <v>45.875</v>
      </c>
      <c r="CR152">
        <v>48.156</v>
      </c>
      <c r="CS152">
        <v>47</v>
      </c>
      <c r="CT152">
        <v>46</v>
      </c>
      <c r="CU152">
        <v>45.187</v>
      </c>
      <c r="CV152">
        <v>1960.02928571429</v>
      </c>
      <c r="CW152">
        <v>39.99</v>
      </c>
      <c r="CX152">
        <v>0</v>
      </c>
      <c r="CY152">
        <v>1656173006.4</v>
      </c>
      <c r="CZ152">
        <v>0</v>
      </c>
      <c r="DA152">
        <v>0</v>
      </c>
      <c r="DB152" t="s">
        <v>356</v>
      </c>
      <c r="DC152">
        <v>1656081796.1</v>
      </c>
      <c r="DD152">
        <v>1656081786.6</v>
      </c>
      <c r="DE152">
        <v>0</v>
      </c>
      <c r="DF152">
        <v>0.447</v>
      </c>
      <c r="DG152">
        <v>0.012</v>
      </c>
      <c r="DH152">
        <v>1.816</v>
      </c>
      <c r="DI152">
        <v>-0.091</v>
      </c>
      <c r="DJ152">
        <v>420</v>
      </c>
      <c r="DK152">
        <v>13</v>
      </c>
      <c r="DL152">
        <v>0.64</v>
      </c>
      <c r="DM152">
        <v>0.22</v>
      </c>
      <c r="DN152">
        <v>17.1876425</v>
      </c>
      <c r="DO152">
        <v>4.6626923076923</v>
      </c>
      <c r="DP152">
        <v>0.501608189669736</v>
      </c>
      <c r="DQ152">
        <v>0</v>
      </c>
      <c r="DR152">
        <v>1.351481</v>
      </c>
      <c r="DS152">
        <v>0.0733283302063757</v>
      </c>
      <c r="DT152">
        <v>0.0233985963040521</v>
      </c>
      <c r="DU152">
        <v>1</v>
      </c>
      <c r="DV152">
        <v>1</v>
      </c>
      <c r="DW152">
        <v>2</v>
      </c>
      <c r="DX152" t="s">
        <v>375</v>
      </c>
      <c r="DY152">
        <v>2.84667</v>
      </c>
      <c r="DZ152">
        <v>2.71653</v>
      </c>
      <c r="EA152">
        <v>0.0341628</v>
      </c>
      <c r="EB152">
        <v>0.030765</v>
      </c>
      <c r="EC152">
        <v>0.0839422</v>
      </c>
      <c r="ED152">
        <v>0.079807</v>
      </c>
      <c r="EE152">
        <v>27326.6</v>
      </c>
      <c r="EF152">
        <v>23674.8</v>
      </c>
      <c r="EG152">
        <v>25339.5</v>
      </c>
      <c r="EH152">
        <v>23797.9</v>
      </c>
      <c r="EI152">
        <v>39629.1</v>
      </c>
      <c r="EJ152">
        <v>36255.1</v>
      </c>
      <c r="EK152">
        <v>45816.3</v>
      </c>
      <c r="EL152">
        <v>42464.6</v>
      </c>
      <c r="EM152">
        <v>1.77325</v>
      </c>
      <c r="EN152">
        <v>2.16342</v>
      </c>
      <c r="EO152">
        <v>0.0396669</v>
      </c>
      <c r="EP152">
        <v>0</v>
      </c>
      <c r="EQ152">
        <v>26.0274</v>
      </c>
      <c r="ER152">
        <v>999.9</v>
      </c>
      <c r="ES152">
        <v>41.1</v>
      </c>
      <c r="ET152">
        <v>33.697</v>
      </c>
      <c r="EU152">
        <v>28.2834</v>
      </c>
      <c r="EV152">
        <v>52.3957</v>
      </c>
      <c r="EW152">
        <v>34.5793</v>
      </c>
      <c r="EX152">
        <v>2</v>
      </c>
      <c r="EY152">
        <v>0.128211</v>
      </c>
      <c r="EZ152">
        <v>2.40113</v>
      </c>
      <c r="FA152">
        <v>20.2266</v>
      </c>
      <c r="FB152">
        <v>5.23346</v>
      </c>
      <c r="FC152">
        <v>11.992</v>
      </c>
      <c r="FD152">
        <v>4.9557</v>
      </c>
      <c r="FE152">
        <v>3.304</v>
      </c>
      <c r="FF152">
        <v>9999</v>
      </c>
      <c r="FG152">
        <v>311.8</v>
      </c>
      <c r="FH152">
        <v>3769.2</v>
      </c>
      <c r="FI152">
        <v>9999</v>
      </c>
      <c r="FJ152">
        <v>1.86829</v>
      </c>
      <c r="FK152">
        <v>1.86401</v>
      </c>
      <c r="FL152">
        <v>1.87149</v>
      </c>
      <c r="FM152">
        <v>1.86249</v>
      </c>
      <c r="FN152">
        <v>1.86188</v>
      </c>
      <c r="FO152">
        <v>1.86829</v>
      </c>
      <c r="FP152">
        <v>1.85844</v>
      </c>
      <c r="FQ152">
        <v>1.86478</v>
      </c>
      <c r="FR152">
        <v>5</v>
      </c>
      <c r="FS152">
        <v>0</v>
      </c>
      <c r="FT152">
        <v>0</v>
      </c>
      <c r="FU152">
        <v>0</v>
      </c>
      <c r="FV152" t="s">
        <v>358</v>
      </c>
      <c r="FW152" t="s">
        <v>359</v>
      </c>
      <c r="FX152" t="s">
        <v>360</v>
      </c>
      <c r="FY152" t="s">
        <v>360</v>
      </c>
      <c r="FZ152" t="s">
        <v>360</v>
      </c>
      <c r="GA152" t="s">
        <v>360</v>
      </c>
      <c r="GB152">
        <v>0</v>
      </c>
      <c r="GC152">
        <v>100</v>
      </c>
      <c r="GD152">
        <v>100</v>
      </c>
      <c r="GE152">
        <v>0.842</v>
      </c>
      <c r="GF152">
        <v>0.0516</v>
      </c>
      <c r="GG152">
        <v>0.394990895927804</v>
      </c>
      <c r="GH152">
        <v>0.00311535208462502</v>
      </c>
      <c r="GI152">
        <v>-2.16445174003142e-06</v>
      </c>
      <c r="GJ152">
        <v>9.0383515404126e-10</v>
      </c>
      <c r="GK152">
        <v>0.0515542376217994</v>
      </c>
      <c r="GL152">
        <v>0</v>
      </c>
      <c r="GM152">
        <v>0</v>
      </c>
      <c r="GN152">
        <v>0</v>
      </c>
      <c r="GO152">
        <v>18</v>
      </c>
      <c r="GP152">
        <v>2154</v>
      </c>
      <c r="GQ152">
        <v>2</v>
      </c>
      <c r="GR152">
        <v>17</v>
      </c>
      <c r="GS152">
        <v>1520.2</v>
      </c>
      <c r="GT152">
        <v>1520.3</v>
      </c>
      <c r="GU152">
        <v>0.53833</v>
      </c>
      <c r="GV152">
        <v>2.42065</v>
      </c>
      <c r="GW152">
        <v>1.99829</v>
      </c>
      <c r="GX152">
        <v>2.67578</v>
      </c>
      <c r="GY152">
        <v>2.09351</v>
      </c>
      <c r="GZ152">
        <v>2.42554</v>
      </c>
      <c r="HA152">
        <v>39.3418</v>
      </c>
      <c r="HB152">
        <v>15.4367</v>
      </c>
      <c r="HC152">
        <v>18</v>
      </c>
      <c r="HD152">
        <v>428.78</v>
      </c>
      <c r="HE152">
        <v>697.443</v>
      </c>
      <c r="HF152">
        <v>22.9997</v>
      </c>
      <c r="HG152">
        <v>29.094</v>
      </c>
      <c r="HH152">
        <v>30.0008</v>
      </c>
      <c r="HI152">
        <v>28.8952</v>
      </c>
      <c r="HJ152">
        <v>28.8766</v>
      </c>
      <c r="HK152">
        <v>10.7393</v>
      </c>
      <c r="HL152">
        <v>33.8264</v>
      </c>
      <c r="HM152">
        <v>30.9202</v>
      </c>
      <c r="HN152">
        <v>23</v>
      </c>
      <c r="HO152">
        <v>114.663</v>
      </c>
      <c r="HP152">
        <v>21.3003</v>
      </c>
      <c r="HQ152">
        <v>96.9628</v>
      </c>
      <c r="HR152">
        <v>99.8264</v>
      </c>
    </row>
    <row r="153" spans="1:226">
      <c r="A153">
        <v>137</v>
      </c>
      <c r="B153">
        <v>1656173012</v>
      </c>
      <c r="C153">
        <v>3215.5</v>
      </c>
      <c r="D153" t="s">
        <v>633</v>
      </c>
      <c r="E153" t="s">
        <v>634</v>
      </c>
      <c r="F153">
        <v>5</v>
      </c>
      <c r="G153" t="s">
        <v>596</v>
      </c>
      <c r="H153" t="s">
        <v>354</v>
      </c>
      <c r="I153">
        <v>1656173004.17857</v>
      </c>
      <c r="J153">
        <f>(K153)/1000</f>
        <v>0</v>
      </c>
      <c r="K153">
        <f>IF(BF153, AN153, AH153)</f>
        <v>0</v>
      </c>
      <c r="L153">
        <f>IF(BF153, AI153, AG153)</f>
        <v>0</v>
      </c>
      <c r="M153">
        <f>BH153 - IF(AU153&gt;1, L153*BB153*100.0/(AW153*BV153), 0)</f>
        <v>0</v>
      </c>
      <c r="N153">
        <f>((T153-J153/2)*M153-L153)/(T153+J153/2)</f>
        <v>0</v>
      </c>
      <c r="O153">
        <f>N153*(BO153+BP153)/1000.0</f>
        <v>0</v>
      </c>
      <c r="P153">
        <f>(BH153 - IF(AU153&gt;1, L153*BB153*100.0/(AW153*BV153), 0))*(BO153+BP153)/1000.0</f>
        <v>0</v>
      </c>
      <c r="Q153">
        <f>2.0/((1/S153-1/R153)+SIGN(S153)*SQRT((1/S153-1/R153)*(1/S153-1/R153) + 4*BC153/((BC153+1)*(BC153+1))*(2*1/S153*1/R153-1/R153*1/R153)))</f>
        <v>0</v>
      </c>
      <c r="R153">
        <f>IF(LEFT(BD153,1)&lt;&gt;"0",IF(LEFT(BD153,1)="1",3.0,BE153),$D$5+$E$5*(BV153*BO153/($K$5*1000))+$F$5*(BV153*BO153/($K$5*1000))*MAX(MIN(BB153,$J$5),$I$5)*MAX(MIN(BB153,$J$5),$I$5)+$G$5*MAX(MIN(BB153,$J$5),$I$5)*(BV153*BO153/($K$5*1000))+$H$5*(BV153*BO153/($K$5*1000))*(BV153*BO153/($K$5*1000)))</f>
        <v>0</v>
      </c>
      <c r="S153">
        <f>J153*(1000-(1000*0.61365*exp(17.502*W153/(240.97+W153))/(BO153+BP153)+BJ153)/2)/(1000*0.61365*exp(17.502*W153/(240.97+W153))/(BO153+BP153)-BJ153)</f>
        <v>0</v>
      </c>
      <c r="T153">
        <f>1/((BC153+1)/(Q153/1.6)+1/(R153/1.37)) + BC153/((BC153+1)/(Q153/1.6) + BC153/(R153/1.37))</f>
        <v>0</v>
      </c>
      <c r="U153">
        <f>(AX153*BA153)</f>
        <v>0</v>
      </c>
      <c r="V153">
        <f>(BQ153+(U153+2*0.95*5.67E-8*(((BQ153+$B$7)+273)^4-(BQ153+273)^4)-44100*J153)/(1.84*29.3*R153+8*0.95*5.67E-8*(BQ153+273)^3))</f>
        <v>0</v>
      </c>
      <c r="W153">
        <f>($C$7*BR153+$D$7*BS153+$E$7*V153)</f>
        <v>0</v>
      </c>
      <c r="X153">
        <f>0.61365*exp(17.502*W153/(240.97+W153))</f>
        <v>0</v>
      </c>
      <c r="Y153">
        <f>(Z153/AA153*100)</f>
        <v>0</v>
      </c>
      <c r="Z153">
        <f>BJ153*(BO153+BP153)/1000</f>
        <v>0</v>
      </c>
      <c r="AA153">
        <f>0.61365*exp(17.502*BQ153/(240.97+BQ153))</f>
        <v>0</v>
      </c>
      <c r="AB153">
        <f>(X153-BJ153*(BO153+BP153)/1000)</f>
        <v>0</v>
      </c>
      <c r="AC153">
        <f>(-J153*44100)</f>
        <v>0</v>
      </c>
      <c r="AD153">
        <f>2*29.3*R153*0.92*(BQ153-W153)</f>
        <v>0</v>
      </c>
      <c r="AE153">
        <f>2*0.95*5.67E-8*(((BQ153+$B$7)+273)^4-(W153+273)^4)</f>
        <v>0</v>
      </c>
      <c r="AF153">
        <f>U153+AE153+AC153+AD153</f>
        <v>0</v>
      </c>
      <c r="AG153">
        <f>BN153*AU153*(BI153-BH153*(1000-AU153*BK153)/(1000-AU153*BJ153))/(100*BB153)</f>
        <v>0</v>
      </c>
      <c r="AH153">
        <f>1000*BN153*AU153*(BJ153-BK153)/(100*BB153*(1000-AU153*BJ153))</f>
        <v>0</v>
      </c>
      <c r="AI153">
        <f>(AJ153 - AK153 - BO153*1E3/(8.314*(BQ153+273.15)) * AM153/BN153 * AL153) * BN153/(100*BB153) * (1000 - BK153)/1000</f>
        <v>0</v>
      </c>
      <c r="AJ153">
        <v>141.402806559775</v>
      </c>
      <c r="AK153">
        <v>151.423254545454</v>
      </c>
      <c r="AL153">
        <v>-3.33759254531067</v>
      </c>
      <c r="AM153">
        <v>66.8786947202565</v>
      </c>
      <c r="AN153">
        <f>(AP153 - AO153 + BO153*1E3/(8.314*(BQ153+273.15)) * AR153/BN153 * AQ153) * BN153/(100*BB153) * 1000/(1000 - AP153)</f>
        <v>0</v>
      </c>
      <c r="AO153">
        <v>21.2863282846438</v>
      </c>
      <c r="AP153">
        <v>22.6502606060606</v>
      </c>
      <c r="AQ153">
        <v>0.00011959256760941</v>
      </c>
      <c r="AR153">
        <v>77.4196873633664</v>
      </c>
      <c r="AS153">
        <v>12</v>
      </c>
      <c r="AT153">
        <v>2</v>
      </c>
      <c r="AU153">
        <f>IF(AS153*$H$13&gt;=AW153,1.0,(AW153/(AW153-AS153*$H$13)))</f>
        <v>0</v>
      </c>
      <c r="AV153">
        <f>(AU153-1)*100</f>
        <v>0</v>
      </c>
      <c r="AW153">
        <f>MAX(0,($B$13+$C$13*BV153)/(1+$D$13*BV153)*BO153/(BQ153+273)*$E$13)</f>
        <v>0</v>
      </c>
      <c r="AX153">
        <f>$B$11*BW153+$C$11*BX153+$F$11*CI153*(1-CL153)</f>
        <v>0</v>
      </c>
      <c r="AY153">
        <f>AX153*AZ153</f>
        <v>0</v>
      </c>
      <c r="AZ153">
        <f>($B$11*$D$9+$C$11*$D$9+$F$11*((CV153+CN153)/MAX(CV153+CN153+CW153, 0.1)*$I$9+CW153/MAX(CV153+CN153+CW153, 0.1)*$J$9))/($B$11+$C$11+$F$11)</f>
        <v>0</v>
      </c>
      <c r="BA153">
        <f>($B$11*$K$9+$C$11*$K$9+$F$11*((CV153+CN153)/MAX(CV153+CN153+CW153, 0.1)*$P$9+CW153/MAX(CV153+CN153+CW153, 0.1)*$Q$9))/($B$11+$C$11+$F$11)</f>
        <v>0</v>
      </c>
      <c r="BB153">
        <v>2.18</v>
      </c>
      <c r="BC153">
        <v>0.5</v>
      </c>
      <c r="BD153" t="s">
        <v>355</v>
      </c>
      <c r="BE153">
        <v>2</v>
      </c>
      <c r="BF153" t="b">
        <v>1</v>
      </c>
      <c r="BG153">
        <v>1656173004.17857</v>
      </c>
      <c r="BH153">
        <v>171.714071428571</v>
      </c>
      <c r="BI153">
        <v>153.867607142857</v>
      </c>
      <c r="BJ153">
        <v>22.6453642857143</v>
      </c>
      <c r="BK153">
        <v>21.2834857142857</v>
      </c>
      <c r="BL153">
        <v>170.845857142857</v>
      </c>
      <c r="BM153">
        <v>22.5938107142857</v>
      </c>
      <c r="BN153">
        <v>500.015142857143</v>
      </c>
      <c r="BO153">
        <v>76.3429678571429</v>
      </c>
      <c r="BP153">
        <v>0.100005685714286</v>
      </c>
      <c r="BQ153">
        <v>26.4842392857143</v>
      </c>
      <c r="BR153">
        <v>26.6857107142857</v>
      </c>
      <c r="BS153">
        <v>999.9</v>
      </c>
      <c r="BT153">
        <v>0</v>
      </c>
      <c r="BU153">
        <v>0</v>
      </c>
      <c r="BV153">
        <v>9992.16392857143</v>
      </c>
      <c r="BW153">
        <v>0</v>
      </c>
      <c r="BX153">
        <v>1780.47964285714</v>
      </c>
      <c r="BY153">
        <v>17.8464035714286</v>
      </c>
      <c r="BZ153">
        <v>175.692607142857</v>
      </c>
      <c r="CA153">
        <v>157.213571428571</v>
      </c>
      <c r="CB153">
        <v>1.3618725</v>
      </c>
      <c r="CC153">
        <v>153.867607142857</v>
      </c>
      <c r="CD153">
        <v>21.2834857142857</v>
      </c>
      <c r="CE153">
        <v>1.72881428571429</v>
      </c>
      <c r="CF153">
        <v>1.62484464285714</v>
      </c>
      <c r="CG153">
        <v>15.1575964285714</v>
      </c>
      <c r="CH153">
        <v>14.1964642857143</v>
      </c>
      <c r="CI153">
        <v>1999.99928571429</v>
      </c>
      <c r="CJ153">
        <v>0.980006321428571</v>
      </c>
      <c r="CK153">
        <v>0.0199936678571429</v>
      </c>
      <c r="CL153">
        <v>0</v>
      </c>
      <c r="CM153">
        <v>2.446625</v>
      </c>
      <c r="CN153">
        <v>0</v>
      </c>
      <c r="CO153">
        <v>3064.94214285714</v>
      </c>
      <c r="CP153">
        <v>16705.4464285714</v>
      </c>
      <c r="CQ153">
        <v>45.875</v>
      </c>
      <c r="CR153">
        <v>48.1737142857143</v>
      </c>
      <c r="CS153">
        <v>47</v>
      </c>
      <c r="CT153">
        <v>46</v>
      </c>
      <c r="CU153">
        <v>45.187</v>
      </c>
      <c r="CV153">
        <v>1960.00928571429</v>
      </c>
      <c r="CW153">
        <v>39.99</v>
      </c>
      <c r="CX153">
        <v>0</v>
      </c>
      <c r="CY153">
        <v>1656173011.2</v>
      </c>
      <c r="CZ153">
        <v>0</v>
      </c>
      <c r="DA153">
        <v>0</v>
      </c>
      <c r="DB153" t="s">
        <v>356</v>
      </c>
      <c r="DC153">
        <v>1656081796.1</v>
      </c>
      <c r="DD153">
        <v>1656081786.6</v>
      </c>
      <c r="DE153">
        <v>0</v>
      </c>
      <c r="DF153">
        <v>0.447</v>
      </c>
      <c r="DG153">
        <v>0.012</v>
      </c>
      <c r="DH153">
        <v>1.816</v>
      </c>
      <c r="DI153">
        <v>-0.091</v>
      </c>
      <c r="DJ153">
        <v>420</v>
      </c>
      <c r="DK153">
        <v>13</v>
      </c>
      <c r="DL153">
        <v>0.64</v>
      </c>
      <c r="DM153">
        <v>0.22</v>
      </c>
      <c r="DN153">
        <v>17.543605</v>
      </c>
      <c r="DO153">
        <v>6.13928555347091</v>
      </c>
      <c r="DP153">
        <v>0.628609163530886</v>
      </c>
      <c r="DQ153">
        <v>0</v>
      </c>
      <c r="DR153">
        <v>1.3501285</v>
      </c>
      <c r="DS153">
        <v>0.163940262664163</v>
      </c>
      <c r="DT153">
        <v>0.0225225366633068</v>
      </c>
      <c r="DU153">
        <v>0</v>
      </c>
      <c r="DV153">
        <v>0</v>
      </c>
      <c r="DW153">
        <v>2</v>
      </c>
      <c r="DX153" t="s">
        <v>357</v>
      </c>
      <c r="DY153">
        <v>2.84649</v>
      </c>
      <c r="DZ153">
        <v>2.71639</v>
      </c>
      <c r="EA153">
        <v>0.0312598</v>
      </c>
      <c r="EB153">
        <v>0.0277933</v>
      </c>
      <c r="EC153">
        <v>0.0839505</v>
      </c>
      <c r="ED153">
        <v>0.0798243</v>
      </c>
      <c r="EE153">
        <v>27407.8</v>
      </c>
      <c r="EF153">
        <v>23747</v>
      </c>
      <c r="EG153">
        <v>25338.7</v>
      </c>
      <c r="EH153">
        <v>23797.6</v>
      </c>
      <c r="EI153">
        <v>39627.6</v>
      </c>
      <c r="EJ153">
        <v>36253.8</v>
      </c>
      <c r="EK153">
        <v>45815</v>
      </c>
      <c r="EL153">
        <v>42463.9</v>
      </c>
      <c r="EM153">
        <v>1.77297</v>
      </c>
      <c r="EN153">
        <v>2.16325</v>
      </c>
      <c r="EO153">
        <v>0.0401028</v>
      </c>
      <c r="EP153">
        <v>0</v>
      </c>
      <c r="EQ153">
        <v>26.0353</v>
      </c>
      <c r="ER153">
        <v>999.9</v>
      </c>
      <c r="ES153">
        <v>41.1</v>
      </c>
      <c r="ET153">
        <v>33.697</v>
      </c>
      <c r="EU153">
        <v>28.281</v>
      </c>
      <c r="EV153">
        <v>52.3157</v>
      </c>
      <c r="EW153">
        <v>34.6955</v>
      </c>
      <c r="EX153">
        <v>2</v>
      </c>
      <c r="EY153">
        <v>0.128928</v>
      </c>
      <c r="EZ153">
        <v>2.39787</v>
      </c>
      <c r="FA153">
        <v>20.2266</v>
      </c>
      <c r="FB153">
        <v>5.23331</v>
      </c>
      <c r="FC153">
        <v>11.992</v>
      </c>
      <c r="FD153">
        <v>4.95555</v>
      </c>
      <c r="FE153">
        <v>3.30395</v>
      </c>
      <c r="FF153">
        <v>9999</v>
      </c>
      <c r="FG153">
        <v>311.8</v>
      </c>
      <c r="FH153">
        <v>3769.2</v>
      </c>
      <c r="FI153">
        <v>9999</v>
      </c>
      <c r="FJ153">
        <v>1.86828</v>
      </c>
      <c r="FK153">
        <v>1.86401</v>
      </c>
      <c r="FL153">
        <v>1.8715</v>
      </c>
      <c r="FM153">
        <v>1.86249</v>
      </c>
      <c r="FN153">
        <v>1.86188</v>
      </c>
      <c r="FO153">
        <v>1.86829</v>
      </c>
      <c r="FP153">
        <v>1.85843</v>
      </c>
      <c r="FQ153">
        <v>1.86478</v>
      </c>
      <c r="FR153">
        <v>5</v>
      </c>
      <c r="FS153">
        <v>0</v>
      </c>
      <c r="FT153">
        <v>0</v>
      </c>
      <c r="FU153">
        <v>0</v>
      </c>
      <c r="FV153" t="s">
        <v>358</v>
      </c>
      <c r="FW153" t="s">
        <v>359</v>
      </c>
      <c r="FX153" t="s">
        <v>360</v>
      </c>
      <c r="FY153" t="s">
        <v>360</v>
      </c>
      <c r="FZ153" t="s">
        <v>360</v>
      </c>
      <c r="GA153" t="s">
        <v>360</v>
      </c>
      <c r="GB153">
        <v>0</v>
      </c>
      <c r="GC153">
        <v>100</v>
      </c>
      <c r="GD153">
        <v>100</v>
      </c>
      <c r="GE153">
        <v>0.805</v>
      </c>
      <c r="GF153">
        <v>0.0516</v>
      </c>
      <c r="GG153">
        <v>0.394990895927804</v>
      </c>
      <c r="GH153">
        <v>0.00311535208462502</v>
      </c>
      <c r="GI153">
        <v>-2.16445174003142e-06</v>
      </c>
      <c r="GJ153">
        <v>9.0383515404126e-10</v>
      </c>
      <c r="GK153">
        <v>0.0515542376217994</v>
      </c>
      <c r="GL153">
        <v>0</v>
      </c>
      <c r="GM153">
        <v>0</v>
      </c>
      <c r="GN153">
        <v>0</v>
      </c>
      <c r="GO153">
        <v>18</v>
      </c>
      <c r="GP153">
        <v>2154</v>
      </c>
      <c r="GQ153">
        <v>2</v>
      </c>
      <c r="GR153">
        <v>17</v>
      </c>
      <c r="GS153">
        <v>1520.3</v>
      </c>
      <c r="GT153">
        <v>1520.4</v>
      </c>
      <c r="GU153">
        <v>0.498047</v>
      </c>
      <c r="GV153">
        <v>2.4231</v>
      </c>
      <c r="GW153">
        <v>1.99829</v>
      </c>
      <c r="GX153">
        <v>2.67578</v>
      </c>
      <c r="GY153">
        <v>2.09351</v>
      </c>
      <c r="GZ153">
        <v>2.41943</v>
      </c>
      <c r="HA153">
        <v>39.3418</v>
      </c>
      <c r="HB153">
        <v>15.4367</v>
      </c>
      <c r="HC153">
        <v>18</v>
      </c>
      <c r="HD153">
        <v>428.677</v>
      </c>
      <c r="HE153">
        <v>697.385</v>
      </c>
      <c r="HF153">
        <v>22.9993</v>
      </c>
      <c r="HG153">
        <v>29.1024</v>
      </c>
      <c r="HH153">
        <v>30.0008</v>
      </c>
      <c r="HI153">
        <v>28.9029</v>
      </c>
      <c r="HJ153">
        <v>28.8844</v>
      </c>
      <c r="HK153">
        <v>9.93116</v>
      </c>
      <c r="HL153">
        <v>33.8264</v>
      </c>
      <c r="HM153">
        <v>30.5481</v>
      </c>
      <c r="HN153">
        <v>23</v>
      </c>
      <c r="HO153">
        <v>94.557</v>
      </c>
      <c r="HP153">
        <v>21.3003</v>
      </c>
      <c r="HQ153">
        <v>96.9599</v>
      </c>
      <c r="HR153">
        <v>99.8249</v>
      </c>
    </row>
    <row r="154" spans="1:226">
      <c r="A154">
        <v>138</v>
      </c>
      <c r="B154">
        <v>1656173017.5</v>
      </c>
      <c r="C154">
        <v>3221</v>
      </c>
      <c r="D154" t="s">
        <v>635</v>
      </c>
      <c r="E154" t="s">
        <v>636</v>
      </c>
      <c r="F154">
        <v>5</v>
      </c>
      <c r="G154" t="s">
        <v>596</v>
      </c>
      <c r="H154" t="s">
        <v>354</v>
      </c>
      <c r="I154">
        <v>1656173009.75</v>
      </c>
      <c r="J154">
        <f>(K154)/1000</f>
        <v>0</v>
      </c>
      <c r="K154">
        <f>IF(BF154, AN154, AH154)</f>
        <v>0</v>
      </c>
      <c r="L154">
        <f>IF(BF154, AI154, AG154)</f>
        <v>0</v>
      </c>
      <c r="M154">
        <f>BH154 - IF(AU154&gt;1, L154*BB154*100.0/(AW154*BV154), 0)</f>
        <v>0</v>
      </c>
      <c r="N154">
        <f>((T154-J154/2)*M154-L154)/(T154+J154/2)</f>
        <v>0</v>
      </c>
      <c r="O154">
        <f>N154*(BO154+BP154)/1000.0</f>
        <v>0</v>
      </c>
      <c r="P154">
        <f>(BH154 - IF(AU154&gt;1, L154*BB154*100.0/(AW154*BV154), 0))*(BO154+BP154)/1000.0</f>
        <v>0</v>
      </c>
      <c r="Q154">
        <f>2.0/((1/S154-1/R154)+SIGN(S154)*SQRT((1/S154-1/R154)*(1/S154-1/R154) + 4*BC154/((BC154+1)*(BC154+1))*(2*1/S154*1/R154-1/R154*1/R154)))</f>
        <v>0</v>
      </c>
      <c r="R154">
        <f>IF(LEFT(BD154,1)&lt;&gt;"0",IF(LEFT(BD154,1)="1",3.0,BE154),$D$5+$E$5*(BV154*BO154/($K$5*1000))+$F$5*(BV154*BO154/($K$5*1000))*MAX(MIN(BB154,$J$5),$I$5)*MAX(MIN(BB154,$J$5),$I$5)+$G$5*MAX(MIN(BB154,$J$5),$I$5)*(BV154*BO154/($K$5*1000))+$H$5*(BV154*BO154/($K$5*1000))*(BV154*BO154/($K$5*1000)))</f>
        <v>0</v>
      </c>
      <c r="S154">
        <f>J154*(1000-(1000*0.61365*exp(17.502*W154/(240.97+W154))/(BO154+BP154)+BJ154)/2)/(1000*0.61365*exp(17.502*W154/(240.97+W154))/(BO154+BP154)-BJ154)</f>
        <v>0</v>
      </c>
      <c r="T154">
        <f>1/((BC154+1)/(Q154/1.6)+1/(R154/1.37)) + BC154/((BC154+1)/(Q154/1.6) + BC154/(R154/1.37))</f>
        <v>0</v>
      </c>
      <c r="U154">
        <f>(AX154*BA154)</f>
        <v>0</v>
      </c>
      <c r="V154">
        <f>(BQ154+(U154+2*0.95*5.67E-8*(((BQ154+$B$7)+273)^4-(BQ154+273)^4)-44100*J154)/(1.84*29.3*R154+8*0.95*5.67E-8*(BQ154+273)^3))</f>
        <v>0</v>
      </c>
      <c r="W154">
        <f>($C$7*BR154+$D$7*BS154+$E$7*V154)</f>
        <v>0</v>
      </c>
      <c r="X154">
        <f>0.61365*exp(17.502*W154/(240.97+W154))</f>
        <v>0</v>
      </c>
      <c r="Y154">
        <f>(Z154/AA154*100)</f>
        <v>0</v>
      </c>
      <c r="Z154">
        <f>BJ154*(BO154+BP154)/1000</f>
        <v>0</v>
      </c>
      <c r="AA154">
        <f>0.61365*exp(17.502*BQ154/(240.97+BQ154))</f>
        <v>0</v>
      </c>
      <c r="AB154">
        <f>(X154-BJ154*(BO154+BP154)/1000)</f>
        <v>0</v>
      </c>
      <c r="AC154">
        <f>(-J154*44100)</f>
        <v>0</v>
      </c>
      <c r="AD154">
        <f>2*29.3*R154*0.92*(BQ154-W154)</f>
        <v>0</v>
      </c>
      <c r="AE154">
        <f>2*0.95*5.67E-8*(((BQ154+$B$7)+273)^4-(W154+273)^4)</f>
        <v>0</v>
      </c>
      <c r="AF154">
        <f>U154+AE154+AC154+AD154</f>
        <v>0</v>
      </c>
      <c r="AG154">
        <f>BN154*AU154*(BI154-BH154*(1000-AU154*BK154)/(1000-AU154*BJ154))/(100*BB154)</f>
        <v>0</v>
      </c>
      <c r="AH154">
        <f>1000*BN154*AU154*(BJ154-BK154)/(100*BB154*(1000-AU154*BJ154))</f>
        <v>0</v>
      </c>
      <c r="AI154">
        <f>(AJ154 - AK154 - BO154*1E3/(8.314*(BQ154+273.15)) * AM154/BN154 * AL154) * BN154/(100*BB154) * (1000 - BK154)/1000</f>
        <v>0</v>
      </c>
      <c r="AJ154">
        <v>123.418733504851</v>
      </c>
      <c r="AK154">
        <v>133.412963636364</v>
      </c>
      <c r="AL154">
        <v>-3.25778954657791</v>
      </c>
      <c r="AM154">
        <v>66.8786947202565</v>
      </c>
      <c r="AN154">
        <f>(AP154 - AO154 + BO154*1E3/(8.314*(BQ154+273.15)) * AR154/BN154 * AQ154) * BN154/(100*BB154) * 1000/(1000 - AP154)</f>
        <v>0</v>
      </c>
      <c r="AO154">
        <v>21.2927973392775</v>
      </c>
      <c r="AP154">
        <v>22.6573690909091</v>
      </c>
      <c r="AQ154">
        <v>0.000324560566787929</v>
      </c>
      <c r="AR154">
        <v>77.4196873633664</v>
      </c>
      <c r="AS154">
        <v>12</v>
      </c>
      <c r="AT154">
        <v>2</v>
      </c>
      <c r="AU154">
        <f>IF(AS154*$H$13&gt;=AW154,1.0,(AW154/(AW154-AS154*$H$13)))</f>
        <v>0</v>
      </c>
      <c r="AV154">
        <f>(AU154-1)*100</f>
        <v>0</v>
      </c>
      <c r="AW154">
        <f>MAX(0,($B$13+$C$13*BV154)/(1+$D$13*BV154)*BO154/(BQ154+273)*$E$13)</f>
        <v>0</v>
      </c>
      <c r="AX154">
        <f>$B$11*BW154+$C$11*BX154+$F$11*CI154*(1-CL154)</f>
        <v>0</v>
      </c>
      <c r="AY154">
        <f>AX154*AZ154</f>
        <v>0</v>
      </c>
      <c r="AZ154">
        <f>($B$11*$D$9+$C$11*$D$9+$F$11*((CV154+CN154)/MAX(CV154+CN154+CW154, 0.1)*$I$9+CW154/MAX(CV154+CN154+CW154, 0.1)*$J$9))/($B$11+$C$11+$F$11)</f>
        <v>0</v>
      </c>
      <c r="BA154">
        <f>($B$11*$K$9+$C$11*$K$9+$F$11*((CV154+CN154)/MAX(CV154+CN154+CW154, 0.1)*$P$9+CW154/MAX(CV154+CN154+CW154, 0.1)*$Q$9))/($B$11+$C$11+$F$11)</f>
        <v>0</v>
      </c>
      <c r="BB154">
        <v>2.18</v>
      </c>
      <c r="BC154">
        <v>0.5</v>
      </c>
      <c r="BD154" t="s">
        <v>355</v>
      </c>
      <c r="BE154">
        <v>2</v>
      </c>
      <c r="BF154" t="b">
        <v>1</v>
      </c>
      <c r="BG154">
        <v>1656173009.75</v>
      </c>
      <c r="BH154">
        <v>153.712392857143</v>
      </c>
      <c r="BI154">
        <v>135.556392857143</v>
      </c>
      <c r="BJ154">
        <v>22.6505357142857</v>
      </c>
      <c r="BK154">
        <v>21.2838464285714</v>
      </c>
      <c r="BL154">
        <v>152.888821428571</v>
      </c>
      <c r="BM154">
        <v>22.5989785714286</v>
      </c>
      <c r="BN154">
        <v>500.0085</v>
      </c>
      <c r="BO154">
        <v>76.3428571428572</v>
      </c>
      <c r="BP154">
        <v>0.100007125</v>
      </c>
      <c r="BQ154">
        <v>26.4862035714286</v>
      </c>
      <c r="BR154">
        <v>26.6872571428571</v>
      </c>
      <c r="BS154">
        <v>999.9</v>
      </c>
      <c r="BT154">
        <v>0</v>
      </c>
      <c r="BU154">
        <v>0</v>
      </c>
      <c r="BV154">
        <v>9983.01142857143</v>
      </c>
      <c r="BW154">
        <v>0</v>
      </c>
      <c r="BX154">
        <v>1784.45607142857</v>
      </c>
      <c r="BY154">
        <v>18.1559642857143</v>
      </c>
      <c r="BZ154">
        <v>157.274642857143</v>
      </c>
      <c r="CA154">
        <v>138.50425</v>
      </c>
      <c r="CB154">
        <v>1.36668821428571</v>
      </c>
      <c r="CC154">
        <v>135.556392857143</v>
      </c>
      <c r="CD154">
        <v>21.2838464285714</v>
      </c>
      <c r="CE154">
        <v>1.7292075</v>
      </c>
      <c r="CF154">
        <v>1.62486964285714</v>
      </c>
      <c r="CG154">
        <v>15.1611357142857</v>
      </c>
      <c r="CH154">
        <v>14.1967</v>
      </c>
      <c r="CI154">
        <v>1999.99642857143</v>
      </c>
      <c r="CJ154">
        <v>0.980006428571429</v>
      </c>
      <c r="CK154">
        <v>0.0199935571428571</v>
      </c>
      <c r="CL154">
        <v>0</v>
      </c>
      <c r="CM154">
        <v>2.43253571428571</v>
      </c>
      <c r="CN154">
        <v>0</v>
      </c>
      <c r="CO154">
        <v>3049.45535714286</v>
      </c>
      <c r="CP154">
        <v>16705.4178571429</v>
      </c>
      <c r="CQ154">
        <v>45.875</v>
      </c>
      <c r="CR154">
        <v>48.187</v>
      </c>
      <c r="CS154">
        <v>47</v>
      </c>
      <c r="CT154">
        <v>46</v>
      </c>
      <c r="CU154">
        <v>45.19375</v>
      </c>
      <c r="CV154">
        <v>1960.00642857143</v>
      </c>
      <c r="CW154">
        <v>39.99</v>
      </c>
      <c r="CX154">
        <v>0</v>
      </c>
      <c r="CY154">
        <v>1656173016.6</v>
      </c>
      <c r="CZ154">
        <v>0</v>
      </c>
      <c r="DA154">
        <v>0</v>
      </c>
      <c r="DB154" t="s">
        <v>356</v>
      </c>
      <c r="DC154">
        <v>1656081796.1</v>
      </c>
      <c r="DD154">
        <v>1656081786.6</v>
      </c>
      <c r="DE154">
        <v>0</v>
      </c>
      <c r="DF154">
        <v>0.447</v>
      </c>
      <c r="DG154">
        <v>0.012</v>
      </c>
      <c r="DH154">
        <v>1.816</v>
      </c>
      <c r="DI154">
        <v>-0.091</v>
      </c>
      <c r="DJ154">
        <v>420</v>
      </c>
      <c r="DK154">
        <v>13</v>
      </c>
      <c r="DL154">
        <v>0.64</v>
      </c>
      <c r="DM154">
        <v>0.22</v>
      </c>
      <c r="DN154">
        <v>17.99334</v>
      </c>
      <c r="DO154">
        <v>3.94089906191368</v>
      </c>
      <c r="DP154">
        <v>0.445053192214144</v>
      </c>
      <c r="DQ154">
        <v>0</v>
      </c>
      <c r="DR154">
        <v>1.36579625</v>
      </c>
      <c r="DS154">
        <v>0.0328022138836762</v>
      </c>
      <c r="DT154">
        <v>0.00884520963219639</v>
      </c>
      <c r="DU154">
        <v>1</v>
      </c>
      <c r="DV154">
        <v>1</v>
      </c>
      <c r="DW154">
        <v>2</v>
      </c>
      <c r="DX154" t="s">
        <v>375</v>
      </c>
      <c r="DY154">
        <v>2.84647</v>
      </c>
      <c r="DZ154">
        <v>2.71612</v>
      </c>
      <c r="EA154">
        <v>0.0277147</v>
      </c>
      <c r="EB154">
        <v>0.0241064</v>
      </c>
      <c r="EC154">
        <v>0.0839621</v>
      </c>
      <c r="ED154">
        <v>0.079734</v>
      </c>
      <c r="EE154">
        <v>27506.8</v>
      </c>
      <c r="EF154">
        <v>23836.4</v>
      </c>
      <c r="EG154">
        <v>25337.6</v>
      </c>
      <c r="EH154">
        <v>23797</v>
      </c>
      <c r="EI154">
        <v>39625.6</v>
      </c>
      <c r="EJ154">
        <v>36256.7</v>
      </c>
      <c r="EK154">
        <v>45813.4</v>
      </c>
      <c r="EL154">
        <v>42463.3</v>
      </c>
      <c r="EM154">
        <v>1.7727</v>
      </c>
      <c r="EN154">
        <v>2.163</v>
      </c>
      <c r="EO154">
        <v>0.0403225</v>
      </c>
      <c r="EP154">
        <v>0</v>
      </c>
      <c r="EQ154">
        <v>26.0439</v>
      </c>
      <c r="ER154">
        <v>999.9</v>
      </c>
      <c r="ES154">
        <v>41.051</v>
      </c>
      <c r="ET154">
        <v>33.707</v>
      </c>
      <c r="EU154">
        <v>28.2623</v>
      </c>
      <c r="EV154">
        <v>52.4157</v>
      </c>
      <c r="EW154">
        <v>34.6995</v>
      </c>
      <c r="EX154">
        <v>2</v>
      </c>
      <c r="EY154">
        <v>0.129761</v>
      </c>
      <c r="EZ154">
        <v>2.39117</v>
      </c>
      <c r="FA154">
        <v>20.2269</v>
      </c>
      <c r="FB154">
        <v>5.23331</v>
      </c>
      <c r="FC154">
        <v>11.992</v>
      </c>
      <c r="FD154">
        <v>4.9557</v>
      </c>
      <c r="FE154">
        <v>3.30395</v>
      </c>
      <c r="FF154">
        <v>9999</v>
      </c>
      <c r="FG154">
        <v>311.8</v>
      </c>
      <c r="FH154">
        <v>3769.5</v>
      </c>
      <c r="FI154">
        <v>9999</v>
      </c>
      <c r="FJ154">
        <v>1.86829</v>
      </c>
      <c r="FK154">
        <v>1.86401</v>
      </c>
      <c r="FL154">
        <v>1.87149</v>
      </c>
      <c r="FM154">
        <v>1.86249</v>
      </c>
      <c r="FN154">
        <v>1.86188</v>
      </c>
      <c r="FO154">
        <v>1.86829</v>
      </c>
      <c r="FP154">
        <v>1.85844</v>
      </c>
      <c r="FQ154">
        <v>1.86478</v>
      </c>
      <c r="FR154">
        <v>5</v>
      </c>
      <c r="FS154">
        <v>0</v>
      </c>
      <c r="FT154">
        <v>0</v>
      </c>
      <c r="FU154">
        <v>0</v>
      </c>
      <c r="FV154" t="s">
        <v>358</v>
      </c>
      <c r="FW154" t="s">
        <v>359</v>
      </c>
      <c r="FX154" t="s">
        <v>360</v>
      </c>
      <c r="FY154" t="s">
        <v>360</v>
      </c>
      <c r="FZ154" t="s">
        <v>360</v>
      </c>
      <c r="GA154" t="s">
        <v>360</v>
      </c>
      <c r="GB154">
        <v>0</v>
      </c>
      <c r="GC154">
        <v>100</v>
      </c>
      <c r="GD154">
        <v>100</v>
      </c>
      <c r="GE154">
        <v>0.76</v>
      </c>
      <c r="GF154">
        <v>0.0516</v>
      </c>
      <c r="GG154">
        <v>0.394990895927804</v>
      </c>
      <c r="GH154">
        <v>0.00311535208462502</v>
      </c>
      <c r="GI154">
        <v>-2.16445174003142e-06</v>
      </c>
      <c r="GJ154">
        <v>9.0383515404126e-10</v>
      </c>
      <c r="GK154">
        <v>0.0515542376217994</v>
      </c>
      <c r="GL154">
        <v>0</v>
      </c>
      <c r="GM154">
        <v>0</v>
      </c>
      <c r="GN154">
        <v>0</v>
      </c>
      <c r="GO154">
        <v>18</v>
      </c>
      <c r="GP154">
        <v>2154</v>
      </c>
      <c r="GQ154">
        <v>2</v>
      </c>
      <c r="GR154">
        <v>17</v>
      </c>
      <c r="GS154">
        <v>1520.4</v>
      </c>
      <c r="GT154">
        <v>1520.5</v>
      </c>
      <c r="GU154">
        <v>0.444336</v>
      </c>
      <c r="GV154">
        <v>2.43164</v>
      </c>
      <c r="GW154">
        <v>1.99829</v>
      </c>
      <c r="GX154">
        <v>2.67578</v>
      </c>
      <c r="GY154">
        <v>2.09351</v>
      </c>
      <c r="GZ154">
        <v>2.31079</v>
      </c>
      <c r="HA154">
        <v>39.3418</v>
      </c>
      <c r="HB154">
        <v>15.4192</v>
      </c>
      <c r="HC154">
        <v>18</v>
      </c>
      <c r="HD154">
        <v>428.581</v>
      </c>
      <c r="HE154">
        <v>697.277</v>
      </c>
      <c r="HF154">
        <v>22.9989</v>
      </c>
      <c r="HG154">
        <v>29.1127</v>
      </c>
      <c r="HH154">
        <v>30.0009</v>
      </c>
      <c r="HI154">
        <v>28.9118</v>
      </c>
      <c r="HJ154">
        <v>28.8933</v>
      </c>
      <c r="HK154">
        <v>8.83557</v>
      </c>
      <c r="HL154">
        <v>33.8264</v>
      </c>
      <c r="HM154">
        <v>30.5481</v>
      </c>
      <c r="HN154">
        <v>23</v>
      </c>
      <c r="HO154">
        <v>81.137</v>
      </c>
      <c r="HP154">
        <v>21.3003</v>
      </c>
      <c r="HQ154">
        <v>96.9562</v>
      </c>
      <c r="HR154">
        <v>99.8231</v>
      </c>
    </row>
    <row r="155" spans="1:226">
      <c r="A155">
        <v>139</v>
      </c>
      <c r="B155">
        <v>1656173022</v>
      </c>
      <c r="C155">
        <v>3225.5</v>
      </c>
      <c r="D155" t="s">
        <v>637</v>
      </c>
      <c r="E155" t="s">
        <v>638</v>
      </c>
      <c r="F155">
        <v>5</v>
      </c>
      <c r="G155" t="s">
        <v>596</v>
      </c>
      <c r="H155" t="s">
        <v>354</v>
      </c>
      <c r="I155">
        <v>1656173014.17857</v>
      </c>
      <c r="J155">
        <f>(K155)/1000</f>
        <v>0</v>
      </c>
      <c r="K155">
        <f>IF(BF155, AN155, AH155)</f>
        <v>0</v>
      </c>
      <c r="L155">
        <f>IF(BF155, AI155, AG155)</f>
        <v>0</v>
      </c>
      <c r="M155">
        <f>BH155 - IF(AU155&gt;1, L155*BB155*100.0/(AW155*BV155), 0)</f>
        <v>0</v>
      </c>
      <c r="N155">
        <f>((T155-J155/2)*M155-L155)/(T155+J155/2)</f>
        <v>0</v>
      </c>
      <c r="O155">
        <f>N155*(BO155+BP155)/1000.0</f>
        <v>0</v>
      </c>
      <c r="P155">
        <f>(BH155 - IF(AU155&gt;1, L155*BB155*100.0/(AW155*BV155), 0))*(BO155+BP155)/1000.0</f>
        <v>0</v>
      </c>
      <c r="Q155">
        <f>2.0/((1/S155-1/R155)+SIGN(S155)*SQRT((1/S155-1/R155)*(1/S155-1/R155) + 4*BC155/((BC155+1)*(BC155+1))*(2*1/S155*1/R155-1/R155*1/R155)))</f>
        <v>0</v>
      </c>
      <c r="R155">
        <f>IF(LEFT(BD155,1)&lt;&gt;"0",IF(LEFT(BD155,1)="1",3.0,BE155),$D$5+$E$5*(BV155*BO155/($K$5*1000))+$F$5*(BV155*BO155/($K$5*1000))*MAX(MIN(BB155,$J$5),$I$5)*MAX(MIN(BB155,$J$5),$I$5)+$G$5*MAX(MIN(BB155,$J$5),$I$5)*(BV155*BO155/($K$5*1000))+$H$5*(BV155*BO155/($K$5*1000))*(BV155*BO155/($K$5*1000)))</f>
        <v>0</v>
      </c>
      <c r="S155">
        <f>J155*(1000-(1000*0.61365*exp(17.502*W155/(240.97+W155))/(BO155+BP155)+BJ155)/2)/(1000*0.61365*exp(17.502*W155/(240.97+W155))/(BO155+BP155)-BJ155)</f>
        <v>0</v>
      </c>
      <c r="T155">
        <f>1/((BC155+1)/(Q155/1.6)+1/(R155/1.37)) + BC155/((BC155+1)/(Q155/1.6) + BC155/(R155/1.37))</f>
        <v>0</v>
      </c>
      <c r="U155">
        <f>(AX155*BA155)</f>
        <v>0</v>
      </c>
      <c r="V155">
        <f>(BQ155+(U155+2*0.95*5.67E-8*(((BQ155+$B$7)+273)^4-(BQ155+273)^4)-44100*J155)/(1.84*29.3*R155+8*0.95*5.67E-8*(BQ155+273)^3))</f>
        <v>0</v>
      </c>
      <c r="W155">
        <f>($C$7*BR155+$D$7*BS155+$E$7*V155)</f>
        <v>0</v>
      </c>
      <c r="X155">
        <f>0.61365*exp(17.502*W155/(240.97+W155))</f>
        <v>0</v>
      </c>
      <c r="Y155">
        <f>(Z155/AA155*100)</f>
        <v>0</v>
      </c>
      <c r="Z155">
        <f>BJ155*(BO155+BP155)/1000</f>
        <v>0</v>
      </c>
      <c r="AA155">
        <f>0.61365*exp(17.502*BQ155/(240.97+BQ155))</f>
        <v>0</v>
      </c>
      <c r="AB155">
        <f>(X155-BJ155*(BO155+BP155)/1000)</f>
        <v>0</v>
      </c>
      <c r="AC155">
        <f>(-J155*44100)</f>
        <v>0</v>
      </c>
      <c r="AD155">
        <f>2*29.3*R155*0.92*(BQ155-W155)</f>
        <v>0</v>
      </c>
      <c r="AE155">
        <f>2*0.95*5.67E-8*(((BQ155+$B$7)+273)^4-(W155+273)^4)</f>
        <v>0</v>
      </c>
      <c r="AF155">
        <f>U155+AE155+AC155+AD155</f>
        <v>0</v>
      </c>
      <c r="AG155">
        <f>BN155*AU155*(BI155-BH155*(1000-AU155*BK155)/(1000-AU155*BJ155))/(100*BB155)</f>
        <v>0</v>
      </c>
      <c r="AH155">
        <f>1000*BN155*AU155*(BJ155-BK155)/(100*BB155*(1000-AU155*BJ155))</f>
        <v>0</v>
      </c>
      <c r="AI155">
        <f>(AJ155 - AK155 - BO155*1E3/(8.314*(BQ155+273.15)) * AM155/BN155 * AL155) * BN155/(100*BB155) * (1000 - BK155)/1000</f>
        <v>0</v>
      </c>
      <c r="AJ155">
        <v>108.342399452905</v>
      </c>
      <c r="AK155">
        <v>118.752715151515</v>
      </c>
      <c r="AL155">
        <v>-3.25448928444204</v>
      </c>
      <c r="AM155">
        <v>66.8786947202565</v>
      </c>
      <c r="AN155">
        <f>(AP155 - AO155 + BO155*1E3/(8.314*(BQ155+273.15)) * AR155/BN155 * AQ155) * BN155/(100*BB155) * 1000/(1000 - AP155)</f>
        <v>0</v>
      </c>
      <c r="AO155">
        <v>21.2575876130956</v>
      </c>
      <c r="AP155">
        <v>22.6475218181818</v>
      </c>
      <c r="AQ155">
        <v>-0.000262791025559792</v>
      </c>
      <c r="AR155">
        <v>77.4196873633664</v>
      </c>
      <c r="AS155">
        <v>12</v>
      </c>
      <c r="AT155">
        <v>2</v>
      </c>
      <c r="AU155">
        <f>IF(AS155*$H$13&gt;=AW155,1.0,(AW155/(AW155-AS155*$H$13)))</f>
        <v>0</v>
      </c>
      <c r="AV155">
        <f>(AU155-1)*100</f>
        <v>0</v>
      </c>
      <c r="AW155">
        <f>MAX(0,($B$13+$C$13*BV155)/(1+$D$13*BV155)*BO155/(BQ155+273)*$E$13)</f>
        <v>0</v>
      </c>
      <c r="AX155">
        <f>$B$11*BW155+$C$11*BX155+$F$11*CI155*(1-CL155)</f>
        <v>0</v>
      </c>
      <c r="AY155">
        <f>AX155*AZ155</f>
        <v>0</v>
      </c>
      <c r="AZ155">
        <f>($B$11*$D$9+$C$11*$D$9+$F$11*((CV155+CN155)/MAX(CV155+CN155+CW155, 0.1)*$I$9+CW155/MAX(CV155+CN155+CW155, 0.1)*$J$9))/($B$11+$C$11+$F$11)</f>
        <v>0</v>
      </c>
      <c r="BA155">
        <f>($B$11*$K$9+$C$11*$K$9+$F$11*((CV155+CN155)/MAX(CV155+CN155+CW155, 0.1)*$P$9+CW155/MAX(CV155+CN155+CW155, 0.1)*$Q$9))/($B$11+$C$11+$F$11)</f>
        <v>0</v>
      </c>
      <c r="BB155">
        <v>2.18</v>
      </c>
      <c r="BC155">
        <v>0.5</v>
      </c>
      <c r="BD155" t="s">
        <v>355</v>
      </c>
      <c r="BE155">
        <v>2</v>
      </c>
      <c r="BF155" t="b">
        <v>1</v>
      </c>
      <c r="BG155">
        <v>1656173014.17857</v>
      </c>
      <c r="BH155">
        <v>139.464535714286</v>
      </c>
      <c r="BI155">
        <v>120.998575</v>
      </c>
      <c r="BJ155">
        <v>22.651525</v>
      </c>
      <c r="BK155">
        <v>21.2773071428571</v>
      </c>
      <c r="BL155">
        <v>138.677071428571</v>
      </c>
      <c r="BM155">
        <v>22.5999642857143</v>
      </c>
      <c r="BN155">
        <v>499.9865</v>
      </c>
      <c r="BO155">
        <v>76.3427321428571</v>
      </c>
      <c r="BP155">
        <v>0.0999586607142857</v>
      </c>
      <c r="BQ155">
        <v>26.4880928571429</v>
      </c>
      <c r="BR155">
        <v>26.691175</v>
      </c>
      <c r="BS155">
        <v>999.9</v>
      </c>
      <c r="BT155">
        <v>0</v>
      </c>
      <c r="BU155">
        <v>0</v>
      </c>
      <c r="BV155">
        <v>9995.59607142857</v>
      </c>
      <c r="BW155">
        <v>0</v>
      </c>
      <c r="BX155">
        <v>1786.02357142857</v>
      </c>
      <c r="BY155">
        <v>18.4659607142857</v>
      </c>
      <c r="BZ155">
        <v>142.696785714286</v>
      </c>
      <c r="CA155">
        <v>123.629167857143</v>
      </c>
      <c r="CB155">
        <v>1.37421678571429</v>
      </c>
      <c r="CC155">
        <v>120.998575</v>
      </c>
      <c r="CD155">
        <v>21.2773071428571</v>
      </c>
      <c r="CE155">
        <v>1.72928035714286</v>
      </c>
      <c r="CF155">
        <v>1.62436714285714</v>
      </c>
      <c r="CG155">
        <v>15.1617928571429</v>
      </c>
      <c r="CH155">
        <v>14.1919321428571</v>
      </c>
      <c r="CI155">
        <v>1999.98321428571</v>
      </c>
      <c r="CJ155">
        <v>0.980006321428571</v>
      </c>
      <c r="CK155">
        <v>0.0199936678571429</v>
      </c>
      <c r="CL155">
        <v>0</v>
      </c>
      <c r="CM155">
        <v>2.42063571428571</v>
      </c>
      <c r="CN155">
        <v>0</v>
      </c>
      <c r="CO155">
        <v>3037.1825</v>
      </c>
      <c r="CP155">
        <v>16705.3035714286</v>
      </c>
      <c r="CQ155">
        <v>45.875</v>
      </c>
      <c r="CR155">
        <v>48.187</v>
      </c>
      <c r="CS155">
        <v>47</v>
      </c>
      <c r="CT155">
        <v>46</v>
      </c>
      <c r="CU155">
        <v>45.205</v>
      </c>
      <c r="CV155">
        <v>1959.99321428571</v>
      </c>
      <c r="CW155">
        <v>39.99</v>
      </c>
      <c r="CX155">
        <v>0</v>
      </c>
      <c r="CY155">
        <v>1656173021.4</v>
      </c>
      <c r="CZ155">
        <v>0</v>
      </c>
      <c r="DA155">
        <v>0</v>
      </c>
      <c r="DB155" t="s">
        <v>356</v>
      </c>
      <c r="DC155">
        <v>1656081796.1</v>
      </c>
      <c r="DD155">
        <v>1656081786.6</v>
      </c>
      <c r="DE155">
        <v>0</v>
      </c>
      <c r="DF155">
        <v>0.447</v>
      </c>
      <c r="DG155">
        <v>0.012</v>
      </c>
      <c r="DH155">
        <v>1.816</v>
      </c>
      <c r="DI155">
        <v>-0.091</v>
      </c>
      <c r="DJ155">
        <v>420</v>
      </c>
      <c r="DK155">
        <v>13</v>
      </c>
      <c r="DL155">
        <v>0.64</v>
      </c>
      <c r="DM155">
        <v>0.22</v>
      </c>
      <c r="DN155">
        <v>18.2263575</v>
      </c>
      <c r="DO155">
        <v>3.86693696060031</v>
      </c>
      <c r="DP155">
        <v>0.436866673532955</v>
      </c>
      <c r="DQ155">
        <v>0</v>
      </c>
      <c r="DR155">
        <v>1.37195325</v>
      </c>
      <c r="DS155">
        <v>0.0993430018761725</v>
      </c>
      <c r="DT155">
        <v>0.0136722601254328</v>
      </c>
      <c r="DU155">
        <v>1</v>
      </c>
      <c r="DV155">
        <v>1</v>
      </c>
      <c r="DW155">
        <v>2</v>
      </c>
      <c r="DX155" t="s">
        <v>375</v>
      </c>
      <c r="DY155">
        <v>2.8465</v>
      </c>
      <c r="DZ155">
        <v>2.71666</v>
      </c>
      <c r="EA155">
        <v>0.024772</v>
      </c>
      <c r="EB155">
        <v>0.0210473</v>
      </c>
      <c r="EC155">
        <v>0.083936</v>
      </c>
      <c r="ED155">
        <v>0.0797353</v>
      </c>
      <c r="EE155">
        <v>27589.9</v>
      </c>
      <c r="EF155">
        <v>23910.2</v>
      </c>
      <c r="EG155">
        <v>25337.5</v>
      </c>
      <c r="EH155">
        <v>23796.2</v>
      </c>
      <c r="EI155">
        <v>39626.2</v>
      </c>
      <c r="EJ155">
        <v>36255.4</v>
      </c>
      <c r="EK155">
        <v>45812.9</v>
      </c>
      <c r="EL155">
        <v>42462</v>
      </c>
      <c r="EM155">
        <v>1.77275</v>
      </c>
      <c r="EN155">
        <v>2.16278</v>
      </c>
      <c r="EO155">
        <v>0.0399277</v>
      </c>
      <c r="EP155">
        <v>0</v>
      </c>
      <c r="EQ155">
        <v>26.0499</v>
      </c>
      <c r="ER155">
        <v>999.9</v>
      </c>
      <c r="ES155">
        <v>41.051</v>
      </c>
      <c r="ET155">
        <v>33.717</v>
      </c>
      <c r="EU155">
        <v>28.2817</v>
      </c>
      <c r="EV155">
        <v>52.4857</v>
      </c>
      <c r="EW155">
        <v>34.6314</v>
      </c>
      <c r="EX155">
        <v>2</v>
      </c>
      <c r="EY155">
        <v>0.13045</v>
      </c>
      <c r="EZ155">
        <v>2.38395</v>
      </c>
      <c r="FA155">
        <v>20.2262</v>
      </c>
      <c r="FB155">
        <v>5.23301</v>
      </c>
      <c r="FC155">
        <v>11.992</v>
      </c>
      <c r="FD155">
        <v>4.95565</v>
      </c>
      <c r="FE155">
        <v>3.304</v>
      </c>
      <c r="FF155">
        <v>9999</v>
      </c>
      <c r="FG155">
        <v>311.8</v>
      </c>
      <c r="FH155">
        <v>3769.5</v>
      </c>
      <c r="FI155">
        <v>9999</v>
      </c>
      <c r="FJ155">
        <v>1.86828</v>
      </c>
      <c r="FK155">
        <v>1.86401</v>
      </c>
      <c r="FL155">
        <v>1.87149</v>
      </c>
      <c r="FM155">
        <v>1.86249</v>
      </c>
      <c r="FN155">
        <v>1.86188</v>
      </c>
      <c r="FO155">
        <v>1.86829</v>
      </c>
      <c r="FP155">
        <v>1.85842</v>
      </c>
      <c r="FQ155">
        <v>1.86478</v>
      </c>
      <c r="FR155">
        <v>5</v>
      </c>
      <c r="FS155">
        <v>0</v>
      </c>
      <c r="FT155">
        <v>0</v>
      </c>
      <c r="FU155">
        <v>0</v>
      </c>
      <c r="FV155" t="s">
        <v>358</v>
      </c>
      <c r="FW155" t="s">
        <v>359</v>
      </c>
      <c r="FX155" t="s">
        <v>360</v>
      </c>
      <c r="FY155" t="s">
        <v>360</v>
      </c>
      <c r="FZ155" t="s">
        <v>360</v>
      </c>
      <c r="GA155" t="s">
        <v>360</v>
      </c>
      <c r="GB155">
        <v>0</v>
      </c>
      <c r="GC155">
        <v>100</v>
      </c>
      <c r="GD155">
        <v>100</v>
      </c>
      <c r="GE155">
        <v>0.723</v>
      </c>
      <c r="GF155">
        <v>0.0515</v>
      </c>
      <c r="GG155">
        <v>0.394990895927804</v>
      </c>
      <c r="GH155">
        <v>0.00311535208462502</v>
      </c>
      <c r="GI155">
        <v>-2.16445174003142e-06</v>
      </c>
      <c r="GJ155">
        <v>9.0383515404126e-10</v>
      </c>
      <c r="GK155">
        <v>0.0515542376217994</v>
      </c>
      <c r="GL155">
        <v>0</v>
      </c>
      <c r="GM155">
        <v>0</v>
      </c>
      <c r="GN155">
        <v>0</v>
      </c>
      <c r="GO155">
        <v>18</v>
      </c>
      <c r="GP155">
        <v>2154</v>
      </c>
      <c r="GQ155">
        <v>2</v>
      </c>
      <c r="GR155">
        <v>17</v>
      </c>
      <c r="GS155">
        <v>1520.4</v>
      </c>
      <c r="GT155">
        <v>1520.6</v>
      </c>
      <c r="GU155">
        <v>0.401611</v>
      </c>
      <c r="GV155">
        <v>2.43408</v>
      </c>
      <c r="GW155">
        <v>1.99829</v>
      </c>
      <c r="GX155">
        <v>2.67578</v>
      </c>
      <c r="GY155">
        <v>2.09351</v>
      </c>
      <c r="GZ155">
        <v>2.32544</v>
      </c>
      <c r="HA155">
        <v>39.3667</v>
      </c>
      <c r="HB155">
        <v>15.4192</v>
      </c>
      <c r="HC155">
        <v>18</v>
      </c>
      <c r="HD155">
        <v>428.661</v>
      </c>
      <c r="HE155">
        <v>697.172</v>
      </c>
      <c r="HF155">
        <v>22.9985</v>
      </c>
      <c r="HG155">
        <v>29.1211</v>
      </c>
      <c r="HH155">
        <v>30.0008</v>
      </c>
      <c r="HI155">
        <v>28.9191</v>
      </c>
      <c r="HJ155">
        <v>28.9007</v>
      </c>
      <c r="HK155">
        <v>7.98395</v>
      </c>
      <c r="HL155">
        <v>33.8264</v>
      </c>
      <c r="HM155">
        <v>30.5481</v>
      </c>
      <c r="HN155">
        <v>23</v>
      </c>
      <c r="HO155">
        <v>61.049</v>
      </c>
      <c r="HP155">
        <v>21.3003</v>
      </c>
      <c r="HQ155">
        <v>96.9555</v>
      </c>
      <c r="HR155">
        <v>99.8198</v>
      </c>
    </row>
    <row r="156" spans="1:226">
      <c r="A156">
        <v>140</v>
      </c>
      <c r="B156">
        <v>1656173089.5</v>
      </c>
      <c r="C156">
        <v>3293</v>
      </c>
      <c r="D156" t="s">
        <v>639</v>
      </c>
      <c r="E156" t="s">
        <v>640</v>
      </c>
      <c r="F156">
        <v>5</v>
      </c>
      <c r="G156" t="s">
        <v>596</v>
      </c>
      <c r="H156" t="s">
        <v>354</v>
      </c>
      <c r="I156">
        <v>1656173081.75</v>
      </c>
      <c r="J156">
        <f>(K156)/1000</f>
        <v>0</v>
      </c>
      <c r="K156">
        <f>IF(BF156, AN156, AH156)</f>
        <v>0</v>
      </c>
      <c r="L156">
        <f>IF(BF156, AI156, AG156)</f>
        <v>0</v>
      </c>
      <c r="M156">
        <f>BH156 - IF(AU156&gt;1, L156*BB156*100.0/(AW156*BV156), 0)</f>
        <v>0</v>
      </c>
      <c r="N156">
        <f>((T156-J156/2)*M156-L156)/(T156+J156/2)</f>
        <v>0</v>
      </c>
      <c r="O156">
        <f>N156*(BO156+BP156)/1000.0</f>
        <v>0</v>
      </c>
      <c r="P156">
        <f>(BH156 - IF(AU156&gt;1, L156*BB156*100.0/(AW156*BV156), 0))*(BO156+BP156)/1000.0</f>
        <v>0</v>
      </c>
      <c r="Q156">
        <f>2.0/((1/S156-1/R156)+SIGN(S156)*SQRT((1/S156-1/R156)*(1/S156-1/R156) + 4*BC156/((BC156+1)*(BC156+1))*(2*1/S156*1/R156-1/R156*1/R156)))</f>
        <v>0</v>
      </c>
      <c r="R156">
        <f>IF(LEFT(BD156,1)&lt;&gt;"0",IF(LEFT(BD156,1)="1",3.0,BE156),$D$5+$E$5*(BV156*BO156/($K$5*1000))+$F$5*(BV156*BO156/($K$5*1000))*MAX(MIN(BB156,$J$5),$I$5)*MAX(MIN(BB156,$J$5),$I$5)+$G$5*MAX(MIN(BB156,$J$5),$I$5)*(BV156*BO156/($K$5*1000))+$H$5*(BV156*BO156/($K$5*1000))*(BV156*BO156/($K$5*1000)))</f>
        <v>0</v>
      </c>
      <c r="S156">
        <f>J156*(1000-(1000*0.61365*exp(17.502*W156/(240.97+W156))/(BO156+BP156)+BJ156)/2)/(1000*0.61365*exp(17.502*W156/(240.97+W156))/(BO156+BP156)-BJ156)</f>
        <v>0</v>
      </c>
      <c r="T156">
        <f>1/((BC156+1)/(Q156/1.6)+1/(R156/1.37)) + BC156/((BC156+1)/(Q156/1.6) + BC156/(R156/1.37))</f>
        <v>0</v>
      </c>
      <c r="U156">
        <f>(AX156*BA156)</f>
        <v>0</v>
      </c>
      <c r="V156">
        <f>(BQ156+(U156+2*0.95*5.67E-8*(((BQ156+$B$7)+273)^4-(BQ156+273)^4)-44100*J156)/(1.84*29.3*R156+8*0.95*5.67E-8*(BQ156+273)^3))</f>
        <v>0</v>
      </c>
      <c r="W156">
        <f>($C$7*BR156+$D$7*BS156+$E$7*V156)</f>
        <v>0</v>
      </c>
      <c r="X156">
        <f>0.61365*exp(17.502*W156/(240.97+W156))</f>
        <v>0</v>
      </c>
      <c r="Y156">
        <f>(Z156/AA156*100)</f>
        <v>0</v>
      </c>
      <c r="Z156">
        <f>BJ156*(BO156+BP156)/1000</f>
        <v>0</v>
      </c>
      <c r="AA156">
        <f>0.61365*exp(17.502*BQ156/(240.97+BQ156))</f>
        <v>0</v>
      </c>
      <c r="AB156">
        <f>(X156-BJ156*(BO156+BP156)/1000)</f>
        <v>0</v>
      </c>
      <c r="AC156">
        <f>(-J156*44100)</f>
        <v>0</v>
      </c>
      <c r="AD156">
        <f>2*29.3*R156*0.92*(BQ156-W156)</f>
        <v>0</v>
      </c>
      <c r="AE156">
        <f>2*0.95*5.67E-8*(((BQ156+$B$7)+273)^4-(W156+273)^4)</f>
        <v>0</v>
      </c>
      <c r="AF156">
        <f>U156+AE156+AC156+AD156</f>
        <v>0</v>
      </c>
      <c r="AG156">
        <f>BN156*AU156*(BI156-BH156*(1000-AU156*BK156)/(1000-AU156*BJ156))/(100*BB156)</f>
        <v>0</v>
      </c>
      <c r="AH156">
        <f>1000*BN156*AU156*(BJ156-BK156)/(100*BB156*(1000-AU156*BJ156))</f>
        <v>0</v>
      </c>
      <c r="AI156">
        <f>(AJ156 - AK156 - BO156*1E3/(8.314*(BQ156+273.15)) * AM156/BN156 * AL156) * BN156/(100*BB156) * (1000 - BK156)/1000</f>
        <v>0</v>
      </c>
      <c r="AJ156">
        <v>426.382085054584</v>
      </c>
      <c r="AK156">
        <v>416.308618181818</v>
      </c>
      <c r="AL156">
        <v>0.0516656566537785</v>
      </c>
      <c r="AM156">
        <v>66.8786947202565</v>
      </c>
      <c r="AN156">
        <f>(AP156 - AO156 + BO156*1E3/(8.314*(BQ156+273.15)) * AR156/BN156 * AQ156) * BN156/(100*BB156) * 1000/(1000 - AP156)</f>
        <v>0</v>
      </c>
      <c r="AO156">
        <v>21.2638239641551</v>
      </c>
      <c r="AP156">
        <v>22.6486587878788</v>
      </c>
      <c r="AQ156">
        <v>2.86730783908381e-05</v>
      </c>
      <c r="AR156">
        <v>77.4196873633664</v>
      </c>
      <c r="AS156">
        <v>13</v>
      </c>
      <c r="AT156">
        <v>3</v>
      </c>
      <c r="AU156">
        <f>IF(AS156*$H$13&gt;=AW156,1.0,(AW156/(AW156-AS156*$H$13)))</f>
        <v>0</v>
      </c>
      <c r="AV156">
        <f>(AU156-1)*100</f>
        <v>0</v>
      </c>
      <c r="AW156">
        <f>MAX(0,($B$13+$C$13*BV156)/(1+$D$13*BV156)*BO156/(BQ156+273)*$E$13)</f>
        <v>0</v>
      </c>
      <c r="AX156">
        <f>$B$11*BW156+$C$11*BX156+$F$11*CI156*(1-CL156)</f>
        <v>0</v>
      </c>
      <c r="AY156">
        <f>AX156*AZ156</f>
        <v>0</v>
      </c>
      <c r="AZ156">
        <f>($B$11*$D$9+$C$11*$D$9+$F$11*((CV156+CN156)/MAX(CV156+CN156+CW156, 0.1)*$I$9+CW156/MAX(CV156+CN156+CW156, 0.1)*$J$9))/($B$11+$C$11+$F$11)</f>
        <v>0</v>
      </c>
      <c r="BA156">
        <f>($B$11*$K$9+$C$11*$K$9+$F$11*((CV156+CN156)/MAX(CV156+CN156+CW156, 0.1)*$P$9+CW156/MAX(CV156+CN156+CW156, 0.1)*$Q$9))/($B$11+$C$11+$F$11)</f>
        <v>0</v>
      </c>
      <c r="BB156">
        <v>2.18</v>
      </c>
      <c r="BC156">
        <v>0.5</v>
      </c>
      <c r="BD156" t="s">
        <v>355</v>
      </c>
      <c r="BE156">
        <v>2</v>
      </c>
      <c r="BF156" t="b">
        <v>1</v>
      </c>
      <c r="BG156">
        <v>1656173081.75</v>
      </c>
      <c r="BH156">
        <v>406.4689</v>
      </c>
      <c r="BI156">
        <v>417.3124</v>
      </c>
      <c r="BJ156">
        <v>22.6368766666667</v>
      </c>
      <c r="BK156">
        <v>21.2434833333333</v>
      </c>
      <c r="BL156">
        <v>405.107</v>
      </c>
      <c r="BM156">
        <v>22.5853333333333</v>
      </c>
      <c r="BN156">
        <v>500.006266666667</v>
      </c>
      <c r="BO156">
        <v>76.3412066666667</v>
      </c>
      <c r="BP156">
        <v>0.0999953866666667</v>
      </c>
      <c r="BQ156">
        <v>26.4817266666667</v>
      </c>
      <c r="BR156">
        <v>26.6735333333333</v>
      </c>
      <c r="BS156">
        <v>999.9</v>
      </c>
      <c r="BT156">
        <v>0</v>
      </c>
      <c r="BU156">
        <v>0</v>
      </c>
      <c r="BV156">
        <v>10001.306</v>
      </c>
      <c r="BW156">
        <v>0</v>
      </c>
      <c r="BX156">
        <v>1782.52266666667</v>
      </c>
      <c r="BY156">
        <v>-10.84347</v>
      </c>
      <c r="BZ156">
        <v>415.883233333333</v>
      </c>
      <c r="CA156">
        <v>426.3701</v>
      </c>
      <c r="CB156">
        <v>1.39339333333333</v>
      </c>
      <c r="CC156">
        <v>417.3124</v>
      </c>
      <c r="CD156">
        <v>21.2434833333333</v>
      </c>
      <c r="CE156">
        <v>1.72812666666667</v>
      </c>
      <c r="CF156">
        <v>1.62175266666667</v>
      </c>
      <c r="CG156">
        <v>15.1514033333333</v>
      </c>
      <c r="CH156">
        <v>14.16705</v>
      </c>
      <c r="CI156">
        <v>2000.016</v>
      </c>
      <c r="CJ156">
        <v>0.980002933333333</v>
      </c>
      <c r="CK156">
        <v>0.0199970766666667</v>
      </c>
      <c r="CL156">
        <v>0</v>
      </c>
      <c r="CM156">
        <v>2.45968</v>
      </c>
      <c r="CN156">
        <v>0</v>
      </c>
      <c r="CO156">
        <v>3115.40466666667</v>
      </c>
      <c r="CP156">
        <v>16705.5633333333</v>
      </c>
      <c r="CQ156">
        <v>45.937</v>
      </c>
      <c r="CR156">
        <v>48.2541333333333</v>
      </c>
      <c r="CS156">
        <v>47.125</v>
      </c>
      <c r="CT156">
        <v>46.062</v>
      </c>
      <c r="CU156">
        <v>45.25</v>
      </c>
      <c r="CV156">
        <v>1960.02033333333</v>
      </c>
      <c r="CW156">
        <v>39.995</v>
      </c>
      <c r="CX156">
        <v>0</v>
      </c>
      <c r="CY156">
        <v>1656173088.6</v>
      </c>
      <c r="CZ156">
        <v>0</v>
      </c>
      <c r="DA156">
        <v>0</v>
      </c>
      <c r="DB156" t="s">
        <v>356</v>
      </c>
      <c r="DC156">
        <v>1656081796.1</v>
      </c>
      <c r="DD156">
        <v>1656081786.6</v>
      </c>
      <c r="DE156">
        <v>0</v>
      </c>
      <c r="DF156">
        <v>0.447</v>
      </c>
      <c r="DG156">
        <v>0.012</v>
      </c>
      <c r="DH156">
        <v>1.816</v>
      </c>
      <c r="DI156">
        <v>-0.091</v>
      </c>
      <c r="DJ156">
        <v>420</v>
      </c>
      <c r="DK156">
        <v>13</v>
      </c>
      <c r="DL156">
        <v>0.64</v>
      </c>
      <c r="DM156">
        <v>0.22</v>
      </c>
      <c r="DN156">
        <v>-11.3027268292683</v>
      </c>
      <c r="DO156">
        <v>7.46341463414634</v>
      </c>
      <c r="DP156">
        <v>0.792884637450229</v>
      </c>
      <c r="DQ156">
        <v>0</v>
      </c>
      <c r="DR156">
        <v>1.39546268292683</v>
      </c>
      <c r="DS156">
        <v>-0.137944808362369</v>
      </c>
      <c r="DT156">
        <v>0.0291042306055901</v>
      </c>
      <c r="DU156">
        <v>0</v>
      </c>
      <c r="DV156">
        <v>0</v>
      </c>
      <c r="DW156">
        <v>2</v>
      </c>
      <c r="DX156" t="s">
        <v>357</v>
      </c>
      <c r="DY156">
        <v>2.84559</v>
      </c>
      <c r="DZ156">
        <v>2.71619</v>
      </c>
      <c r="EA156">
        <v>0.0751419</v>
      </c>
      <c r="EB156">
        <v>0.0767593</v>
      </c>
      <c r="EC156">
        <v>0.0839303</v>
      </c>
      <c r="ED156">
        <v>0.0798598</v>
      </c>
      <c r="EE156">
        <v>26156.4</v>
      </c>
      <c r="EF156">
        <v>22544.8</v>
      </c>
      <c r="EG156">
        <v>25329.3</v>
      </c>
      <c r="EH156">
        <v>23791.2</v>
      </c>
      <c r="EI156">
        <v>39616.5</v>
      </c>
      <c r="EJ156">
        <v>36245</v>
      </c>
      <c r="EK156">
        <v>45799.9</v>
      </c>
      <c r="EL156">
        <v>42454.3</v>
      </c>
      <c r="EM156">
        <v>1.771</v>
      </c>
      <c r="EN156">
        <v>2.16167</v>
      </c>
      <c r="EO156">
        <v>0.0369921</v>
      </c>
      <c r="EP156">
        <v>0</v>
      </c>
      <c r="EQ156">
        <v>26.0669</v>
      </c>
      <c r="ER156">
        <v>999.9</v>
      </c>
      <c r="ES156">
        <v>40.703</v>
      </c>
      <c r="ET156">
        <v>33.838</v>
      </c>
      <c r="EU156">
        <v>28.2294</v>
      </c>
      <c r="EV156">
        <v>52.7157</v>
      </c>
      <c r="EW156">
        <v>34.5593</v>
      </c>
      <c r="EX156">
        <v>2</v>
      </c>
      <c r="EY156">
        <v>0.138562</v>
      </c>
      <c r="EZ156">
        <v>2.32566</v>
      </c>
      <c r="FA156">
        <v>20.2276</v>
      </c>
      <c r="FB156">
        <v>5.23152</v>
      </c>
      <c r="FC156">
        <v>11.992</v>
      </c>
      <c r="FD156">
        <v>4.95575</v>
      </c>
      <c r="FE156">
        <v>3.304</v>
      </c>
      <c r="FF156">
        <v>9999</v>
      </c>
      <c r="FG156">
        <v>311.8</v>
      </c>
      <c r="FH156">
        <v>3771.4</v>
      </c>
      <c r="FI156">
        <v>9999</v>
      </c>
      <c r="FJ156">
        <v>1.86829</v>
      </c>
      <c r="FK156">
        <v>1.86401</v>
      </c>
      <c r="FL156">
        <v>1.8715</v>
      </c>
      <c r="FM156">
        <v>1.86249</v>
      </c>
      <c r="FN156">
        <v>1.86188</v>
      </c>
      <c r="FO156">
        <v>1.86829</v>
      </c>
      <c r="FP156">
        <v>1.85846</v>
      </c>
      <c r="FQ156">
        <v>1.86478</v>
      </c>
      <c r="FR156">
        <v>5</v>
      </c>
      <c r="FS156">
        <v>0</v>
      </c>
      <c r="FT156">
        <v>0</v>
      </c>
      <c r="FU156">
        <v>0</v>
      </c>
      <c r="FV156" t="s">
        <v>358</v>
      </c>
      <c r="FW156" t="s">
        <v>359</v>
      </c>
      <c r="FX156" t="s">
        <v>360</v>
      </c>
      <c r="FY156" t="s">
        <v>360</v>
      </c>
      <c r="FZ156" t="s">
        <v>360</v>
      </c>
      <c r="GA156" t="s">
        <v>360</v>
      </c>
      <c r="GB156">
        <v>0</v>
      </c>
      <c r="GC156">
        <v>100</v>
      </c>
      <c r="GD156">
        <v>100</v>
      </c>
      <c r="GE156">
        <v>1.363</v>
      </c>
      <c r="GF156">
        <v>0.0516</v>
      </c>
      <c r="GG156">
        <v>0.394990895927804</v>
      </c>
      <c r="GH156">
        <v>0.00311535208462502</v>
      </c>
      <c r="GI156">
        <v>-2.16445174003142e-06</v>
      </c>
      <c r="GJ156">
        <v>9.0383515404126e-10</v>
      </c>
      <c r="GK156">
        <v>0.0515542376217994</v>
      </c>
      <c r="GL156">
        <v>0</v>
      </c>
      <c r="GM156">
        <v>0</v>
      </c>
      <c r="GN156">
        <v>0</v>
      </c>
      <c r="GO156">
        <v>18</v>
      </c>
      <c r="GP156">
        <v>2154</v>
      </c>
      <c r="GQ156">
        <v>2</v>
      </c>
      <c r="GR156">
        <v>17</v>
      </c>
      <c r="GS156">
        <v>1521.6</v>
      </c>
      <c r="GT156">
        <v>1521.7</v>
      </c>
      <c r="GU156">
        <v>1.3208</v>
      </c>
      <c r="GV156">
        <v>2.39258</v>
      </c>
      <c r="GW156">
        <v>1.99829</v>
      </c>
      <c r="GX156">
        <v>2.67578</v>
      </c>
      <c r="GY156">
        <v>2.09351</v>
      </c>
      <c r="GZ156">
        <v>2.30835</v>
      </c>
      <c r="HA156">
        <v>39.4666</v>
      </c>
      <c r="HB156">
        <v>15.4104</v>
      </c>
      <c r="HC156">
        <v>18</v>
      </c>
      <c r="HD156">
        <v>428.343</v>
      </c>
      <c r="HE156">
        <v>697.456</v>
      </c>
      <c r="HF156">
        <v>23</v>
      </c>
      <c r="HG156">
        <v>29.2312</v>
      </c>
      <c r="HH156">
        <v>30.0006</v>
      </c>
      <c r="HI156">
        <v>29.0175</v>
      </c>
      <c r="HJ156">
        <v>29.0019</v>
      </c>
      <c r="HK156">
        <v>26.5653</v>
      </c>
      <c r="HL156">
        <v>33.2648</v>
      </c>
      <c r="HM156">
        <v>29.0403</v>
      </c>
      <c r="HN156">
        <v>23</v>
      </c>
      <c r="HO156">
        <v>424.023</v>
      </c>
      <c r="HP156">
        <v>21.298</v>
      </c>
      <c r="HQ156">
        <v>96.9266</v>
      </c>
      <c r="HR156">
        <v>99.8007</v>
      </c>
    </row>
    <row r="157" spans="1:226">
      <c r="A157">
        <v>141</v>
      </c>
      <c r="B157">
        <v>1656173094.5</v>
      </c>
      <c r="C157">
        <v>3298</v>
      </c>
      <c r="D157" t="s">
        <v>641</v>
      </c>
      <c r="E157" t="s">
        <v>642</v>
      </c>
      <c r="F157">
        <v>5</v>
      </c>
      <c r="G157" t="s">
        <v>596</v>
      </c>
      <c r="H157" t="s">
        <v>354</v>
      </c>
      <c r="I157">
        <v>1656173086.65517</v>
      </c>
      <c r="J157">
        <f>(K157)/1000</f>
        <v>0</v>
      </c>
      <c r="K157">
        <f>IF(BF157, AN157, AH157)</f>
        <v>0</v>
      </c>
      <c r="L157">
        <f>IF(BF157, AI157, AG157)</f>
        <v>0</v>
      </c>
      <c r="M157">
        <f>BH157 - IF(AU157&gt;1, L157*BB157*100.0/(AW157*BV157), 0)</f>
        <v>0</v>
      </c>
      <c r="N157">
        <f>((T157-J157/2)*M157-L157)/(T157+J157/2)</f>
        <v>0</v>
      </c>
      <c r="O157">
        <f>N157*(BO157+BP157)/1000.0</f>
        <v>0</v>
      </c>
      <c r="P157">
        <f>(BH157 - IF(AU157&gt;1, L157*BB157*100.0/(AW157*BV157), 0))*(BO157+BP157)/1000.0</f>
        <v>0</v>
      </c>
      <c r="Q157">
        <f>2.0/((1/S157-1/R157)+SIGN(S157)*SQRT((1/S157-1/R157)*(1/S157-1/R157) + 4*BC157/((BC157+1)*(BC157+1))*(2*1/S157*1/R157-1/R157*1/R157)))</f>
        <v>0</v>
      </c>
      <c r="R157">
        <f>IF(LEFT(BD157,1)&lt;&gt;"0",IF(LEFT(BD157,1)="1",3.0,BE157),$D$5+$E$5*(BV157*BO157/($K$5*1000))+$F$5*(BV157*BO157/($K$5*1000))*MAX(MIN(BB157,$J$5),$I$5)*MAX(MIN(BB157,$J$5),$I$5)+$G$5*MAX(MIN(BB157,$J$5),$I$5)*(BV157*BO157/($K$5*1000))+$H$5*(BV157*BO157/($K$5*1000))*(BV157*BO157/($K$5*1000)))</f>
        <v>0</v>
      </c>
      <c r="S157">
        <f>J157*(1000-(1000*0.61365*exp(17.502*W157/(240.97+W157))/(BO157+BP157)+BJ157)/2)/(1000*0.61365*exp(17.502*W157/(240.97+W157))/(BO157+BP157)-BJ157)</f>
        <v>0</v>
      </c>
      <c r="T157">
        <f>1/((BC157+1)/(Q157/1.6)+1/(R157/1.37)) + BC157/((BC157+1)/(Q157/1.6) + BC157/(R157/1.37))</f>
        <v>0</v>
      </c>
      <c r="U157">
        <f>(AX157*BA157)</f>
        <v>0</v>
      </c>
      <c r="V157">
        <f>(BQ157+(U157+2*0.95*5.67E-8*(((BQ157+$B$7)+273)^4-(BQ157+273)^4)-44100*J157)/(1.84*29.3*R157+8*0.95*5.67E-8*(BQ157+273)^3))</f>
        <v>0</v>
      </c>
      <c r="W157">
        <f>($C$7*BR157+$D$7*BS157+$E$7*V157)</f>
        <v>0</v>
      </c>
      <c r="X157">
        <f>0.61365*exp(17.502*W157/(240.97+W157))</f>
        <v>0</v>
      </c>
      <c r="Y157">
        <f>(Z157/AA157*100)</f>
        <v>0</v>
      </c>
      <c r="Z157">
        <f>BJ157*(BO157+BP157)/1000</f>
        <v>0</v>
      </c>
      <c r="AA157">
        <f>0.61365*exp(17.502*BQ157/(240.97+BQ157))</f>
        <v>0</v>
      </c>
      <c r="AB157">
        <f>(X157-BJ157*(BO157+BP157)/1000)</f>
        <v>0</v>
      </c>
      <c r="AC157">
        <f>(-J157*44100)</f>
        <v>0</v>
      </c>
      <c r="AD157">
        <f>2*29.3*R157*0.92*(BQ157-W157)</f>
        <v>0</v>
      </c>
      <c r="AE157">
        <f>2*0.95*5.67E-8*(((BQ157+$B$7)+273)^4-(W157+273)^4)</f>
        <v>0</v>
      </c>
      <c r="AF157">
        <f>U157+AE157+AC157+AD157</f>
        <v>0</v>
      </c>
      <c r="AG157">
        <f>BN157*AU157*(BI157-BH157*(1000-AU157*BK157)/(1000-AU157*BJ157))/(100*BB157)</f>
        <v>0</v>
      </c>
      <c r="AH157">
        <f>1000*BN157*AU157*(BJ157-BK157)/(100*BB157*(1000-AU157*BJ157))</f>
        <v>0</v>
      </c>
      <c r="AI157">
        <f>(AJ157 - AK157 - BO157*1E3/(8.314*(BQ157+273.15)) * AM157/BN157 * AL157) * BN157/(100*BB157) * (1000 - BK157)/1000</f>
        <v>0</v>
      </c>
      <c r="AJ157">
        <v>426.521462803108</v>
      </c>
      <c r="AK157">
        <v>416.516539393939</v>
      </c>
      <c r="AL157">
        <v>0.0528194472122657</v>
      </c>
      <c r="AM157">
        <v>66.8786947202565</v>
      </c>
      <c r="AN157">
        <f>(AP157 - AO157 + BO157*1E3/(8.314*(BQ157+273.15)) * AR157/BN157 * AQ157) * BN157/(100*BB157) * 1000/(1000 - AP157)</f>
        <v>0</v>
      </c>
      <c r="AO157">
        <v>21.3069526297085</v>
      </c>
      <c r="AP157">
        <v>22.675283030303</v>
      </c>
      <c r="AQ157">
        <v>0.0075207192518724</v>
      </c>
      <c r="AR157">
        <v>77.4196873633664</v>
      </c>
      <c r="AS157">
        <v>13</v>
      </c>
      <c r="AT157">
        <v>3</v>
      </c>
      <c r="AU157">
        <f>IF(AS157*$H$13&gt;=AW157,1.0,(AW157/(AW157-AS157*$H$13)))</f>
        <v>0</v>
      </c>
      <c r="AV157">
        <f>(AU157-1)*100</f>
        <v>0</v>
      </c>
      <c r="AW157">
        <f>MAX(0,($B$13+$C$13*BV157)/(1+$D$13*BV157)*BO157/(BQ157+273)*$E$13)</f>
        <v>0</v>
      </c>
      <c r="AX157">
        <f>$B$11*BW157+$C$11*BX157+$F$11*CI157*(1-CL157)</f>
        <v>0</v>
      </c>
      <c r="AY157">
        <f>AX157*AZ157</f>
        <v>0</v>
      </c>
      <c r="AZ157">
        <f>($B$11*$D$9+$C$11*$D$9+$F$11*((CV157+CN157)/MAX(CV157+CN157+CW157, 0.1)*$I$9+CW157/MAX(CV157+CN157+CW157, 0.1)*$J$9))/($B$11+$C$11+$F$11)</f>
        <v>0</v>
      </c>
      <c r="BA157">
        <f>($B$11*$K$9+$C$11*$K$9+$F$11*((CV157+CN157)/MAX(CV157+CN157+CW157, 0.1)*$P$9+CW157/MAX(CV157+CN157+CW157, 0.1)*$Q$9))/($B$11+$C$11+$F$11)</f>
        <v>0</v>
      </c>
      <c r="BB157">
        <v>2.18</v>
      </c>
      <c r="BC157">
        <v>0.5</v>
      </c>
      <c r="BD157" t="s">
        <v>355</v>
      </c>
      <c r="BE157">
        <v>2</v>
      </c>
      <c r="BF157" t="b">
        <v>1</v>
      </c>
      <c r="BG157">
        <v>1656173086.65517</v>
      </c>
      <c r="BH157">
        <v>406.743793103448</v>
      </c>
      <c r="BI157">
        <v>417.567793103448</v>
      </c>
      <c r="BJ157">
        <v>22.6452172413793</v>
      </c>
      <c r="BK157">
        <v>21.265524137931</v>
      </c>
      <c r="BL157">
        <v>405.381517241379</v>
      </c>
      <c r="BM157">
        <v>22.593675862069</v>
      </c>
      <c r="BN157">
        <v>499.987517241379</v>
      </c>
      <c r="BO157">
        <v>76.3408620689655</v>
      </c>
      <c r="BP157">
        <v>0.0999573862068965</v>
      </c>
      <c r="BQ157">
        <v>26.4814034482759</v>
      </c>
      <c r="BR157">
        <v>26.6744275862069</v>
      </c>
      <c r="BS157">
        <v>999.9</v>
      </c>
      <c r="BT157">
        <v>0</v>
      </c>
      <c r="BU157">
        <v>0</v>
      </c>
      <c r="BV157">
        <v>9994.69413793103</v>
      </c>
      <c r="BW157">
        <v>0</v>
      </c>
      <c r="BX157">
        <v>1778.89068965517</v>
      </c>
      <c r="BY157">
        <v>-10.8239103448276</v>
      </c>
      <c r="BZ157">
        <v>416.168137931034</v>
      </c>
      <c r="CA157">
        <v>426.640620689655</v>
      </c>
      <c r="CB157">
        <v>1.37969172413793</v>
      </c>
      <c r="CC157">
        <v>417.567793103448</v>
      </c>
      <c r="CD157">
        <v>21.265524137931</v>
      </c>
      <c r="CE157">
        <v>1.72875551724138</v>
      </c>
      <c r="CF157">
        <v>1.62342827586207</v>
      </c>
      <c r="CG157">
        <v>15.1570724137931</v>
      </c>
      <c r="CH157">
        <v>14.1829896551724</v>
      </c>
      <c r="CI157">
        <v>1999.99517241379</v>
      </c>
      <c r="CJ157">
        <v>0.980004275862069</v>
      </c>
      <c r="CK157">
        <v>0.0199957172413793</v>
      </c>
      <c r="CL157">
        <v>0</v>
      </c>
      <c r="CM157">
        <v>2.50204827586207</v>
      </c>
      <c r="CN157">
        <v>0</v>
      </c>
      <c r="CO157">
        <v>3122.53137931035</v>
      </c>
      <c r="CP157">
        <v>16705.3931034483</v>
      </c>
      <c r="CQ157">
        <v>45.937</v>
      </c>
      <c r="CR157">
        <v>48.2606896551724</v>
      </c>
      <c r="CS157">
        <v>47.125</v>
      </c>
      <c r="CT157">
        <v>46.062</v>
      </c>
      <c r="CU157">
        <v>45.25</v>
      </c>
      <c r="CV157">
        <v>1960.00275862069</v>
      </c>
      <c r="CW157">
        <v>39.9913793103448</v>
      </c>
      <c r="CX157">
        <v>0</v>
      </c>
      <c r="CY157">
        <v>1656173093.4</v>
      </c>
      <c r="CZ157">
        <v>0</v>
      </c>
      <c r="DA157">
        <v>0</v>
      </c>
      <c r="DB157" t="s">
        <v>356</v>
      </c>
      <c r="DC157">
        <v>1656081796.1</v>
      </c>
      <c r="DD157">
        <v>1656081786.6</v>
      </c>
      <c r="DE157">
        <v>0</v>
      </c>
      <c r="DF157">
        <v>0.447</v>
      </c>
      <c r="DG157">
        <v>0.012</v>
      </c>
      <c r="DH157">
        <v>1.816</v>
      </c>
      <c r="DI157">
        <v>-0.091</v>
      </c>
      <c r="DJ157">
        <v>420</v>
      </c>
      <c r="DK157">
        <v>13</v>
      </c>
      <c r="DL157">
        <v>0.64</v>
      </c>
      <c r="DM157">
        <v>0.22</v>
      </c>
      <c r="DN157">
        <v>-10.8702725</v>
      </c>
      <c r="DO157">
        <v>2.47229380863039</v>
      </c>
      <c r="DP157">
        <v>0.367911726496656</v>
      </c>
      <c r="DQ157">
        <v>0</v>
      </c>
      <c r="DR157">
        <v>1.38987925</v>
      </c>
      <c r="DS157">
        <v>-0.268663227016882</v>
      </c>
      <c r="DT157">
        <v>0.0334415904516741</v>
      </c>
      <c r="DU157">
        <v>0</v>
      </c>
      <c r="DV157">
        <v>0</v>
      </c>
      <c r="DW157">
        <v>2</v>
      </c>
      <c r="DX157" t="s">
        <v>357</v>
      </c>
      <c r="DY157">
        <v>2.84531</v>
      </c>
      <c r="DZ157">
        <v>2.71641</v>
      </c>
      <c r="EA157">
        <v>0.0751823</v>
      </c>
      <c r="EB157">
        <v>0.0772265</v>
      </c>
      <c r="EC157">
        <v>0.0839876</v>
      </c>
      <c r="ED157">
        <v>0.0797184</v>
      </c>
      <c r="EE157">
        <v>26154.9</v>
      </c>
      <c r="EF157">
        <v>22533.1</v>
      </c>
      <c r="EG157">
        <v>25329.1</v>
      </c>
      <c r="EH157">
        <v>23791</v>
      </c>
      <c r="EI157">
        <v>39613.6</v>
      </c>
      <c r="EJ157">
        <v>36250.6</v>
      </c>
      <c r="EK157">
        <v>45799.4</v>
      </c>
      <c r="EL157">
        <v>42454.3</v>
      </c>
      <c r="EM157">
        <v>1.77048</v>
      </c>
      <c r="EN157">
        <v>2.16173</v>
      </c>
      <c r="EO157">
        <v>0.0367016</v>
      </c>
      <c r="EP157">
        <v>0</v>
      </c>
      <c r="EQ157">
        <v>26.0692</v>
      </c>
      <c r="ER157">
        <v>999.9</v>
      </c>
      <c r="ES157">
        <v>40.654</v>
      </c>
      <c r="ET157">
        <v>33.848</v>
      </c>
      <c r="EU157">
        <v>28.2108</v>
      </c>
      <c r="EV157">
        <v>51.8857</v>
      </c>
      <c r="EW157">
        <v>34.6314</v>
      </c>
      <c r="EX157">
        <v>2</v>
      </c>
      <c r="EY157">
        <v>0.139088</v>
      </c>
      <c r="EZ157">
        <v>2.31956</v>
      </c>
      <c r="FA157">
        <v>20.2275</v>
      </c>
      <c r="FB157">
        <v>5.23062</v>
      </c>
      <c r="FC157">
        <v>11.992</v>
      </c>
      <c r="FD157">
        <v>4.95565</v>
      </c>
      <c r="FE157">
        <v>3.3039</v>
      </c>
      <c r="FF157">
        <v>9999</v>
      </c>
      <c r="FG157">
        <v>311.8</v>
      </c>
      <c r="FH157">
        <v>3771.4</v>
      </c>
      <c r="FI157">
        <v>9999</v>
      </c>
      <c r="FJ157">
        <v>1.86829</v>
      </c>
      <c r="FK157">
        <v>1.86401</v>
      </c>
      <c r="FL157">
        <v>1.87149</v>
      </c>
      <c r="FM157">
        <v>1.86249</v>
      </c>
      <c r="FN157">
        <v>1.86188</v>
      </c>
      <c r="FO157">
        <v>1.86829</v>
      </c>
      <c r="FP157">
        <v>1.85842</v>
      </c>
      <c r="FQ157">
        <v>1.86478</v>
      </c>
      <c r="FR157">
        <v>5</v>
      </c>
      <c r="FS157">
        <v>0</v>
      </c>
      <c r="FT157">
        <v>0</v>
      </c>
      <c r="FU157">
        <v>0</v>
      </c>
      <c r="FV157" t="s">
        <v>358</v>
      </c>
      <c r="FW157" t="s">
        <v>359</v>
      </c>
      <c r="FX157" t="s">
        <v>360</v>
      </c>
      <c r="FY157" t="s">
        <v>360</v>
      </c>
      <c r="FZ157" t="s">
        <v>360</v>
      </c>
      <c r="GA157" t="s">
        <v>360</v>
      </c>
      <c r="GB157">
        <v>0</v>
      </c>
      <c r="GC157">
        <v>100</v>
      </c>
      <c r="GD157">
        <v>100</v>
      </c>
      <c r="GE157">
        <v>1.363</v>
      </c>
      <c r="GF157">
        <v>0.0515</v>
      </c>
      <c r="GG157">
        <v>0.394990895927804</v>
      </c>
      <c r="GH157">
        <v>0.00311535208462502</v>
      </c>
      <c r="GI157">
        <v>-2.16445174003142e-06</v>
      </c>
      <c r="GJ157">
        <v>9.0383515404126e-10</v>
      </c>
      <c r="GK157">
        <v>0.0515542376217994</v>
      </c>
      <c r="GL157">
        <v>0</v>
      </c>
      <c r="GM157">
        <v>0</v>
      </c>
      <c r="GN157">
        <v>0</v>
      </c>
      <c r="GO157">
        <v>18</v>
      </c>
      <c r="GP157">
        <v>2154</v>
      </c>
      <c r="GQ157">
        <v>2</v>
      </c>
      <c r="GR157">
        <v>17</v>
      </c>
      <c r="GS157">
        <v>1521.6</v>
      </c>
      <c r="GT157">
        <v>1521.8</v>
      </c>
      <c r="GU157">
        <v>1.34766</v>
      </c>
      <c r="GV157">
        <v>2.3938</v>
      </c>
      <c r="GW157">
        <v>1.99829</v>
      </c>
      <c r="GX157">
        <v>2.67578</v>
      </c>
      <c r="GY157">
        <v>2.09351</v>
      </c>
      <c r="GZ157">
        <v>2.3291</v>
      </c>
      <c r="HA157">
        <v>39.4666</v>
      </c>
      <c r="HB157">
        <v>15.4192</v>
      </c>
      <c r="HC157">
        <v>18</v>
      </c>
      <c r="HD157">
        <v>428.091</v>
      </c>
      <c r="HE157">
        <v>697.581</v>
      </c>
      <c r="HF157">
        <v>22.9995</v>
      </c>
      <c r="HG157">
        <v>29.239</v>
      </c>
      <c r="HH157">
        <v>30.0005</v>
      </c>
      <c r="HI157">
        <v>29.0246</v>
      </c>
      <c r="HJ157">
        <v>29.0084</v>
      </c>
      <c r="HK157">
        <v>27.0546</v>
      </c>
      <c r="HL157">
        <v>33.2648</v>
      </c>
      <c r="HM157">
        <v>29.0403</v>
      </c>
      <c r="HN157">
        <v>23</v>
      </c>
      <c r="HO157">
        <v>437.438</v>
      </c>
      <c r="HP157">
        <v>21.292</v>
      </c>
      <c r="HQ157">
        <v>96.9256</v>
      </c>
      <c r="HR157">
        <v>99.8004</v>
      </c>
    </row>
    <row r="158" spans="1:226">
      <c r="A158">
        <v>142</v>
      </c>
      <c r="B158">
        <v>1656173099.5</v>
      </c>
      <c r="C158">
        <v>3303</v>
      </c>
      <c r="D158" t="s">
        <v>643</v>
      </c>
      <c r="E158" t="s">
        <v>644</v>
      </c>
      <c r="F158">
        <v>5</v>
      </c>
      <c r="G158" t="s">
        <v>596</v>
      </c>
      <c r="H158" t="s">
        <v>354</v>
      </c>
      <c r="I158">
        <v>1656173091.73214</v>
      </c>
      <c r="J158">
        <f>(K158)/1000</f>
        <v>0</v>
      </c>
      <c r="K158">
        <f>IF(BF158, AN158, AH158)</f>
        <v>0</v>
      </c>
      <c r="L158">
        <f>IF(BF158, AI158, AG158)</f>
        <v>0</v>
      </c>
      <c r="M158">
        <f>BH158 - IF(AU158&gt;1, L158*BB158*100.0/(AW158*BV158), 0)</f>
        <v>0</v>
      </c>
      <c r="N158">
        <f>((T158-J158/2)*M158-L158)/(T158+J158/2)</f>
        <v>0</v>
      </c>
      <c r="O158">
        <f>N158*(BO158+BP158)/1000.0</f>
        <v>0</v>
      </c>
      <c r="P158">
        <f>(BH158 - IF(AU158&gt;1, L158*BB158*100.0/(AW158*BV158), 0))*(BO158+BP158)/1000.0</f>
        <v>0</v>
      </c>
      <c r="Q158">
        <f>2.0/((1/S158-1/R158)+SIGN(S158)*SQRT((1/S158-1/R158)*(1/S158-1/R158) + 4*BC158/((BC158+1)*(BC158+1))*(2*1/S158*1/R158-1/R158*1/R158)))</f>
        <v>0</v>
      </c>
      <c r="R158">
        <f>IF(LEFT(BD158,1)&lt;&gt;"0",IF(LEFT(BD158,1)="1",3.0,BE158),$D$5+$E$5*(BV158*BO158/($K$5*1000))+$F$5*(BV158*BO158/($K$5*1000))*MAX(MIN(BB158,$J$5),$I$5)*MAX(MIN(BB158,$J$5),$I$5)+$G$5*MAX(MIN(BB158,$J$5),$I$5)*(BV158*BO158/($K$5*1000))+$H$5*(BV158*BO158/($K$5*1000))*(BV158*BO158/($K$5*1000)))</f>
        <v>0</v>
      </c>
      <c r="S158">
        <f>J158*(1000-(1000*0.61365*exp(17.502*W158/(240.97+W158))/(BO158+BP158)+BJ158)/2)/(1000*0.61365*exp(17.502*W158/(240.97+W158))/(BO158+BP158)-BJ158)</f>
        <v>0</v>
      </c>
      <c r="T158">
        <f>1/((BC158+1)/(Q158/1.6)+1/(R158/1.37)) + BC158/((BC158+1)/(Q158/1.6) + BC158/(R158/1.37))</f>
        <v>0</v>
      </c>
      <c r="U158">
        <f>(AX158*BA158)</f>
        <v>0</v>
      </c>
      <c r="V158">
        <f>(BQ158+(U158+2*0.95*5.67E-8*(((BQ158+$B$7)+273)^4-(BQ158+273)^4)-44100*J158)/(1.84*29.3*R158+8*0.95*5.67E-8*(BQ158+273)^3))</f>
        <v>0</v>
      </c>
      <c r="W158">
        <f>($C$7*BR158+$D$7*BS158+$E$7*V158)</f>
        <v>0</v>
      </c>
      <c r="X158">
        <f>0.61365*exp(17.502*W158/(240.97+W158))</f>
        <v>0</v>
      </c>
      <c r="Y158">
        <f>(Z158/AA158*100)</f>
        <v>0</v>
      </c>
      <c r="Z158">
        <f>BJ158*(BO158+BP158)/1000</f>
        <v>0</v>
      </c>
      <c r="AA158">
        <f>0.61365*exp(17.502*BQ158/(240.97+BQ158))</f>
        <v>0</v>
      </c>
      <c r="AB158">
        <f>(X158-BJ158*(BO158+BP158)/1000)</f>
        <v>0</v>
      </c>
      <c r="AC158">
        <f>(-J158*44100)</f>
        <v>0</v>
      </c>
      <c r="AD158">
        <f>2*29.3*R158*0.92*(BQ158-W158)</f>
        <v>0</v>
      </c>
      <c r="AE158">
        <f>2*0.95*5.67E-8*(((BQ158+$B$7)+273)^4-(W158+273)^4)</f>
        <v>0</v>
      </c>
      <c r="AF158">
        <f>U158+AE158+AC158+AD158</f>
        <v>0</v>
      </c>
      <c r="AG158">
        <f>BN158*AU158*(BI158-BH158*(1000-AU158*BK158)/(1000-AU158*BJ158))/(100*BB158)</f>
        <v>0</v>
      </c>
      <c r="AH158">
        <f>1000*BN158*AU158*(BJ158-BK158)/(100*BB158*(1000-AU158*BJ158))</f>
        <v>0</v>
      </c>
      <c r="AI158">
        <f>(AJ158 - AK158 - BO158*1E3/(8.314*(BQ158+273.15)) * AM158/BN158 * AL158) * BN158/(100*BB158) * (1000 - BK158)/1000</f>
        <v>0</v>
      </c>
      <c r="AJ158">
        <v>433.326114382108</v>
      </c>
      <c r="AK158">
        <v>419.988951515152</v>
      </c>
      <c r="AL158">
        <v>0.86116092566893</v>
      </c>
      <c r="AM158">
        <v>66.8786947202565</v>
      </c>
      <c r="AN158">
        <f>(AP158 - AO158 + BO158*1E3/(8.314*(BQ158+273.15)) * AR158/BN158 * AQ158) * BN158/(100*BB158) * 1000/(1000 - AP158)</f>
        <v>0</v>
      </c>
      <c r="AO158">
        <v>21.2606482754065</v>
      </c>
      <c r="AP158">
        <v>22.6743418181818</v>
      </c>
      <c r="AQ158">
        <v>-0.000297616415921092</v>
      </c>
      <c r="AR158">
        <v>77.4196873633664</v>
      </c>
      <c r="AS158">
        <v>13</v>
      </c>
      <c r="AT158">
        <v>3</v>
      </c>
      <c r="AU158">
        <f>IF(AS158*$H$13&gt;=AW158,1.0,(AW158/(AW158-AS158*$H$13)))</f>
        <v>0</v>
      </c>
      <c r="AV158">
        <f>(AU158-1)*100</f>
        <v>0</v>
      </c>
      <c r="AW158">
        <f>MAX(0,($B$13+$C$13*BV158)/(1+$D$13*BV158)*BO158/(BQ158+273)*$E$13)</f>
        <v>0</v>
      </c>
      <c r="AX158">
        <f>$B$11*BW158+$C$11*BX158+$F$11*CI158*(1-CL158)</f>
        <v>0</v>
      </c>
      <c r="AY158">
        <f>AX158*AZ158</f>
        <v>0</v>
      </c>
      <c r="AZ158">
        <f>($B$11*$D$9+$C$11*$D$9+$F$11*((CV158+CN158)/MAX(CV158+CN158+CW158, 0.1)*$I$9+CW158/MAX(CV158+CN158+CW158, 0.1)*$J$9))/($B$11+$C$11+$F$11)</f>
        <v>0</v>
      </c>
      <c r="BA158">
        <f>($B$11*$K$9+$C$11*$K$9+$F$11*((CV158+CN158)/MAX(CV158+CN158+CW158, 0.1)*$P$9+CW158/MAX(CV158+CN158+CW158, 0.1)*$Q$9))/($B$11+$C$11+$F$11)</f>
        <v>0</v>
      </c>
      <c r="BB158">
        <v>2.18</v>
      </c>
      <c r="BC158">
        <v>0.5</v>
      </c>
      <c r="BD158" t="s">
        <v>355</v>
      </c>
      <c r="BE158">
        <v>2</v>
      </c>
      <c r="BF158" t="b">
        <v>1</v>
      </c>
      <c r="BG158">
        <v>1656173091.73214</v>
      </c>
      <c r="BH158">
        <v>407.431214285714</v>
      </c>
      <c r="BI158">
        <v>420.305821428572</v>
      </c>
      <c r="BJ158">
        <v>22.6586178571429</v>
      </c>
      <c r="BK158">
        <v>21.278575</v>
      </c>
      <c r="BL158">
        <v>406.067535714286</v>
      </c>
      <c r="BM158">
        <v>22.6070678571429</v>
      </c>
      <c r="BN158">
        <v>500.005892857143</v>
      </c>
      <c r="BO158">
        <v>76.3405107142857</v>
      </c>
      <c r="BP158">
        <v>0.1000182</v>
      </c>
      <c r="BQ158">
        <v>26.4839714285714</v>
      </c>
      <c r="BR158">
        <v>26.6731107142857</v>
      </c>
      <c r="BS158">
        <v>999.9</v>
      </c>
      <c r="BT158">
        <v>0</v>
      </c>
      <c r="BU158">
        <v>0</v>
      </c>
      <c r="BV158">
        <v>9980.11</v>
      </c>
      <c r="BW158">
        <v>0</v>
      </c>
      <c r="BX158">
        <v>1779.10821428571</v>
      </c>
      <c r="BY158">
        <v>-12.8745357142857</v>
      </c>
      <c r="BZ158">
        <v>416.877071428571</v>
      </c>
      <c r="CA158">
        <v>429.443678571429</v>
      </c>
      <c r="CB158">
        <v>1.38004392857143</v>
      </c>
      <c r="CC158">
        <v>420.305821428572</v>
      </c>
      <c r="CD158">
        <v>21.278575</v>
      </c>
      <c r="CE158">
        <v>1.72976964285714</v>
      </c>
      <c r="CF158">
        <v>1.62441714285714</v>
      </c>
      <c r="CG158">
        <v>15.1662035714286</v>
      </c>
      <c r="CH158">
        <v>14.1923928571429</v>
      </c>
      <c r="CI158">
        <v>2000.01535714286</v>
      </c>
      <c r="CJ158">
        <v>0.980003964285714</v>
      </c>
      <c r="CK158">
        <v>0.0199960142857143</v>
      </c>
      <c r="CL158">
        <v>0</v>
      </c>
      <c r="CM158">
        <v>2.510775</v>
      </c>
      <c r="CN158">
        <v>0</v>
      </c>
      <c r="CO158">
        <v>3132.27142857143</v>
      </c>
      <c r="CP158">
        <v>16705.5678571429</v>
      </c>
      <c r="CQ158">
        <v>45.93925</v>
      </c>
      <c r="CR158">
        <v>48.2655</v>
      </c>
      <c r="CS158">
        <v>47.125</v>
      </c>
      <c r="CT158">
        <v>46.062</v>
      </c>
      <c r="CU158">
        <v>45.25</v>
      </c>
      <c r="CV158">
        <v>1960.02321428571</v>
      </c>
      <c r="CW158">
        <v>39.9914285714286</v>
      </c>
      <c r="CX158">
        <v>0</v>
      </c>
      <c r="CY158">
        <v>1656173098.8</v>
      </c>
      <c r="CZ158">
        <v>0</v>
      </c>
      <c r="DA158">
        <v>0</v>
      </c>
      <c r="DB158" t="s">
        <v>356</v>
      </c>
      <c r="DC158">
        <v>1656081796.1</v>
      </c>
      <c r="DD158">
        <v>1656081786.6</v>
      </c>
      <c r="DE158">
        <v>0</v>
      </c>
      <c r="DF158">
        <v>0.447</v>
      </c>
      <c r="DG158">
        <v>0.012</v>
      </c>
      <c r="DH158">
        <v>1.816</v>
      </c>
      <c r="DI158">
        <v>-0.091</v>
      </c>
      <c r="DJ158">
        <v>420</v>
      </c>
      <c r="DK158">
        <v>13</v>
      </c>
      <c r="DL158">
        <v>0.64</v>
      </c>
      <c r="DM158">
        <v>0.22</v>
      </c>
      <c r="DN158">
        <v>-12.30499</v>
      </c>
      <c r="DO158">
        <v>-22.6405801125703</v>
      </c>
      <c r="DP158">
        <v>2.81765966812885</v>
      </c>
      <c r="DQ158">
        <v>0</v>
      </c>
      <c r="DR158">
        <v>1.387123</v>
      </c>
      <c r="DS158">
        <v>0.0470037523452109</v>
      </c>
      <c r="DT158">
        <v>0.0309443826243149</v>
      </c>
      <c r="DU158">
        <v>1</v>
      </c>
      <c r="DV158">
        <v>1</v>
      </c>
      <c r="DW158">
        <v>2</v>
      </c>
      <c r="DX158" t="s">
        <v>375</v>
      </c>
      <c r="DY158">
        <v>2.84552</v>
      </c>
      <c r="DZ158">
        <v>2.71629</v>
      </c>
      <c r="EA158">
        <v>0.0757334</v>
      </c>
      <c r="EB158">
        <v>0.0787457</v>
      </c>
      <c r="EC158">
        <v>0.0839882</v>
      </c>
      <c r="ED158">
        <v>0.0797195</v>
      </c>
      <c r="EE158">
        <v>26138.3</v>
      </c>
      <c r="EF158">
        <v>22495.8</v>
      </c>
      <c r="EG158">
        <v>25328.1</v>
      </c>
      <c r="EH158">
        <v>23790.8</v>
      </c>
      <c r="EI158">
        <v>39612.9</v>
      </c>
      <c r="EJ158">
        <v>36250.1</v>
      </c>
      <c r="EK158">
        <v>45798.5</v>
      </c>
      <c r="EL158">
        <v>42453.7</v>
      </c>
      <c r="EM158">
        <v>1.77062</v>
      </c>
      <c r="EN158">
        <v>2.16167</v>
      </c>
      <c r="EO158">
        <v>0.0374019</v>
      </c>
      <c r="EP158">
        <v>0</v>
      </c>
      <c r="EQ158">
        <v>26.0738</v>
      </c>
      <c r="ER158">
        <v>999.9</v>
      </c>
      <c r="ES158">
        <v>40.63</v>
      </c>
      <c r="ET158">
        <v>33.848</v>
      </c>
      <c r="EU158">
        <v>28.1945</v>
      </c>
      <c r="EV158">
        <v>52.1057</v>
      </c>
      <c r="EW158">
        <v>34.5954</v>
      </c>
      <c r="EX158">
        <v>2</v>
      </c>
      <c r="EY158">
        <v>0.139487</v>
      </c>
      <c r="EZ158">
        <v>2.33014</v>
      </c>
      <c r="FA158">
        <v>20.2273</v>
      </c>
      <c r="FB158">
        <v>5.23032</v>
      </c>
      <c r="FC158">
        <v>11.992</v>
      </c>
      <c r="FD158">
        <v>4.95575</v>
      </c>
      <c r="FE158">
        <v>3.30398</v>
      </c>
      <c r="FF158">
        <v>9999</v>
      </c>
      <c r="FG158">
        <v>311.8</v>
      </c>
      <c r="FH158">
        <v>3771.7</v>
      </c>
      <c r="FI158">
        <v>9999</v>
      </c>
      <c r="FJ158">
        <v>1.86829</v>
      </c>
      <c r="FK158">
        <v>1.86402</v>
      </c>
      <c r="FL158">
        <v>1.87149</v>
      </c>
      <c r="FM158">
        <v>1.86249</v>
      </c>
      <c r="FN158">
        <v>1.86188</v>
      </c>
      <c r="FO158">
        <v>1.86829</v>
      </c>
      <c r="FP158">
        <v>1.85842</v>
      </c>
      <c r="FQ158">
        <v>1.86478</v>
      </c>
      <c r="FR158">
        <v>5</v>
      </c>
      <c r="FS158">
        <v>0</v>
      </c>
      <c r="FT158">
        <v>0</v>
      </c>
      <c r="FU158">
        <v>0</v>
      </c>
      <c r="FV158" t="s">
        <v>358</v>
      </c>
      <c r="FW158" t="s">
        <v>359</v>
      </c>
      <c r="FX158" t="s">
        <v>360</v>
      </c>
      <c r="FY158" t="s">
        <v>360</v>
      </c>
      <c r="FZ158" t="s">
        <v>360</v>
      </c>
      <c r="GA158" t="s">
        <v>360</v>
      </c>
      <c r="GB158">
        <v>0</v>
      </c>
      <c r="GC158">
        <v>100</v>
      </c>
      <c r="GD158">
        <v>100</v>
      </c>
      <c r="GE158">
        <v>1.37</v>
      </c>
      <c r="GF158">
        <v>0.0516</v>
      </c>
      <c r="GG158">
        <v>0.394990895927804</v>
      </c>
      <c r="GH158">
        <v>0.00311535208462502</v>
      </c>
      <c r="GI158">
        <v>-2.16445174003142e-06</v>
      </c>
      <c r="GJ158">
        <v>9.0383515404126e-10</v>
      </c>
      <c r="GK158">
        <v>0.0515542376217994</v>
      </c>
      <c r="GL158">
        <v>0</v>
      </c>
      <c r="GM158">
        <v>0</v>
      </c>
      <c r="GN158">
        <v>0</v>
      </c>
      <c r="GO158">
        <v>18</v>
      </c>
      <c r="GP158">
        <v>2154</v>
      </c>
      <c r="GQ158">
        <v>2</v>
      </c>
      <c r="GR158">
        <v>17</v>
      </c>
      <c r="GS158">
        <v>1521.7</v>
      </c>
      <c r="GT158">
        <v>1521.9</v>
      </c>
      <c r="GU158">
        <v>1.37939</v>
      </c>
      <c r="GV158">
        <v>2.39014</v>
      </c>
      <c r="GW158">
        <v>1.99829</v>
      </c>
      <c r="GX158">
        <v>2.67578</v>
      </c>
      <c r="GY158">
        <v>2.09351</v>
      </c>
      <c r="GZ158">
        <v>2.42554</v>
      </c>
      <c r="HA158">
        <v>39.4666</v>
      </c>
      <c r="HB158">
        <v>15.4192</v>
      </c>
      <c r="HC158">
        <v>18</v>
      </c>
      <c r="HD158">
        <v>428.223</v>
      </c>
      <c r="HE158">
        <v>697.626</v>
      </c>
      <c r="HF158">
        <v>23.0011</v>
      </c>
      <c r="HG158">
        <v>29.2456</v>
      </c>
      <c r="HH158">
        <v>30.0005</v>
      </c>
      <c r="HI158">
        <v>29.0311</v>
      </c>
      <c r="HJ158">
        <v>29.0156</v>
      </c>
      <c r="HK158">
        <v>27.7826</v>
      </c>
      <c r="HL158">
        <v>33.2648</v>
      </c>
      <c r="HM158">
        <v>29.0403</v>
      </c>
      <c r="HN158">
        <v>23</v>
      </c>
      <c r="HO158">
        <v>457.575</v>
      </c>
      <c r="HP158">
        <v>21.2833</v>
      </c>
      <c r="HQ158">
        <v>96.9232</v>
      </c>
      <c r="HR158">
        <v>99.7993</v>
      </c>
    </row>
    <row r="159" spans="1:226">
      <c r="A159">
        <v>143</v>
      </c>
      <c r="B159">
        <v>1656173104.5</v>
      </c>
      <c r="C159">
        <v>3308</v>
      </c>
      <c r="D159" t="s">
        <v>645</v>
      </c>
      <c r="E159" t="s">
        <v>646</v>
      </c>
      <c r="F159">
        <v>5</v>
      </c>
      <c r="G159" t="s">
        <v>596</v>
      </c>
      <c r="H159" t="s">
        <v>354</v>
      </c>
      <c r="I159">
        <v>1656173097</v>
      </c>
      <c r="J159">
        <f>(K159)/1000</f>
        <v>0</v>
      </c>
      <c r="K159">
        <f>IF(BF159, AN159, AH159)</f>
        <v>0</v>
      </c>
      <c r="L159">
        <f>IF(BF159, AI159, AG159)</f>
        <v>0</v>
      </c>
      <c r="M159">
        <f>BH159 - IF(AU159&gt;1, L159*BB159*100.0/(AW159*BV159), 0)</f>
        <v>0</v>
      </c>
      <c r="N159">
        <f>((T159-J159/2)*M159-L159)/(T159+J159/2)</f>
        <v>0</v>
      </c>
      <c r="O159">
        <f>N159*(BO159+BP159)/1000.0</f>
        <v>0</v>
      </c>
      <c r="P159">
        <f>(BH159 - IF(AU159&gt;1, L159*BB159*100.0/(AW159*BV159), 0))*(BO159+BP159)/1000.0</f>
        <v>0</v>
      </c>
      <c r="Q159">
        <f>2.0/((1/S159-1/R159)+SIGN(S159)*SQRT((1/S159-1/R159)*(1/S159-1/R159) + 4*BC159/((BC159+1)*(BC159+1))*(2*1/S159*1/R159-1/R159*1/R159)))</f>
        <v>0</v>
      </c>
      <c r="R159">
        <f>IF(LEFT(BD159,1)&lt;&gt;"0",IF(LEFT(BD159,1)="1",3.0,BE159),$D$5+$E$5*(BV159*BO159/($K$5*1000))+$F$5*(BV159*BO159/($K$5*1000))*MAX(MIN(BB159,$J$5),$I$5)*MAX(MIN(BB159,$J$5),$I$5)+$G$5*MAX(MIN(BB159,$J$5),$I$5)*(BV159*BO159/($K$5*1000))+$H$5*(BV159*BO159/($K$5*1000))*(BV159*BO159/($K$5*1000)))</f>
        <v>0</v>
      </c>
      <c r="S159">
        <f>J159*(1000-(1000*0.61365*exp(17.502*W159/(240.97+W159))/(BO159+BP159)+BJ159)/2)/(1000*0.61365*exp(17.502*W159/(240.97+W159))/(BO159+BP159)-BJ159)</f>
        <v>0</v>
      </c>
      <c r="T159">
        <f>1/((BC159+1)/(Q159/1.6)+1/(R159/1.37)) + BC159/((BC159+1)/(Q159/1.6) + BC159/(R159/1.37))</f>
        <v>0</v>
      </c>
      <c r="U159">
        <f>(AX159*BA159)</f>
        <v>0</v>
      </c>
      <c r="V159">
        <f>(BQ159+(U159+2*0.95*5.67E-8*(((BQ159+$B$7)+273)^4-(BQ159+273)^4)-44100*J159)/(1.84*29.3*R159+8*0.95*5.67E-8*(BQ159+273)^3))</f>
        <v>0</v>
      </c>
      <c r="W159">
        <f>($C$7*BR159+$D$7*BS159+$E$7*V159)</f>
        <v>0</v>
      </c>
      <c r="X159">
        <f>0.61365*exp(17.502*W159/(240.97+W159))</f>
        <v>0</v>
      </c>
      <c r="Y159">
        <f>(Z159/AA159*100)</f>
        <v>0</v>
      </c>
      <c r="Z159">
        <f>BJ159*(BO159+BP159)/1000</f>
        <v>0</v>
      </c>
      <c r="AA159">
        <f>0.61365*exp(17.502*BQ159/(240.97+BQ159))</f>
        <v>0</v>
      </c>
      <c r="AB159">
        <f>(X159-BJ159*(BO159+BP159)/1000)</f>
        <v>0</v>
      </c>
      <c r="AC159">
        <f>(-J159*44100)</f>
        <v>0</v>
      </c>
      <c r="AD159">
        <f>2*29.3*R159*0.92*(BQ159-W159)</f>
        <v>0</v>
      </c>
      <c r="AE159">
        <f>2*0.95*5.67E-8*(((BQ159+$B$7)+273)^4-(W159+273)^4)</f>
        <v>0</v>
      </c>
      <c r="AF159">
        <f>U159+AE159+AC159+AD159</f>
        <v>0</v>
      </c>
      <c r="AG159">
        <f>BN159*AU159*(BI159-BH159*(1000-AU159*BK159)/(1000-AU159*BJ159))/(100*BB159)</f>
        <v>0</v>
      </c>
      <c r="AH159">
        <f>1000*BN159*AU159*(BJ159-BK159)/(100*BB159*(1000-AU159*BJ159))</f>
        <v>0</v>
      </c>
      <c r="AI159">
        <f>(AJ159 - AK159 - BO159*1E3/(8.314*(BQ159+273.15)) * AM159/BN159 * AL159) * BN159/(100*BB159) * (1000 - BK159)/1000</f>
        <v>0</v>
      </c>
      <c r="AJ159">
        <v>446.067903418306</v>
      </c>
      <c r="AK159">
        <v>428.537866666667</v>
      </c>
      <c r="AL159">
        <v>1.84736363457202</v>
      </c>
      <c r="AM159">
        <v>66.8786947202565</v>
      </c>
      <c r="AN159">
        <f>(AP159 - AO159 + BO159*1E3/(8.314*(BQ159+273.15)) * AR159/BN159 * AQ159) * BN159/(100*BB159) * 1000/(1000 - AP159)</f>
        <v>0</v>
      </c>
      <c r="AO159">
        <v>21.264848693075</v>
      </c>
      <c r="AP159">
        <v>22.6774145454545</v>
      </c>
      <c r="AQ159">
        <v>0.000230049388201522</v>
      </c>
      <c r="AR159">
        <v>77.4196873633664</v>
      </c>
      <c r="AS159">
        <v>13</v>
      </c>
      <c r="AT159">
        <v>3</v>
      </c>
      <c r="AU159">
        <f>IF(AS159*$H$13&gt;=AW159,1.0,(AW159/(AW159-AS159*$H$13)))</f>
        <v>0</v>
      </c>
      <c r="AV159">
        <f>(AU159-1)*100</f>
        <v>0</v>
      </c>
      <c r="AW159">
        <f>MAX(0,($B$13+$C$13*BV159)/(1+$D$13*BV159)*BO159/(BQ159+273)*$E$13)</f>
        <v>0</v>
      </c>
      <c r="AX159">
        <f>$B$11*BW159+$C$11*BX159+$F$11*CI159*(1-CL159)</f>
        <v>0</v>
      </c>
      <c r="AY159">
        <f>AX159*AZ159</f>
        <v>0</v>
      </c>
      <c r="AZ159">
        <f>($B$11*$D$9+$C$11*$D$9+$F$11*((CV159+CN159)/MAX(CV159+CN159+CW159, 0.1)*$I$9+CW159/MAX(CV159+CN159+CW159, 0.1)*$J$9))/($B$11+$C$11+$F$11)</f>
        <v>0</v>
      </c>
      <c r="BA159">
        <f>($B$11*$K$9+$C$11*$K$9+$F$11*((CV159+CN159)/MAX(CV159+CN159+CW159, 0.1)*$P$9+CW159/MAX(CV159+CN159+CW159, 0.1)*$Q$9))/($B$11+$C$11+$F$11)</f>
        <v>0</v>
      </c>
      <c r="BB159">
        <v>2.18</v>
      </c>
      <c r="BC159">
        <v>0.5</v>
      </c>
      <c r="BD159" t="s">
        <v>355</v>
      </c>
      <c r="BE159">
        <v>2</v>
      </c>
      <c r="BF159" t="b">
        <v>1</v>
      </c>
      <c r="BG159">
        <v>1656173097</v>
      </c>
      <c r="BH159">
        <v>410.224259259259</v>
      </c>
      <c r="BI159">
        <v>427.582777777778</v>
      </c>
      <c r="BJ159">
        <v>22.6731592592593</v>
      </c>
      <c r="BK159">
        <v>21.2714592592593</v>
      </c>
      <c r="BL159">
        <v>408.85562962963</v>
      </c>
      <c r="BM159">
        <v>22.6216074074074</v>
      </c>
      <c r="BN159">
        <v>499.990111111111</v>
      </c>
      <c r="BO159">
        <v>76.3402481481481</v>
      </c>
      <c r="BP159">
        <v>0.0999732111111111</v>
      </c>
      <c r="BQ159">
        <v>26.4919481481481</v>
      </c>
      <c r="BR159">
        <v>26.6791666666667</v>
      </c>
      <c r="BS159">
        <v>999.9</v>
      </c>
      <c r="BT159">
        <v>0</v>
      </c>
      <c r="BU159">
        <v>0</v>
      </c>
      <c r="BV159">
        <v>9989.99592592593</v>
      </c>
      <c r="BW159">
        <v>0</v>
      </c>
      <c r="BX159">
        <v>1782.50703703704</v>
      </c>
      <c r="BY159">
        <v>-17.3584518518519</v>
      </c>
      <c r="BZ159">
        <v>419.741111111111</v>
      </c>
      <c r="CA159">
        <v>436.87562962963</v>
      </c>
      <c r="CB159">
        <v>1.40170111111111</v>
      </c>
      <c r="CC159">
        <v>427.582777777778</v>
      </c>
      <c r="CD159">
        <v>21.2714592592593</v>
      </c>
      <c r="CE159">
        <v>1.73087444444444</v>
      </c>
      <c r="CF159">
        <v>1.62386814814815</v>
      </c>
      <c r="CG159">
        <v>15.176137037037</v>
      </c>
      <c r="CH159">
        <v>14.1871740740741</v>
      </c>
      <c r="CI159">
        <v>2000.0337037037</v>
      </c>
      <c r="CJ159">
        <v>0.980001148148148</v>
      </c>
      <c r="CK159">
        <v>0.019998862962963</v>
      </c>
      <c r="CL159">
        <v>0</v>
      </c>
      <c r="CM159">
        <v>2.51081111111111</v>
      </c>
      <c r="CN159">
        <v>0</v>
      </c>
      <c r="CO159">
        <v>3142.91296296296</v>
      </c>
      <c r="CP159">
        <v>16705.7</v>
      </c>
      <c r="CQ159">
        <v>45.944</v>
      </c>
      <c r="CR159">
        <v>48.2706666666667</v>
      </c>
      <c r="CS159">
        <v>47.125</v>
      </c>
      <c r="CT159">
        <v>46.062</v>
      </c>
      <c r="CU159">
        <v>45.25</v>
      </c>
      <c r="CV159">
        <v>1960.03703703704</v>
      </c>
      <c r="CW159">
        <v>39.9966666666667</v>
      </c>
      <c r="CX159">
        <v>0</v>
      </c>
      <c r="CY159">
        <v>1656173103.6</v>
      </c>
      <c r="CZ159">
        <v>0</v>
      </c>
      <c r="DA159">
        <v>0</v>
      </c>
      <c r="DB159" t="s">
        <v>356</v>
      </c>
      <c r="DC159">
        <v>1656081796.1</v>
      </c>
      <c r="DD159">
        <v>1656081786.6</v>
      </c>
      <c r="DE159">
        <v>0</v>
      </c>
      <c r="DF159">
        <v>0.447</v>
      </c>
      <c r="DG159">
        <v>0.012</v>
      </c>
      <c r="DH159">
        <v>1.816</v>
      </c>
      <c r="DI159">
        <v>-0.091</v>
      </c>
      <c r="DJ159">
        <v>420</v>
      </c>
      <c r="DK159">
        <v>13</v>
      </c>
      <c r="DL159">
        <v>0.64</v>
      </c>
      <c r="DM159">
        <v>0.22</v>
      </c>
      <c r="DN159">
        <v>-14.7074275</v>
      </c>
      <c r="DO159">
        <v>-47.0878682926829</v>
      </c>
      <c r="DP159">
        <v>4.92475642301157</v>
      </c>
      <c r="DQ159">
        <v>0</v>
      </c>
      <c r="DR159">
        <v>1.3869175</v>
      </c>
      <c r="DS159">
        <v>0.223563377110694</v>
      </c>
      <c r="DT159">
        <v>0.0307528693579965</v>
      </c>
      <c r="DU159">
        <v>0</v>
      </c>
      <c r="DV159">
        <v>0</v>
      </c>
      <c r="DW159">
        <v>2</v>
      </c>
      <c r="DX159" t="s">
        <v>357</v>
      </c>
      <c r="DY159">
        <v>2.84551</v>
      </c>
      <c r="DZ159">
        <v>2.71656</v>
      </c>
      <c r="EA159">
        <v>0.0769715</v>
      </c>
      <c r="EB159">
        <v>0.0807784</v>
      </c>
      <c r="EC159">
        <v>0.0839925</v>
      </c>
      <c r="ED159">
        <v>0.0797385</v>
      </c>
      <c r="EE159">
        <v>26102.9</v>
      </c>
      <c r="EF159">
        <v>22446.4</v>
      </c>
      <c r="EG159">
        <v>25327.8</v>
      </c>
      <c r="EH159">
        <v>23791.1</v>
      </c>
      <c r="EI159">
        <v>39612</v>
      </c>
      <c r="EJ159">
        <v>36249.6</v>
      </c>
      <c r="EK159">
        <v>45797.8</v>
      </c>
      <c r="EL159">
        <v>42453.9</v>
      </c>
      <c r="EM159">
        <v>1.7705</v>
      </c>
      <c r="EN159">
        <v>2.16132</v>
      </c>
      <c r="EO159">
        <v>0.0374019</v>
      </c>
      <c r="EP159">
        <v>0</v>
      </c>
      <c r="EQ159">
        <v>26.0824</v>
      </c>
      <c r="ER159">
        <v>999.9</v>
      </c>
      <c r="ES159">
        <v>40.606</v>
      </c>
      <c r="ET159">
        <v>33.858</v>
      </c>
      <c r="EU159">
        <v>28.1987</v>
      </c>
      <c r="EV159">
        <v>52.3257</v>
      </c>
      <c r="EW159">
        <v>34.6474</v>
      </c>
      <c r="EX159">
        <v>2</v>
      </c>
      <c r="EY159">
        <v>0.139985</v>
      </c>
      <c r="EZ159">
        <v>2.34663</v>
      </c>
      <c r="FA159">
        <v>20.2272</v>
      </c>
      <c r="FB159">
        <v>5.23107</v>
      </c>
      <c r="FC159">
        <v>11.992</v>
      </c>
      <c r="FD159">
        <v>4.95555</v>
      </c>
      <c r="FE159">
        <v>3.30395</v>
      </c>
      <c r="FF159">
        <v>9999</v>
      </c>
      <c r="FG159">
        <v>311.8</v>
      </c>
      <c r="FH159">
        <v>3771.7</v>
      </c>
      <c r="FI159">
        <v>9999</v>
      </c>
      <c r="FJ159">
        <v>1.86829</v>
      </c>
      <c r="FK159">
        <v>1.86401</v>
      </c>
      <c r="FL159">
        <v>1.87149</v>
      </c>
      <c r="FM159">
        <v>1.86249</v>
      </c>
      <c r="FN159">
        <v>1.86188</v>
      </c>
      <c r="FO159">
        <v>1.86829</v>
      </c>
      <c r="FP159">
        <v>1.85844</v>
      </c>
      <c r="FQ159">
        <v>1.86478</v>
      </c>
      <c r="FR159">
        <v>5</v>
      </c>
      <c r="FS159">
        <v>0</v>
      </c>
      <c r="FT159">
        <v>0</v>
      </c>
      <c r="FU159">
        <v>0</v>
      </c>
      <c r="FV159" t="s">
        <v>358</v>
      </c>
      <c r="FW159" t="s">
        <v>359</v>
      </c>
      <c r="FX159" t="s">
        <v>360</v>
      </c>
      <c r="FY159" t="s">
        <v>360</v>
      </c>
      <c r="FZ159" t="s">
        <v>360</v>
      </c>
      <c r="GA159" t="s">
        <v>360</v>
      </c>
      <c r="GB159">
        <v>0</v>
      </c>
      <c r="GC159">
        <v>100</v>
      </c>
      <c r="GD159">
        <v>100</v>
      </c>
      <c r="GE159">
        <v>1.386</v>
      </c>
      <c r="GF159">
        <v>0.0515</v>
      </c>
      <c r="GG159">
        <v>0.394990895927804</v>
      </c>
      <c r="GH159">
        <v>0.00311535208462502</v>
      </c>
      <c r="GI159">
        <v>-2.16445174003142e-06</v>
      </c>
      <c r="GJ159">
        <v>9.0383515404126e-10</v>
      </c>
      <c r="GK159">
        <v>0.0515542376217994</v>
      </c>
      <c r="GL159">
        <v>0</v>
      </c>
      <c r="GM159">
        <v>0</v>
      </c>
      <c r="GN159">
        <v>0</v>
      </c>
      <c r="GO159">
        <v>18</v>
      </c>
      <c r="GP159">
        <v>2154</v>
      </c>
      <c r="GQ159">
        <v>2</v>
      </c>
      <c r="GR159">
        <v>17</v>
      </c>
      <c r="GS159">
        <v>1521.8</v>
      </c>
      <c r="GT159">
        <v>1522</v>
      </c>
      <c r="GU159">
        <v>1.4209</v>
      </c>
      <c r="GV159">
        <v>2.38403</v>
      </c>
      <c r="GW159">
        <v>1.99829</v>
      </c>
      <c r="GX159">
        <v>2.67578</v>
      </c>
      <c r="GY159">
        <v>2.09351</v>
      </c>
      <c r="GZ159">
        <v>2.38281</v>
      </c>
      <c r="HA159">
        <v>39.4916</v>
      </c>
      <c r="HB159">
        <v>15.4279</v>
      </c>
      <c r="HC159">
        <v>18</v>
      </c>
      <c r="HD159">
        <v>428.196</v>
      </c>
      <c r="HE159">
        <v>697.399</v>
      </c>
      <c r="HF159">
        <v>23.0026</v>
      </c>
      <c r="HG159">
        <v>29.2534</v>
      </c>
      <c r="HH159">
        <v>30.0005</v>
      </c>
      <c r="HI159">
        <v>29.0376</v>
      </c>
      <c r="HJ159">
        <v>29.0221</v>
      </c>
      <c r="HK159">
        <v>28.5519</v>
      </c>
      <c r="HL159">
        <v>33.2648</v>
      </c>
      <c r="HM159">
        <v>29.0403</v>
      </c>
      <c r="HN159">
        <v>23</v>
      </c>
      <c r="HO159">
        <v>471.066</v>
      </c>
      <c r="HP159">
        <v>21.282</v>
      </c>
      <c r="HQ159">
        <v>96.9216</v>
      </c>
      <c r="HR159">
        <v>99.8</v>
      </c>
    </row>
    <row r="160" spans="1:226">
      <c r="A160">
        <v>144</v>
      </c>
      <c r="B160">
        <v>1656173109.5</v>
      </c>
      <c r="C160">
        <v>3313</v>
      </c>
      <c r="D160" t="s">
        <v>647</v>
      </c>
      <c r="E160" t="s">
        <v>648</v>
      </c>
      <c r="F160">
        <v>5</v>
      </c>
      <c r="G160" t="s">
        <v>596</v>
      </c>
      <c r="H160" t="s">
        <v>354</v>
      </c>
      <c r="I160">
        <v>1656173101.71429</v>
      </c>
      <c r="J160">
        <f>(K160)/1000</f>
        <v>0</v>
      </c>
      <c r="K160">
        <f>IF(BF160, AN160, AH160)</f>
        <v>0</v>
      </c>
      <c r="L160">
        <f>IF(BF160, AI160, AG160)</f>
        <v>0</v>
      </c>
      <c r="M160">
        <f>BH160 - IF(AU160&gt;1, L160*BB160*100.0/(AW160*BV160), 0)</f>
        <v>0</v>
      </c>
      <c r="N160">
        <f>((T160-J160/2)*M160-L160)/(T160+J160/2)</f>
        <v>0</v>
      </c>
      <c r="O160">
        <f>N160*(BO160+BP160)/1000.0</f>
        <v>0</v>
      </c>
      <c r="P160">
        <f>(BH160 - IF(AU160&gt;1, L160*BB160*100.0/(AW160*BV160), 0))*(BO160+BP160)/1000.0</f>
        <v>0</v>
      </c>
      <c r="Q160">
        <f>2.0/((1/S160-1/R160)+SIGN(S160)*SQRT((1/S160-1/R160)*(1/S160-1/R160) + 4*BC160/((BC160+1)*(BC160+1))*(2*1/S160*1/R160-1/R160*1/R160)))</f>
        <v>0</v>
      </c>
      <c r="R160">
        <f>IF(LEFT(BD160,1)&lt;&gt;"0",IF(LEFT(BD160,1)="1",3.0,BE160),$D$5+$E$5*(BV160*BO160/($K$5*1000))+$F$5*(BV160*BO160/($K$5*1000))*MAX(MIN(BB160,$J$5),$I$5)*MAX(MIN(BB160,$J$5),$I$5)+$G$5*MAX(MIN(BB160,$J$5),$I$5)*(BV160*BO160/($K$5*1000))+$H$5*(BV160*BO160/($K$5*1000))*(BV160*BO160/($K$5*1000)))</f>
        <v>0</v>
      </c>
      <c r="S160">
        <f>J160*(1000-(1000*0.61365*exp(17.502*W160/(240.97+W160))/(BO160+BP160)+BJ160)/2)/(1000*0.61365*exp(17.502*W160/(240.97+W160))/(BO160+BP160)-BJ160)</f>
        <v>0</v>
      </c>
      <c r="T160">
        <f>1/((BC160+1)/(Q160/1.6)+1/(R160/1.37)) + BC160/((BC160+1)/(Q160/1.6) + BC160/(R160/1.37))</f>
        <v>0</v>
      </c>
      <c r="U160">
        <f>(AX160*BA160)</f>
        <v>0</v>
      </c>
      <c r="V160">
        <f>(BQ160+(U160+2*0.95*5.67E-8*(((BQ160+$B$7)+273)^4-(BQ160+273)^4)-44100*J160)/(1.84*29.3*R160+8*0.95*5.67E-8*(BQ160+273)^3))</f>
        <v>0</v>
      </c>
      <c r="W160">
        <f>($C$7*BR160+$D$7*BS160+$E$7*V160)</f>
        <v>0</v>
      </c>
      <c r="X160">
        <f>0.61365*exp(17.502*W160/(240.97+W160))</f>
        <v>0</v>
      </c>
      <c r="Y160">
        <f>(Z160/AA160*100)</f>
        <v>0</v>
      </c>
      <c r="Z160">
        <f>BJ160*(BO160+BP160)/1000</f>
        <v>0</v>
      </c>
      <c r="AA160">
        <f>0.61365*exp(17.502*BQ160/(240.97+BQ160))</f>
        <v>0</v>
      </c>
      <c r="AB160">
        <f>(X160-BJ160*(BO160+BP160)/1000)</f>
        <v>0</v>
      </c>
      <c r="AC160">
        <f>(-J160*44100)</f>
        <v>0</v>
      </c>
      <c r="AD160">
        <f>2*29.3*R160*0.92*(BQ160-W160)</f>
        <v>0</v>
      </c>
      <c r="AE160">
        <f>2*0.95*5.67E-8*(((BQ160+$B$7)+273)^4-(W160+273)^4)</f>
        <v>0</v>
      </c>
      <c r="AF160">
        <f>U160+AE160+AC160+AD160</f>
        <v>0</v>
      </c>
      <c r="AG160">
        <f>BN160*AU160*(BI160-BH160*(1000-AU160*BK160)/(1000-AU160*BJ160))/(100*BB160)</f>
        <v>0</v>
      </c>
      <c r="AH160">
        <f>1000*BN160*AU160*(BJ160-BK160)/(100*BB160*(1000-AU160*BJ160))</f>
        <v>0</v>
      </c>
      <c r="AI160">
        <f>(AJ160 - AK160 - BO160*1E3/(8.314*(BQ160+273.15)) * AM160/BN160 * AL160) * BN160/(100*BB160) * (1000 - BK160)/1000</f>
        <v>0</v>
      </c>
      <c r="AJ160">
        <v>462.068882867458</v>
      </c>
      <c r="AK160">
        <v>441.148315151515</v>
      </c>
      <c r="AL160">
        <v>2.62119090421577</v>
      </c>
      <c r="AM160">
        <v>66.8786947202565</v>
      </c>
      <c r="AN160">
        <f>(AP160 - AO160 + BO160*1E3/(8.314*(BQ160+273.15)) * AR160/BN160 * AQ160) * BN160/(100*BB160) * 1000/(1000 - AP160)</f>
        <v>0</v>
      </c>
      <c r="AO160">
        <v>21.2727336110342</v>
      </c>
      <c r="AP160">
        <v>22.6847272727273</v>
      </c>
      <c r="AQ160">
        <v>0.000168920558878276</v>
      </c>
      <c r="AR160">
        <v>77.4196873633664</v>
      </c>
      <c r="AS160">
        <v>13</v>
      </c>
      <c r="AT160">
        <v>3</v>
      </c>
      <c r="AU160">
        <f>IF(AS160*$H$13&gt;=AW160,1.0,(AW160/(AW160-AS160*$H$13)))</f>
        <v>0</v>
      </c>
      <c r="AV160">
        <f>(AU160-1)*100</f>
        <v>0</v>
      </c>
      <c r="AW160">
        <f>MAX(0,($B$13+$C$13*BV160)/(1+$D$13*BV160)*BO160/(BQ160+273)*$E$13)</f>
        <v>0</v>
      </c>
      <c r="AX160">
        <f>$B$11*BW160+$C$11*BX160+$F$11*CI160*(1-CL160)</f>
        <v>0</v>
      </c>
      <c r="AY160">
        <f>AX160*AZ160</f>
        <v>0</v>
      </c>
      <c r="AZ160">
        <f>($B$11*$D$9+$C$11*$D$9+$F$11*((CV160+CN160)/MAX(CV160+CN160+CW160, 0.1)*$I$9+CW160/MAX(CV160+CN160+CW160, 0.1)*$J$9))/($B$11+$C$11+$F$11)</f>
        <v>0</v>
      </c>
      <c r="BA160">
        <f>($B$11*$K$9+$C$11*$K$9+$F$11*((CV160+CN160)/MAX(CV160+CN160+CW160, 0.1)*$P$9+CW160/MAX(CV160+CN160+CW160, 0.1)*$Q$9))/($B$11+$C$11+$F$11)</f>
        <v>0</v>
      </c>
      <c r="BB160">
        <v>2.18</v>
      </c>
      <c r="BC160">
        <v>0.5</v>
      </c>
      <c r="BD160" t="s">
        <v>355</v>
      </c>
      <c r="BE160">
        <v>2</v>
      </c>
      <c r="BF160" t="b">
        <v>1</v>
      </c>
      <c r="BG160">
        <v>1656173101.71429</v>
      </c>
      <c r="BH160">
        <v>416.222464285714</v>
      </c>
      <c r="BI160">
        <v>439.004142857143</v>
      </c>
      <c r="BJ160">
        <v>22.6774</v>
      </c>
      <c r="BK160">
        <v>21.2670321428571</v>
      </c>
      <c r="BL160">
        <v>414.843071428571</v>
      </c>
      <c r="BM160">
        <v>22.6258428571429</v>
      </c>
      <c r="BN160">
        <v>500.006464285714</v>
      </c>
      <c r="BO160">
        <v>76.3401214285714</v>
      </c>
      <c r="BP160">
        <v>0.0999846607142857</v>
      </c>
      <c r="BQ160">
        <v>26.4994535714286</v>
      </c>
      <c r="BR160">
        <v>26.685075</v>
      </c>
      <c r="BS160">
        <v>999.9</v>
      </c>
      <c r="BT160">
        <v>0</v>
      </c>
      <c r="BU160">
        <v>0</v>
      </c>
      <c r="BV160">
        <v>9998.96785714286</v>
      </c>
      <c r="BW160">
        <v>0</v>
      </c>
      <c r="BX160">
        <v>1787.0025</v>
      </c>
      <c r="BY160">
        <v>-22.7816464285714</v>
      </c>
      <c r="BZ160">
        <v>425.88025</v>
      </c>
      <c r="CA160">
        <v>448.543357142857</v>
      </c>
      <c r="CB160">
        <v>1.41036571428571</v>
      </c>
      <c r="CC160">
        <v>439.004142857143</v>
      </c>
      <c r="CD160">
        <v>21.2670321428571</v>
      </c>
      <c r="CE160">
        <v>1.73119464285714</v>
      </c>
      <c r="CF160">
        <v>1.62352714285714</v>
      </c>
      <c r="CG160">
        <v>15.1790142857143</v>
      </c>
      <c r="CH160">
        <v>14.1839428571429</v>
      </c>
      <c r="CI160">
        <v>2000.03535714286</v>
      </c>
      <c r="CJ160">
        <v>0.979999821428571</v>
      </c>
      <c r="CK160">
        <v>0.0200002107142857</v>
      </c>
      <c r="CL160">
        <v>0</v>
      </c>
      <c r="CM160">
        <v>2.48464285714286</v>
      </c>
      <c r="CN160">
        <v>0</v>
      </c>
      <c r="CO160">
        <v>3149.52214285714</v>
      </c>
      <c r="CP160">
        <v>16705.7</v>
      </c>
      <c r="CQ160">
        <v>45.96175</v>
      </c>
      <c r="CR160">
        <v>48.2787857142857</v>
      </c>
      <c r="CS160">
        <v>47.1294285714286</v>
      </c>
      <c r="CT160">
        <v>46.062</v>
      </c>
      <c r="CU160">
        <v>45.2566428571429</v>
      </c>
      <c r="CV160">
        <v>1960.03535714286</v>
      </c>
      <c r="CW160">
        <v>40</v>
      </c>
      <c r="CX160">
        <v>0</v>
      </c>
      <c r="CY160">
        <v>1656173108.4</v>
      </c>
      <c r="CZ160">
        <v>0</v>
      </c>
      <c r="DA160">
        <v>0</v>
      </c>
      <c r="DB160" t="s">
        <v>356</v>
      </c>
      <c r="DC160">
        <v>1656081796.1</v>
      </c>
      <c r="DD160">
        <v>1656081786.6</v>
      </c>
      <c r="DE160">
        <v>0</v>
      </c>
      <c r="DF160">
        <v>0.447</v>
      </c>
      <c r="DG160">
        <v>0.012</v>
      </c>
      <c r="DH160">
        <v>1.816</v>
      </c>
      <c r="DI160">
        <v>-0.091</v>
      </c>
      <c r="DJ160">
        <v>420</v>
      </c>
      <c r="DK160">
        <v>13</v>
      </c>
      <c r="DL160">
        <v>0.64</v>
      </c>
      <c r="DM160">
        <v>0.22</v>
      </c>
      <c r="DN160">
        <v>-19.92218</v>
      </c>
      <c r="DO160">
        <v>-69.336504315197</v>
      </c>
      <c r="DP160">
        <v>6.71020017802003</v>
      </c>
      <c r="DQ160">
        <v>0</v>
      </c>
      <c r="DR160">
        <v>1.40204725</v>
      </c>
      <c r="DS160">
        <v>0.114281538461537</v>
      </c>
      <c r="DT160">
        <v>0.0192661479008519</v>
      </c>
      <c r="DU160">
        <v>0</v>
      </c>
      <c r="DV160">
        <v>0</v>
      </c>
      <c r="DW160">
        <v>2</v>
      </c>
      <c r="DX160" t="s">
        <v>357</v>
      </c>
      <c r="DY160">
        <v>2.845</v>
      </c>
      <c r="DZ160">
        <v>2.7166</v>
      </c>
      <c r="EA160">
        <v>0.0787287</v>
      </c>
      <c r="EB160">
        <v>0.0829184</v>
      </c>
      <c r="EC160">
        <v>0.0840076</v>
      </c>
      <c r="ED160">
        <v>0.0797226</v>
      </c>
      <c r="EE160">
        <v>26053</v>
      </c>
      <c r="EF160">
        <v>22393.5</v>
      </c>
      <c r="EG160">
        <v>25327.6</v>
      </c>
      <c r="EH160">
        <v>23790.4</v>
      </c>
      <c r="EI160">
        <v>39610.9</v>
      </c>
      <c r="EJ160">
        <v>36249.2</v>
      </c>
      <c r="EK160">
        <v>45797.2</v>
      </c>
      <c r="EL160">
        <v>42452.7</v>
      </c>
      <c r="EM160">
        <v>1.77008</v>
      </c>
      <c r="EN160">
        <v>2.16153</v>
      </c>
      <c r="EO160">
        <v>0.0364743</v>
      </c>
      <c r="EP160">
        <v>0</v>
      </c>
      <c r="EQ160">
        <v>26.0921</v>
      </c>
      <c r="ER160">
        <v>999.9</v>
      </c>
      <c r="ES160">
        <v>40.581</v>
      </c>
      <c r="ET160">
        <v>33.878</v>
      </c>
      <c r="EU160">
        <v>28.2108</v>
      </c>
      <c r="EV160">
        <v>52.3657</v>
      </c>
      <c r="EW160">
        <v>34.5753</v>
      </c>
      <c r="EX160">
        <v>2</v>
      </c>
      <c r="EY160">
        <v>0.140297</v>
      </c>
      <c r="EZ160">
        <v>2.36043</v>
      </c>
      <c r="FA160">
        <v>20.227</v>
      </c>
      <c r="FB160">
        <v>5.23077</v>
      </c>
      <c r="FC160">
        <v>11.992</v>
      </c>
      <c r="FD160">
        <v>4.9556</v>
      </c>
      <c r="FE160">
        <v>3.30395</v>
      </c>
      <c r="FF160">
        <v>9999</v>
      </c>
      <c r="FG160">
        <v>311.8</v>
      </c>
      <c r="FH160">
        <v>3771.9</v>
      </c>
      <c r="FI160">
        <v>9999</v>
      </c>
      <c r="FJ160">
        <v>1.86829</v>
      </c>
      <c r="FK160">
        <v>1.86402</v>
      </c>
      <c r="FL160">
        <v>1.87149</v>
      </c>
      <c r="FM160">
        <v>1.86249</v>
      </c>
      <c r="FN160">
        <v>1.86188</v>
      </c>
      <c r="FO160">
        <v>1.86829</v>
      </c>
      <c r="FP160">
        <v>1.85843</v>
      </c>
      <c r="FQ160">
        <v>1.86478</v>
      </c>
      <c r="FR160">
        <v>5</v>
      </c>
      <c r="FS160">
        <v>0</v>
      </c>
      <c r="FT160">
        <v>0</v>
      </c>
      <c r="FU160">
        <v>0</v>
      </c>
      <c r="FV160" t="s">
        <v>358</v>
      </c>
      <c r="FW160" t="s">
        <v>359</v>
      </c>
      <c r="FX160" t="s">
        <v>360</v>
      </c>
      <c r="FY160" t="s">
        <v>360</v>
      </c>
      <c r="FZ160" t="s">
        <v>360</v>
      </c>
      <c r="GA160" t="s">
        <v>360</v>
      </c>
      <c r="GB160">
        <v>0</v>
      </c>
      <c r="GC160">
        <v>100</v>
      </c>
      <c r="GD160">
        <v>100</v>
      </c>
      <c r="GE160">
        <v>1.408</v>
      </c>
      <c r="GF160">
        <v>0.0516</v>
      </c>
      <c r="GG160">
        <v>0.394990895927804</v>
      </c>
      <c r="GH160">
        <v>0.00311535208462502</v>
      </c>
      <c r="GI160">
        <v>-2.16445174003142e-06</v>
      </c>
      <c r="GJ160">
        <v>9.0383515404126e-10</v>
      </c>
      <c r="GK160">
        <v>0.0515542376217994</v>
      </c>
      <c r="GL160">
        <v>0</v>
      </c>
      <c r="GM160">
        <v>0</v>
      </c>
      <c r="GN160">
        <v>0</v>
      </c>
      <c r="GO160">
        <v>18</v>
      </c>
      <c r="GP160">
        <v>2154</v>
      </c>
      <c r="GQ160">
        <v>2</v>
      </c>
      <c r="GR160">
        <v>17</v>
      </c>
      <c r="GS160">
        <v>1521.9</v>
      </c>
      <c r="GT160">
        <v>1522</v>
      </c>
      <c r="GU160">
        <v>1.45996</v>
      </c>
      <c r="GV160">
        <v>2.37915</v>
      </c>
      <c r="GW160">
        <v>1.99829</v>
      </c>
      <c r="GX160">
        <v>2.67578</v>
      </c>
      <c r="GY160">
        <v>2.09351</v>
      </c>
      <c r="GZ160">
        <v>2.38525</v>
      </c>
      <c r="HA160">
        <v>39.4916</v>
      </c>
      <c r="HB160">
        <v>15.4192</v>
      </c>
      <c r="HC160">
        <v>18</v>
      </c>
      <c r="HD160">
        <v>427.986</v>
      </c>
      <c r="HE160">
        <v>697.649</v>
      </c>
      <c r="HF160">
        <v>23.0027</v>
      </c>
      <c r="HG160">
        <v>29.2609</v>
      </c>
      <c r="HH160">
        <v>30.0005</v>
      </c>
      <c r="HI160">
        <v>29.0424</v>
      </c>
      <c r="HJ160">
        <v>29.0282</v>
      </c>
      <c r="HK160">
        <v>29.3852</v>
      </c>
      <c r="HL160">
        <v>33.2648</v>
      </c>
      <c r="HM160">
        <v>28.6695</v>
      </c>
      <c r="HN160">
        <v>23</v>
      </c>
      <c r="HO160">
        <v>491.184</v>
      </c>
      <c r="HP160">
        <v>21.2687</v>
      </c>
      <c r="HQ160">
        <v>96.9206</v>
      </c>
      <c r="HR160">
        <v>99.7972</v>
      </c>
    </row>
    <row r="161" spans="1:226">
      <c r="A161">
        <v>145</v>
      </c>
      <c r="B161">
        <v>1656173114.5</v>
      </c>
      <c r="C161">
        <v>3318</v>
      </c>
      <c r="D161" t="s">
        <v>649</v>
      </c>
      <c r="E161" t="s">
        <v>650</v>
      </c>
      <c r="F161">
        <v>5</v>
      </c>
      <c r="G161" t="s">
        <v>596</v>
      </c>
      <c r="H161" t="s">
        <v>354</v>
      </c>
      <c r="I161">
        <v>1656173107</v>
      </c>
      <c r="J161">
        <f>(K161)/1000</f>
        <v>0</v>
      </c>
      <c r="K161">
        <f>IF(BF161, AN161, AH161)</f>
        <v>0</v>
      </c>
      <c r="L161">
        <f>IF(BF161, AI161, AG161)</f>
        <v>0</v>
      </c>
      <c r="M161">
        <f>BH161 - IF(AU161&gt;1, L161*BB161*100.0/(AW161*BV161), 0)</f>
        <v>0</v>
      </c>
      <c r="N161">
        <f>((T161-J161/2)*M161-L161)/(T161+J161/2)</f>
        <v>0</v>
      </c>
      <c r="O161">
        <f>N161*(BO161+BP161)/1000.0</f>
        <v>0</v>
      </c>
      <c r="P161">
        <f>(BH161 - IF(AU161&gt;1, L161*BB161*100.0/(AW161*BV161), 0))*(BO161+BP161)/1000.0</f>
        <v>0</v>
      </c>
      <c r="Q161">
        <f>2.0/((1/S161-1/R161)+SIGN(S161)*SQRT((1/S161-1/R161)*(1/S161-1/R161) + 4*BC161/((BC161+1)*(BC161+1))*(2*1/S161*1/R161-1/R161*1/R161)))</f>
        <v>0</v>
      </c>
      <c r="R161">
        <f>IF(LEFT(BD161,1)&lt;&gt;"0",IF(LEFT(BD161,1)="1",3.0,BE161),$D$5+$E$5*(BV161*BO161/($K$5*1000))+$F$5*(BV161*BO161/($K$5*1000))*MAX(MIN(BB161,$J$5),$I$5)*MAX(MIN(BB161,$J$5),$I$5)+$G$5*MAX(MIN(BB161,$J$5),$I$5)*(BV161*BO161/($K$5*1000))+$H$5*(BV161*BO161/($K$5*1000))*(BV161*BO161/($K$5*1000)))</f>
        <v>0</v>
      </c>
      <c r="S161">
        <f>J161*(1000-(1000*0.61365*exp(17.502*W161/(240.97+W161))/(BO161+BP161)+BJ161)/2)/(1000*0.61365*exp(17.502*W161/(240.97+W161))/(BO161+BP161)-BJ161)</f>
        <v>0</v>
      </c>
      <c r="T161">
        <f>1/((BC161+1)/(Q161/1.6)+1/(R161/1.37)) + BC161/((BC161+1)/(Q161/1.6) + BC161/(R161/1.37))</f>
        <v>0</v>
      </c>
      <c r="U161">
        <f>(AX161*BA161)</f>
        <v>0</v>
      </c>
      <c r="V161">
        <f>(BQ161+(U161+2*0.95*5.67E-8*(((BQ161+$B$7)+273)^4-(BQ161+273)^4)-44100*J161)/(1.84*29.3*R161+8*0.95*5.67E-8*(BQ161+273)^3))</f>
        <v>0</v>
      </c>
      <c r="W161">
        <f>($C$7*BR161+$D$7*BS161+$E$7*V161)</f>
        <v>0</v>
      </c>
      <c r="X161">
        <f>0.61365*exp(17.502*W161/(240.97+W161))</f>
        <v>0</v>
      </c>
      <c r="Y161">
        <f>(Z161/AA161*100)</f>
        <v>0</v>
      </c>
      <c r="Z161">
        <f>BJ161*(BO161+BP161)/1000</f>
        <v>0</v>
      </c>
      <c r="AA161">
        <f>0.61365*exp(17.502*BQ161/(240.97+BQ161))</f>
        <v>0</v>
      </c>
      <c r="AB161">
        <f>(X161-BJ161*(BO161+BP161)/1000)</f>
        <v>0</v>
      </c>
      <c r="AC161">
        <f>(-J161*44100)</f>
        <v>0</v>
      </c>
      <c r="AD161">
        <f>2*29.3*R161*0.92*(BQ161-W161)</f>
        <v>0</v>
      </c>
      <c r="AE161">
        <f>2*0.95*5.67E-8*(((BQ161+$B$7)+273)^4-(W161+273)^4)</f>
        <v>0</v>
      </c>
      <c r="AF161">
        <f>U161+AE161+AC161+AD161</f>
        <v>0</v>
      </c>
      <c r="AG161">
        <f>BN161*AU161*(BI161-BH161*(1000-AU161*BK161)/(1000-AU161*BJ161))/(100*BB161)</f>
        <v>0</v>
      </c>
      <c r="AH161">
        <f>1000*BN161*AU161*(BJ161-BK161)/(100*BB161*(1000-AU161*BJ161))</f>
        <v>0</v>
      </c>
      <c r="AI161">
        <f>(AJ161 - AK161 - BO161*1E3/(8.314*(BQ161+273.15)) * AM161/BN161 * AL161) * BN161/(100*BB161) * (1000 - BK161)/1000</f>
        <v>0</v>
      </c>
      <c r="AJ161">
        <v>478.382738318688</v>
      </c>
      <c r="AK161">
        <v>455.764012121212</v>
      </c>
      <c r="AL161">
        <v>2.96688239977896</v>
      </c>
      <c r="AM161">
        <v>66.8786947202565</v>
      </c>
      <c r="AN161">
        <f>(AP161 - AO161 + BO161*1E3/(8.314*(BQ161+273.15)) * AR161/BN161 * AQ161) * BN161/(100*BB161) * 1000/(1000 - AP161)</f>
        <v>0</v>
      </c>
      <c r="AO161">
        <v>21.2574625254008</v>
      </c>
      <c r="AP161">
        <v>22.6803503030303</v>
      </c>
      <c r="AQ161">
        <v>-0.000177088556170829</v>
      </c>
      <c r="AR161">
        <v>77.4196873633664</v>
      </c>
      <c r="AS161">
        <v>13</v>
      </c>
      <c r="AT161">
        <v>3</v>
      </c>
      <c r="AU161">
        <f>IF(AS161*$H$13&gt;=AW161,1.0,(AW161/(AW161-AS161*$H$13)))</f>
        <v>0</v>
      </c>
      <c r="AV161">
        <f>(AU161-1)*100</f>
        <v>0</v>
      </c>
      <c r="AW161">
        <f>MAX(0,($B$13+$C$13*BV161)/(1+$D$13*BV161)*BO161/(BQ161+273)*$E$13)</f>
        <v>0</v>
      </c>
      <c r="AX161">
        <f>$B$11*BW161+$C$11*BX161+$F$11*CI161*(1-CL161)</f>
        <v>0</v>
      </c>
      <c r="AY161">
        <f>AX161*AZ161</f>
        <v>0</v>
      </c>
      <c r="AZ161">
        <f>($B$11*$D$9+$C$11*$D$9+$F$11*((CV161+CN161)/MAX(CV161+CN161+CW161, 0.1)*$I$9+CW161/MAX(CV161+CN161+CW161, 0.1)*$J$9))/($B$11+$C$11+$F$11)</f>
        <v>0</v>
      </c>
      <c r="BA161">
        <f>($B$11*$K$9+$C$11*$K$9+$F$11*((CV161+CN161)/MAX(CV161+CN161+CW161, 0.1)*$P$9+CW161/MAX(CV161+CN161+CW161, 0.1)*$Q$9))/($B$11+$C$11+$F$11)</f>
        <v>0</v>
      </c>
      <c r="BB161">
        <v>2.18</v>
      </c>
      <c r="BC161">
        <v>0.5</v>
      </c>
      <c r="BD161" t="s">
        <v>355</v>
      </c>
      <c r="BE161">
        <v>2</v>
      </c>
      <c r="BF161" t="b">
        <v>1</v>
      </c>
      <c r="BG161">
        <v>1656173107</v>
      </c>
      <c r="BH161">
        <v>426.875925925926</v>
      </c>
      <c r="BI161">
        <v>454.673222222222</v>
      </c>
      <c r="BJ161">
        <v>22.6801925925926</v>
      </c>
      <c r="BK161">
        <v>21.2633444444444</v>
      </c>
      <c r="BL161">
        <v>425.477777777778</v>
      </c>
      <c r="BM161">
        <v>22.6286481481482</v>
      </c>
      <c r="BN161">
        <v>500.008481481482</v>
      </c>
      <c r="BO161">
        <v>76.3397592592593</v>
      </c>
      <c r="BP161">
        <v>0.0999902925925926</v>
      </c>
      <c r="BQ161">
        <v>26.5049777777778</v>
      </c>
      <c r="BR161">
        <v>26.6933296296296</v>
      </c>
      <c r="BS161">
        <v>999.9</v>
      </c>
      <c r="BT161">
        <v>0</v>
      </c>
      <c r="BU161">
        <v>0</v>
      </c>
      <c r="BV161">
        <v>10007.0307407407</v>
      </c>
      <c r="BW161">
        <v>0</v>
      </c>
      <c r="BX161">
        <v>1787.54111111111</v>
      </c>
      <c r="BY161">
        <v>-27.7972666666667</v>
      </c>
      <c r="BZ161">
        <v>436.782296296296</v>
      </c>
      <c r="CA161">
        <v>464.551037037037</v>
      </c>
      <c r="CB161">
        <v>1.41685407407407</v>
      </c>
      <c r="CC161">
        <v>454.673222222222</v>
      </c>
      <c r="CD161">
        <v>21.2633444444444</v>
      </c>
      <c r="CE161">
        <v>1.73140148148148</v>
      </c>
      <c r="CF161">
        <v>1.62323777777778</v>
      </c>
      <c r="CG161">
        <v>15.1808518518519</v>
      </c>
      <c r="CH161">
        <v>14.1811925925926</v>
      </c>
      <c r="CI161">
        <v>2000.03481481481</v>
      </c>
      <c r="CJ161">
        <v>0.980000777777778</v>
      </c>
      <c r="CK161">
        <v>0.0199992518518519</v>
      </c>
      <c r="CL161">
        <v>0</v>
      </c>
      <c r="CM161">
        <v>2.4673</v>
      </c>
      <c r="CN161">
        <v>0</v>
      </c>
      <c r="CO161">
        <v>3151.68037037037</v>
      </c>
      <c r="CP161">
        <v>16705.7037037037</v>
      </c>
      <c r="CQ161">
        <v>45.9813333333333</v>
      </c>
      <c r="CR161">
        <v>48.2936296296296</v>
      </c>
      <c r="CS161">
        <v>47.1433703703704</v>
      </c>
      <c r="CT161">
        <v>46.076</v>
      </c>
      <c r="CU161">
        <v>45.2775555555555</v>
      </c>
      <c r="CV161">
        <v>1960.03703703704</v>
      </c>
      <c r="CW161">
        <v>39.9977777777778</v>
      </c>
      <c r="CX161">
        <v>0</v>
      </c>
      <c r="CY161">
        <v>1656173113.2</v>
      </c>
      <c r="CZ161">
        <v>0</v>
      </c>
      <c r="DA161">
        <v>0</v>
      </c>
      <c r="DB161" t="s">
        <v>356</v>
      </c>
      <c r="DC161">
        <v>1656081796.1</v>
      </c>
      <c r="DD161">
        <v>1656081786.6</v>
      </c>
      <c r="DE161">
        <v>0</v>
      </c>
      <c r="DF161">
        <v>0.447</v>
      </c>
      <c r="DG161">
        <v>0.012</v>
      </c>
      <c r="DH161">
        <v>1.816</v>
      </c>
      <c r="DI161">
        <v>-0.091</v>
      </c>
      <c r="DJ161">
        <v>420</v>
      </c>
      <c r="DK161">
        <v>13</v>
      </c>
      <c r="DL161">
        <v>0.64</v>
      </c>
      <c r="DM161">
        <v>0.22</v>
      </c>
      <c r="DN161">
        <v>-23.9161975</v>
      </c>
      <c r="DO161">
        <v>-60.9981264540337</v>
      </c>
      <c r="DP161">
        <v>5.9766392822592</v>
      </c>
      <c r="DQ161">
        <v>0</v>
      </c>
      <c r="DR161">
        <v>1.414432</v>
      </c>
      <c r="DS161">
        <v>0.0479975234521556</v>
      </c>
      <c r="DT161">
        <v>0.00915351495328434</v>
      </c>
      <c r="DU161">
        <v>1</v>
      </c>
      <c r="DV161">
        <v>1</v>
      </c>
      <c r="DW161">
        <v>2</v>
      </c>
      <c r="DX161" t="s">
        <v>375</v>
      </c>
      <c r="DY161">
        <v>2.84534</v>
      </c>
      <c r="DZ161">
        <v>2.71647</v>
      </c>
      <c r="EA161">
        <v>0.0807032</v>
      </c>
      <c r="EB161">
        <v>0.0851295</v>
      </c>
      <c r="EC161">
        <v>0.0839939</v>
      </c>
      <c r="ED161">
        <v>0.0796668</v>
      </c>
      <c r="EE161">
        <v>25996.6</v>
      </c>
      <c r="EF161">
        <v>22339.6</v>
      </c>
      <c r="EG161">
        <v>25327.1</v>
      </c>
      <c r="EH161">
        <v>23790.5</v>
      </c>
      <c r="EI161">
        <v>39611</v>
      </c>
      <c r="EJ161">
        <v>36252</v>
      </c>
      <c r="EK161">
        <v>45796.6</v>
      </c>
      <c r="EL161">
        <v>42453.4</v>
      </c>
      <c r="EM161">
        <v>1.77025</v>
      </c>
      <c r="EN161">
        <v>2.1612</v>
      </c>
      <c r="EO161">
        <v>0.0373945</v>
      </c>
      <c r="EP161">
        <v>0</v>
      </c>
      <c r="EQ161">
        <v>26.1022</v>
      </c>
      <c r="ER161">
        <v>999.9</v>
      </c>
      <c r="ES161">
        <v>40.532</v>
      </c>
      <c r="ET161">
        <v>33.888</v>
      </c>
      <c r="EU161">
        <v>28.1907</v>
      </c>
      <c r="EV161">
        <v>52.1057</v>
      </c>
      <c r="EW161">
        <v>34.5913</v>
      </c>
      <c r="EX161">
        <v>2</v>
      </c>
      <c r="EY161">
        <v>0.140755</v>
      </c>
      <c r="EZ161">
        <v>2.36649</v>
      </c>
      <c r="FA161">
        <v>20.2269</v>
      </c>
      <c r="FB161">
        <v>5.23152</v>
      </c>
      <c r="FC161">
        <v>11.992</v>
      </c>
      <c r="FD161">
        <v>4.9557</v>
      </c>
      <c r="FE161">
        <v>3.30398</v>
      </c>
      <c r="FF161">
        <v>9999</v>
      </c>
      <c r="FG161">
        <v>311.8</v>
      </c>
      <c r="FH161">
        <v>3771.9</v>
      </c>
      <c r="FI161">
        <v>9999</v>
      </c>
      <c r="FJ161">
        <v>1.86829</v>
      </c>
      <c r="FK161">
        <v>1.86401</v>
      </c>
      <c r="FL161">
        <v>1.87149</v>
      </c>
      <c r="FM161">
        <v>1.86249</v>
      </c>
      <c r="FN161">
        <v>1.86188</v>
      </c>
      <c r="FO161">
        <v>1.86829</v>
      </c>
      <c r="FP161">
        <v>1.85844</v>
      </c>
      <c r="FQ161">
        <v>1.86478</v>
      </c>
      <c r="FR161">
        <v>5</v>
      </c>
      <c r="FS161">
        <v>0</v>
      </c>
      <c r="FT161">
        <v>0</v>
      </c>
      <c r="FU161">
        <v>0</v>
      </c>
      <c r="FV161" t="s">
        <v>358</v>
      </c>
      <c r="FW161" t="s">
        <v>359</v>
      </c>
      <c r="FX161" t="s">
        <v>360</v>
      </c>
      <c r="FY161" t="s">
        <v>360</v>
      </c>
      <c r="FZ161" t="s">
        <v>360</v>
      </c>
      <c r="GA161" t="s">
        <v>360</v>
      </c>
      <c r="GB161">
        <v>0</v>
      </c>
      <c r="GC161">
        <v>100</v>
      </c>
      <c r="GD161">
        <v>100</v>
      </c>
      <c r="GE161">
        <v>1.434</v>
      </c>
      <c r="GF161">
        <v>0.0515</v>
      </c>
      <c r="GG161">
        <v>0.394990895927804</v>
      </c>
      <c r="GH161">
        <v>0.00311535208462502</v>
      </c>
      <c r="GI161">
        <v>-2.16445174003142e-06</v>
      </c>
      <c r="GJ161">
        <v>9.0383515404126e-10</v>
      </c>
      <c r="GK161">
        <v>0.0515542376217994</v>
      </c>
      <c r="GL161">
        <v>0</v>
      </c>
      <c r="GM161">
        <v>0</v>
      </c>
      <c r="GN161">
        <v>0</v>
      </c>
      <c r="GO161">
        <v>18</v>
      </c>
      <c r="GP161">
        <v>2154</v>
      </c>
      <c r="GQ161">
        <v>2</v>
      </c>
      <c r="GR161">
        <v>17</v>
      </c>
      <c r="GS161">
        <v>1522</v>
      </c>
      <c r="GT161">
        <v>1522.1</v>
      </c>
      <c r="GU161">
        <v>1.50269</v>
      </c>
      <c r="GV161">
        <v>2.38037</v>
      </c>
      <c r="GW161">
        <v>1.99829</v>
      </c>
      <c r="GX161">
        <v>2.67578</v>
      </c>
      <c r="GY161">
        <v>2.09351</v>
      </c>
      <c r="GZ161">
        <v>2.3584</v>
      </c>
      <c r="HA161">
        <v>39.4916</v>
      </c>
      <c r="HB161">
        <v>15.4104</v>
      </c>
      <c r="HC161">
        <v>18</v>
      </c>
      <c r="HD161">
        <v>428.13</v>
      </c>
      <c r="HE161">
        <v>697.427</v>
      </c>
      <c r="HF161">
        <v>23.0016</v>
      </c>
      <c r="HG161">
        <v>29.2679</v>
      </c>
      <c r="HH161">
        <v>30.0005</v>
      </c>
      <c r="HI161">
        <v>29.0487</v>
      </c>
      <c r="HJ161">
        <v>29.0333</v>
      </c>
      <c r="HK161">
        <v>30.1887</v>
      </c>
      <c r="HL161">
        <v>33.2648</v>
      </c>
      <c r="HM161">
        <v>28.6695</v>
      </c>
      <c r="HN161">
        <v>23</v>
      </c>
      <c r="HO161">
        <v>504.674</v>
      </c>
      <c r="HP161">
        <v>21.2705</v>
      </c>
      <c r="HQ161">
        <v>96.9191</v>
      </c>
      <c r="HR161">
        <v>99.7984</v>
      </c>
    </row>
    <row r="162" spans="1:226">
      <c r="A162">
        <v>146</v>
      </c>
      <c r="B162">
        <v>1656173119.5</v>
      </c>
      <c r="C162">
        <v>3323</v>
      </c>
      <c r="D162" t="s">
        <v>651</v>
      </c>
      <c r="E162" t="s">
        <v>652</v>
      </c>
      <c r="F162">
        <v>5</v>
      </c>
      <c r="G162" t="s">
        <v>596</v>
      </c>
      <c r="H162" t="s">
        <v>354</v>
      </c>
      <c r="I162">
        <v>1656173111.71429</v>
      </c>
      <c r="J162">
        <f>(K162)/1000</f>
        <v>0</v>
      </c>
      <c r="K162">
        <f>IF(BF162, AN162, AH162)</f>
        <v>0</v>
      </c>
      <c r="L162">
        <f>IF(BF162, AI162, AG162)</f>
        <v>0</v>
      </c>
      <c r="M162">
        <f>BH162 - IF(AU162&gt;1, L162*BB162*100.0/(AW162*BV162), 0)</f>
        <v>0</v>
      </c>
      <c r="N162">
        <f>((T162-J162/2)*M162-L162)/(T162+J162/2)</f>
        <v>0</v>
      </c>
      <c r="O162">
        <f>N162*(BO162+BP162)/1000.0</f>
        <v>0</v>
      </c>
      <c r="P162">
        <f>(BH162 - IF(AU162&gt;1, L162*BB162*100.0/(AW162*BV162), 0))*(BO162+BP162)/1000.0</f>
        <v>0</v>
      </c>
      <c r="Q162">
        <f>2.0/((1/S162-1/R162)+SIGN(S162)*SQRT((1/S162-1/R162)*(1/S162-1/R162) + 4*BC162/((BC162+1)*(BC162+1))*(2*1/S162*1/R162-1/R162*1/R162)))</f>
        <v>0</v>
      </c>
      <c r="R162">
        <f>IF(LEFT(BD162,1)&lt;&gt;"0",IF(LEFT(BD162,1)="1",3.0,BE162),$D$5+$E$5*(BV162*BO162/($K$5*1000))+$F$5*(BV162*BO162/($K$5*1000))*MAX(MIN(BB162,$J$5),$I$5)*MAX(MIN(BB162,$J$5),$I$5)+$G$5*MAX(MIN(BB162,$J$5),$I$5)*(BV162*BO162/($K$5*1000))+$H$5*(BV162*BO162/($K$5*1000))*(BV162*BO162/($K$5*1000)))</f>
        <v>0</v>
      </c>
      <c r="S162">
        <f>J162*(1000-(1000*0.61365*exp(17.502*W162/(240.97+W162))/(BO162+BP162)+BJ162)/2)/(1000*0.61365*exp(17.502*W162/(240.97+W162))/(BO162+BP162)-BJ162)</f>
        <v>0</v>
      </c>
      <c r="T162">
        <f>1/((BC162+1)/(Q162/1.6)+1/(R162/1.37)) + BC162/((BC162+1)/(Q162/1.6) + BC162/(R162/1.37))</f>
        <v>0</v>
      </c>
      <c r="U162">
        <f>(AX162*BA162)</f>
        <v>0</v>
      </c>
      <c r="V162">
        <f>(BQ162+(U162+2*0.95*5.67E-8*(((BQ162+$B$7)+273)^4-(BQ162+273)^4)-44100*J162)/(1.84*29.3*R162+8*0.95*5.67E-8*(BQ162+273)^3))</f>
        <v>0</v>
      </c>
      <c r="W162">
        <f>($C$7*BR162+$D$7*BS162+$E$7*V162)</f>
        <v>0</v>
      </c>
      <c r="X162">
        <f>0.61365*exp(17.502*W162/(240.97+W162))</f>
        <v>0</v>
      </c>
      <c r="Y162">
        <f>(Z162/AA162*100)</f>
        <v>0</v>
      </c>
      <c r="Z162">
        <f>BJ162*(BO162+BP162)/1000</f>
        <v>0</v>
      </c>
      <c r="AA162">
        <f>0.61365*exp(17.502*BQ162/(240.97+BQ162))</f>
        <v>0</v>
      </c>
      <c r="AB162">
        <f>(X162-BJ162*(BO162+BP162)/1000)</f>
        <v>0</v>
      </c>
      <c r="AC162">
        <f>(-J162*44100)</f>
        <v>0</v>
      </c>
      <c r="AD162">
        <f>2*29.3*R162*0.92*(BQ162-W162)</f>
        <v>0</v>
      </c>
      <c r="AE162">
        <f>2*0.95*5.67E-8*(((BQ162+$B$7)+273)^4-(W162+273)^4)</f>
        <v>0</v>
      </c>
      <c r="AF162">
        <f>U162+AE162+AC162+AD162</f>
        <v>0</v>
      </c>
      <c r="AG162">
        <f>BN162*AU162*(BI162-BH162*(1000-AU162*BK162)/(1000-AU162*BJ162))/(100*BB162)</f>
        <v>0</v>
      </c>
      <c r="AH162">
        <f>1000*BN162*AU162*(BJ162-BK162)/(100*BB162*(1000-AU162*BJ162))</f>
        <v>0</v>
      </c>
      <c r="AI162">
        <f>(AJ162 - AK162 - BO162*1E3/(8.314*(BQ162+273.15)) * AM162/BN162 * AL162) * BN162/(100*BB162) * (1000 - BK162)/1000</f>
        <v>0</v>
      </c>
      <c r="AJ162">
        <v>495.647328530192</v>
      </c>
      <c r="AK162">
        <v>471.666787878788</v>
      </c>
      <c r="AL162">
        <v>3.21222141666697</v>
      </c>
      <c r="AM162">
        <v>66.8786947202565</v>
      </c>
      <c r="AN162">
        <f>(AP162 - AO162 + BO162*1E3/(8.314*(BQ162+273.15)) * AR162/BN162 * AQ162) * BN162/(100*BB162) * 1000/(1000 - AP162)</f>
        <v>0</v>
      </c>
      <c r="AO162">
        <v>21.2457223075167</v>
      </c>
      <c r="AP162">
        <v>22.6774896969697</v>
      </c>
      <c r="AQ162">
        <v>4.34036047862032e-06</v>
      </c>
      <c r="AR162">
        <v>77.4196873633664</v>
      </c>
      <c r="AS162">
        <v>13</v>
      </c>
      <c r="AT162">
        <v>3</v>
      </c>
      <c r="AU162">
        <f>IF(AS162*$H$13&gt;=AW162,1.0,(AW162/(AW162-AS162*$H$13)))</f>
        <v>0</v>
      </c>
      <c r="AV162">
        <f>(AU162-1)*100</f>
        <v>0</v>
      </c>
      <c r="AW162">
        <f>MAX(0,($B$13+$C$13*BV162)/(1+$D$13*BV162)*BO162/(BQ162+273)*$E$13)</f>
        <v>0</v>
      </c>
      <c r="AX162">
        <f>$B$11*BW162+$C$11*BX162+$F$11*CI162*(1-CL162)</f>
        <v>0</v>
      </c>
      <c r="AY162">
        <f>AX162*AZ162</f>
        <v>0</v>
      </c>
      <c r="AZ162">
        <f>($B$11*$D$9+$C$11*$D$9+$F$11*((CV162+CN162)/MAX(CV162+CN162+CW162, 0.1)*$I$9+CW162/MAX(CV162+CN162+CW162, 0.1)*$J$9))/($B$11+$C$11+$F$11)</f>
        <v>0</v>
      </c>
      <c r="BA162">
        <f>($B$11*$K$9+$C$11*$K$9+$F$11*((CV162+CN162)/MAX(CV162+CN162+CW162, 0.1)*$P$9+CW162/MAX(CV162+CN162+CW162, 0.1)*$Q$9))/($B$11+$C$11+$F$11)</f>
        <v>0</v>
      </c>
      <c r="BB162">
        <v>2.18</v>
      </c>
      <c r="BC162">
        <v>0.5</v>
      </c>
      <c r="BD162" t="s">
        <v>355</v>
      </c>
      <c r="BE162">
        <v>2</v>
      </c>
      <c r="BF162" t="b">
        <v>1</v>
      </c>
      <c r="BG162">
        <v>1656173111.71429</v>
      </c>
      <c r="BH162">
        <v>439.31375</v>
      </c>
      <c r="BI162">
        <v>469.986214285714</v>
      </c>
      <c r="BJ162">
        <v>22.6807535714286</v>
      </c>
      <c r="BK162">
        <v>21.2573035714286</v>
      </c>
      <c r="BL162">
        <v>437.893821428571</v>
      </c>
      <c r="BM162">
        <v>22.6292142857143</v>
      </c>
      <c r="BN162">
        <v>500.020178571429</v>
      </c>
      <c r="BO162">
        <v>76.33945</v>
      </c>
      <c r="BP162">
        <v>0.100015225</v>
      </c>
      <c r="BQ162">
        <v>26.5078357142857</v>
      </c>
      <c r="BR162">
        <v>26.7034285714286</v>
      </c>
      <c r="BS162">
        <v>999.9</v>
      </c>
      <c r="BT162">
        <v>0</v>
      </c>
      <c r="BU162">
        <v>0</v>
      </c>
      <c r="BV162">
        <v>10003.2735714286</v>
      </c>
      <c r="BW162">
        <v>0</v>
      </c>
      <c r="BX162">
        <v>1787.80107142857</v>
      </c>
      <c r="BY162">
        <v>-30.6725357142857</v>
      </c>
      <c r="BZ162">
        <v>449.508928571428</v>
      </c>
      <c r="CA162">
        <v>480.19375</v>
      </c>
      <c r="CB162">
        <v>1.42345178571429</v>
      </c>
      <c r="CC162">
        <v>469.986214285714</v>
      </c>
      <c r="CD162">
        <v>21.2573035714286</v>
      </c>
      <c r="CE162">
        <v>1.73143714285714</v>
      </c>
      <c r="CF162">
        <v>1.62277071428571</v>
      </c>
      <c r="CG162">
        <v>15.1811821428571</v>
      </c>
      <c r="CH162">
        <v>14.17675</v>
      </c>
      <c r="CI162">
        <v>2000.0125</v>
      </c>
      <c r="CJ162">
        <v>0.980001071428571</v>
      </c>
      <c r="CK162">
        <v>0.0199989571428571</v>
      </c>
      <c r="CL162">
        <v>0</v>
      </c>
      <c r="CM162">
        <v>2.455</v>
      </c>
      <c r="CN162">
        <v>0</v>
      </c>
      <c r="CO162">
        <v>3154.43</v>
      </c>
      <c r="CP162">
        <v>16705.525</v>
      </c>
      <c r="CQ162">
        <v>45.9955</v>
      </c>
      <c r="CR162">
        <v>48.3053571428571</v>
      </c>
      <c r="CS162">
        <v>47.1582142857143</v>
      </c>
      <c r="CT162">
        <v>46.09575</v>
      </c>
      <c r="CU162">
        <v>45.2965</v>
      </c>
      <c r="CV162">
        <v>1960.01535714286</v>
      </c>
      <c r="CW162">
        <v>39.9971428571429</v>
      </c>
      <c r="CX162">
        <v>0</v>
      </c>
      <c r="CY162">
        <v>1656173118.6</v>
      </c>
      <c r="CZ162">
        <v>0</v>
      </c>
      <c r="DA162">
        <v>0</v>
      </c>
      <c r="DB162" t="s">
        <v>356</v>
      </c>
      <c r="DC162">
        <v>1656081796.1</v>
      </c>
      <c r="DD162">
        <v>1656081786.6</v>
      </c>
      <c r="DE162">
        <v>0</v>
      </c>
      <c r="DF162">
        <v>0.447</v>
      </c>
      <c r="DG162">
        <v>0.012</v>
      </c>
      <c r="DH162">
        <v>1.816</v>
      </c>
      <c r="DI162">
        <v>-0.091</v>
      </c>
      <c r="DJ162">
        <v>420</v>
      </c>
      <c r="DK162">
        <v>13</v>
      </c>
      <c r="DL162">
        <v>0.64</v>
      </c>
      <c r="DM162">
        <v>0.22</v>
      </c>
      <c r="DN162">
        <v>-28.8917725</v>
      </c>
      <c r="DO162">
        <v>-37.0666863039399</v>
      </c>
      <c r="DP162">
        <v>3.69333918128213</v>
      </c>
      <c r="DQ162">
        <v>0</v>
      </c>
      <c r="DR162">
        <v>1.4203185</v>
      </c>
      <c r="DS162">
        <v>0.103019437148216</v>
      </c>
      <c r="DT162">
        <v>0.012181380371288</v>
      </c>
      <c r="DU162">
        <v>0</v>
      </c>
      <c r="DV162">
        <v>0</v>
      </c>
      <c r="DW162">
        <v>2</v>
      </c>
      <c r="DX162" t="s">
        <v>357</v>
      </c>
      <c r="DY162">
        <v>2.84522</v>
      </c>
      <c r="DZ162">
        <v>2.71639</v>
      </c>
      <c r="EA162">
        <v>0.0828158</v>
      </c>
      <c r="EB162">
        <v>0.0873115</v>
      </c>
      <c r="EC162">
        <v>0.0839867</v>
      </c>
      <c r="ED162">
        <v>0.079679</v>
      </c>
      <c r="EE162">
        <v>25936.3</v>
      </c>
      <c r="EF162">
        <v>22285.9</v>
      </c>
      <c r="EG162">
        <v>25326.6</v>
      </c>
      <c r="EH162">
        <v>23790.1</v>
      </c>
      <c r="EI162">
        <v>39610.5</v>
      </c>
      <c r="EJ162">
        <v>36251.1</v>
      </c>
      <c r="EK162">
        <v>45795.5</v>
      </c>
      <c r="EL162">
        <v>42452.9</v>
      </c>
      <c r="EM162">
        <v>1.7703</v>
      </c>
      <c r="EN162">
        <v>2.1612</v>
      </c>
      <c r="EO162">
        <v>0.037469</v>
      </c>
      <c r="EP162">
        <v>0</v>
      </c>
      <c r="EQ162">
        <v>26.1116</v>
      </c>
      <c r="ER162">
        <v>999.9</v>
      </c>
      <c r="ES162">
        <v>40.532</v>
      </c>
      <c r="ET162">
        <v>33.898</v>
      </c>
      <c r="EU162">
        <v>28.2086</v>
      </c>
      <c r="EV162">
        <v>52.3557</v>
      </c>
      <c r="EW162">
        <v>34.5192</v>
      </c>
      <c r="EX162">
        <v>2</v>
      </c>
      <c r="EY162">
        <v>0.140816</v>
      </c>
      <c r="EZ162">
        <v>2.36998</v>
      </c>
      <c r="FA162">
        <v>20.227</v>
      </c>
      <c r="FB162">
        <v>5.23062</v>
      </c>
      <c r="FC162">
        <v>11.992</v>
      </c>
      <c r="FD162">
        <v>4.95555</v>
      </c>
      <c r="FE162">
        <v>3.3039</v>
      </c>
      <c r="FF162">
        <v>9999</v>
      </c>
      <c r="FG162">
        <v>311.8</v>
      </c>
      <c r="FH162">
        <v>3772.2</v>
      </c>
      <c r="FI162">
        <v>9999</v>
      </c>
      <c r="FJ162">
        <v>1.86829</v>
      </c>
      <c r="FK162">
        <v>1.86401</v>
      </c>
      <c r="FL162">
        <v>1.87149</v>
      </c>
      <c r="FM162">
        <v>1.86249</v>
      </c>
      <c r="FN162">
        <v>1.86188</v>
      </c>
      <c r="FO162">
        <v>1.86829</v>
      </c>
      <c r="FP162">
        <v>1.85841</v>
      </c>
      <c r="FQ162">
        <v>1.86478</v>
      </c>
      <c r="FR162">
        <v>5</v>
      </c>
      <c r="FS162">
        <v>0</v>
      </c>
      <c r="FT162">
        <v>0</v>
      </c>
      <c r="FU162">
        <v>0</v>
      </c>
      <c r="FV162" t="s">
        <v>358</v>
      </c>
      <c r="FW162" t="s">
        <v>359</v>
      </c>
      <c r="FX162" t="s">
        <v>360</v>
      </c>
      <c r="FY162" t="s">
        <v>360</v>
      </c>
      <c r="FZ162" t="s">
        <v>360</v>
      </c>
      <c r="GA162" t="s">
        <v>360</v>
      </c>
      <c r="GB162">
        <v>0</v>
      </c>
      <c r="GC162">
        <v>100</v>
      </c>
      <c r="GD162">
        <v>100</v>
      </c>
      <c r="GE162">
        <v>1.46</v>
      </c>
      <c r="GF162">
        <v>0.0515</v>
      </c>
      <c r="GG162">
        <v>0.394990895927804</v>
      </c>
      <c r="GH162">
        <v>0.00311535208462502</v>
      </c>
      <c r="GI162">
        <v>-2.16445174003142e-06</v>
      </c>
      <c r="GJ162">
        <v>9.0383515404126e-10</v>
      </c>
      <c r="GK162">
        <v>0.0515542376217994</v>
      </c>
      <c r="GL162">
        <v>0</v>
      </c>
      <c r="GM162">
        <v>0</v>
      </c>
      <c r="GN162">
        <v>0</v>
      </c>
      <c r="GO162">
        <v>18</v>
      </c>
      <c r="GP162">
        <v>2154</v>
      </c>
      <c r="GQ162">
        <v>2</v>
      </c>
      <c r="GR162">
        <v>17</v>
      </c>
      <c r="GS162">
        <v>1522.1</v>
      </c>
      <c r="GT162">
        <v>1522.2</v>
      </c>
      <c r="GU162">
        <v>1.54053</v>
      </c>
      <c r="GV162">
        <v>2.39014</v>
      </c>
      <c r="GW162">
        <v>1.99829</v>
      </c>
      <c r="GX162">
        <v>2.67578</v>
      </c>
      <c r="GY162">
        <v>2.09351</v>
      </c>
      <c r="GZ162">
        <v>2.34009</v>
      </c>
      <c r="HA162">
        <v>39.4916</v>
      </c>
      <c r="HB162">
        <v>15.4104</v>
      </c>
      <c r="HC162">
        <v>18</v>
      </c>
      <c r="HD162">
        <v>428.201</v>
      </c>
      <c r="HE162">
        <v>697.504</v>
      </c>
      <c r="HF162">
        <v>23.001</v>
      </c>
      <c r="HG162">
        <v>29.2754</v>
      </c>
      <c r="HH162">
        <v>30.0004</v>
      </c>
      <c r="HI162">
        <v>29.0549</v>
      </c>
      <c r="HJ162">
        <v>29.0395</v>
      </c>
      <c r="HK162">
        <v>30.9236</v>
      </c>
      <c r="HL162">
        <v>33.2648</v>
      </c>
      <c r="HM162">
        <v>28.6695</v>
      </c>
      <c r="HN162">
        <v>23</v>
      </c>
      <c r="HO162">
        <v>524.894</v>
      </c>
      <c r="HP162">
        <v>21.2661</v>
      </c>
      <c r="HQ162">
        <v>96.9169</v>
      </c>
      <c r="HR162">
        <v>99.797</v>
      </c>
    </row>
    <row r="163" spans="1:226">
      <c r="A163">
        <v>147</v>
      </c>
      <c r="B163">
        <v>1656173124.5</v>
      </c>
      <c r="C163">
        <v>3328</v>
      </c>
      <c r="D163" t="s">
        <v>653</v>
      </c>
      <c r="E163" t="s">
        <v>654</v>
      </c>
      <c r="F163">
        <v>5</v>
      </c>
      <c r="G163" t="s">
        <v>596</v>
      </c>
      <c r="H163" t="s">
        <v>354</v>
      </c>
      <c r="I163">
        <v>1656173117</v>
      </c>
      <c r="J163">
        <f>(K163)/1000</f>
        <v>0</v>
      </c>
      <c r="K163">
        <f>IF(BF163, AN163, AH163)</f>
        <v>0</v>
      </c>
      <c r="L163">
        <f>IF(BF163, AI163, AG163)</f>
        <v>0</v>
      </c>
      <c r="M163">
        <f>BH163 - IF(AU163&gt;1, L163*BB163*100.0/(AW163*BV163), 0)</f>
        <v>0</v>
      </c>
      <c r="N163">
        <f>((T163-J163/2)*M163-L163)/(T163+J163/2)</f>
        <v>0</v>
      </c>
      <c r="O163">
        <f>N163*(BO163+BP163)/1000.0</f>
        <v>0</v>
      </c>
      <c r="P163">
        <f>(BH163 - IF(AU163&gt;1, L163*BB163*100.0/(AW163*BV163), 0))*(BO163+BP163)/1000.0</f>
        <v>0</v>
      </c>
      <c r="Q163">
        <f>2.0/((1/S163-1/R163)+SIGN(S163)*SQRT((1/S163-1/R163)*(1/S163-1/R163) + 4*BC163/((BC163+1)*(BC163+1))*(2*1/S163*1/R163-1/R163*1/R163)))</f>
        <v>0</v>
      </c>
      <c r="R163">
        <f>IF(LEFT(BD163,1)&lt;&gt;"0",IF(LEFT(BD163,1)="1",3.0,BE163),$D$5+$E$5*(BV163*BO163/($K$5*1000))+$F$5*(BV163*BO163/($K$5*1000))*MAX(MIN(BB163,$J$5),$I$5)*MAX(MIN(BB163,$J$5),$I$5)+$G$5*MAX(MIN(BB163,$J$5),$I$5)*(BV163*BO163/($K$5*1000))+$H$5*(BV163*BO163/($K$5*1000))*(BV163*BO163/($K$5*1000)))</f>
        <v>0</v>
      </c>
      <c r="S163">
        <f>J163*(1000-(1000*0.61365*exp(17.502*W163/(240.97+W163))/(BO163+BP163)+BJ163)/2)/(1000*0.61365*exp(17.502*W163/(240.97+W163))/(BO163+BP163)-BJ163)</f>
        <v>0</v>
      </c>
      <c r="T163">
        <f>1/((BC163+1)/(Q163/1.6)+1/(R163/1.37)) + BC163/((BC163+1)/(Q163/1.6) + BC163/(R163/1.37))</f>
        <v>0</v>
      </c>
      <c r="U163">
        <f>(AX163*BA163)</f>
        <v>0</v>
      </c>
      <c r="V163">
        <f>(BQ163+(U163+2*0.95*5.67E-8*(((BQ163+$B$7)+273)^4-(BQ163+273)^4)-44100*J163)/(1.84*29.3*R163+8*0.95*5.67E-8*(BQ163+273)^3))</f>
        <v>0</v>
      </c>
      <c r="W163">
        <f>($C$7*BR163+$D$7*BS163+$E$7*V163)</f>
        <v>0</v>
      </c>
      <c r="X163">
        <f>0.61365*exp(17.502*W163/(240.97+W163))</f>
        <v>0</v>
      </c>
      <c r="Y163">
        <f>(Z163/AA163*100)</f>
        <v>0</v>
      </c>
      <c r="Z163">
        <f>BJ163*(BO163+BP163)/1000</f>
        <v>0</v>
      </c>
      <c r="AA163">
        <f>0.61365*exp(17.502*BQ163/(240.97+BQ163))</f>
        <v>0</v>
      </c>
      <c r="AB163">
        <f>(X163-BJ163*(BO163+BP163)/1000)</f>
        <v>0</v>
      </c>
      <c r="AC163">
        <f>(-J163*44100)</f>
        <v>0</v>
      </c>
      <c r="AD163">
        <f>2*29.3*R163*0.92*(BQ163-W163)</f>
        <v>0</v>
      </c>
      <c r="AE163">
        <f>2*0.95*5.67E-8*(((BQ163+$B$7)+273)^4-(W163+273)^4)</f>
        <v>0</v>
      </c>
      <c r="AF163">
        <f>U163+AE163+AC163+AD163</f>
        <v>0</v>
      </c>
      <c r="AG163">
        <f>BN163*AU163*(BI163-BH163*(1000-AU163*BK163)/(1000-AU163*BJ163))/(100*BB163)</f>
        <v>0</v>
      </c>
      <c r="AH163">
        <f>1000*BN163*AU163*(BJ163-BK163)/(100*BB163*(1000-AU163*BJ163))</f>
        <v>0</v>
      </c>
      <c r="AI163">
        <f>(AJ163 - AK163 - BO163*1E3/(8.314*(BQ163+273.15)) * AM163/BN163 * AL163) * BN163/(100*BB163) * (1000 - BK163)/1000</f>
        <v>0</v>
      </c>
      <c r="AJ163">
        <v>512.379617800264</v>
      </c>
      <c r="AK163">
        <v>487.958527272727</v>
      </c>
      <c r="AL163">
        <v>3.25662435760409</v>
      </c>
      <c r="AM163">
        <v>66.8786947202565</v>
      </c>
      <c r="AN163">
        <f>(AP163 - AO163 + BO163*1E3/(8.314*(BQ163+273.15)) * AR163/BN163 * AQ163) * BN163/(100*BB163) * 1000/(1000 - AP163)</f>
        <v>0</v>
      </c>
      <c r="AO163">
        <v>21.2507281391531</v>
      </c>
      <c r="AP163">
        <v>22.6813793939394</v>
      </c>
      <c r="AQ163">
        <v>3.91347379702172e-05</v>
      </c>
      <c r="AR163">
        <v>77.4196873633664</v>
      </c>
      <c r="AS163">
        <v>13</v>
      </c>
      <c r="AT163">
        <v>3</v>
      </c>
      <c r="AU163">
        <f>IF(AS163*$H$13&gt;=AW163,1.0,(AW163/(AW163-AS163*$H$13)))</f>
        <v>0</v>
      </c>
      <c r="AV163">
        <f>(AU163-1)*100</f>
        <v>0</v>
      </c>
      <c r="AW163">
        <f>MAX(0,($B$13+$C$13*BV163)/(1+$D$13*BV163)*BO163/(BQ163+273)*$E$13)</f>
        <v>0</v>
      </c>
      <c r="AX163">
        <f>$B$11*BW163+$C$11*BX163+$F$11*CI163*(1-CL163)</f>
        <v>0</v>
      </c>
      <c r="AY163">
        <f>AX163*AZ163</f>
        <v>0</v>
      </c>
      <c r="AZ163">
        <f>($B$11*$D$9+$C$11*$D$9+$F$11*((CV163+CN163)/MAX(CV163+CN163+CW163, 0.1)*$I$9+CW163/MAX(CV163+CN163+CW163, 0.1)*$J$9))/($B$11+$C$11+$F$11)</f>
        <v>0</v>
      </c>
      <c r="BA163">
        <f>($B$11*$K$9+$C$11*$K$9+$F$11*((CV163+CN163)/MAX(CV163+CN163+CW163, 0.1)*$P$9+CW163/MAX(CV163+CN163+CW163, 0.1)*$Q$9))/($B$11+$C$11+$F$11)</f>
        <v>0</v>
      </c>
      <c r="BB163">
        <v>2.18</v>
      </c>
      <c r="BC163">
        <v>0.5</v>
      </c>
      <c r="BD163" t="s">
        <v>355</v>
      </c>
      <c r="BE163">
        <v>2</v>
      </c>
      <c r="BF163" t="b">
        <v>1</v>
      </c>
      <c r="BG163">
        <v>1656173117</v>
      </c>
      <c r="BH163">
        <v>454.934925925926</v>
      </c>
      <c r="BI163">
        <v>487.344777777778</v>
      </c>
      <c r="BJ163">
        <v>22.680437037037</v>
      </c>
      <c r="BK163">
        <v>21.2497703703704</v>
      </c>
      <c r="BL163">
        <v>453.488111111111</v>
      </c>
      <c r="BM163">
        <v>22.6289111111111</v>
      </c>
      <c r="BN163">
        <v>500.008592592593</v>
      </c>
      <c r="BO163">
        <v>76.3389333333333</v>
      </c>
      <c r="BP163">
        <v>0.10001597037037</v>
      </c>
      <c r="BQ163">
        <v>26.513762962963</v>
      </c>
      <c r="BR163">
        <v>26.7123592592593</v>
      </c>
      <c r="BS163">
        <v>999.9</v>
      </c>
      <c r="BT163">
        <v>0</v>
      </c>
      <c r="BU163">
        <v>0</v>
      </c>
      <c r="BV163">
        <v>10001.2651851852</v>
      </c>
      <c r="BW163">
        <v>0</v>
      </c>
      <c r="BX163">
        <v>1788.0637037037</v>
      </c>
      <c r="BY163">
        <v>-32.4099333333333</v>
      </c>
      <c r="BZ163">
        <v>465.492481481481</v>
      </c>
      <c r="CA163">
        <v>497.92562962963</v>
      </c>
      <c r="CB163">
        <v>1.43067444444444</v>
      </c>
      <c r="CC163">
        <v>487.344777777778</v>
      </c>
      <c r="CD163">
        <v>21.2497703703704</v>
      </c>
      <c r="CE163">
        <v>1.73140148148148</v>
      </c>
      <c r="CF163">
        <v>1.62218481481481</v>
      </c>
      <c r="CG163">
        <v>15.1808666666667</v>
      </c>
      <c r="CH163">
        <v>14.1711703703704</v>
      </c>
      <c r="CI163">
        <v>2000.04222222222</v>
      </c>
      <c r="CJ163">
        <v>0.980000407407408</v>
      </c>
      <c r="CK163">
        <v>0.0199996111111111</v>
      </c>
      <c r="CL163">
        <v>0</v>
      </c>
      <c r="CM163">
        <v>2.48573333333333</v>
      </c>
      <c r="CN163">
        <v>0</v>
      </c>
      <c r="CO163">
        <v>3159.4162962963</v>
      </c>
      <c r="CP163">
        <v>16705.7777777778</v>
      </c>
      <c r="CQ163">
        <v>46</v>
      </c>
      <c r="CR163">
        <v>48.312</v>
      </c>
      <c r="CS163">
        <v>47.1732222222222</v>
      </c>
      <c r="CT163">
        <v>46.1133333333333</v>
      </c>
      <c r="CU163">
        <v>45.312</v>
      </c>
      <c r="CV163">
        <v>1960.04296296296</v>
      </c>
      <c r="CW163">
        <v>39.9992592592593</v>
      </c>
      <c r="CX163">
        <v>0</v>
      </c>
      <c r="CY163">
        <v>1656173123.4</v>
      </c>
      <c r="CZ163">
        <v>0</v>
      </c>
      <c r="DA163">
        <v>0</v>
      </c>
      <c r="DB163" t="s">
        <v>356</v>
      </c>
      <c r="DC163">
        <v>1656081796.1</v>
      </c>
      <c r="DD163">
        <v>1656081786.6</v>
      </c>
      <c r="DE163">
        <v>0</v>
      </c>
      <c r="DF163">
        <v>0.447</v>
      </c>
      <c r="DG163">
        <v>0.012</v>
      </c>
      <c r="DH163">
        <v>1.816</v>
      </c>
      <c r="DI163">
        <v>-0.091</v>
      </c>
      <c r="DJ163">
        <v>420</v>
      </c>
      <c r="DK163">
        <v>13</v>
      </c>
      <c r="DL163">
        <v>0.64</v>
      </c>
      <c r="DM163">
        <v>0.22</v>
      </c>
      <c r="DN163">
        <v>-30.9821275</v>
      </c>
      <c r="DO163">
        <v>-22.8072641651031</v>
      </c>
      <c r="DP163">
        <v>2.30088876219468</v>
      </c>
      <c r="DQ163">
        <v>0</v>
      </c>
      <c r="DR163">
        <v>1.423553</v>
      </c>
      <c r="DS163">
        <v>0.0819464915572204</v>
      </c>
      <c r="DT163">
        <v>0.011359650786886</v>
      </c>
      <c r="DU163">
        <v>1</v>
      </c>
      <c r="DV163">
        <v>1</v>
      </c>
      <c r="DW163">
        <v>2</v>
      </c>
      <c r="DX163" t="s">
        <v>375</v>
      </c>
      <c r="DY163">
        <v>2.84509</v>
      </c>
      <c r="DZ163">
        <v>2.71648</v>
      </c>
      <c r="EA163">
        <v>0.0849275</v>
      </c>
      <c r="EB163">
        <v>0.0893603</v>
      </c>
      <c r="EC163">
        <v>0.0839974</v>
      </c>
      <c r="ED163">
        <v>0.079689</v>
      </c>
      <c r="EE163">
        <v>25876.3</v>
      </c>
      <c r="EF163">
        <v>22235.5</v>
      </c>
      <c r="EG163">
        <v>25326.3</v>
      </c>
      <c r="EH163">
        <v>23789.7</v>
      </c>
      <c r="EI163">
        <v>39609.7</v>
      </c>
      <c r="EJ163">
        <v>36250.3</v>
      </c>
      <c r="EK163">
        <v>45795.1</v>
      </c>
      <c r="EL163">
        <v>42452.4</v>
      </c>
      <c r="EM163">
        <v>1.77003</v>
      </c>
      <c r="EN163">
        <v>2.16115</v>
      </c>
      <c r="EO163">
        <v>0.0360608</v>
      </c>
      <c r="EP163">
        <v>0</v>
      </c>
      <c r="EQ163">
        <v>26.1221</v>
      </c>
      <c r="ER163">
        <v>999.9</v>
      </c>
      <c r="ES163">
        <v>40.508</v>
      </c>
      <c r="ET163">
        <v>33.898</v>
      </c>
      <c r="EU163">
        <v>28.189</v>
      </c>
      <c r="EV163">
        <v>52.5157</v>
      </c>
      <c r="EW163">
        <v>34.5633</v>
      </c>
      <c r="EX163">
        <v>2</v>
      </c>
      <c r="EY163">
        <v>0.141199</v>
      </c>
      <c r="EZ163">
        <v>2.36761</v>
      </c>
      <c r="FA163">
        <v>20.2269</v>
      </c>
      <c r="FB163">
        <v>5.23032</v>
      </c>
      <c r="FC163">
        <v>11.992</v>
      </c>
      <c r="FD163">
        <v>4.9557</v>
      </c>
      <c r="FE163">
        <v>3.30395</v>
      </c>
      <c r="FF163">
        <v>9999</v>
      </c>
      <c r="FG163">
        <v>311.8</v>
      </c>
      <c r="FH163">
        <v>3772.2</v>
      </c>
      <c r="FI163">
        <v>9999</v>
      </c>
      <c r="FJ163">
        <v>1.86829</v>
      </c>
      <c r="FK163">
        <v>1.86401</v>
      </c>
      <c r="FL163">
        <v>1.87149</v>
      </c>
      <c r="FM163">
        <v>1.86249</v>
      </c>
      <c r="FN163">
        <v>1.86188</v>
      </c>
      <c r="FO163">
        <v>1.86829</v>
      </c>
      <c r="FP163">
        <v>1.85843</v>
      </c>
      <c r="FQ163">
        <v>1.86478</v>
      </c>
      <c r="FR163">
        <v>5</v>
      </c>
      <c r="FS163">
        <v>0</v>
      </c>
      <c r="FT163">
        <v>0</v>
      </c>
      <c r="FU163">
        <v>0</v>
      </c>
      <c r="FV163" t="s">
        <v>358</v>
      </c>
      <c r="FW163" t="s">
        <v>359</v>
      </c>
      <c r="FX163" t="s">
        <v>360</v>
      </c>
      <c r="FY163" t="s">
        <v>360</v>
      </c>
      <c r="FZ163" t="s">
        <v>360</v>
      </c>
      <c r="GA163" t="s">
        <v>360</v>
      </c>
      <c r="GB163">
        <v>0</v>
      </c>
      <c r="GC163">
        <v>100</v>
      </c>
      <c r="GD163">
        <v>100</v>
      </c>
      <c r="GE163">
        <v>1.486</v>
      </c>
      <c r="GF163">
        <v>0.0516</v>
      </c>
      <c r="GG163">
        <v>0.394990895927804</v>
      </c>
      <c r="GH163">
        <v>0.00311535208462502</v>
      </c>
      <c r="GI163">
        <v>-2.16445174003142e-06</v>
      </c>
      <c r="GJ163">
        <v>9.0383515404126e-10</v>
      </c>
      <c r="GK163">
        <v>0.0515542376217994</v>
      </c>
      <c r="GL163">
        <v>0</v>
      </c>
      <c r="GM163">
        <v>0</v>
      </c>
      <c r="GN163">
        <v>0</v>
      </c>
      <c r="GO163">
        <v>18</v>
      </c>
      <c r="GP163">
        <v>2154</v>
      </c>
      <c r="GQ163">
        <v>2</v>
      </c>
      <c r="GR163">
        <v>17</v>
      </c>
      <c r="GS163">
        <v>1522.1</v>
      </c>
      <c r="GT163">
        <v>1522.3</v>
      </c>
      <c r="GU163">
        <v>1.58203</v>
      </c>
      <c r="GV163">
        <v>2.37793</v>
      </c>
      <c r="GW163">
        <v>1.99829</v>
      </c>
      <c r="GX163">
        <v>2.67578</v>
      </c>
      <c r="GY163">
        <v>2.09351</v>
      </c>
      <c r="GZ163">
        <v>2.41577</v>
      </c>
      <c r="HA163">
        <v>39.5166</v>
      </c>
      <c r="HB163">
        <v>15.4192</v>
      </c>
      <c r="HC163">
        <v>18</v>
      </c>
      <c r="HD163">
        <v>428.087</v>
      </c>
      <c r="HE163">
        <v>697.536</v>
      </c>
      <c r="HF163">
        <v>23</v>
      </c>
      <c r="HG163">
        <v>29.2817</v>
      </c>
      <c r="HH163">
        <v>30.0003</v>
      </c>
      <c r="HI163">
        <v>29.0611</v>
      </c>
      <c r="HJ163">
        <v>29.0457</v>
      </c>
      <c r="HK163">
        <v>31.7661</v>
      </c>
      <c r="HL163">
        <v>33.2648</v>
      </c>
      <c r="HM163">
        <v>28.6695</v>
      </c>
      <c r="HN163">
        <v>23</v>
      </c>
      <c r="HO163">
        <v>538.34</v>
      </c>
      <c r="HP163">
        <v>21.3198</v>
      </c>
      <c r="HQ163">
        <v>96.9158</v>
      </c>
      <c r="HR163">
        <v>99.7956</v>
      </c>
    </row>
    <row r="164" spans="1:226">
      <c r="A164">
        <v>148</v>
      </c>
      <c r="B164">
        <v>1656173129.5</v>
      </c>
      <c r="C164">
        <v>3333</v>
      </c>
      <c r="D164" t="s">
        <v>655</v>
      </c>
      <c r="E164" t="s">
        <v>656</v>
      </c>
      <c r="F164">
        <v>5</v>
      </c>
      <c r="G164" t="s">
        <v>596</v>
      </c>
      <c r="H164" t="s">
        <v>354</v>
      </c>
      <c r="I164">
        <v>1656173121.71429</v>
      </c>
      <c r="J164">
        <f>(K164)/1000</f>
        <v>0</v>
      </c>
      <c r="K164">
        <f>IF(BF164, AN164, AH164)</f>
        <v>0</v>
      </c>
      <c r="L164">
        <f>IF(BF164, AI164, AG164)</f>
        <v>0</v>
      </c>
      <c r="M164">
        <f>BH164 - IF(AU164&gt;1, L164*BB164*100.0/(AW164*BV164), 0)</f>
        <v>0</v>
      </c>
      <c r="N164">
        <f>((T164-J164/2)*M164-L164)/(T164+J164/2)</f>
        <v>0</v>
      </c>
      <c r="O164">
        <f>N164*(BO164+BP164)/1000.0</f>
        <v>0</v>
      </c>
      <c r="P164">
        <f>(BH164 - IF(AU164&gt;1, L164*BB164*100.0/(AW164*BV164), 0))*(BO164+BP164)/1000.0</f>
        <v>0</v>
      </c>
      <c r="Q164">
        <f>2.0/((1/S164-1/R164)+SIGN(S164)*SQRT((1/S164-1/R164)*(1/S164-1/R164) + 4*BC164/((BC164+1)*(BC164+1))*(2*1/S164*1/R164-1/R164*1/R164)))</f>
        <v>0</v>
      </c>
      <c r="R164">
        <f>IF(LEFT(BD164,1)&lt;&gt;"0",IF(LEFT(BD164,1)="1",3.0,BE164),$D$5+$E$5*(BV164*BO164/($K$5*1000))+$F$5*(BV164*BO164/($K$5*1000))*MAX(MIN(BB164,$J$5),$I$5)*MAX(MIN(BB164,$J$5),$I$5)+$G$5*MAX(MIN(BB164,$J$5),$I$5)*(BV164*BO164/($K$5*1000))+$H$5*(BV164*BO164/($K$5*1000))*(BV164*BO164/($K$5*1000)))</f>
        <v>0</v>
      </c>
      <c r="S164">
        <f>J164*(1000-(1000*0.61365*exp(17.502*W164/(240.97+W164))/(BO164+BP164)+BJ164)/2)/(1000*0.61365*exp(17.502*W164/(240.97+W164))/(BO164+BP164)-BJ164)</f>
        <v>0</v>
      </c>
      <c r="T164">
        <f>1/((BC164+1)/(Q164/1.6)+1/(R164/1.37)) + BC164/((BC164+1)/(Q164/1.6) + BC164/(R164/1.37))</f>
        <v>0</v>
      </c>
      <c r="U164">
        <f>(AX164*BA164)</f>
        <v>0</v>
      </c>
      <c r="V164">
        <f>(BQ164+(U164+2*0.95*5.67E-8*(((BQ164+$B$7)+273)^4-(BQ164+273)^4)-44100*J164)/(1.84*29.3*R164+8*0.95*5.67E-8*(BQ164+273)^3))</f>
        <v>0</v>
      </c>
      <c r="W164">
        <f>($C$7*BR164+$D$7*BS164+$E$7*V164)</f>
        <v>0</v>
      </c>
      <c r="X164">
        <f>0.61365*exp(17.502*W164/(240.97+W164))</f>
        <v>0</v>
      </c>
      <c r="Y164">
        <f>(Z164/AA164*100)</f>
        <v>0</v>
      </c>
      <c r="Z164">
        <f>BJ164*(BO164+BP164)/1000</f>
        <v>0</v>
      </c>
      <c r="AA164">
        <f>0.61365*exp(17.502*BQ164/(240.97+BQ164))</f>
        <v>0</v>
      </c>
      <c r="AB164">
        <f>(X164-BJ164*(BO164+BP164)/1000)</f>
        <v>0</v>
      </c>
      <c r="AC164">
        <f>(-J164*44100)</f>
        <v>0</v>
      </c>
      <c r="AD164">
        <f>2*29.3*R164*0.92*(BQ164-W164)</f>
        <v>0</v>
      </c>
      <c r="AE164">
        <f>2*0.95*5.67E-8*(((BQ164+$B$7)+273)^4-(W164+273)^4)</f>
        <v>0</v>
      </c>
      <c r="AF164">
        <f>U164+AE164+AC164+AD164</f>
        <v>0</v>
      </c>
      <c r="AG164">
        <f>BN164*AU164*(BI164-BH164*(1000-AU164*BK164)/(1000-AU164*BJ164))/(100*BB164)</f>
        <v>0</v>
      </c>
      <c r="AH164">
        <f>1000*BN164*AU164*(BJ164-BK164)/(100*BB164*(1000-AU164*BJ164))</f>
        <v>0</v>
      </c>
      <c r="AI164">
        <f>(AJ164 - AK164 - BO164*1E3/(8.314*(BQ164+273.15)) * AM164/BN164 * AL164) * BN164/(100*BB164) * (1000 - BK164)/1000</f>
        <v>0</v>
      </c>
      <c r="AJ164">
        <v>529.044347194502</v>
      </c>
      <c r="AK164">
        <v>504.212484848485</v>
      </c>
      <c r="AL164">
        <v>3.275619193505</v>
      </c>
      <c r="AM164">
        <v>66.8786947202565</v>
      </c>
      <c r="AN164">
        <f>(AP164 - AO164 + BO164*1E3/(8.314*(BQ164+273.15)) * AR164/BN164 * AQ164) * BN164/(100*BB164) * 1000/(1000 - AP164)</f>
        <v>0</v>
      </c>
      <c r="AO164">
        <v>21.2545895606602</v>
      </c>
      <c r="AP164">
        <v>22.6844648484848</v>
      </c>
      <c r="AQ164">
        <v>3.61539720159296e-05</v>
      </c>
      <c r="AR164">
        <v>77.4196873633664</v>
      </c>
      <c r="AS164">
        <v>13</v>
      </c>
      <c r="AT164">
        <v>3</v>
      </c>
      <c r="AU164">
        <f>IF(AS164*$H$13&gt;=AW164,1.0,(AW164/(AW164-AS164*$H$13)))</f>
        <v>0</v>
      </c>
      <c r="AV164">
        <f>(AU164-1)*100</f>
        <v>0</v>
      </c>
      <c r="AW164">
        <f>MAX(0,($B$13+$C$13*BV164)/(1+$D$13*BV164)*BO164/(BQ164+273)*$E$13)</f>
        <v>0</v>
      </c>
      <c r="AX164">
        <f>$B$11*BW164+$C$11*BX164+$F$11*CI164*(1-CL164)</f>
        <v>0</v>
      </c>
      <c r="AY164">
        <f>AX164*AZ164</f>
        <v>0</v>
      </c>
      <c r="AZ164">
        <f>($B$11*$D$9+$C$11*$D$9+$F$11*((CV164+CN164)/MAX(CV164+CN164+CW164, 0.1)*$I$9+CW164/MAX(CV164+CN164+CW164, 0.1)*$J$9))/($B$11+$C$11+$F$11)</f>
        <v>0</v>
      </c>
      <c r="BA164">
        <f>($B$11*$K$9+$C$11*$K$9+$F$11*((CV164+CN164)/MAX(CV164+CN164+CW164, 0.1)*$P$9+CW164/MAX(CV164+CN164+CW164, 0.1)*$Q$9))/($B$11+$C$11+$F$11)</f>
        <v>0</v>
      </c>
      <c r="BB164">
        <v>2.18</v>
      </c>
      <c r="BC164">
        <v>0.5</v>
      </c>
      <c r="BD164" t="s">
        <v>355</v>
      </c>
      <c r="BE164">
        <v>2</v>
      </c>
      <c r="BF164" t="b">
        <v>1</v>
      </c>
      <c r="BG164">
        <v>1656173121.71429</v>
      </c>
      <c r="BH164">
        <v>469.625392857143</v>
      </c>
      <c r="BI164">
        <v>502.926678571429</v>
      </c>
      <c r="BJ164">
        <v>22.6811107142857</v>
      </c>
      <c r="BK164">
        <v>21.2510714285714</v>
      </c>
      <c r="BL164">
        <v>468.153821428571</v>
      </c>
      <c r="BM164">
        <v>22.6295642857143</v>
      </c>
      <c r="BN164">
        <v>500.013642857143</v>
      </c>
      <c r="BO164">
        <v>76.3384857142857</v>
      </c>
      <c r="BP164">
        <v>0.100010403571429</v>
      </c>
      <c r="BQ164">
        <v>26.5190785714286</v>
      </c>
      <c r="BR164">
        <v>26.7156428571429</v>
      </c>
      <c r="BS164">
        <v>999.9</v>
      </c>
      <c r="BT164">
        <v>0</v>
      </c>
      <c r="BU164">
        <v>0</v>
      </c>
      <c r="BV164">
        <v>9994.63642857143</v>
      </c>
      <c r="BW164">
        <v>0</v>
      </c>
      <c r="BX164">
        <v>1788.62571428571</v>
      </c>
      <c r="BY164">
        <v>-33.3012714285714</v>
      </c>
      <c r="BZ164">
        <v>480.524321428571</v>
      </c>
      <c r="CA164">
        <v>513.846464285714</v>
      </c>
      <c r="CB164">
        <v>1.43003178571429</v>
      </c>
      <c r="CC164">
        <v>502.926678571429</v>
      </c>
      <c r="CD164">
        <v>21.2510714285714</v>
      </c>
      <c r="CE164">
        <v>1.73144107142857</v>
      </c>
      <c r="CF164">
        <v>1.622275</v>
      </c>
      <c r="CG164">
        <v>15.1812321428571</v>
      </c>
      <c r="CH164">
        <v>14.1720214285714</v>
      </c>
      <c r="CI164">
        <v>1999.99714285714</v>
      </c>
      <c r="CJ164">
        <v>0.980002214285714</v>
      </c>
      <c r="CK164">
        <v>0.0199977928571429</v>
      </c>
      <c r="CL164">
        <v>0</v>
      </c>
      <c r="CM164">
        <v>2.54938571428571</v>
      </c>
      <c r="CN164">
        <v>0</v>
      </c>
      <c r="CO164">
        <v>3167.58071428572</v>
      </c>
      <c r="CP164">
        <v>16705.4035714286</v>
      </c>
      <c r="CQ164">
        <v>46</v>
      </c>
      <c r="CR164">
        <v>48.312</v>
      </c>
      <c r="CS164">
        <v>47.1803571428571</v>
      </c>
      <c r="CT164">
        <v>46.1205</v>
      </c>
      <c r="CU164">
        <v>45.312</v>
      </c>
      <c r="CV164">
        <v>1960.00285714286</v>
      </c>
      <c r="CW164">
        <v>39.9942857142857</v>
      </c>
      <c r="CX164">
        <v>0</v>
      </c>
      <c r="CY164">
        <v>1656173128.2</v>
      </c>
      <c r="CZ164">
        <v>0</v>
      </c>
      <c r="DA164">
        <v>0</v>
      </c>
      <c r="DB164" t="s">
        <v>356</v>
      </c>
      <c r="DC164">
        <v>1656081796.1</v>
      </c>
      <c r="DD164">
        <v>1656081786.6</v>
      </c>
      <c r="DE164">
        <v>0</v>
      </c>
      <c r="DF164">
        <v>0.447</v>
      </c>
      <c r="DG164">
        <v>0.012</v>
      </c>
      <c r="DH164">
        <v>1.816</v>
      </c>
      <c r="DI164">
        <v>-0.091</v>
      </c>
      <c r="DJ164">
        <v>420</v>
      </c>
      <c r="DK164">
        <v>13</v>
      </c>
      <c r="DL164">
        <v>0.64</v>
      </c>
      <c r="DM164">
        <v>0.22</v>
      </c>
      <c r="DN164">
        <v>-32.4939325</v>
      </c>
      <c r="DO164">
        <v>-12.4257647279549</v>
      </c>
      <c r="DP164">
        <v>1.29386339394611</v>
      </c>
      <c r="DQ164">
        <v>0</v>
      </c>
      <c r="DR164">
        <v>1.4291915</v>
      </c>
      <c r="DS164">
        <v>0.00309478424014635</v>
      </c>
      <c r="DT164">
        <v>0.0054195837247892</v>
      </c>
      <c r="DU164">
        <v>1</v>
      </c>
      <c r="DV164">
        <v>1</v>
      </c>
      <c r="DW164">
        <v>2</v>
      </c>
      <c r="DX164" t="s">
        <v>375</v>
      </c>
      <c r="DY164">
        <v>2.84506</v>
      </c>
      <c r="DZ164">
        <v>2.71635</v>
      </c>
      <c r="EA164">
        <v>0.0870131</v>
      </c>
      <c r="EB164">
        <v>0.0914877</v>
      </c>
      <c r="EC164">
        <v>0.0840014</v>
      </c>
      <c r="ED164">
        <v>0.0796475</v>
      </c>
      <c r="EE164">
        <v>25817</v>
      </c>
      <c r="EF164">
        <v>22183.7</v>
      </c>
      <c r="EG164">
        <v>25326</v>
      </c>
      <c r="EH164">
        <v>23789.9</v>
      </c>
      <c r="EI164">
        <v>39609.6</v>
      </c>
      <c r="EJ164">
        <v>36252.2</v>
      </c>
      <c r="EK164">
        <v>45795.1</v>
      </c>
      <c r="EL164">
        <v>42452.6</v>
      </c>
      <c r="EM164">
        <v>1.77003</v>
      </c>
      <c r="EN164">
        <v>2.161</v>
      </c>
      <c r="EO164">
        <v>0.0351444</v>
      </c>
      <c r="EP164">
        <v>0</v>
      </c>
      <c r="EQ164">
        <v>26.1348</v>
      </c>
      <c r="ER164">
        <v>999.9</v>
      </c>
      <c r="ES164">
        <v>40.483</v>
      </c>
      <c r="ET164">
        <v>33.898</v>
      </c>
      <c r="EU164">
        <v>28.1733</v>
      </c>
      <c r="EV164">
        <v>52.5557</v>
      </c>
      <c r="EW164">
        <v>34.6234</v>
      </c>
      <c r="EX164">
        <v>2</v>
      </c>
      <c r="EY164">
        <v>0.141372</v>
      </c>
      <c r="EZ164">
        <v>2.36582</v>
      </c>
      <c r="FA164">
        <v>20.2271</v>
      </c>
      <c r="FB164">
        <v>5.23002</v>
      </c>
      <c r="FC164">
        <v>11.992</v>
      </c>
      <c r="FD164">
        <v>4.95555</v>
      </c>
      <c r="FE164">
        <v>3.30393</v>
      </c>
      <c r="FF164">
        <v>9999</v>
      </c>
      <c r="FG164">
        <v>311.8</v>
      </c>
      <c r="FH164">
        <v>3772.5</v>
      </c>
      <c r="FI164">
        <v>9999</v>
      </c>
      <c r="FJ164">
        <v>1.86829</v>
      </c>
      <c r="FK164">
        <v>1.86401</v>
      </c>
      <c r="FL164">
        <v>1.87149</v>
      </c>
      <c r="FM164">
        <v>1.8625</v>
      </c>
      <c r="FN164">
        <v>1.86188</v>
      </c>
      <c r="FO164">
        <v>1.86829</v>
      </c>
      <c r="FP164">
        <v>1.85843</v>
      </c>
      <c r="FQ164">
        <v>1.86478</v>
      </c>
      <c r="FR164">
        <v>5</v>
      </c>
      <c r="FS164">
        <v>0</v>
      </c>
      <c r="FT164">
        <v>0</v>
      </c>
      <c r="FU164">
        <v>0</v>
      </c>
      <c r="FV164" t="s">
        <v>358</v>
      </c>
      <c r="FW164" t="s">
        <v>359</v>
      </c>
      <c r="FX164" t="s">
        <v>360</v>
      </c>
      <c r="FY164" t="s">
        <v>360</v>
      </c>
      <c r="FZ164" t="s">
        <v>360</v>
      </c>
      <c r="GA164" t="s">
        <v>360</v>
      </c>
      <c r="GB164">
        <v>0</v>
      </c>
      <c r="GC164">
        <v>100</v>
      </c>
      <c r="GD164">
        <v>100</v>
      </c>
      <c r="GE164">
        <v>1.513</v>
      </c>
      <c r="GF164">
        <v>0.0516</v>
      </c>
      <c r="GG164">
        <v>0.394990895927804</v>
      </c>
      <c r="GH164">
        <v>0.00311535208462502</v>
      </c>
      <c r="GI164">
        <v>-2.16445174003142e-06</v>
      </c>
      <c r="GJ164">
        <v>9.0383515404126e-10</v>
      </c>
      <c r="GK164">
        <v>0.0515542376217994</v>
      </c>
      <c r="GL164">
        <v>0</v>
      </c>
      <c r="GM164">
        <v>0</v>
      </c>
      <c r="GN164">
        <v>0</v>
      </c>
      <c r="GO164">
        <v>18</v>
      </c>
      <c r="GP164">
        <v>2154</v>
      </c>
      <c r="GQ164">
        <v>2</v>
      </c>
      <c r="GR164">
        <v>17</v>
      </c>
      <c r="GS164">
        <v>1522.2</v>
      </c>
      <c r="GT164">
        <v>1522.4</v>
      </c>
      <c r="GU164">
        <v>1.61987</v>
      </c>
      <c r="GV164">
        <v>2.38037</v>
      </c>
      <c r="GW164">
        <v>1.99829</v>
      </c>
      <c r="GX164">
        <v>2.67578</v>
      </c>
      <c r="GY164">
        <v>2.09351</v>
      </c>
      <c r="GZ164">
        <v>2.38281</v>
      </c>
      <c r="HA164">
        <v>39.5166</v>
      </c>
      <c r="HB164">
        <v>15.4192</v>
      </c>
      <c r="HC164">
        <v>18</v>
      </c>
      <c r="HD164">
        <v>428.13</v>
      </c>
      <c r="HE164">
        <v>697.482</v>
      </c>
      <c r="HF164">
        <v>22.9997</v>
      </c>
      <c r="HG164">
        <v>29.288</v>
      </c>
      <c r="HH164">
        <v>30.0003</v>
      </c>
      <c r="HI164">
        <v>29.0673</v>
      </c>
      <c r="HJ164">
        <v>29.0519</v>
      </c>
      <c r="HK164">
        <v>32.5287</v>
      </c>
      <c r="HL164">
        <v>33.2648</v>
      </c>
      <c r="HM164">
        <v>28.296</v>
      </c>
      <c r="HN164">
        <v>23</v>
      </c>
      <c r="HO164">
        <v>551.732</v>
      </c>
      <c r="HP164">
        <v>21.3316</v>
      </c>
      <c r="HQ164">
        <v>96.9156</v>
      </c>
      <c r="HR164">
        <v>99.7962</v>
      </c>
    </row>
    <row r="165" spans="1:226">
      <c r="A165">
        <v>149</v>
      </c>
      <c r="B165">
        <v>1656173134.5</v>
      </c>
      <c r="C165">
        <v>3338</v>
      </c>
      <c r="D165" t="s">
        <v>657</v>
      </c>
      <c r="E165" t="s">
        <v>658</v>
      </c>
      <c r="F165">
        <v>5</v>
      </c>
      <c r="G165" t="s">
        <v>596</v>
      </c>
      <c r="H165" t="s">
        <v>354</v>
      </c>
      <c r="I165">
        <v>1656173127</v>
      </c>
      <c r="J165">
        <f>(K165)/1000</f>
        <v>0</v>
      </c>
      <c r="K165">
        <f>IF(BF165, AN165, AH165)</f>
        <v>0</v>
      </c>
      <c r="L165">
        <f>IF(BF165, AI165, AG165)</f>
        <v>0</v>
      </c>
      <c r="M165">
        <f>BH165 - IF(AU165&gt;1, L165*BB165*100.0/(AW165*BV165), 0)</f>
        <v>0</v>
      </c>
      <c r="N165">
        <f>((T165-J165/2)*M165-L165)/(T165+J165/2)</f>
        <v>0</v>
      </c>
      <c r="O165">
        <f>N165*(BO165+BP165)/1000.0</f>
        <v>0</v>
      </c>
      <c r="P165">
        <f>(BH165 - IF(AU165&gt;1, L165*BB165*100.0/(AW165*BV165), 0))*(BO165+BP165)/1000.0</f>
        <v>0</v>
      </c>
      <c r="Q165">
        <f>2.0/((1/S165-1/R165)+SIGN(S165)*SQRT((1/S165-1/R165)*(1/S165-1/R165) + 4*BC165/((BC165+1)*(BC165+1))*(2*1/S165*1/R165-1/R165*1/R165)))</f>
        <v>0</v>
      </c>
      <c r="R165">
        <f>IF(LEFT(BD165,1)&lt;&gt;"0",IF(LEFT(BD165,1)="1",3.0,BE165),$D$5+$E$5*(BV165*BO165/($K$5*1000))+$F$5*(BV165*BO165/($K$5*1000))*MAX(MIN(BB165,$J$5),$I$5)*MAX(MIN(BB165,$J$5),$I$5)+$G$5*MAX(MIN(BB165,$J$5),$I$5)*(BV165*BO165/($K$5*1000))+$H$5*(BV165*BO165/($K$5*1000))*(BV165*BO165/($K$5*1000)))</f>
        <v>0</v>
      </c>
      <c r="S165">
        <f>J165*(1000-(1000*0.61365*exp(17.502*W165/(240.97+W165))/(BO165+BP165)+BJ165)/2)/(1000*0.61365*exp(17.502*W165/(240.97+W165))/(BO165+BP165)-BJ165)</f>
        <v>0</v>
      </c>
      <c r="T165">
        <f>1/((BC165+1)/(Q165/1.6)+1/(R165/1.37)) + BC165/((BC165+1)/(Q165/1.6) + BC165/(R165/1.37))</f>
        <v>0</v>
      </c>
      <c r="U165">
        <f>(AX165*BA165)</f>
        <v>0</v>
      </c>
      <c r="V165">
        <f>(BQ165+(U165+2*0.95*5.67E-8*(((BQ165+$B$7)+273)^4-(BQ165+273)^4)-44100*J165)/(1.84*29.3*R165+8*0.95*5.67E-8*(BQ165+273)^3))</f>
        <v>0</v>
      </c>
      <c r="W165">
        <f>($C$7*BR165+$D$7*BS165+$E$7*V165)</f>
        <v>0</v>
      </c>
      <c r="X165">
        <f>0.61365*exp(17.502*W165/(240.97+W165))</f>
        <v>0</v>
      </c>
      <c r="Y165">
        <f>(Z165/AA165*100)</f>
        <v>0</v>
      </c>
      <c r="Z165">
        <f>BJ165*(BO165+BP165)/1000</f>
        <v>0</v>
      </c>
      <c r="AA165">
        <f>0.61365*exp(17.502*BQ165/(240.97+BQ165))</f>
        <v>0</v>
      </c>
      <c r="AB165">
        <f>(X165-BJ165*(BO165+BP165)/1000)</f>
        <v>0</v>
      </c>
      <c r="AC165">
        <f>(-J165*44100)</f>
        <v>0</v>
      </c>
      <c r="AD165">
        <f>2*29.3*R165*0.92*(BQ165-W165)</f>
        <v>0</v>
      </c>
      <c r="AE165">
        <f>2*0.95*5.67E-8*(((BQ165+$B$7)+273)^4-(W165+273)^4)</f>
        <v>0</v>
      </c>
      <c r="AF165">
        <f>U165+AE165+AC165+AD165</f>
        <v>0</v>
      </c>
      <c r="AG165">
        <f>BN165*AU165*(BI165-BH165*(1000-AU165*BK165)/(1000-AU165*BJ165))/(100*BB165)</f>
        <v>0</v>
      </c>
      <c r="AH165">
        <f>1000*BN165*AU165*(BJ165-BK165)/(100*BB165*(1000-AU165*BJ165))</f>
        <v>0</v>
      </c>
      <c r="AI165">
        <f>(AJ165 - AK165 - BO165*1E3/(8.314*(BQ165+273.15)) * AM165/BN165 * AL165) * BN165/(100*BB165) * (1000 - BK165)/1000</f>
        <v>0</v>
      </c>
      <c r="AJ165">
        <v>546.263353553818</v>
      </c>
      <c r="AK165">
        <v>520.830721212121</v>
      </c>
      <c r="AL165">
        <v>3.32928854980975</v>
      </c>
      <c r="AM165">
        <v>66.8786947202565</v>
      </c>
      <c r="AN165">
        <f>(AP165 - AO165 + BO165*1E3/(8.314*(BQ165+273.15)) * AR165/BN165 * AQ165) * BN165/(100*BB165) * 1000/(1000 - AP165)</f>
        <v>0</v>
      </c>
      <c r="AO165">
        <v>21.2250226812814</v>
      </c>
      <c r="AP165">
        <v>22.6756921212121</v>
      </c>
      <c r="AQ165">
        <v>-3.33415940548535e-05</v>
      </c>
      <c r="AR165">
        <v>77.4196873633664</v>
      </c>
      <c r="AS165">
        <v>13</v>
      </c>
      <c r="AT165">
        <v>3</v>
      </c>
      <c r="AU165">
        <f>IF(AS165*$H$13&gt;=AW165,1.0,(AW165/(AW165-AS165*$H$13)))</f>
        <v>0</v>
      </c>
      <c r="AV165">
        <f>(AU165-1)*100</f>
        <v>0</v>
      </c>
      <c r="AW165">
        <f>MAX(0,($B$13+$C$13*BV165)/(1+$D$13*BV165)*BO165/(BQ165+273)*$E$13)</f>
        <v>0</v>
      </c>
      <c r="AX165">
        <f>$B$11*BW165+$C$11*BX165+$F$11*CI165*(1-CL165)</f>
        <v>0</v>
      </c>
      <c r="AY165">
        <f>AX165*AZ165</f>
        <v>0</v>
      </c>
      <c r="AZ165">
        <f>($B$11*$D$9+$C$11*$D$9+$F$11*((CV165+CN165)/MAX(CV165+CN165+CW165, 0.1)*$I$9+CW165/MAX(CV165+CN165+CW165, 0.1)*$J$9))/($B$11+$C$11+$F$11)</f>
        <v>0</v>
      </c>
      <c r="BA165">
        <f>($B$11*$K$9+$C$11*$K$9+$F$11*((CV165+CN165)/MAX(CV165+CN165+CW165, 0.1)*$P$9+CW165/MAX(CV165+CN165+CW165, 0.1)*$Q$9))/($B$11+$C$11+$F$11)</f>
        <v>0</v>
      </c>
      <c r="BB165">
        <v>2.18</v>
      </c>
      <c r="BC165">
        <v>0.5</v>
      </c>
      <c r="BD165" t="s">
        <v>355</v>
      </c>
      <c r="BE165">
        <v>2</v>
      </c>
      <c r="BF165" t="b">
        <v>1</v>
      </c>
      <c r="BG165">
        <v>1656173127</v>
      </c>
      <c r="BH165">
        <v>486.467037037037</v>
      </c>
      <c r="BI165">
        <v>520.385444444444</v>
      </c>
      <c r="BJ165">
        <v>22.6820481481481</v>
      </c>
      <c r="BK165">
        <v>21.2413962962963</v>
      </c>
      <c r="BL165">
        <v>484.967333333333</v>
      </c>
      <c r="BM165">
        <v>22.6305111111111</v>
      </c>
      <c r="BN165">
        <v>500.009740740741</v>
      </c>
      <c r="BO165">
        <v>76.3378851851852</v>
      </c>
      <c r="BP165">
        <v>0.099986037037037</v>
      </c>
      <c r="BQ165">
        <v>26.5254962962963</v>
      </c>
      <c r="BR165">
        <v>26.7130407407407</v>
      </c>
      <c r="BS165">
        <v>999.9</v>
      </c>
      <c r="BT165">
        <v>0</v>
      </c>
      <c r="BU165">
        <v>0</v>
      </c>
      <c r="BV165">
        <v>9994.76703703704</v>
      </c>
      <c r="BW165">
        <v>0</v>
      </c>
      <c r="BX165">
        <v>1789.10703703704</v>
      </c>
      <c r="BY165">
        <v>-33.9183925925926</v>
      </c>
      <c r="BZ165">
        <v>497.757185185185</v>
      </c>
      <c r="CA165">
        <v>531.678814814815</v>
      </c>
      <c r="CB165">
        <v>1.44065</v>
      </c>
      <c r="CC165">
        <v>520.385444444444</v>
      </c>
      <c r="CD165">
        <v>21.2413962962963</v>
      </c>
      <c r="CE165">
        <v>1.73149888888889</v>
      </c>
      <c r="CF165">
        <v>1.62152333333333</v>
      </c>
      <c r="CG165">
        <v>15.1817481481481</v>
      </c>
      <c r="CH165">
        <v>14.164862962963</v>
      </c>
      <c r="CI165">
        <v>2000.00925925926</v>
      </c>
      <c r="CJ165">
        <v>0.980002666666667</v>
      </c>
      <c r="CK165">
        <v>0.0199973111111111</v>
      </c>
      <c r="CL165">
        <v>0</v>
      </c>
      <c r="CM165">
        <v>2.52542222222222</v>
      </c>
      <c r="CN165">
        <v>0</v>
      </c>
      <c r="CO165">
        <v>3176.95888888889</v>
      </c>
      <c r="CP165">
        <v>16705.5</v>
      </c>
      <c r="CQ165">
        <v>46</v>
      </c>
      <c r="CR165">
        <v>48.3213333333333</v>
      </c>
      <c r="CS165">
        <v>47.1847037037037</v>
      </c>
      <c r="CT165">
        <v>46.1203333333333</v>
      </c>
      <c r="CU165">
        <v>45.312</v>
      </c>
      <c r="CV165">
        <v>1960.01592592593</v>
      </c>
      <c r="CW165">
        <v>39.9933333333333</v>
      </c>
      <c r="CX165">
        <v>0</v>
      </c>
      <c r="CY165">
        <v>1656173133.6</v>
      </c>
      <c r="CZ165">
        <v>0</v>
      </c>
      <c r="DA165">
        <v>0</v>
      </c>
      <c r="DB165" t="s">
        <v>356</v>
      </c>
      <c r="DC165">
        <v>1656081796.1</v>
      </c>
      <c r="DD165">
        <v>1656081786.6</v>
      </c>
      <c r="DE165">
        <v>0</v>
      </c>
      <c r="DF165">
        <v>0.447</v>
      </c>
      <c r="DG165">
        <v>0.012</v>
      </c>
      <c r="DH165">
        <v>1.816</v>
      </c>
      <c r="DI165">
        <v>-0.091</v>
      </c>
      <c r="DJ165">
        <v>420</v>
      </c>
      <c r="DK165">
        <v>13</v>
      </c>
      <c r="DL165">
        <v>0.64</v>
      </c>
      <c r="DM165">
        <v>0.22</v>
      </c>
      <c r="DN165">
        <v>-33.4806525</v>
      </c>
      <c r="DO165">
        <v>-7.47861500938078</v>
      </c>
      <c r="DP165">
        <v>0.743357587567215</v>
      </c>
      <c r="DQ165">
        <v>0</v>
      </c>
      <c r="DR165">
        <v>1.43696</v>
      </c>
      <c r="DS165">
        <v>0.0926244652908048</v>
      </c>
      <c r="DT165">
        <v>0.0144229703944784</v>
      </c>
      <c r="DU165">
        <v>1</v>
      </c>
      <c r="DV165">
        <v>1</v>
      </c>
      <c r="DW165">
        <v>2</v>
      </c>
      <c r="DX165" t="s">
        <v>375</v>
      </c>
      <c r="DY165">
        <v>2.84509</v>
      </c>
      <c r="DZ165">
        <v>2.71637</v>
      </c>
      <c r="EA165">
        <v>0.0891078</v>
      </c>
      <c r="EB165">
        <v>0.0935667</v>
      </c>
      <c r="EC165">
        <v>0.0839758</v>
      </c>
      <c r="ED165">
        <v>0.0796223</v>
      </c>
      <c r="EE165">
        <v>25757.6</v>
      </c>
      <c r="EF165">
        <v>22132.9</v>
      </c>
      <c r="EG165">
        <v>25325.8</v>
      </c>
      <c r="EH165">
        <v>23789.9</v>
      </c>
      <c r="EI165">
        <v>39610.4</v>
      </c>
      <c r="EJ165">
        <v>36253.1</v>
      </c>
      <c r="EK165">
        <v>45794.7</v>
      </c>
      <c r="EL165">
        <v>42452.5</v>
      </c>
      <c r="EM165">
        <v>1.76995</v>
      </c>
      <c r="EN165">
        <v>2.16115</v>
      </c>
      <c r="EO165">
        <v>0.0349954</v>
      </c>
      <c r="EP165">
        <v>0</v>
      </c>
      <c r="EQ165">
        <v>26.1441</v>
      </c>
      <c r="ER165">
        <v>999.9</v>
      </c>
      <c r="ES165">
        <v>40.429</v>
      </c>
      <c r="ET165">
        <v>33.919</v>
      </c>
      <c r="EU165">
        <v>28.1713</v>
      </c>
      <c r="EV165">
        <v>52.7157</v>
      </c>
      <c r="EW165">
        <v>34.6074</v>
      </c>
      <c r="EX165">
        <v>2</v>
      </c>
      <c r="EY165">
        <v>0.141786</v>
      </c>
      <c r="EZ165">
        <v>2.36925</v>
      </c>
      <c r="FA165">
        <v>20.2271</v>
      </c>
      <c r="FB165">
        <v>5.23017</v>
      </c>
      <c r="FC165">
        <v>11.992</v>
      </c>
      <c r="FD165">
        <v>4.95555</v>
      </c>
      <c r="FE165">
        <v>3.30395</v>
      </c>
      <c r="FF165">
        <v>9999</v>
      </c>
      <c r="FG165">
        <v>311.8</v>
      </c>
      <c r="FH165">
        <v>3772.5</v>
      </c>
      <c r="FI165">
        <v>9999</v>
      </c>
      <c r="FJ165">
        <v>1.86829</v>
      </c>
      <c r="FK165">
        <v>1.86401</v>
      </c>
      <c r="FL165">
        <v>1.87149</v>
      </c>
      <c r="FM165">
        <v>1.8625</v>
      </c>
      <c r="FN165">
        <v>1.86188</v>
      </c>
      <c r="FO165">
        <v>1.86829</v>
      </c>
      <c r="FP165">
        <v>1.85844</v>
      </c>
      <c r="FQ165">
        <v>1.86478</v>
      </c>
      <c r="FR165">
        <v>5</v>
      </c>
      <c r="FS165">
        <v>0</v>
      </c>
      <c r="FT165">
        <v>0</v>
      </c>
      <c r="FU165">
        <v>0</v>
      </c>
      <c r="FV165" t="s">
        <v>358</v>
      </c>
      <c r="FW165" t="s">
        <v>359</v>
      </c>
      <c r="FX165" t="s">
        <v>360</v>
      </c>
      <c r="FY165" t="s">
        <v>360</v>
      </c>
      <c r="FZ165" t="s">
        <v>360</v>
      </c>
      <c r="GA165" t="s">
        <v>360</v>
      </c>
      <c r="GB165">
        <v>0</v>
      </c>
      <c r="GC165">
        <v>100</v>
      </c>
      <c r="GD165">
        <v>100</v>
      </c>
      <c r="GE165">
        <v>1.54</v>
      </c>
      <c r="GF165">
        <v>0.0516</v>
      </c>
      <c r="GG165">
        <v>0.394990895927804</v>
      </c>
      <c r="GH165">
        <v>0.00311535208462502</v>
      </c>
      <c r="GI165">
        <v>-2.16445174003142e-06</v>
      </c>
      <c r="GJ165">
        <v>9.0383515404126e-10</v>
      </c>
      <c r="GK165">
        <v>0.0515542376217994</v>
      </c>
      <c r="GL165">
        <v>0</v>
      </c>
      <c r="GM165">
        <v>0</v>
      </c>
      <c r="GN165">
        <v>0</v>
      </c>
      <c r="GO165">
        <v>18</v>
      </c>
      <c r="GP165">
        <v>2154</v>
      </c>
      <c r="GQ165">
        <v>2</v>
      </c>
      <c r="GR165">
        <v>17</v>
      </c>
      <c r="GS165">
        <v>1522.3</v>
      </c>
      <c r="GT165">
        <v>1522.5</v>
      </c>
      <c r="GU165">
        <v>1.66138</v>
      </c>
      <c r="GV165">
        <v>2.37305</v>
      </c>
      <c r="GW165">
        <v>1.99829</v>
      </c>
      <c r="GX165">
        <v>2.67578</v>
      </c>
      <c r="GY165">
        <v>2.09351</v>
      </c>
      <c r="GZ165">
        <v>2.3645</v>
      </c>
      <c r="HA165">
        <v>39.5166</v>
      </c>
      <c r="HB165">
        <v>15.4104</v>
      </c>
      <c r="HC165">
        <v>18</v>
      </c>
      <c r="HD165">
        <v>428.121</v>
      </c>
      <c r="HE165">
        <v>697.69</v>
      </c>
      <c r="HF165">
        <v>23.0004</v>
      </c>
      <c r="HG165">
        <v>29.2943</v>
      </c>
      <c r="HH165">
        <v>30.0003</v>
      </c>
      <c r="HI165">
        <v>29.0722</v>
      </c>
      <c r="HJ165">
        <v>29.0582</v>
      </c>
      <c r="HK165">
        <v>33.3672</v>
      </c>
      <c r="HL165">
        <v>32.9711</v>
      </c>
      <c r="HM165">
        <v>28.296</v>
      </c>
      <c r="HN165">
        <v>23</v>
      </c>
      <c r="HO165">
        <v>571.926</v>
      </c>
      <c r="HP165">
        <v>21.3567</v>
      </c>
      <c r="HQ165">
        <v>96.9149</v>
      </c>
      <c r="HR165">
        <v>99.796</v>
      </c>
    </row>
    <row r="166" spans="1:226">
      <c r="A166">
        <v>150</v>
      </c>
      <c r="B166">
        <v>1656173139.5</v>
      </c>
      <c r="C166">
        <v>3343</v>
      </c>
      <c r="D166" t="s">
        <v>659</v>
      </c>
      <c r="E166" t="s">
        <v>660</v>
      </c>
      <c r="F166">
        <v>5</v>
      </c>
      <c r="G166" t="s">
        <v>596</v>
      </c>
      <c r="H166" t="s">
        <v>354</v>
      </c>
      <c r="I166">
        <v>1656173131.71429</v>
      </c>
      <c r="J166">
        <f>(K166)/1000</f>
        <v>0</v>
      </c>
      <c r="K166">
        <f>IF(BF166, AN166, AH166)</f>
        <v>0</v>
      </c>
      <c r="L166">
        <f>IF(BF166, AI166, AG166)</f>
        <v>0</v>
      </c>
      <c r="M166">
        <f>BH166 - IF(AU166&gt;1, L166*BB166*100.0/(AW166*BV166), 0)</f>
        <v>0</v>
      </c>
      <c r="N166">
        <f>((T166-J166/2)*M166-L166)/(T166+J166/2)</f>
        <v>0</v>
      </c>
      <c r="O166">
        <f>N166*(BO166+BP166)/1000.0</f>
        <v>0</v>
      </c>
      <c r="P166">
        <f>(BH166 - IF(AU166&gt;1, L166*BB166*100.0/(AW166*BV166), 0))*(BO166+BP166)/1000.0</f>
        <v>0</v>
      </c>
      <c r="Q166">
        <f>2.0/((1/S166-1/R166)+SIGN(S166)*SQRT((1/S166-1/R166)*(1/S166-1/R166) + 4*BC166/((BC166+1)*(BC166+1))*(2*1/S166*1/R166-1/R166*1/R166)))</f>
        <v>0</v>
      </c>
      <c r="R166">
        <f>IF(LEFT(BD166,1)&lt;&gt;"0",IF(LEFT(BD166,1)="1",3.0,BE166),$D$5+$E$5*(BV166*BO166/($K$5*1000))+$F$5*(BV166*BO166/($K$5*1000))*MAX(MIN(BB166,$J$5),$I$5)*MAX(MIN(BB166,$J$5),$I$5)+$G$5*MAX(MIN(BB166,$J$5),$I$5)*(BV166*BO166/($K$5*1000))+$H$5*(BV166*BO166/($K$5*1000))*(BV166*BO166/($K$5*1000)))</f>
        <v>0</v>
      </c>
      <c r="S166">
        <f>J166*(1000-(1000*0.61365*exp(17.502*W166/(240.97+W166))/(BO166+BP166)+BJ166)/2)/(1000*0.61365*exp(17.502*W166/(240.97+W166))/(BO166+BP166)-BJ166)</f>
        <v>0</v>
      </c>
      <c r="T166">
        <f>1/((BC166+1)/(Q166/1.6)+1/(R166/1.37)) + BC166/((BC166+1)/(Q166/1.6) + BC166/(R166/1.37))</f>
        <v>0</v>
      </c>
      <c r="U166">
        <f>(AX166*BA166)</f>
        <v>0</v>
      </c>
      <c r="V166">
        <f>(BQ166+(U166+2*0.95*5.67E-8*(((BQ166+$B$7)+273)^4-(BQ166+273)^4)-44100*J166)/(1.84*29.3*R166+8*0.95*5.67E-8*(BQ166+273)^3))</f>
        <v>0</v>
      </c>
      <c r="W166">
        <f>($C$7*BR166+$D$7*BS166+$E$7*V166)</f>
        <v>0</v>
      </c>
      <c r="X166">
        <f>0.61365*exp(17.502*W166/(240.97+W166))</f>
        <v>0</v>
      </c>
      <c r="Y166">
        <f>(Z166/AA166*100)</f>
        <v>0</v>
      </c>
      <c r="Z166">
        <f>BJ166*(BO166+BP166)/1000</f>
        <v>0</v>
      </c>
      <c r="AA166">
        <f>0.61365*exp(17.502*BQ166/(240.97+BQ166))</f>
        <v>0</v>
      </c>
      <c r="AB166">
        <f>(X166-BJ166*(BO166+BP166)/1000)</f>
        <v>0</v>
      </c>
      <c r="AC166">
        <f>(-J166*44100)</f>
        <v>0</v>
      </c>
      <c r="AD166">
        <f>2*29.3*R166*0.92*(BQ166-W166)</f>
        <v>0</v>
      </c>
      <c r="AE166">
        <f>2*0.95*5.67E-8*(((BQ166+$B$7)+273)^4-(W166+273)^4)</f>
        <v>0</v>
      </c>
      <c r="AF166">
        <f>U166+AE166+AC166+AD166</f>
        <v>0</v>
      </c>
      <c r="AG166">
        <f>BN166*AU166*(BI166-BH166*(1000-AU166*BK166)/(1000-AU166*BJ166))/(100*BB166)</f>
        <v>0</v>
      </c>
      <c r="AH166">
        <f>1000*BN166*AU166*(BJ166-BK166)/(100*BB166*(1000-AU166*BJ166))</f>
        <v>0</v>
      </c>
      <c r="AI166">
        <f>(AJ166 - AK166 - BO166*1E3/(8.314*(BQ166+273.15)) * AM166/BN166 * AL166) * BN166/(100*BB166) * (1000 - BK166)/1000</f>
        <v>0</v>
      </c>
      <c r="AJ166">
        <v>563.441155348334</v>
      </c>
      <c r="AK166">
        <v>537.492933333333</v>
      </c>
      <c r="AL166">
        <v>3.32841169065267</v>
      </c>
      <c r="AM166">
        <v>66.8786947202565</v>
      </c>
      <c r="AN166">
        <f>(AP166 - AO166 + BO166*1E3/(8.314*(BQ166+273.15)) * AR166/BN166 * AQ166) * BN166/(100*BB166) * 1000/(1000 - AP166)</f>
        <v>0</v>
      </c>
      <c r="AO166">
        <v>21.2392825573157</v>
      </c>
      <c r="AP166">
        <v>22.6801036363636</v>
      </c>
      <c r="AQ166">
        <v>1.13685693232403e-05</v>
      </c>
      <c r="AR166">
        <v>77.4196873633664</v>
      </c>
      <c r="AS166">
        <v>13</v>
      </c>
      <c r="AT166">
        <v>3</v>
      </c>
      <c r="AU166">
        <f>IF(AS166*$H$13&gt;=AW166,1.0,(AW166/(AW166-AS166*$H$13)))</f>
        <v>0</v>
      </c>
      <c r="AV166">
        <f>(AU166-1)*100</f>
        <v>0</v>
      </c>
      <c r="AW166">
        <f>MAX(0,($B$13+$C$13*BV166)/(1+$D$13*BV166)*BO166/(BQ166+273)*$E$13)</f>
        <v>0</v>
      </c>
      <c r="AX166">
        <f>$B$11*BW166+$C$11*BX166+$F$11*CI166*(1-CL166)</f>
        <v>0</v>
      </c>
      <c r="AY166">
        <f>AX166*AZ166</f>
        <v>0</v>
      </c>
      <c r="AZ166">
        <f>($B$11*$D$9+$C$11*$D$9+$F$11*((CV166+CN166)/MAX(CV166+CN166+CW166, 0.1)*$I$9+CW166/MAX(CV166+CN166+CW166, 0.1)*$J$9))/($B$11+$C$11+$F$11)</f>
        <v>0</v>
      </c>
      <c r="BA166">
        <f>($B$11*$K$9+$C$11*$K$9+$F$11*((CV166+CN166)/MAX(CV166+CN166+CW166, 0.1)*$P$9+CW166/MAX(CV166+CN166+CW166, 0.1)*$Q$9))/($B$11+$C$11+$F$11)</f>
        <v>0</v>
      </c>
      <c r="BB166">
        <v>2.18</v>
      </c>
      <c r="BC166">
        <v>0.5</v>
      </c>
      <c r="BD166" t="s">
        <v>355</v>
      </c>
      <c r="BE166">
        <v>2</v>
      </c>
      <c r="BF166" t="b">
        <v>1</v>
      </c>
      <c r="BG166">
        <v>1656173131.71429</v>
      </c>
      <c r="BH166">
        <v>501.637142857143</v>
      </c>
      <c r="BI166">
        <v>536.125428571429</v>
      </c>
      <c r="BJ166">
        <v>22.6810321428571</v>
      </c>
      <c r="BK166">
        <v>21.2411428571429</v>
      </c>
      <c r="BL166">
        <v>500.112535714286</v>
      </c>
      <c r="BM166">
        <v>22.6294821428571</v>
      </c>
      <c r="BN166">
        <v>499.9935</v>
      </c>
      <c r="BO166">
        <v>76.337775</v>
      </c>
      <c r="BP166">
        <v>0.099964475</v>
      </c>
      <c r="BQ166">
        <v>26.5307857142857</v>
      </c>
      <c r="BR166">
        <v>26.7136321428571</v>
      </c>
      <c r="BS166">
        <v>999.9</v>
      </c>
      <c r="BT166">
        <v>0</v>
      </c>
      <c r="BU166">
        <v>0</v>
      </c>
      <c r="BV166">
        <v>9995.95857142857</v>
      </c>
      <c r="BW166">
        <v>0</v>
      </c>
      <c r="BX166">
        <v>1789.45607142857</v>
      </c>
      <c r="BY166">
        <v>-34.4882964285714</v>
      </c>
      <c r="BZ166">
        <v>513.27875</v>
      </c>
      <c r="CA166">
        <v>547.7605</v>
      </c>
      <c r="CB166">
        <v>1.43988607142857</v>
      </c>
      <c r="CC166">
        <v>536.125428571429</v>
      </c>
      <c r="CD166">
        <v>21.2411428571429</v>
      </c>
      <c r="CE166">
        <v>1.73141857142857</v>
      </c>
      <c r="CF166">
        <v>1.62150107142857</v>
      </c>
      <c r="CG166">
        <v>15.181025</v>
      </c>
      <c r="CH166">
        <v>14.1646607142857</v>
      </c>
      <c r="CI166">
        <v>1999.98857142857</v>
      </c>
      <c r="CJ166">
        <v>0.980003357142857</v>
      </c>
      <c r="CK166">
        <v>0.0199966142857143</v>
      </c>
      <c r="CL166">
        <v>0</v>
      </c>
      <c r="CM166">
        <v>2.52274642857143</v>
      </c>
      <c r="CN166">
        <v>0</v>
      </c>
      <c r="CO166">
        <v>3184.74714285714</v>
      </c>
      <c r="CP166">
        <v>16705.325</v>
      </c>
      <c r="CQ166">
        <v>46</v>
      </c>
      <c r="CR166">
        <v>48.33675</v>
      </c>
      <c r="CS166">
        <v>47.187</v>
      </c>
      <c r="CT166">
        <v>46.12275</v>
      </c>
      <c r="CU166">
        <v>45.312</v>
      </c>
      <c r="CV166">
        <v>1959.99714285714</v>
      </c>
      <c r="CW166">
        <v>39.9914285714286</v>
      </c>
      <c r="CX166">
        <v>0</v>
      </c>
      <c r="CY166">
        <v>1656173138.4</v>
      </c>
      <c r="CZ166">
        <v>0</v>
      </c>
      <c r="DA166">
        <v>0</v>
      </c>
      <c r="DB166" t="s">
        <v>356</v>
      </c>
      <c r="DC166">
        <v>1656081796.1</v>
      </c>
      <c r="DD166">
        <v>1656081786.6</v>
      </c>
      <c r="DE166">
        <v>0</v>
      </c>
      <c r="DF166">
        <v>0.447</v>
      </c>
      <c r="DG166">
        <v>0.012</v>
      </c>
      <c r="DH166">
        <v>1.816</v>
      </c>
      <c r="DI166">
        <v>-0.091</v>
      </c>
      <c r="DJ166">
        <v>420</v>
      </c>
      <c r="DK166">
        <v>13</v>
      </c>
      <c r="DL166">
        <v>0.64</v>
      </c>
      <c r="DM166">
        <v>0.22</v>
      </c>
      <c r="DN166">
        <v>-34.0872725</v>
      </c>
      <c r="DO166">
        <v>-6.99241688555336</v>
      </c>
      <c r="DP166">
        <v>0.686380456447989</v>
      </c>
      <c r="DQ166">
        <v>0</v>
      </c>
      <c r="DR166">
        <v>1.43775675</v>
      </c>
      <c r="DS166">
        <v>0.0661532082551551</v>
      </c>
      <c r="DT166">
        <v>0.0152712881558007</v>
      </c>
      <c r="DU166">
        <v>1</v>
      </c>
      <c r="DV166">
        <v>1</v>
      </c>
      <c r="DW166">
        <v>2</v>
      </c>
      <c r="DX166" t="s">
        <v>375</v>
      </c>
      <c r="DY166">
        <v>2.84492</v>
      </c>
      <c r="DZ166">
        <v>2.71664</v>
      </c>
      <c r="EA166">
        <v>0.0911695</v>
      </c>
      <c r="EB166">
        <v>0.0956344</v>
      </c>
      <c r="EC166">
        <v>0.0839923</v>
      </c>
      <c r="ED166">
        <v>0.0797587</v>
      </c>
      <c r="EE166">
        <v>25698.8</v>
      </c>
      <c r="EF166">
        <v>22082.6</v>
      </c>
      <c r="EG166">
        <v>25325.3</v>
      </c>
      <c r="EH166">
        <v>23790.1</v>
      </c>
      <c r="EI166">
        <v>39609</v>
      </c>
      <c r="EJ166">
        <v>36247.7</v>
      </c>
      <c r="EK166">
        <v>45793.9</v>
      </c>
      <c r="EL166">
        <v>42452.4</v>
      </c>
      <c r="EM166">
        <v>1.7697</v>
      </c>
      <c r="EN166">
        <v>2.1611</v>
      </c>
      <c r="EO166">
        <v>0.0352785</v>
      </c>
      <c r="EP166">
        <v>0</v>
      </c>
      <c r="EQ166">
        <v>26.1568</v>
      </c>
      <c r="ER166">
        <v>999.9</v>
      </c>
      <c r="ES166">
        <v>40.404</v>
      </c>
      <c r="ET166">
        <v>33.929</v>
      </c>
      <c r="EU166">
        <v>28.1664</v>
      </c>
      <c r="EV166">
        <v>52.3657</v>
      </c>
      <c r="EW166">
        <v>34.5873</v>
      </c>
      <c r="EX166">
        <v>2</v>
      </c>
      <c r="EY166">
        <v>0.141829</v>
      </c>
      <c r="EZ166">
        <v>2.3777</v>
      </c>
      <c r="FA166">
        <v>20.2271</v>
      </c>
      <c r="FB166">
        <v>5.23017</v>
      </c>
      <c r="FC166">
        <v>11.992</v>
      </c>
      <c r="FD166">
        <v>4.95565</v>
      </c>
      <c r="FE166">
        <v>3.30395</v>
      </c>
      <c r="FF166">
        <v>9999</v>
      </c>
      <c r="FG166">
        <v>311.8</v>
      </c>
      <c r="FH166">
        <v>3772.5</v>
      </c>
      <c r="FI166">
        <v>9999</v>
      </c>
      <c r="FJ166">
        <v>1.86829</v>
      </c>
      <c r="FK166">
        <v>1.86401</v>
      </c>
      <c r="FL166">
        <v>1.8715</v>
      </c>
      <c r="FM166">
        <v>1.8625</v>
      </c>
      <c r="FN166">
        <v>1.86189</v>
      </c>
      <c r="FO166">
        <v>1.86829</v>
      </c>
      <c r="FP166">
        <v>1.85846</v>
      </c>
      <c r="FQ166">
        <v>1.86478</v>
      </c>
      <c r="FR166">
        <v>5</v>
      </c>
      <c r="FS166">
        <v>0</v>
      </c>
      <c r="FT166">
        <v>0</v>
      </c>
      <c r="FU166">
        <v>0</v>
      </c>
      <c r="FV166" t="s">
        <v>358</v>
      </c>
      <c r="FW166" t="s">
        <v>359</v>
      </c>
      <c r="FX166" t="s">
        <v>360</v>
      </c>
      <c r="FY166" t="s">
        <v>360</v>
      </c>
      <c r="FZ166" t="s">
        <v>360</v>
      </c>
      <c r="GA166" t="s">
        <v>360</v>
      </c>
      <c r="GB166">
        <v>0</v>
      </c>
      <c r="GC166">
        <v>100</v>
      </c>
      <c r="GD166">
        <v>100</v>
      </c>
      <c r="GE166">
        <v>1.565</v>
      </c>
      <c r="GF166">
        <v>0.0516</v>
      </c>
      <c r="GG166">
        <v>0.394990895927804</v>
      </c>
      <c r="GH166">
        <v>0.00311535208462502</v>
      </c>
      <c r="GI166">
        <v>-2.16445174003142e-06</v>
      </c>
      <c r="GJ166">
        <v>9.0383515404126e-10</v>
      </c>
      <c r="GK166">
        <v>0.0515542376217994</v>
      </c>
      <c r="GL166">
        <v>0</v>
      </c>
      <c r="GM166">
        <v>0</v>
      </c>
      <c r="GN166">
        <v>0</v>
      </c>
      <c r="GO166">
        <v>18</v>
      </c>
      <c r="GP166">
        <v>2154</v>
      </c>
      <c r="GQ166">
        <v>2</v>
      </c>
      <c r="GR166">
        <v>17</v>
      </c>
      <c r="GS166">
        <v>1522.4</v>
      </c>
      <c r="GT166">
        <v>1522.5</v>
      </c>
      <c r="GU166">
        <v>1.70044</v>
      </c>
      <c r="GV166">
        <v>2.37549</v>
      </c>
      <c r="GW166">
        <v>1.99829</v>
      </c>
      <c r="GX166">
        <v>2.67578</v>
      </c>
      <c r="GY166">
        <v>2.09351</v>
      </c>
      <c r="GZ166">
        <v>2.33032</v>
      </c>
      <c r="HA166">
        <v>39.5416</v>
      </c>
      <c r="HB166">
        <v>15.4016</v>
      </c>
      <c r="HC166">
        <v>18</v>
      </c>
      <c r="HD166">
        <v>428.021</v>
      </c>
      <c r="HE166">
        <v>697.708</v>
      </c>
      <c r="HF166">
        <v>23.0012</v>
      </c>
      <c r="HG166">
        <v>29.2998</v>
      </c>
      <c r="HH166">
        <v>30.0003</v>
      </c>
      <c r="HI166">
        <v>29.0783</v>
      </c>
      <c r="HJ166">
        <v>29.0631</v>
      </c>
      <c r="HK166">
        <v>34.1348</v>
      </c>
      <c r="HL166">
        <v>32.6965</v>
      </c>
      <c r="HM166">
        <v>28.296</v>
      </c>
      <c r="HN166">
        <v>23</v>
      </c>
      <c r="HO166">
        <v>585.515</v>
      </c>
      <c r="HP166">
        <v>21.3636</v>
      </c>
      <c r="HQ166">
        <v>96.9129</v>
      </c>
      <c r="HR166">
        <v>99.7961</v>
      </c>
    </row>
    <row r="167" spans="1:226">
      <c r="A167">
        <v>151</v>
      </c>
      <c r="B167">
        <v>1656173144.5</v>
      </c>
      <c r="C167">
        <v>3348</v>
      </c>
      <c r="D167" t="s">
        <v>661</v>
      </c>
      <c r="E167" t="s">
        <v>662</v>
      </c>
      <c r="F167">
        <v>5</v>
      </c>
      <c r="G167" t="s">
        <v>596</v>
      </c>
      <c r="H167" t="s">
        <v>354</v>
      </c>
      <c r="I167">
        <v>1656173137</v>
      </c>
      <c r="J167">
        <f>(K167)/1000</f>
        <v>0</v>
      </c>
      <c r="K167">
        <f>IF(BF167, AN167, AH167)</f>
        <v>0</v>
      </c>
      <c r="L167">
        <f>IF(BF167, AI167, AG167)</f>
        <v>0</v>
      </c>
      <c r="M167">
        <f>BH167 - IF(AU167&gt;1, L167*BB167*100.0/(AW167*BV167), 0)</f>
        <v>0</v>
      </c>
      <c r="N167">
        <f>((T167-J167/2)*M167-L167)/(T167+J167/2)</f>
        <v>0</v>
      </c>
      <c r="O167">
        <f>N167*(BO167+BP167)/1000.0</f>
        <v>0</v>
      </c>
      <c r="P167">
        <f>(BH167 - IF(AU167&gt;1, L167*BB167*100.0/(AW167*BV167), 0))*(BO167+BP167)/1000.0</f>
        <v>0</v>
      </c>
      <c r="Q167">
        <f>2.0/((1/S167-1/R167)+SIGN(S167)*SQRT((1/S167-1/R167)*(1/S167-1/R167) + 4*BC167/((BC167+1)*(BC167+1))*(2*1/S167*1/R167-1/R167*1/R167)))</f>
        <v>0</v>
      </c>
      <c r="R167">
        <f>IF(LEFT(BD167,1)&lt;&gt;"0",IF(LEFT(BD167,1)="1",3.0,BE167),$D$5+$E$5*(BV167*BO167/($K$5*1000))+$F$5*(BV167*BO167/($K$5*1000))*MAX(MIN(BB167,$J$5),$I$5)*MAX(MIN(BB167,$J$5),$I$5)+$G$5*MAX(MIN(BB167,$J$5),$I$5)*(BV167*BO167/($K$5*1000))+$H$5*(BV167*BO167/($K$5*1000))*(BV167*BO167/($K$5*1000)))</f>
        <v>0</v>
      </c>
      <c r="S167">
        <f>J167*(1000-(1000*0.61365*exp(17.502*W167/(240.97+W167))/(BO167+BP167)+BJ167)/2)/(1000*0.61365*exp(17.502*W167/(240.97+W167))/(BO167+BP167)-BJ167)</f>
        <v>0</v>
      </c>
      <c r="T167">
        <f>1/((BC167+1)/(Q167/1.6)+1/(R167/1.37)) + BC167/((BC167+1)/(Q167/1.6) + BC167/(R167/1.37))</f>
        <v>0</v>
      </c>
      <c r="U167">
        <f>(AX167*BA167)</f>
        <v>0</v>
      </c>
      <c r="V167">
        <f>(BQ167+(U167+2*0.95*5.67E-8*(((BQ167+$B$7)+273)^4-(BQ167+273)^4)-44100*J167)/(1.84*29.3*R167+8*0.95*5.67E-8*(BQ167+273)^3))</f>
        <v>0</v>
      </c>
      <c r="W167">
        <f>($C$7*BR167+$D$7*BS167+$E$7*V167)</f>
        <v>0</v>
      </c>
      <c r="X167">
        <f>0.61365*exp(17.502*W167/(240.97+W167))</f>
        <v>0</v>
      </c>
      <c r="Y167">
        <f>(Z167/AA167*100)</f>
        <v>0</v>
      </c>
      <c r="Z167">
        <f>BJ167*(BO167+BP167)/1000</f>
        <v>0</v>
      </c>
      <c r="AA167">
        <f>0.61365*exp(17.502*BQ167/(240.97+BQ167))</f>
        <v>0</v>
      </c>
      <c r="AB167">
        <f>(X167-BJ167*(BO167+BP167)/1000)</f>
        <v>0</v>
      </c>
      <c r="AC167">
        <f>(-J167*44100)</f>
        <v>0</v>
      </c>
      <c r="AD167">
        <f>2*29.3*R167*0.92*(BQ167-W167)</f>
        <v>0</v>
      </c>
      <c r="AE167">
        <f>2*0.95*5.67E-8*(((BQ167+$B$7)+273)^4-(W167+273)^4)</f>
        <v>0</v>
      </c>
      <c r="AF167">
        <f>U167+AE167+AC167+AD167</f>
        <v>0</v>
      </c>
      <c r="AG167">
        <f>BN167*AU167*(BI167-BH167*(1000-AU167*BK167)/(1000-AU167*BJ167))/(100*BB167)</f>
        <v>0</v>
      </c>
      <c r="AH167">
        <f>1000*BN167*AU167*(BJ167-BK167)/(100*BB167*(1000-AU167*BJ167))</f>
        <v>0</v>
      </c>
      <c r="AI167">
        <f>(AJ167 - AK167 - BO167*1E3/(8.314*(BQ167+273.15)) * AM167/BN167 * AL167) * BN167/(100*BB167) * (1000 - BK167)/1000</f>
        <v>0</v>
      </c>
      <c r="AJ167">
        <v>580.702727056138</v>
      </c>
      <c r="AK167">
        <v>554.316490909091</v>
      </c>
      <c r="AL167">
        <v>3.37109701451196</v>
      </c>
      <c r="AM167">
        <v>66.8786947202565</v>
      </c>
      <c r="AN167">
        <f>(AP167 - AO167 + BO167*1E3/(8.314*(BQ167+273.15)) * AR167/BN167 * AQ167) * BN167/(100*BB167) * 1000/(1000 - AP167)</f>
        <v>0</v>
      </c>
      <c r="AO167">
        <v>21.3013454876247</v>
      </c>
      <c r="AP167">
        <v>22.719716969697</v>
      </c>
      <c r="AQ167">
        <v>0.00792475135157674</v>
      </c>
      <c r="AR167">
        <v>77.4196873633664</v>
      </c>
      <c r="AS167">
        <v>13</v>
      </c>
      <c r="AT167">
        <v>3</v>
      </c>
      <c r="AU167">
        <f>IF(AS167*$H$13&gt;=AW167,1.0,(AW167/(AW167-AS167*$H$13)))</f>
        <v>0</v>
      </c>
      <c r="AV167">
        <f>(AU167-1)*100</f>
        <v>0</v>
      </c>
      <c r="AW167">
        <f>MAX(0,($B$13+$C$13*BV167)/(1+$D$13*BV167)*BO167/(BQ167+273)*$E$13)</f>
        <v>0</v>
      </c>
      <c r="AX167">
        <f>$B$11*BW167+$C$11*BX167+$F$11*CI167*(1-CL167)</f>
        <v>0</v>
      </c>
      <c r="AY167">
        <f>AX167*AZ167</f>
        <v>0</v>
      </c>
      <c r="AZ167">
        <f>($B$11*$D$9+$C$11*$D$9+$F$11*((CV167+CN167)/MAX(CV167+CN167+CW167, 0.1)*$I$9+CW167/MAX(CV167+CN167+CW167, 0.1)*$J$9))/($B$11+$C$11+$F$11)</f>
        <v>0</v>
      </c>
      <c r="BA167">
        <f>($B$11*$K$9+$C$11*$K$9+$F$11*((CV167+CN167)/MAX(CV167+CN167+CW167, 0.1)*$P$9+CW167/MAX(CV167+CN167+CW167, 0.1)*$Q$9))/($B$11+$C$11+$F$11)</f>
        <v>0</v>
      </c>
      <c r="BB167">
        <v>2.18</v>
      </c>
      <c r="BC167">
        <v>0.5</v>
      </c>
      <c r="BD167" t="s">
        <v>355</v>
      </c>
      <c r="BE167">
        <v>2</v>
      </c>
      <c r="BF167" t="b">
        <v>1</v>
      </c>
      <c r="BG167">
        <v>1656173137</v>
      </c>
      <c r="BH167">
        <v>518.819037037037</v>
      </c>
      <c r="BI167">
        <v>553.858851851852</v>
      </c>
      <c r="BJ167">
        <v>22.6868666666667</v>
      </c>
      <c r="BK167">
        <v>21.2634222222222</v>
      </c>
      <c r="BL167">
        <v>517.266666666667</v>
      </c>
      <c r="BM167">
        <v>22.6353148148148</v>
      </c>
      <c r="BN167">
        <v>499.973740740741</v>
      </c>
      <c r="BO167">
        <v>76.3377074074074</v>
      </c>
      <c r="BP167">
        <v>0.0999516333333333</v>
      </c>
      <c r="BQ167">
        <v>26.5384888888889</v>
      </c>
      <c r="BR167">
        <v>26.7249296296296</v>
      </c>
      <c r="BS167">
        <v>999.9</v>
      </c>
      <c r="BT167">
        <v>0</v>
      </c>
      <c r="BU167">
        <v>0</v>
      </c>
      <c r="BV167">
        <v>10005.7933333333</v>
      </c>
      <c r="BW167">
        <v>0</v>
      </c>
      <c r="BX167">
        <v>1789.71703703704</v>
      </c>
      <c r="BY167">
        <v>-35.0398777777778</v>
      </c>
      <c r="BZ167">
        <v>530.862666666667</v>
      </c>
      <c r="CA167">
        <v>565.892333333333</v>
      </c>
      <c r="CB167">
        <v>1.42344037037037</v>
      </c>
      <c r="CC167">
        <v>553.858851851852</v>
      </c>
      <c r="CD167">
        <v>21.2634222222222</v>
      </c>
      <c r="CE167">
        <v>1.73186259259259</v>
      </c>
      <c r="CF167">
        <v>1.62320074074074</v>
      </c>
      <c r="CG167">
        <v>15.1850037037037</v>
      </c>
      <c r="CH167">
        <v>14.1808111111111</v>
      </c>
      <c r="CI167">
        <v>2000.00703703704</v>
      </c>
      <c r="CJ167">
        <v>0.980004296296296</v>
      </c>
      <c r="CK167">
        <v>0.0199956703703704</v>
      </c>
      <c r="CL167">
        <v>0</v>
      </c>
      <c r="CM167">
        <v>2.4979037037037</v>
      </c>
      <c r="CN167">
        <v>0</v>
      </c>
      <c r="CO167">
        <v>3192.81222222222</v>
      </c>
      <c r="CP167">
        <v>16705.4925925926</v>
      </c>
      <c r="CQ167">
        <v>46</v>
      </c>
      <c r="CR167">
        <v>48.3586666666667</v>
      </c>
      <c r="CS167">
        <v>47.187</v>
      </c>
      <c r="CT167">
        <v>46.1387777777778</v>
      </c>
      <c r="CU167">
        <v>45.312</v>
      </c>
      <c r="CV167">
        <v>1960.01666666667</v>
      </c>
      <c r="CW167">
        <v>39.9903703703704</v>
      </c>
      <c r="CX167">
        <v>0</v>
      </c>
      <c r="CY167">
        <v>1656173143.2</v>
      </c>
      <c r="CZ167">
        <v>0</v>
      </c>
      <c r="DA167">
        <v>0</v>
      </c>
      <c r="DB167" t="s">
        <v>356</v>
      </c>
      <c r="DC167">
        <v>1656081796.1</v>
      </c>
      <c r="DD167">
        <v>1656081786.6</v>
      </c>
      <c r="DE167">
        <v>0</v>
      </c>
      <c r="DF167">
        <v>0.447</v>
      </c>
      <c r="DG167">
        <v>0.012</v>
      </c>
      <c r="DH167">
        <v>1.816</v>
      </c>
      <c r="DI167">
        <v>-0.091</v>
      </c>
      <c r="DJ167">
        <v>420</v>
      </c>
      <c r="DK167">
        <v>13</v>
      </c>
      <c r="DL167">
        <v>0.64</v>
      </c>
      <c r="DM167">
        <v>0.22</v>
      </c>
      <c r="DN167">
        <v>-34.6340725</v>
      </c>
      <c r="DO167">
        <v>-7.01854671669792</v>
      </c>
      <c r="DP167">
        <v>0.688278957613663</v>
      </c>
      <c r="DQ167">
        <v>0</v>
      </c>
      <c r="DR167">
        <v>1.42801425</v>
      </c>
      <c r="DS167">
        <v>-0.168092645403381</v>
      </c>
      <c r="DT167">
        <v>0.0278315915721236</v>
      </c>
      <c r="DU167">
        <v>0</v>
      </c>
      <c r="DV167">
        <v>0</v>
      </c>
      <c r="DW167">
        <v>2</v>
      </c>
      <c r="DX167" t="s">
        <v>357</v>
      </c>
      <c r="DY167">
        <v>2.84489</v>
      </c>
      <c r="DZ167">
        <v>2.71662</v>
      </c>
      <c r="EA167">
        <v>0.0932142</v>
      </c>
      <c r="EB167">
        <v>0.0975813</v>
      </c>
      <c r="EC167">
        <v>0.0840978</v>
      </c>
      <c r="ED167">
        <v>0.0799044</v>
      </c>
      <c r="EE167">
        <v>25641.1</v>
      </c>
      <c r="EF167">
        <v>22034.9</v>
      </c>
      <c r="EG167">
        <v>25325.5</v>
      </c>
      <c r="EH167">
        <v>23790</v>
      </c>
      <c r="EI167">
        <v>39604.9</v>
      </c>
      <c r="EJ167">
        <v>36242</v>
      </c>
      <c r="EK167">
        <v>45794.4</v>
      </c>
      <c r="EL167">
        <v>42452.4</v>
      </c>
      <c r="EM167">
        <v>1.76963</v>
      </c>
      <c r="EN167">
        <v>2.16112</v>
      </c>
      <c r="EO167">
        <v>0.0350475</v>
      </c>
      <c r="EP167">
        <v>0</v>
      </c>
      <c r="EQ167">
        <v>26.1684</v>
      </c>
      <c r="ER167">
        <v>999.9</v>
      </c>
      <c r="ES167">
        <v>40.38</v>
      </c>
      <c r="ET167">
        <v>33.949</v>
      </c>
      <c r="EU167">
        <v>28.1805</v>
      </c>
      <c r="EV167">
        <v>52.3457</v>
      </c>
      <c r="EW167">
        <v>34.6554</v>
      </c>
      <c r="EX167">
        <v>2</v>
      </c>
      <c r="EY167">
        <v>0.142043</v>
      </c>
      <c r="EZ167">
        <v>2.39962</v>
      </c>
      <c r="FA167">
        <v>20.2269</v>
      </c>
      <c r="FB167">
        <v>5.22987</v>
      </c>
      <c r="FC167">
        <v>11.992</v>
      </c>
      <c r="FD167">
        <v>4.95565</v>
      </c>
      <c r="FE167">
        <v>3.30393</v>
      </c>
      <c r="FF167">
        <v>9999</v>
      </c>
      <c r="FG167">
        <v>311.8</v>
      </c>
      <c r="FH167">
        <v>3772.8</v>
      </c>
      <c r="FI167">
        <v>9999</v>
      </c>
      <c r="FJ167">
        <v>1.86829</v>
      </c>
      <c r="FK167">
        <v>1.86401</v>
      </c>
      <c r="FL167">
        <v>1.87149</v>
      </c>
      <c r="FM167">
        <v>1.8625</v>
      </c>
      <c r="FN167">
        <v>1.86188</v>
      </c>
      <c r="FO167">
        <v>1.86829</v>
      </c>
      <c r="FP167">
        <v>1.85845</v>
      </c>
      <c r="FQ167">
        <v>1.86478</v>
      </c>
      <c r="FR167">
        <v>5</v>
      </c>
      <c r="FS167">
        <v>0</v>
      </c>
      <c r="FT167">
        <v>0</v>
      </c>
      <c r="FU167">
        <v>0</v>
      </c>
      <c r="FV167" t="s">
        <v>358</v>
      </c>
      <c r="FW167" t="s">
        <v>359</v>
      </c>
      <c r="FX167" t="s">
        <v>360</v>
      </c>
      <c r="FY167" t="s">
        <v>360</v>
      </c>
      <c r="FZ167" t="s">
        <v>360</v>
      </c>
      <c r="GA167" t="s">
        <v>360</v>
      </c>
      <c r="GB167">
        <v>0</v>
      </c>
      <c r="GC167">
        <v>100</v>
      </c>
      <c r="GD167">
        <v>100</v>
      </c>
      <c r="GE167">
        <v>1.591</v>
      </c>
      <c r="GF167">
        <v>0.0516</v>
      </c>
      <c r="GG167">
        <v>0.394990895927804</v>
      </c>
      <c r="GH167">
        <v>0.00311535208462502</v>
      </c>
      <c r="GI167">
        <v>-2.16445174003142e-06</v>
      </c>
      <c r="GJ167">
        <v>9.0383515404126e-10</v>
      </c>
      <c r="GK167">
        <v>0.0515542376217994</v>
      </c>
      <c r="GL167">
        <v>0</v>
      </c>
      <c r="GM167">
        <v>0</v>
      </c>
      <c r="GN167">
        <v>0</v>
      </c>
      <c r="GO167">
        <v>18</v>
      </c>
      <c r="GP167">
        <v>2154</v>
      </c>
      <c r="GQ167">
        <v>2</v>
      </c>
      <c r="GR167">
        <v>17</v>
      </c>
      <c r="GS167">
        <v>1522.5</v>
      </c>
      <c r="GT167">
        <v>1522.6</v>
      </c>
      <c r="GU167">
        <v>1.74072</v>
      </c>
      <c r="GV167">
        <v>2.37915</v>
      </c>
      <c r="GW167">
        <v>1.99829</v>
      </c>
      <c r="GX167">
        <v>2.67578</v>
      </c>
      <c r="GY167">
        <v>2.09351</v>
      </c>
      <c r="GZ167">
        <v>2.3291</v>
      </c>
      <c r="HA167">
        <v>39.5416</v>
      </c>
      <c r="HB167">
        <v>15.4104</v>
      </c>
      <c r="HC167">
        <v>18</v>
      </c>
      <c r="HD167">
        <v>428.012</v>
      </c>
      <c r="HE167">
        <v>697.799</v>
      </c>
      <c r="HF167">
        <v>23.0035</v>
      </c>
      <c r="HG167">
        <v>29.3056</v>
      </c>
      <c r="HH167">
        <v>30.0003</v>
      </c>
      <c r="HI167">
        <v>29.0834</v>
      </c>
      <c r="HJ167">
        <v>29.0687</v>
      </c>
      <c r="HK167">
        <v>34.9469</v>
      </c>
      <c r="HL167">
        <v>32.6965</v>
      </c>
      <c r="HM167">
        <v>28.296</v>
      </c>
      <c r="HN167">
        <v>23</v>
      </c>
      <c r="HO167">
        <v>605.69</v>
      </c>
      <c r="HP167">
        <v>21.3407</v>
      </c>
      <c r="HQ167">
        <v>96.914</v>
      </c>
      <c r="HR167">
        <v>99.796</v>
      </c>
    </row>
    <row r="168" spans="1:226">
      <c r="A168">
        <v>152</v>
      </c>
      <c r="B168">
        <v>1656173149.5</v>
      </c>
      <c r="C168">
        <v>3353</v>
      </c>
      <c r="D168" t="s">
        <v>663</v>
      </c>
      <c r="E168" t="s">
        <v>664</v>
      </c>
      <c r="F168">
        <v>5</v>
      </c>
      <c r="G168" t="s">
        <v>596</v>
      </c>
      <c r="H168" t="s">
        <v>354</v>
      </c>
      <c r="I168">
        <v>1656173141.71429</v>
      </c>
      <c r="J168">
        <f>(K168)/1000</f>
        <v>0</v>
      </c>
      <c r="K168">
        <f>IF(BF168, AN168, AH168)</f>
        <v>0</v>
      </c>
      <c r="L168">
        <f>IF(BF168, AI168, AG168)</f>
        <v>0</v>
      </c>
      <c r="M168">
        <f>BH168 - IF(AU168&gt;1, L168*BB168*100.0/(AW168*BV168), 0)</f>
        <v>0</v>
      </c>
      <c r="N168">
        <f>((T168-J168/2)*M168-L168)/(T168+J168/2)</f>
        <v>0</v>
      </c>
      <c r="O168">
        <f>N168*(BO168+BP168)/1000.0</f>
        <v>0</v>
      </c>
      <c r="P168">
        <f>(BH168 - IF(AU168&gt;1, L168*BB168*100.0/(AW168*BV168), 0))*(BO168+BP168)/1000.0</f>
        <v>0</v>
      </c>
      <c r="Q168">
        <f>2.0/((1/S168-1/R168)+SIGN(S168)*SQRT((1/S168-1/R168)*(1/S168-1/R168) + 4*BC168/((BC168+1)*(BC168+1))*(2*1/S168*1/R168-1/R168*1/R168)))</f>
        <v>0</v>
      </c>
      <c r="R168">
        <f>IF(LEFT(BD168,1)&lt;&gt;"0",IF(LEFT(BD168,1)="1",3.0,BE168),$D$5+$E$5*(BV168*BO168/($K$5*1000))+$F$5*(BV168*BO168/($K$5*1000))*MAX(MIN(BB168,$J$5),$I$5)*MAX(MIN(BB168,$J$5),$I$5)+$G$5*MAX(MIN(BB168,$J$5),$I$5)*(BV168*BO168/($K$5*1000))+$H$5*(BV168*BO168/($K$5*1000))*(BV168*BO168/($K$5*1000)))</f>
        <v>0</v>
      </c>
      <c r="S168">
        <f>J168*(1000-(1000*0.61365*exp(17.502*W168/(240.97+W168))/(BO168+BP168)+BJ168)/2)/(1000*0.61365*exp(17.502*W168/(240.97+W168))/(BO168+BP168)-BJ168)</f>
        <v>0</v>
      </c>
      <c r="T168">
        <f>1/((BC168+1)/(Q168/1.6)+1/(R168/1.37)) + BC168/((BC168+1)/(Q168/1.6) + BC168/(R168/1.37))</f>
        <v>0</v>
      </c>
      <c r="U168">
        <f>(AX168*BA168)</f>
        <v>0</v>
      </c>
      <c r="V168">
        <f>(BQ168+(U168+2*0.95*5.67E-8*(((BQ168+$B$7)+273)^4-(BQ168+273)^4)-44100*J168)/(1.84*29.3*R168+8*0.95*5.67E-8*(BQ168+273)^3))</f>
        <v>0</v>
      </c>
      <c r="W168">
        <f>($C$7*BR168+$D$7*BS168+$E$7*V168)</f>
        <v>0</v>
      </c>
      <c r="X168">
        <f>0.61365*exp(17.502*W168/(240.97+W168))</f>
        <v>0</v>
      </c>
      <c r="Y168">
        <f>(Z168/AA168*100)</f>
        <v>0</v>
      </c>
      <c r="Z168">
        <f>BJ168*(BO168+BP168)/1000</f>
        <v>0</v>
      </c>
      <c r="AA168">
        <f>0.61365*exp(17.502*BQ168/(240.97+BQ168))</f>
        <v>0</v>
      </c>
      <c r="AB168">
        <f>(X168-BJ168*(BO168+BP168)/1000)</f>
        <v>0</v>
      </c>
      <c r="AC168">
        <f>(-J168*44100)</f>
        <v>0</v>
      </c>
      <c r="AD168">
        <f>2*29.3*R168*0.92*(BQ168-W168)</f>
        <v>0</v>
      </c>
      <c r="AE168">
        <f>2*0.95*5.67E-8*(((BQ168+$B$7)+273)^4-(W168+273)^4)</f>
        <v>0</v>
      </c>
      <c r="AF168">
        <f>U168+AE168+AC168+AD168</f>
        <v>0</v>
      </c>
      <c r="AG168">
        <f>BN168*AU168*(BI168-BH168*(1000-AU168*BK168)/(1000-AU168*BJ168))/(100*BB168)</f>
        <v>0</v>
      </c>
      <c r="AH168">
        <f>1000*BN168*AU168*(BJ168-BK168)/(100*BB168*(1000-AU168*BJ168))</f>
        <v>0</v>
      </c>
      <c r="AI168">
        <f>(AJ168 - AK168 - BO168*1E3/(8.314*(BQ168+273.15)) * AM168/BN168 * AL168) * BN168/(100*BB168) * (1000 - BK168)/1000</f>
        <v>0</v>
      </c>
      <c r="AJ168">
        <v>597.454623614908</v>
      </c>
      <c r="AK168">
        <v>571.013254545454</v>
      </c>
      <c r="AL168">
        <v>3.36882719173108</v>
      </c>
      <c r="AM168">
        <v>66.8786947202565</v>
      </c>
      <c r="AN168">
        <f>(AP168 - AO168 + BO168*1E3/(8.314*(BQ168+273.15)) * AR168/BN168 * AQ168) * BN168/(100*BB168) * 1000/(1000 - AP168)</f>
        <v>0</v>
      </c>
      <c r="AO168">
        <v>21.3383008248264</v>
      </c>
      <c r="AP168">
        <v>22.7507884848485</v>
      </c>
      <c r="AQ168">
        <v>0.00730538382051213</v>
      </c>
      <c r="AR168">
        <v>77.4196873633664</v>
      </c>
      <c r="AS168">
        <v>13</v>
      </c>
      <c r="AT168">
        <v>3</v>
      </c>
      <c r="AU168">
        <f>IF(AS168*$H$13&gt;=AW168,1.0,(AW168/(AW168-AS168*$H$13)))</f>
        <v>0</v>
      </c>
      <c r="AV168">
        <f>(AU168-1)*100</f>
        <v>0</v>
      </c>
      <c r="AW168">
        <f>MAX(0,($B$13+$C$13*BV168)/(1+$D$13*BV168)*BO168/(BQ168+273)*$E$13)</f>
        <v>0</v>
      </c>
      <c r="AX168">
        <f>$B$11*BW168+$C$11*BX168+$F$11*CI168*(1-CL168)</f>
        <v>0</v>
      </c>
      <c r="AY168">
        <f>AX168*AZ168</f>
        <v>0</v>
      </c>
      <c r="AZ168">
        <f>($B$11*$D$9+$C$11*$D$9+$F$11*((CV168+CN168)/MAX(CV168+CN168+CW168, 0.1)*$I$9+CW168/MAX(CV168+CN168+CW168, 0.1)*$J$9))/($B$11+$C$11+$F$11)</f>
        <v>0</v>
      </c>
      <c r="BA168">
        <f>($B$11*$K$9+$C$11*$K$9+$F$11*((CV168+CN168)/MAX(CV168+CN168+CW168, 0.1)*$P$9+CW168/MAX(CV168+CN168+CW168, 0.1)*$Q$9))/($B$11+$C$11+$F$11)</f>
        <v>0</v>
      </c>
      <c r="BB168">
        <v>2.18</v>
      </c>
      <c r="BC168">
        <v>0.5</v>
      </c>
      <c r="BD168" t="s">
        <v>355</v>
      </c>
      <c r="BE168">
        <v>2</v>
      </c>
      <c r="BF168" t="b">
        <v>1</v>
      </c>
      <c r="BG168">
        <v>1656173141.71429</v>
      </c>
      <c r="BH168">
        <v>534.181892857143</v>
      </c>
      <c r="BI168">
        <v>569.632464285714</v>
      </c>
      <c r="BJ168">
        <v>22.7048071428571</v>
      </c>
      <c r="BK168">
        <v>21.3006642857143</v>
      </c>
      <c r="BL168">
        <v>532.605142857143</v>
      </c>
      <c r="BM168">
        <v>22.6532428571429</v>
      </c>
      <c r="BN168">
        <v>499.983714285714</v>
      </c>
      <c r="BO168">
        <v>76.3380428571429</v>
      </c>
      <c r="BP168">
        <v>0.0999742892857143</v>
      </c>
      <c r="BQ168">
        <v>26.5481428571429</v>
      </c>
      <c r="BR168">
        <v>26.7327785714286</v>
      </c>
      <c r="BS168">
        <v>999.9</v>
      </c>
      <c r="BT168">
        <v>0</v>
      </c>
      <c r="BU168">
        <v>0</v>
      </c>
      <c r="BV168">
        <v>10010.8803571429</v>
      </c>
      <c r="BW168">
        <v>0</v>
      </c>
      <c r="BX168">
        <v>1790.35535714286</v>
      </c>
      <c r="BY168">
        <v>-35.4506142857143</v>
      </c>
      <c r="BZ168">
        <v>546.592535714286</v>
      </c>
      <c r="CA168">
        <v>582.030678571429</v>
      </c>
      <c r="CB168">
        <v>1.40413642857143</v>
      </c>
      <c r="CC168">
        <v>569.632464285714</v>
      </c>
      <c r="CD168">
        <v>21.3006642857143</v>
      </c>
      <c r="CE168">
        <v>1.73324035714286</v>
      </c>
      <c r="CF168">
        <v>1.62605071428571</v>
      </c>
      <c r="CG168">
        <v>15.1973642857143</v>
      </c>
      <c r="CH168">
        <v>14.2078964285714</v>
      </c>
      <c r="CI168">
        <v>2000.00214285714</v>
      </c>
      <c r="CJ168">
        <v>0.980001035714286</v>
      </c>
      <c r="CK168">
        <v>0.0199989714285714</v>
      </c>
      <c r="CL168">
        <v>0</v>
      </c>
      <c r="CM168">
        <v>2.56298214285714</v>
      </c>
      <c r="CN168">
        <v>0</v>
      </c>
      <c r="CO168">
        <v>3199.42464285714</v>
      </c>
      <c r="CP168">
        <v>16705.4357142857</v>
      </c>
      <c r="CQ168">
        <v>46</v>
      </c>
      <c r="CR168">
        <v>48.3705</v>
      </c>
      <c r="CS168">
        <v>47.187</v>
      </c>
      <c r="CT168">
        <v>46.156</v>
      </c>
      <c r="CU168">
        <v>45.312</v>
      </c>
      <c r="CV168">
        <v>1960.00571428571</v>
      </c>
      <c r="CW168">
        <v>39.9975</v>
      </c>
      <c r="CX168">
        <v>0</v>
      </c>
      <c r="CY168">
        <v>1656173148.6</v>
      </c>
      <c r="CZ168">
        <v>0</v>
      </c>
      <c r="DA168">
        <v>0</v>
      </c>
      <c r="DB168" t="s">
        <v>356</v>
      </c>
      <c r="DC168">
        <v>1656081796.1</v>
      </c>
      <c r="DD168">
        <v>1656081786.6</v>
      </c>
      <c r="DE168">
        <v>0</v>
      </c>
      <c r="DF168">
        <v>0.447</v>
      </c>
      <c r="DG168">
        <v>0.012</v>
      </c>
      <c r="DH168">
        <v>1.816</v>
      </c>
      <c r="DI168">
        <v>-0.091</v>
      </c>
      <c r="DJ168">
        <v>420</v>
      </c>
      <c r="DK168">
        <v>13</v>
      </c>
      <c r="DL168">
        <v>0.64</v>
      </c>
      <c r="DM168">
        <v>0.22</v>
      </c>
      <c r="DN168">
        <v>-35.1126975</v>
      </c>
      <c r="DO168">
        <v>-4.88950581613503</v>
      </c>
      <c r="DP168">
        <v>0.513214889927943</v>
      </c>
      <c r="DQ168">
        <v>0</v>
      </c>
      <c r="DR168">
        <v>1.4188945</v>
      </c>
      <c r="DS168">
        <v>-0.278898686679176</v>
      </c>
      <c r="DT168">
        <v>0.0320503748769028</v>
      </c>
      <c r="DU168">
        <v>0</v>
      </c>
      <c r="DV168">
        <v>0</v>
      </c>
      <c r="DW168">
        <v>2</v>
      </c>
      <c r="DX168" t="s">
        <v>357</v>
      </c>
      <c r="DY168">
        <v>2.84491</v>
      </c>
      <c r="DZ168">
        <v>2.71662</v>
      </c>
      <c r="EA168">
        <v>0.0952309</v>
      </c>
      <c r="EB168">
        <v>0.0996734</v>
      </c>
      <c r="EC168">
        <v>0.0841797</v>
      </c>
      <c r="ED168">
        <v>0.0798701</v>
      </c>
      <c r="EE168">
        <v>25584</v>
      </c>
      <c r="EF168">
        <v>21984.3</v>
      </c>
      <c r="EG168">
        <v>25325.5</v>
      </c>
      <c r="EH168">
        <v>23790.5</v>
      </c>
      <c r="EI168">
        <v>39601.3</v>
      </c>
      <c r="EJ168">
        <v>36243.8</v>
      </c>
      <c r="EK168">
        <v>45794.3</v>
      </c>
      <c r="EL168">
        <v>42452.8</v>
      </c>
      <c r="EM168">
        <v>1.7698</v>
      </c>
      <c r="EN168">
        <v>2.16093</v>
      </c>
      <c r="EO168">
        <v>0.0344664</v>
      </c>
      <c r="EP168">
        <v>0</v>
      </c>
      <c r="EQ168">
        <v>26.1823</v>
      </c>
      <c r="ER168">
        <v>999.9</v>
      </c>
      <c r="ES168">
        <v>40.331</v>
      </c>
      <c r="ET168">
        <v>33.949</v>
      </c>
      <c r="EU168">
        <v>28.1483</v>
      </c>
      <c r="EV168">
        <v>52.1457</v>
      </c>
      <c r="EW168">
        <v>34.6194</v>
      </c>
      <c r="EX168">
        <v>2</v>
      </c>
      <c r="EY168">
        <v>0.142297</v>
      </c>
      <c r="EZ168">
        <v>2.42667</v>
      </c>
      <c r="FA168">
        <v>20.2266</v>
      </c>
      <c r="FB168">
        <v>5.23017</v>
      </c>
      <c r="FC168">
        <v>11.992</v>
      </c>
      <c r="FD168">
        <v>4.95575</v>
      </c>
      <c r="FE168">
        <v>3.30395</v>
      </c>
      <c r="FF168">
        <v>9999</v>
      </c>
      <c r="FG168">
        <v>311.8</v>
      </c>
      <c r="FH168">
        <v>3772.8</v>
      </c>
      <c r="FI168">
        <v>9999</v>
      </c>
      <c r="FJ168">
        <v>1.86829</v>
      </c>
      <c r="FK168">
        <v>1.86401</v>
      </c>
      <c r="FL168">
        <v>1.87149</v>
      </c>
      <c r="FM168">
        <v>1.8625</v>
      </c>
      <c r="FN168">
        <v>1.86188</v>
      </c>
      <c r="FO168">
        <v>1.86829</v>
      </c>
      <c r="FP168">
        <v>1.85842</v>
      </c>
      <c r="FQ168">
        <v>1.86478</v>
      </c>
      <c r="FR168">
        <v>5</v>
      </c>
      <c r="FS168">
        <v>0</v>
      </c>
      <c r="FT168">
        <v>0</v>
      </c>
      <c r="FU168">
        <v>0</v>
      </c>
      <c r="FV168" t="s">
        <v>358</v>
      </c>
      <c r="FW168" t="s">
        <v>359</v>
      </c>
      <c r="FX168" t="s">
        <v>360</v>
      </c>
      <c r="FY168" t="s">
        <v>360</v>
      </c>
      <c r="FZ168" t="s">
        <v>360</v>
      </c>
      <c r="GA168" t="s">
        <v>360</v>
      </c>
      <c r="GB168">
        <v>0</v>
      </c>
      <c r="GC168">
        <v>100</v>
      </c>
      <c r="GD168">
        <v>100</v>
      </c>
      <c r="GE168">
        <v>1.617</v>
      </c>
      <c r="GF168">
        <v>0.0516</v>
      </c>
      <c r="GG168">
        <v>0.394990895927804</v>
      </c>
      <c r="GH168">
        <v>0.00311535208462502</v>
      </c>
      <c r="GI168">
        <v>-2.16445174003142e-06</v>
      </c>
      <c r="GJ168">
        <v>9.0383515404126e-10</v>
      </c>
      <c r="GK168">
        <v>0.0515542376217994</v>
      </c>
      <c r="GL168">
        <v>0</v>
      </c>
      <c r="GM168">
        <v>0</v>
      </c>
      <c r="GN168">
        <v>0</v>
      </c>
      <c r="GO168">
        <v>18</v>
      </c>
      <c r="GP168">
        <v>2154</v>
      </c>
      <c r="GQ168">
        <v>2</v>
      </c>
      <c r="GR168">
        <v>17</v>
      </c>
      <c r="GS168">
        <v>1522.6</v>
      </c>
      <c r="GT168">
        <v>1522.7</v>
      </c>
      <c r="GU168">
        <v>1.77979</v>
      </c>
      <c r="GV168">
        <v>2.37671</v>
      </c>
      <c r="GW168">
        <v>1.99829</v>
      </c>
      <c r="GX168">
        <v>2.67578</v>
      </c>
      <c r="GY168">
        <v>2.09351</v>
      </c>
      <c r="GZ168">
        <v>2.41333</v>
      </c>
      <c r="HA168">
        <v>39.5666</v>
      </c>
      <c r="HB168">
        <v>15.4104</v>
      </c>
      <c r="HC168">
        <v>18</v>
      </c>
      <c r="HD168">
        <v>428.156</v>
      </c>
      <c r="HE168">
        <v>697.692</v>
      </c>
      <c r="HF168">
        <v>23.0049</v>
      </c>
      <c r="HG168">
        <v>29.3119</v>
      </c>
      <c r="HH168">
        <v>30.0002</v>
      </c>
      <c r="HI168">
        <v>29.0896</v>
      </c>
      <c r="HJ168">
        <v>29.0743</v>
      </c>
      <c r="HK168">
        <v>35.71</v>
      </c>
      <c r="HL168">
        <v>32.6965</v>
      </c>
      <c r="HM168">
        <v>27.9251</v>
      </c>
      <c r="HN168">
        <v>23</v>
      </c>
      <c r="HO168">
        <v>619.126</v>
      </c>
      <c r="HP168">
        <v>21.3407</v>
      </c>
      <c r="HQ168">
        <v>96.9138</v>
      </c>
      <c r="HR168">
        <v>99.7974</v>
      </c>
    </row>
    <row r="169" spans="1:226">
      <c r="A169">
        <v>153</v>
      </c>
      <c r="B169">
        <v>1656173154.5</v>
      </c>
      <c r="C169">
        <v>3358</v>
      </c>
      <c r="D169" t="s">
        <v>665</v>
      </c>
      <c r="E169" t="s">
        <v>666</v>
      </c>
      <c r="F169">
        <v>5</v>
      </c>
      <c r="G169" t="s">
        <v>596</v>
      </c>
      <c r="H169" t="s">
        <v>354</v>
      </c>
      <c r="I169">
        <v>1656173147</v>
      </c>
      <c r="J169">
        <f>(K169)/1000</f>
        <v>0</v>
      </c>
      <c r="K169">
        <f>IF(BF169, AN169, AH169)</f>
        <v>0</v>
      </c>
      <c r="L169">
        <f>IF(BF169, AI169, AG169)</f>
        <v>0</v>
      </c>
      <c r="M169">
        <f>BH169 - IF(AU169&gt;1, L169*BB169*100.0/(AW169*BV169), 0)</f>
        <v>0</v>
      </c>
      <c r="N169">
        <f>((T169-J169/2)*M169-L169)/(T169+J169/2)</f>
        <v>0</v>
      </c>
      <c r="O169">
        <f>N169*(BO169+BP169)/1000.0</f>
        <v>0</v>
      </c>
      <c r="P169">
        <f>(BH169 - IF(AU169&gt;1, L169*BB169*100.0/(AW169*BV169), 0))*(BO169+BP169)/1000.0</f>
        <v>0</v>
      </c>
      <c r="Q169">
        <f>2.0/((1/S169-1/R169)+SIGN(S169)*SQRT((1/S169-1/R169)*(1/S169-1/R169) + 4*BC169/((BC169+1)*(BC169+1))*(2*1/S169*1/R169-1/R169*1/R169)))</f>
        <v>0</v>
      </c>
      <c r="R169">
        <f>IF(LEFT(BD169,1)&lt;&gt;"0",IF(LEFT(BD169,1)="1",3.0,BE169),$D$5+$E$5*(BV169*BO169/($K$5*1000))+$F$5*(BV169*BO169/($K$5*1000))*MAX(MIN(BB169,$J$5),$I$5)*MAX(MIN(BB169,$J$5),$I$5)+$G$5*MAX(MIN(BB169,$J$5),$I$5)*(BV169*BO169/($K$5*1000))+$H$5*(BV169*BO169/($K$5*1000))*(BV169*BO169/($K$5*1000)))</f>
        <v>0</v>
      </c>
      <c r="S169">
        <f>J169*(1000-(1000*0.61365*exp(17.502*W169/(240.97+W169))/(BO169+BP169)+BJ169)/2)/(1000*0.61365*exp(17.502*W169/(240.97+W169))/(BO169+BP169)-BJ169)</f>
        <v>0</v>
      </c>
      <c r="T169">
        <f>1/((BC169+1)/(Q169/1.6)+1/(R169/1.37)) + BC169/((BC169+1)/(Q169/1.6) + BC169/(R169/1.37))</f>
        <v>0</v>
      </c>
      <c r="U169">
        <f>(AX169*BA169)</f>
        <v>0</v>
      </c>
      <c r="V169">
        <f>(BQ169+(U169+2*0.95*5.67E-8*(((BQ169+$B$7)+273)^4-(BQ169+273)^4)-44100*J169)/(1.84*29.3*R169+8*0.95*5.67E-8*(BQ169+273)^3))</f>
        <v>0</v>
      </c>
      <c r="W169">
        <f>($C$7*BR169+$D$7*BS169+$E$7*V169)</f>
        <v>0</v>
      </c>
      <c r="X169">
        <f>0.61365*exp(17.502*W169/(240.97+W169))</f>
        <v>0</v>
      </c>
      <c r="Y169">
        <f>(Z169/AA169*100)</f>
        <v>0</v>
      </c>
      <c r="Z169">
        <f>BJ169*(BO169+BP169)/1000</f>
        <v>0</v>
      </c>
      <c r="AA169">
        <f>0.61365*exp(17.502*BQ169/(240.97+BQ169))</f>
        <v>0</v>
      </c>
      <c r="AB169">
        <f>(X169-BJ169*(BO169+BP169)/1000)</f>
        <v>0</v>
      </c>
      <c r="AC169">
        <f>(-J169*44100)</f>
        <v>0</v>
      </c>
      <c r="AD169">
        <f>2*29.3*R169*0.92*(BQ169-W169)</f>
        <v>0</v>
      </c>
      <c r="AE169">
        <f>2*0.95*5.67E-8*(((BQ169+$B$7)+273)^4-(W169+273)^4)</f>
        <v>0</v>
      </c>
      <c r="AF169">
        <f>U169+AE169+AC169+AD169</f>
        <v>0</v>
      </c>
      <c r="AG169">
        <f>BN169*AU169*(BI169-BH169*(1000-AU169*BK169)/(1000-AU169*BJ169))/(100*BB169)</f>
        <v>0</v>
      </c>
      <c r="AH169">
        <f>1000*BN169*AU169*(BJ169-BK169)/(100*BB169*(1000-AU169*BJ169))</f>
        <v>0</v>
      </c>
      <c r="AI169">
        <f>(AJ169 - AK169 - BO169*1E3/(8.314*(BQ169+273.15)) * AM169/BN169 * AL169) * BN169/(100*BB169) * (1000 - BK169)/1000</f>
        <v>0</v>
      </c>
      <c r="AJ169">
        <v>615.198488531523</v>
      </c>
      <c r="AK169">
        <v>588.086490909091</v>
      </c>
      <c r="AL169">
        <v>3.38116387468218</v>
      </c>
      <c r="AM169">
        <v>66.8786947202565</v>
      </c>
      <c r="AN169">
        <f>(AP169 - AO169 + BO169*1E3/(8.314*(BQ169+273.15)) * AR169/BN169 * AQ169) * BN169/(100*BB169) * 1000/(1000 - AP169)</f>
        <v>0</v>
      </c>
      <c r="AO169">
        <v>21.3143202309306</v>
      </c>
      <c r="AP169">
        <v>22.7584866666667</v>
      </c>
      <c r="AQ169">
        <v>0.00260571465760957</v>
      </c>
      <c r="AR169">
        <v>77.4196873633664</v>
      </c>
      <c r="AS169">
        <v>13</v>
      </c>
      <c r="AT169">
        <v>3</v>
      </c>
      <c r="AU169">
        <f>IF(AS169*$H$13&gt;=AW169,1.0,(AW169/(AW169-AS169*$H$13)))</f>
        <v>0</v>
      </c>
      <c r="AV169">
        <f>(AU169-1)*100</f>
        <v>0</v>
      </c>
      <c r="AW169">
        <f>MAX(0,($B$13+$C$13*BV169)/(1+$D$13*BV169)*BO169/(BQ169+273)*$E$13)</f>
        <v>0</v>
      </c>
      <c r="AX169">
        <f>$B$11*BW169+$C$11*BX169+$F$11*CI169*(1-CL169)</f>
        <v>0</v>
      </c>
      <c r="AY169">
        <f>AX169*AZ169</f>
        <v>0</v>
      </c>
      <c r="AZ169">
        <f>($B$11*$D$9+$C$11*$D$9+$F$11*((CV169+CN169)/MAX(CV169+CN169+CW169, 0.1)*$I$9+CW169/MAX(CV169+CN169+CW169, 0.1)*$J$9))/($B$11+$C$11+$F$11)</f>
        <v>0</v>
      </c>
      <c r="BA169">
        <f>($B$11*$K$9+$C$11*$K$9+$F$11*((CV169+CN169)/MAX(CV169+CN169+CW169, 0.1)*$P$9+CW169/MAX(CV169+CN169+CW169, 0.1)*$Q$9))/($B$11+$C$11+$F$11)</f>
        <v>0</v>
      </c>
      <c r="BB169">
        <v>2.18</v>
      </c>
      <c r="BC169">
        <v>0.5</v>
      </c>
      <c r="BD169" t="s">
        <v>355</v>
      </c>
      <c r="BE169">
        <v>2</v>
      </c>
      <c r="BF169" t="b">
        <v>1</v>
      </c>
      <c r="BG169">
        <v>1656173147</v>
      </c>
      <c r="BH169">
        <v>551.556074074074</v>
      </c>
      <c r="BI169">
        <v>587.413777777778</v>
      </c>
      <c r="BJ169">
        <v>22.7334481481481</v>
      </c>
      <c r="BK169">
        <v>21.3198777777778</v>
      </c>
      <c r="BL169">
        <v>549.952222222222</v>
      </c>
      <c r="BM169">
        <v>22.6818851851852</v>
      </c>
      <c r="BN169">
        <v>500.018296296296</v>
      </c>
      <c r="BO169">
        <v>76.337537037037</v>
      </c>
      <c r="BP169">
        <v>0.100065240740741</v>
      </c>
      <c r="BQ169">
        <v>26.5592740740741</v>
      </c>
      <c r="BR169">
        <v>26.7438703703704</v>
      </c>
      <c r="BS169">
        <v>999.9</v>
      </c>
      <c r="BT169">
        <v>0</v>
      </c>
      <c r="BU169">
        <v>0</v>
      </c>
      <c r="BV169">
        <v>10002.2566666667</v>
      </c>
      <c r="BW169">
        <v>0</v>
      </c>
      <c r="BX169">
        <v>1791.19851851852</v>
      </c>
      <c r="BY169">
        <v>-35.8577481481481</v>
      </c>
      <c r="BZ169">
        <v>564.386925925926</v>
      </c>
      <c r="CA169">
        <v>600.210074074074</v>
      </c>
      <c r="CB169">
        <v>1.41356703703704</v>
      </c>
      <c r="CC169">
        <v>587.413777777778</v>
      </c>
      <c r="CD169">
        <v>21.3198777777778</v>
      </c>
      <c r="CE169">
        <v>1.73541518518519</v>
      </c>
      <c r="CF169">
        <v>1.62750666666667</v>
      </c>
      <c r="CG169">
        <v>15.2168777777778</v>
      </c>
      <c r="CH169">
        <v>14.2217333333333</v>
      </c>
      <c r="CI169">
        <v>2000.00740740741</v>
      </c>
      <c r="CJ169">
        <v>0.980001074074074</v>
      </c>
      <c r="CK169">
        <v>0.0199989222222222</v>
      </c>
      <c r="CL169">
        <v>0</v>
      </c>
      <c r="CM169">
        <v>2.57422592592593</v>
      </c>
      <c r="CN169">
        <v>0</v>
      </c>
      <c r="CO169">
        <v>3206.50592592593</v>
      </c>
      <c r="CP169">
        <v>16705.4740740741</v>
      </c>
      <c r="CQ169">
        <v>46.0045925925926</v>
      </c>
      <c r="CR169">
        <v>48.375</v>
      </c>
      <c r="CS169">
        <v>47.187</v>
      </c>
      <c r="CT169">
        <v>46.1778148148148</v>
      </c>
      <c r="CU169">
        <v>45.3306666666667</v>
      </c>
      <c r="CV169">
        <v>1960.01185185185</v>
      </c>
      <c r="CW169">
        <v>39.9966666666667</v>
      </c>
      <c r="CX169">
        <v>0</v>
      </c>
      <c r="CY169">
        <v>1656173153.4</v>
      </c>
      <c r="CZ169">
        <v>0</v>
      </c>
      <c r="DA169">
        <v>0</v>
      </c>
      <c r="DB169" t="s">
        <v>356</v>
      </c>
      <c r="DC169">
        <v>1656081796.1</v>
      </c>
      <c r="DD169">
        <v>1656081786.6</v>
      </c>
      <c r="DE169">
        <v>0</v>
      </c>
      <c r="DF169">
        <v>0.447</v>
      </c>
      <c r="DG169">
        <v>0.012</v>
      </c>
      <c r="DH169">
        <v>1.816</v>
      </c>
      <c r="DI169">
        <v>-0.091</v>
      </c>
      <c r="DJ169">
        <v>420</v>
      </c>
      <c r="DK169">
        <v>13</v>
      </c>
      <c r="DL169">
        <v>0.64</v>
      </c>
      <c r="DM169">
        <v>0.22</v>
      </c>
      <c r="DN169">
        <v>-35.6477525</v>
      </c>
      <c r="DO169">
        <v>-4.70442439024388</v>
      </c>
      <c r="DP169">
        <v>0.516606157042044</v>
      </c>
      <c r="DQ169">
        <v>0</v>
      </c>
      <c r="DR169">
        <v>1.416469</v>
      </c>
      <c r="DS169">
        <v>0.121417035647279</v>
      </c>
      <c r="DT169">
        <v>0.0305035092899161</v>
      </c>
      <c r="DU169">
        <v>0</v>
      </c>
      <c r="DV169">
        <v>0</v>
      </c>
      <c r="DW169">
        <v>2</v>
      </c>
      <c r="DX169" t="s">
        <v>357</v>
      </c>
      <c r="DY169">
        <v>2.84473</v>
      </c>
      <c r="DZ169">
        <v>2.71619</v>
      </c>
      <c r="EA169">
        <v>0.097245</v>
      </c>
      <c r="EB169">
        <v>0.101583</v>
      </c>
      <c r="EC169">
        <v>0.0841896</v>
      </c>
      <c r="ED169">
        <v>0.0797755</v>
      </c>
      <c r="EE169">
        <v>25526.6</v>
      </c>
      <c r="EF169">
        <v>21937.8</v>
      </c>
      <c r="EG169">
        <v>25325</v>
      </c>
      <c r="EH169">
        <v>23790.7</v>
      </c>
      <c r="EI169">
        <v>39600.8</v>
      </c>
      <c r="EJ169">
        <v>36247.9</v>
      </c>
      <c r="EK169">
        <v>45794.1</v>
      </c>
      <c r="EL169">
        <v>42453.3</v>
      </c>
      <c r="EM169">
        <v>1.7695</v>
      </c>
      <c r="EN169">
        <v>2.16087</v>
      </c>
      <c r="EO169">
        <v>0.0344589</v>
      </c>
      <c r="EP169">
        <v>0</v>
      </c>
      <c r="EQ169">
        <v>26.1989</v>
      </c>
      <c r="ER169">
        <v>999.9</v>
      </c>
      <c r="ES169">
        <v>40.306</v>
      </c>
      <c r="ET169">
        <v>33.949</v>
      </c>
      <c r="EU169">
        <v>28.1322</v>
      </c>
      <c r="EV169">
        <v>52.5757</v>
      </c>
      <c r="EW169">
        <v>34.6354</v>
      </c>
      <c r="EX169">
        <v>2</v>
      </c>
      <c r="EY169">
        <v>0.142477</v>
      </c>
      <c r="EZ169">
        <v>2.4544</v>
      </c>
      <c r="FA169">
        <v>20.2261</v>
      </c>
      <c r="FB169">
        <v>5.23017</v>
      </c>
      <c r="FC169">
        <v>11.992</v>
      </c>
      <c r="FD169">
        <v>4.9558</v>
      </c>
      <c r="FE169">
        <v>3.304</v>
      </c>
      <c r="FF169">
        <v>9999</v>
      </c>
      <c r="FG169">
        <v>311.8</v>
      </c>
      <c r="FH169">
        <v>3773.1</v>
      </c>
      <c r="FI169">
        <v>9999</v>
      </c>
      <c r="FJ169">
        <v>1.86829</v>
      </c>
      <c r="FK169">
        <v>1.86401</v>
      </c>
      <c r="FL169">
        <v>1.87149</v>
      </c>
      <c r="FM169">
        <v>1.86249</v>
      </c>
      <c r="FN169">
        <v>1.86188</v>
      </c>
      <c r="FO169">
        <v>1.86829</v>
      </c>
      <c r="FP169">
        <v>1.85842</v>
      </c>
      <c r="FQ169">
        <v>1.86478</v>
      </c>
      <c r="FR169">
        <v>5</v>
      </c>
      <c r="FS169">
        <v>0</v>
      </c>
      <c r="FT169">
        <v>0</v>
      </c>
      <c r="FU169">
        <v>0</v>
      </c>
      <c r="FV169" t="s">
        <v>358</v>
      </c>
      <c r="FW169" t="s">
        <v>359</v>
      </c>
      <c r="FX169" t="s">
        <v>360</v>
      </c>
      <c r="FY169" t="s">
        <v>360</v>
      </c>
      <c r="FZ169" t="s">
        <v>360</v>
      </c>
      <c r="GA169" t="s">
        <v>360</v>
      </c>
      <c r="GB169">
        <v>0</v>
      </c>
      <c r="GC169">
        <v>100</v>
      </c>
      <c r="GD169">
        <v>100</v>
      </c>
      <c r="GE169">
        <v>1.642</v>
      </c>
      <c r="GF169">
        <v>0.0515</v>
      </c>
      <c r="GG169">
        <v>0.394990895927804</v>
      </c>
      <c r="GH169">
        <v>0.00311535208462502</v>
      </c>
      <c r="GI169">
        <v>-2.16445174003142e-06</v>
      </c>
      <c r="GJ169">
        <v>9.0383515404126e-10</v>
      </c>
      <c r="GK169">
        <v>0.0515542376217994</v>
      </c>
      <c r="GL169">
        <v>0</v>
      </c>
      <c r="GM169">
        <v>0</v>
      </c>
      <c r="GN169">
        <v>0</v>
      </c>
      <c r="GO169">
        <v>18</v>
      </c>
      <c r="GP169">
        <v>2154</v>
      </c>
      <c r="GQ169">
        <v>2</v>
      </c>
      <c r="GR169">
        <v>17</v>
      </c>
      <c r="GS169">
        <v>1522.6</v>
      </c>
      <c r="GT169">
        <v>1522.8</v>
      </c>
      <c r="GU169">
        <v>1.81885</v>
      </c>
      <c r="GV169">
        <v>2.36938</v>
      </c>
      <c r="GW169">
        <v>1.99829</v>
      </c>
      <c r="GX169">
        <v>2.67456</v>
      </c>
      <c r="GY169">
        <v>2.09351</v>
      </c>
      <c r="GZ169">
        <v>2.40234</v>
      </c>
      <c r="HA169">
        <v>39.5666</v>
      </c>
      <c r="HB169">
        <v>15.4192</v>
      </c>
      <c r="HC169">
        <v>18</v>
      </c>
      <c r="HD169">
        <v>428.027</v>
      </c>
      <c r="HE169">
        <v>697.724</v>
      </c>
      <c r="HF169">
        <v>23.0054</v>
      </c>
      <c r="HG169">
        <v>29.3182</v>
      </c>
      <c r="HH169">
        <v>30.0003</v>
      </c>
      <c r="HI169">
        <v>29.0958</v>
      </c>
      <c r="HJ169">
        <v>29.0805</v>
      </c>
      <c r="HK169">
        <v>36.5096</v>
      </c>
      <c r="HL169">
        <v>32.6965</v>
      </c>
      <c r="HM169">
        <v>27.9251</v>
      </c>
      <c r="HN169">
        <v>23</v>
      </c>
      <c r="HO169">
        <v>639.32</v>
      </c>
      <c r="HP169">
        <v>21.3407</v>
      </c>
      <c r="HQ169">
        <v>96.9128</v>
      </c>
      <c r="HR169">
        <v>99.7984</v>
      </c>
    </row>
    <row r="170" spans="1:226">
      <c r="A170">
        <v>154</v>
      </c>
      <c r="B170">
        <v>1656173159.5</v>
      </c>
      <c r="C170">
        <v>3363</v>
      </c>
      <c r="D170" t="s">
        <v>667</v>
      </c>
      <c r="E170" t="s">
        <v>668</v>
      </c>
      <c r="F170">
        <v>5</v>
      </c>
      <c r="G170" t="s">
        <v>596</v>
      </c>
      <c r="H170" t="s">
        <v>354</v>
      </c>
      <c r="I170">
        <v>1656173151.71429</v>
      </c>
      <c r="J170">
        <f>(K170)/1000</f>
        <v>0</v>
      </c>
      <c r="K170">
        <f>IF(BF170, AN170, AH170)</f>
        <v>0</v>
      </c>
      <c r="L170">
        <f>IF(BF170, AI170, AG170)</f>
        <v>0</v>
      </c>
      <c r="M170">
        <f>BH170 - IF(AU170&gt;1, L170*BB170*100.0/(AW170*BV170), 0)</f>
        <v>0</v>
      </c>
      <c r="N170">
        <f>((T170-J170/2)*M170-L170)/(T170+J170/2)</f>
        <v>0</v>
      </c>
      <c r="O170">
        <f>N170*(BO170+BP170)/1000.0</f>
        <v>0</v>
      </c>
      <c r="P170">
        <f>(BH170 - IF(AU170&gt;1, L170*BB170*100.0/(AW170*BV170), 0))*(BO170+BP170)/1000.0</f>
        <v>0</v>
      </c>
      <c r="Q170">
        <f>2.0/((1/S170-1/R170)+SIGN(S170)*SQRT((1/S170-1/R170)*(1/S170-1/R170) + 4*BC170/((BC170+1)*(BC170+1))*(2*1/S170*1/R170-1/R170*1/R170)))</f>
        <v>0</v>
      </c>
      <c r="R170">
        <f>IF(LEFT(BD170,1)&lt;&gt;"0",IF(LEFT(BD170,1)="1",3.0,BE170),$D$5+$E$5*(BV170*BO170/($K$5*1000))+$F$5*(BV170*BO170/($K$5*1000))*MAX(MIN(BB170,$J$5),$I$5)*MAX(MIN(BB170,$J$5),$I$5)+$G$5*MAX(MIN(BB170,$J$5),$I$5)*(BV170*BO170/($K$5*1000))+$H$5*(BV170*BO170/($K$5*1000))*(BV170*BO170/($K$5*1000)))</f>
        <v>0</v>
      </c>
      <c r="S170">
        <f>J170*(1000-(1000*0.61365*exp(17.502*W170/(240.97+W170))/(BO170+BP170)+BJ170)/2)/(1000*0.61365*exp(17.502*W170/(240.97+W170))/(BO170+BP170)-BJ170)</f>
        <v>0</v>
      </c>
      <c r="T170">
        <f>1/((BC170+1)/(Q170/1.6)+1/(R170/1.37)) + BC170/((BC170+1)/(Q170/1.6) + BC170/(R170/1.37))</f>
        <v>0</v>
      </c>
      <c r="U170">
        <f>(AX170*BA170)</f>
        <v>0</v>
      </c>
      <c r="V170">
        <f>(BQ170+(U170+2*0.95*5.67E-8*(((BQ170+$B$7)+273)^4-(BQ170+273)^4)-44100*J170)/(1.84*29.3*R170+8*0.95*5.67E-8*(BQ170+273)^3))</f>
        <v>0</v>
      </c>
      <c r="W170">
        <f>($C$7*BR170+$D$7*BS170+$E$7*V170)</f>
        <v>0</v>
      </c>
      <c r="X170">
        <f>0.61365*exp(17.502*W170/(240.97+W170))</f>
        <v>0</v>
      </c>
      <c r="Y170">
        <f>(Z170/AA170*100)</f>
        <v>0</v>
      </c>
      <c r="Z170">
        <f>BJ170*(BO170+BP170)/1000</f>
        <v>0</v>
      </c>
      <c r="AA170">
        <f>0.61365*exp(17.502*BQ170/(240.97+BQ170))</f>
        <v>0</v>
      </c>
      <c r="AB170">
        <f>(X170-BJ170*(BO170+BP170)/1000)</f>
        <v>0</v>
      </c>
      <c r="AC170">
        <f>(-J170*44100)</f>
        <v>0</v>
      </c>
      <c r="AD170">
        <f>2*29.3*R170*0.92*(BQ170-W170)</f>
        <v>0</v>
      </c>
      <c r="AE170">
        <f>2*0.95*5.67E-8*(((BQ170+$B$7)+273)^4-(W170+273)^4)</f>
        <v>0</v>
      </c>
      <c r="AF170">
        <f>U170+AE170+AC170+AD170</f>
        <v>0</v>
      </c>
      <c r="AG170">
        <f>BN170*AU170*(BI170-BH170*(1000-AU170*BK170)/(1000-AU170*BJ170))/(100*BB170)</f>
        <v>0</v>
      </c>
      <c r="AH170">
        <f>1000*BN170*AU170*(BJ170-BK170)/(100*BB170*(1000-AU170*BJ170))</f>
        <v>0</v>
      </c>
      <c r="AI170">
        <f>(AJ170 - AK170 - BO170*1E3/(8.314*(BQ170+273.15)) * AM170/BN170 * AL170) * BN170/(100*BB170) * (1000 - BK170)/1000</f>
        <v>0</v>
      </c>
      <c r="AJ170">
        <v>632.035494734473</v>
      </c>
      <c r="AK170">
        <v>604.9586</v>
      </c>
      <c r="AL170">
        <v>3.4000460496518</v>
      </c>
      <c r="AM170">
        <v>66.8786947202565</v>
      </c>
      <c r="AN170">
        <f>(AP170 - AO170 + BO170*1E3/(8.314*(BQ170+273.15)) * AR170/BN170 * AQ170) * BN170/(100*BB170) * 1000/(1000 - AP170)</f>
        <v>0</v>
      </c>
      <c r="AO170">
        <v>21.2912640105338</v>
      </c>
      <c r="AP170">
        <v>22.7546890909091</v>
      </c>
      <c r="AQ170">
        <v>-0.000424884545410931</v>
      </c>
      <c r="AR170">
        <v>77.4196873633664</v>
      </c>
      <c r="AS170">
        <v>13</v>
      </c>
      <c r="AT170">
        <v>3</v>
      </c>
      <c r="AU170">
        <f>IF(AS170*$H$13&gt;=AW170,1.0,(AW170/(AW170-AS170*$H$13)))</f>
        <v>0</v>
      </c>
      <c r="AV170">
        <f>(AU170-1)*100</f>
        <v>0</v>
      </c>
      <c r="AW170">
        <f>MAX(0,($B$13+$C$13*BV170)/(1+$D$13*BV170)*BO170/(BQ170+273)*$E$13)</f>
        <v>0</v>
      </c>
      <c r="AX170">
        <f>$B$11*BW170+$C$11*BX170+$F$11*CI170*(1-CL170)</f>
        <v>0</v>
      </c>
      <c r="AY170">
        <f>AX170*AZ170</f>
        <v>0</v>
      </c>
      <c r="AZ170">
        <f>($B$11*$D$9+$C$11*$D$9+$F$11*((CV170+CN170)/MAX(CV170+CN170+CW170, 0.1)*$I$9+CW170/MAX(CV170+CN170+CW170, 0.1)*$J$9))/($B$11+$C$11+$F$11)</f>
        <v>0</v>
      </c>
      <c r="BA170">
        <f>($B$11*$K$9+$C$11*$K$9+$F$11*((CV170+CN170)/MAX(CV170+CN170+CW170, 0.1)*$P$9+CW170/MAX(CV170+CN170+CW170, 0.1)*$Q$9))/($B$11+$C$11+$F$11)</f>
        <v>0</v>
      </c>
      <c r="BB170">
        <v>2.18</v>
      </c>
      <c r="BC170">
        <v>0.5</v>
      </c>
      <c r="BD170" t="s">
        <v>355</v>
      </c>
      <c r="BE170">
        <v>2</v>
      </c>
      <c r="BF170" t="b">
        <v>1</v>
      </c>
      <c r="BG170">
        <v>1656173151.71429</v>
      </c>
      <c r="BH170">
        <v>567.078357142857</v>
      </c>
      <c r="BI170">
        <v>603.297571428571</v>
      </c>
      <c r="BJ170">
        <v>22.7497964285714</v>
      </c>
      <c r="BK170">
        <v>21.31125</v>
      </c>
      <c r="BL170">
        <v>565.4505</v>
      </c>
      <c r="BM170">
        <v>22.6982392857143</v>
      </c>
      <c r="BN170">
        <v>500.016357142857</v>
      </c>
      <c r="BO170">
        <v>76.3369571428571</v>
      </c>
      <c r="BP170">
        <v>0.0999521571428571</v>
      </c>
      <c r="BQ170">
        <v>26.5698535714286</v>
      </c>
      <c r="BR170">
        <v>26.7539892857143</v>
      </c>
      <c r="BS170">
        <v>999.9</v>
      </c>
      <c r="BT170">
        <v>0</v>
      </c>
      <c r="BU170">
        <v>0</v>
      </c>
      <c r="BV170">
        <v>10004.1378571429</v>
      </c>
      <c r="BW170">
        <v>0</v>
      </c>
      <c r="BX170">
        <v>1791.88607142857</v>
      </c>
      <c r="BY170">
        <v>-36.219325</v>
      </c>
      <c r="BZ170">
        <v>580.279678571429</v>
      </c>
      <c r="CA170">
        <v>616.434321428571</v>
      </c>
      <c r="CB170">
        <v>1.43855107142857</v>
      </c>
      <c r="CC170">
        <v>603.297571428571</v>
      </c>
      <c r="CD170">
        <v>21.31125</v>
      </c>
      <c r="CE170">
        <v>1.73665035714286</v>
      </c>
      <c r="CF170">
        <v>1.62683535714286</v>
      </c>
      <c r="CG170">
        <v>15.2279678571429</v>
      </c>
      <c r="CH170">
        <v>14.2153642857143</v>
      </c>
      <c r="CI170">
        <v>2000.00071428571</v>
      </c>
      <c r="CJ170">
        <v>0.979996785714286</v>
      </c>
      <c r="CK170">
        <v>0.02000325</v>
      </c>
      <c r="CL170">
        <v>0</v>
      </c>
      <c r="CM170">
        <v>2.53728571428571</v>
      </c>
      <c r="CN170">
        <v>0</v>
      </c>
      <c r="CO170">
        <v>3211.76821428571</v>
      </c>
      <c r="CP170">
        <v>16705.3821428571</v>
      </c>
      <c r="CQ170">
        <v>46.0243571428571</v>
      </c>
      <c r="CR170">
        <v>48.3816428571428</v>
      </c>
      <c r="CS170">
        <v>47.19375</v>
      </c>
      <c r="CT170">
        <v>46.1847857142857</v>
      </c>
      <c r="CU170">
        <v>45.35025</v>
      </c>
      <c r="CV170">
        <v>1959.9975</v>
      </c>
      <c r="CW170">
        <v>40.0042857142857</v>
      </c>
      <c r="CX170">
        <v>0</v>
      </c>
      <c r="CY170">
        <v>1656173158.2</v>
      </c>
      <c r="CZ170">
        <v>0</v>
      </c>
      <c r="DA170">
        <v>0</v>
      </c>
      <c r="DB170" t="s">
        <v>356</v>
      </c>
      <c r="DC170">
        <v>1656081796.1</v>
      </c>
      <c r="DD170">
        <v>1656081786.6</v>
      </c>
      <c r="DE170">
        <v>0</v>
      </c>
      <c r="DF170">
        <v>0.447</v>
      </c>
      <c r="DG170">
        <v>0.012</v>
      </c>
      <c r="DH170">
        <v>1.816</v>
      </c>
      <c r="DI170">
        <v>-0.091</v>
      </c>
      <c r="DJ170">
        <v>420</v>
      </c>
      <c r="DK170">
        <v>13</v>
      </c>
      <c r="DL170">
        <v>0.64</v>
      </c>
      <c r="DM170">
        <v>0.22</v>
      </c>
      <c r="DN170">
        <v>-35.93565</v>
      </c>
      <c r="DO170">
        <v>-4.39665140712942</v>
      </c>
      <c r="DP170">
        <v>0.50253513608503</v>
      </c>
      <c r="DQ170">
        <v>0</v>
      </c>
      <c r="DR170">
        <v>1.422554</v>
      </c>
      <c r="DS170">
        <v>0.322480975609756</v>
      </c>
      <c r="DT170">
        <v>0.0355174158547606</v>
      </c>
      <c r="DU170">
        <v>0</v>
      </c>
      <c r="DV170">
        <v>0</v>
      </c>
      <c r="DW170">
        <v>2</v>
      </c>
      <c r="DX170" t="s">
        <v>357</v>
      </c>
      <c r="DY170">
        <v>2.84442</v>
      </c>
      <c r="DZ170">
        <v>2.7168</v>
      </c>
      <c r="EA170">
        <v>0.0992211</v>
      </c>
      <c r="EB170">
        <v>0.103616</v>
      </c>
      <c r="EC170">
        <v>0.084176</v>
      </c>
      <c r="ED170">
        <v>0.0797866</v>
      </c>
      <c r="EE170">
        <v>25471</v>
      </c>
      <c r="EF170">
        <v>21888.3</v>
      </c>
      <c r="EG170">
        <v>25325.3</v>
      </c>
      <c r="EH170">
        <v>23790.8</v>
      </c>
      <c r="EI170">
        <v>39601.2</v>
      </c>
      <c r="EJ170">
        <v>36247.8</v>
      </c>
      <c r="EK170">
        <v>45793.9</v>
      </c>
      <c r="EL170">
        <v>42453.6</v>
      </c>
      <c r="EM170">
        <v>1.7695</v>
      </c>
      <c r="EN170">
        <v>2.16103</v>
      </c>
      <c r="EO170">
        <v>0.0339746</v>
      </c>
      <c r="EP170">
        <v>0</v>
      </c>
      <c r="EQ170">
        <v>26.2171</v>
      </c>
      <c r="ER170">
        <v>999.9</v>
      </c>
      <c r="ES170">
        <v>40.282</v>
      </c>
      <c r="ET170">
        <v>33.969</v>
      </c>
      <c r="EU170">
        <v>28.1466</v>
      </c>
      <c r="EV170">
        <v>52.0457</v>
      </c>
      <c r="EW170">
        <v>34.6875</v>
      </c>
      <c r="EX170">
        <v>2</v>
      </c>
      <c r="EY170">
        <v>0.143011</v>
      </c>
      <c r="EZ170">
        <v>2.47718</v>
      </c>
      <c r="FA170">
        <v>20.2258</v>
      </c>
      <c r="FB170">
        <v>5.23107</v>
      </c>
      <c r="FC170">
        <v>11.992</v>
      </c>
      <c r="FD170">
        <v>4.9556</v>
      </c>
      <c r="FE170">
        <v>3.30395</v>
      </c>
      <c r="FF170">
        <v>9999</v>
      </c>
      <c r="FG170">
        <v>311.8</v>
      </c>
      <c r="FH170">
        <v>3773.1</v>
      </c>
      <c r="FI170">
        <v>9999</v>
      </c>
      <c r="FJ170">
        <v>1.86829</v>
      </c>
      <c r="FK170">
        <v>1.86401</v>
      </c>
      <c r="FL170">
        <v>1.87149</v>
      </c>
      <c r="FM170">
        <v>1.8625</v>
      </c>
      <c r="FN170">
        <v>1.86188</v>
      </c>
      <c r="FO170">
        <v>1.86829</v>
      </c>
      <c r="FP170">
        <v>1.85846</v>
      </c>
      <c r="FQ170">
        <v>1.86478</v>
      </c>
      <c r="FR170">
        <v>5</v>
      </c>
      <c r="FS170">
        <v>0</v>
      </c>
      <c r="FT170">
        <v>0</v>
      </c>
      <c r="FU170">
        <v>0</v>
      </c>
      <c r="FV170" t="s">
        <v>358</v>
      </c>
      <c r="FW170" t="s">
        <v>359</v>
      </c>
      <c r="FX170" t="s">
        <v>360</v>
      </c>
      <c r="FY170" t="s">
        <v>360</v>
      </c>
      <c r="FZ170" t="s">
        <v>360</v>
      </c>
      <c r="GA170" t="s">
        <v>360</v>
      </c>
      <c r="GB170">
        <v>0</v>
      </c>
      <c r="GC170">
        <v>100</v>
      </c>
      <c r="GD170">
        <v>100</v>
      </c>
      <c r="GE170">
        <v>1.667</v>
      </c>
      <c r="GF170">
        <v>0.0516</v>
      </c>
      <c r="GG170">
        <v>0.394990895927804</v>
      </c>
      <c r="GH170">
        <v>0.00311535208462502</v>
      </c>
      <c r="GI170">
        <v>-2.16445174003142e-06</v>
      </c>
      <c r="GJ170">
        <v>9.0383515404126e-10</v>
      </c>
      <c r="GK170">
        <v>0.0515542376217994</v>
      </c>
      <c r="GL170">
        <v>0</v>
      </c>
      <c r="GM170">
        <v>0</v>
      </c>
      <c r="GN170">
        <v>0</v>
      </c>
      <c r="GO170">
        <v>18</v>
      </c>
      <c r="GP170">
        <v>2154</v>
      </c>
      <c r="GQ170">
        <v>2</v>
      </c>
      <c r="GR170">
        <v>17</v>
      </c>
      <c r="GS170">
        <v>1522.7</v>
      </c>
      <c r="GT170">
        <v>1522.9</v>
      </c>
      <c r="GU170">
        <v>1.85791</v>
      </c>
      <c r="GV170">
        <v>2.36816</v>
      </c>
      <c r="GW170">
        <v>1.99829</v>
      </c>
      <c r="GX170">
        <v>2.67578</v>
      </c>
      <c r="GY170">
        <v>2.09351</v>
      </c>
      <c r="GZ170">
        <v>2.37671</v>
      </c>
      <c r="HA170">
        <v>39.5666</v>
      </c>
      <c r="HB170">
        <v>15.4104</v>
      </c>
      <c r="HC170">
        <v>18</v>
      </c>
      <c r="HD170">
        <v>428.07</v>
      </c>
      <c r="HE170">
        <v>697.933</v>
      </c>
      <c r="HF170">
        <v>23.0049</v>
      </c>
      <c r="HG170">
        <v>29.3245</v>
      </c>
      <c r="HH170">
        <v>30.0004</v>
      </c>
      <c r="HI170">
        <v>29.102</v>
      </c>
      <c r="HJ170">
        <v>29.0868</v>
      </c>
      <c r="HK170">
        <v>37.261</v>
      </c>
      <c r="HL170">
        <v>32.6965</v>
      </c>
      <c r="HM170">
        <v>27.9251</v>
      </c>
      <c r="HN170">
        <v>23</v>
      </c>
      <c r="HO170">
        <v>652.732</v>
      </c>
      <c r="HP170">
        <v>21.3407</v>
      </c>
      <c r="HQ170">
        <v>96.9129</v>
      </c>
      <c r="HR170">
        <v>99.7991</v>
      </c>
    </row>
    <row r="171" spans="1:226">
      <c r="A171">
        <v>155</v>
      </c>
      <c r="B171">
        <v>1656173164.5</v>
      </c>
      <c r="C171">
        <v>3368</v>
      </c>
      <c r="D171" t="s">
        <v>669</v>
      </c>
      <c r="E171" t="s">
        <v>670</v>
      </c>
      <c r="F171">
        <v>5</v>
      </c>
      <c r="G171" t="s">
        <v>596</v>
      </c>
      <c r="H171" t="s">
        <v>354</v>
      </c>
      <c r="I171">
        <v>1656173157</v>
      </c>
      <c r="J171">
        <f>(K171)/1000</f>
        <v>0</v>
      </c>
      <c r="K171">
        <f>IF(BF171, AN171, AH171)</f>
        <v>0</v>
      </c>
      <c r="L171">
        <f>IF(BF171, AI171, AG171)</f>
        <v>0</v>
      </c>
      <c r="M171">
        <f>BH171 - IF(AU171&gt;1, L171*BB171*100.0/(AW171*BV171), 0)</f>
        <v>0</v>
      </c>
      <c r="N171">
        <f>((T171-J171/2)*M171-L171)/(T171+J171/2)</f>
        <v>0</v>
      </c>
      <c r="O171">
        <f>N171*(BO171+BP171)/1000.0</f>
        <v>0</v>
      </c>
      <c r="P171">
        <f>(BH171 - IF(AU171&gt;1, L171*BB171*100.0/(AW171*BV171), 0))*(BO171+BP171)/1000.0</f>
        <v>0</v>
      </c>
      <c r="Q171">
        <f>2.0/((1/S171-1/R171)+SIGN(S171)*SQRT((1/S171-1/R171)*(1/S171-1/R171) + 4*BC171/((BC171+1)*(BC171+1))*(2*1/S171*1/R171-1/R171*1/R171)))</f>
        <v>0</v>
      </c>
      <c r="R171">
        <f>IF(LEFT(BD171,1)&lt;&gt;"0",IF(LEFT(BD171,1)="1",3.0,BE171),$D$5+$E$5*(BV171*BO171/($K$5*1000))+$F$5*(BV171*BO171/($K$5*1000))*MAX(MIN(BB171,$J$5),$I$5)*MAX(MIN(BB171,$J$5),$I$5)+$G$5*MAX(MIN(BB171,$J$5),$I$5)*(BV171*BO171/($K$5*1000))+$H$5*(BV171*BO171/($K$5*1000))*(BV171*BO171/($K$5*1000)))</f>
        <v>0</v>
      </c>
      <c r="S171">
        <f>J171*(1000-(1000*0.61365*exp(17.502*W171/(240.97+W171))/(BO171+BP171)+BJ171)/2)/(1000*0.61365*exp(17.502*W171/(240.97+W171))/(BO171+BP171)-BJ171)</f>
        <v>0</v>
      </c>
      <c r="T171">
        <f>1/((BC171+1)/(Q171/1.6)+1/(R171/1.37)) + BC171/((BC171+1)/(Q171/1.6) + BC171/(R171/1.37))</f>
        <v>0</v>
      </c>
      <c r="U171">
        <f>(AX171*BA171)</f>
        <v>0</v>
      </c>
      <c r="V171">
        <f>(BQ171+(U171+2*0.95*5.67E-8*(((BQ171+$B$7)+273)^4-(BQ171+273)^4)-44100*J171)/(1.84*29.3*R171+8*0.95*5.67E-8*(BQ171+273)^3))</f>
        <v>0</v>
      </c>
      <c r="W171">
        <f>($C$7*BR171+$D$7*BS171+$E$7*V171)</f>
        <v>0</v>
      </c>
      <c r="X171">
        <f>0.61365*exp(17.502*W171/(240.97+W171))</f>
        <v>0</v>
      </c>
      <c r="Y171">
        <f>(Z171/AA171*100)</f>
        <v>0</v>
      </c>
      <c r="Z171">
        <f>BJ171*(BO171+BP171)/1000</f>
        <v>0</v>
      </c>
      <c r="AA171">
        <f>0.61365*exp(17.502*BQ171/(240.97+BQ171))</f>
        <v>0</v>
      </c>
      <c r="AB171">
        <f>(X171-BJ171*(BO171+BP171)/1000)</f>
        <v>0</v>
      </c>
      <c r="AC171">
        <f>(-J171*44100)</f>
        <v>0</v>
      </c>
      <c r="AD171">
        <f>2*29.3*R171*0.92*(BQ171-W171)</f>
        <v>0</v>
      </c>
      <c r="AE171">
        <f>2*0.95*5.67E-8*(((BQ171+$B$7)+273)^4-(W171+273)^4)</f>
        <v>0</v>
      </c>
      <c r="AF171">
        <f>U171+AE171+AC171+AD171</f>
        <v>0</v>
      </c>
      <c r="AG171">
        <f>BN171*AU171*(BI171-BH171*(1000-AU171*BK171)/(1000-AU171*BJ171))/(100*BB171)</f>
        <v>0</v>
      </c>
      <c r="AH171">
        <f>1000*BN171*AU171*(BJ171-BK171)/(100*BB171*(1000-AU171*BJ171))</f>
        <v>0</v>
      </c>
      <c r="AI171">
        <f>(AJ171 - AK171 - BO171*1E3/(8.314*(BQ171+273.15)) * AM171/BN171 * AL171) * BN171/(100*BB171) * (1000 - BK171)/1000</f>
        <v>0</v>
      </c>
      <c r="AJ171">
        <v>649.863683365233</v>
      </c>
      <c r="AK171">
        <v>622.216151515151</v>
      </c>
      <c r="AL171">
        <v>3.448628832826</v>
      </c>
      <c r="AM171">
        <v>66.8786947202565</v>
      </c>
      <c r="AN171">
        <f>(AP171 - AO171 + BO171*1E3/(8.314*(BQ171+273.15)) * AR171/BN171 * AQ171) * BN171/(100*BB171) * 1000/(1000 - AP171)</f>
        <v>0</v>
      </c>
      <c r="AO171">
        <v>21.2963424484883</v>
      </c>
      <c r="AP171">
        <v>22.7593812121212</v>
      </c>
      <c r="AQ171">
        <v>1.83218111971505e-05</v>
      </c>
      <c r="AR171">
        <v>77.4196873633664</v>
      </c>
      <c r="AS171">
        <v>13</v>
      </c>
      <c r="AT171">
        <v>3</v>
      </c>
      <c r="AU171">
        <f>IF(AS171*$H$13&gt;=AW171,1.0,(AW171/(AW171-AS171*$H$13)))</f>
        <v>0</v>
      </c>
      <c r="AV171">
        <f>(AU171-1)*100</f>
        <v>0</v>
      </c>
      <c r="AW171">
        <f>MAX(0,($B$13+$C$13*BV171)/(1+$D$13*BV171)*BO171/(BQ171+273)*$E$13)</f>
        <v>0</v>
      </c>
      <c r="AX171">
        <f>$B$11*BW171+$C$11*BX171+$F$11*CI171*(1-CL171)</f>
        <v>0</v>
      </c>
      <c r="AY171">
        <f>AX171*AZ171</f>
        <v>0</v>
      </c>
      <c r="AZ171">
        <f>($B$11*$D$9+$C$11*$D$9+$F$11*((CV171+CN171)/MAX(CV171+CN171+CW171, 0.1)*$I$9+CW171/MAX(CV171+CN171+CW171, 0.1)*$J$9))/($B$11+$C$11+$F$11)</f>
        <v>0</v>
      </c>
      <c r="BA171">
        <f>($B$11*$K$9+$C$11*$K$9+$F$11*((CV171+CN171)/MAX(CV171+CN171+CW171, 0.1)*$P$9+CW171/MAX(CV171+CN171+CW171, 0.1)*$Q$9))/($B$11+$C$11+$F$11)</f>
        <v>0</v>
      </c>
      <c r="BB171">
        <v>2.18</v>
      </c>
      <c r="BC171">
        <v>0.5</v>
      </c>
      <c r="BD171" t="s">
        <v>355</v>
      </c>
      <c r="BE171">
        <v>2</v>
      </c>
      <c r="BF171" t="b">
        <v>1</v>
      </c>
      <c r="BG171">
        <v>1656173157</v>
      </c>
      <c r="BH171">
        <v>584.662703703704</v>
      </c>
      <c r="BI171">
        <v>621.27562962963</v>
      </c>
      <c r="BJ171">
        <v>22.7564777777778</v>
      </c>
      <c r="BK171">
        <v>21.2973518518519</v>
      </c>
      <c r="BL171">
        <v>583.008148148148</v>
      </c>
      <c r="BM171">
        <v>22.7049222222222</v>
      </c>
      <c r="BN171">
        <v>500.020518518519</v>
      </c>
      <c r="BO171">
        <v>76.3361777777778</v>
      </c>
      <c r="BP171">
        <v>0.100027948148148</v>
      </c>
      <c r="BQ171">
        <v>26.5828851851852</v>
      </c>
      <c r="BR171">
        <v>26.7655925925926</v>
      </c>
      <c r="BS171">
        <v>999.9</v>
      </c>
      <c r="BT171">
        <v>0</v>
      </c>
      <c r="BU171">
        <v>0</v>
      </c>
      <c r="BV171">
        <v>10007.9</v>
      </c>
      <c r="BW171">
        <v>0</v>
      </c>
      <c r="BX171">
        <v>1792.1837037037</v>
      </c>
      <c r="BY171">
        <v>-36.6130259259259</v>
      </c>
      <c r="BZ171">
        <v>598.27737037037</v>
      </c>
      <c r="CA171">
        <v>634.795185185185</v>
      </c>
      <c r="CB171">
        <v>1.45912555555556</v>
      </c>
      <c r="CC171">
        <v>621.27562962963</v>
      </c>
      <c r="CD171">
        <v>21.2973518518519</v>
      </c>
      <c r="CE171">
        <v>1.73714185185185</v>
      </c>
      <c r="CF171">
        <v>1.62575740740741</v>
      </c>
      <c r="CG171">
        <v>15.2323740740741</v>
      </c>
      <c r="CH171">
        <v>14.2051407407407</v>
      </c>
      <c r="CI171">
        <v>1999.99592592593</v>
      </c>
      <c r="CJ171">
        <v>0.979995962962963</v>
      </c>
      <c r="CK171">
        <v>0.0200040925925926</v>
      </c>
      <c r="CL171">
        <v>0</v>
      </c>
      <c r="CM171">
        <v>2.5119962962963</v>
      </c>
      <c r="CN171">
        <v>0</v>
      </c>
      <c r="CO171">
        <v>3216.76185185185</v>
      </c>
      <c r="CP171">
        <v>16705.337037037</v>
      </c>
      <c r="CQ171">
        <v>46.0459259259259</v>
      </c>
      <c r="CR171">
        <v>48.3887777777778</v>
      </c>
      <c r="CS171">
        <v>47.2126666666667</v>
      </c>
      <c r="CT171">
        <v>46.187</v>
      </c>
      <c r="CU171">
        <v>45.3726666666667</v>
      </c>
      <c r="CV171">
        <v>1959.99148148148</v>
      </c>
      <c r="CW171">
        <v>40.0044444444445</v>
      </c>
      <c r="CX171">
        <v>0</v>
      </c>
      <c r="CY171">
        <v>1656173163.6</v>
      </c>
      <c r="CZ171">
        <v>0</v>
      </c>
      <c r="DA171">
        <v>0</v>
      </c>
      <c r="DB171" t="s">
        <v>356</v>
      </c>
      <c r="DC171">
        <v>1656081796.1</v>
      </c>
      <c r="DD171">
        <v>1656081786.6</v>
      </c>
      <c r="DE171">
        <v>0</v>
      </c>
      <c r="DF171">
        <v>0.447</v>
      </c>
      <c r="DG171">
        <v>0.012</v>
      </c>
      <c r="DH171">
        <v>1.816</v>
      </c>
      <c r="DI171">
        <v>-0.091</v>
      </c>
      <c r="DJ171">
        <v>420</v>
      </c>
      <c r="DK171">
        <v>13</v>
      </c>
      <c r="DL171">
        <v>0.64</v>
      </c>
      <c r="DM171">
        <v>0.22</v>
      </c>
      <c r="DN171">
        <v>-36.40853</v>
      </c>
      <c r="DO171">
        <v>-4.56167504690421</v>
      </c>
      <c r="DP171">
        <v>0.53164998363585</v>
      </c>
      <c r="DQ171">
        <v>0</v>
      </c>
      <c r="DR171">
        <v>1.44357575</v>
      </c>
      <c r="DS171">
        <v>0.21300506566604</v>
      </c>
      <c r="DT171">
        <v>0.0272897247043186</v>
      </c>
      <c r="DU171">
        <v>0</v>
      </c>
      <c r="DV171">
        <v>0</v>
      </c>
      <c r="DW171">
        <v>2</v>
      </c>
      <c r="DX171" t="s">
        <v>357</v>
      </c>
      <c r="DY171">
        <v>2.84504</v>
      </c>
      <c r="DZ171">
        <v>2.71651</v>
      </c>
      <c r="EA171">
        <v>0.101204</v>
      </c>
      <c r="EB171">
        <v>0.105466</v>
      </c>
      <c r="EC171">
        <v>0.0841886</v>
      </c>
      <c r="ED171">
        <v>0.0798056</v>
      </c>
      <c r="EE171">
        <v>25414.6</v>
      </c>
      <c r="EF171">
        <v>21843</v>
      </c>
      <c r="EG171">
        <v>25325</v>
      </c>
      <c r="EH171">
        <v>23790.8</v>
      </c>
      <c r="EI171">
        <v>39600.3</v>
      </c>
      <c r="EJ171">
        <v>36247.2</v>
      </c>
      <c r="EK171">
        <v>45793.4</v>
      </c>
      <c r="EL171">
        <v>42453.8</v>
      </c>
      <c r="EM171">
        <v>1.76975</v>
      </c>
      <c r="EN171">
        <v>2.1606</v>
      </c>
      <c r="EO171">
        <v>0.0334159</v>
      </c>
      <c r="EP171">
        <v>0</v>
      </c>
      <c r="EQ171">
        <v>26.2365</v>
      </c>
      <c r="ER171">
        <v>999.9</v>
      </c>
      <c r="ES171">
        <v>40.258</v>
      </c>
      <c r="ET171">
        <v>33.969</v>
      </c>
      <c r="EU171">
        <v>28.1283</v>
      </c>
      <c r="EV171">
        <v>52.4757</v>
      </c>
      <c r="EW171">
        <v>34.4832</v>
      </c>
      <c r="EX171">
        <v>2</v>
      </c>
      <c r="EY171">
        <v>0.14326</v>
      </c>
      <c r="EZ171">
        <v>2.49372</v>
      </c>
      <c r="FA171">
        <v>20.2255</v>
      </c>
      <c r="FB171">
        <v>5.23062</v>
      </c>
      <c r="FC171">
        <v>11.992</v>
      </c>
      <c r="FD171">
        <v>4.9557</v>
      </c>
      <c r="FE171">
        <v>3.30387</v>
      </c>
      <c r="FF171">
        <v>9999</v>
      </c>
      <c r="FG171">
        <v>311.8</v>
      </c>
      <c r="FH171">
        <v>3773.3</v>
      </c>
      <c r="FI171">
        <v>9999</v>
      </c>
      <c r="FJ171">
        <v>1.86829</v>
      </c>
      <c r="FK171">
        <v>1.86401</v>
      </c>
      <c r="FL171">
        <v>1.87149</v>
      </c>
      <c r="FM171">
        <v>1.86249</v>
      </c>
      <c r="FN171">
        <v>1.86188</v>
      </c>
      <c r="FO171">
        <v>1.86829</v>
      </c>
      <c r="FP171">
        <v>1.85846</v>
      </c>
      <c r="FQ171">
        <v>1.86478</v>
      </c>
      <c r="FR171">
        <v>5</v>
      </c>
      <c r="FS171">
        <v>0</v>
      </c>
      <c r="FT171">
        <v>0</v>
      </c>
      <c r="FU171">
        <v>0</v>
      </c>
      <c r="FV171" t="s">
        <v>358</v>
      </c>
      <c r="FW171" t="s">
        <v>359</v>
      </c>
      <c r="FX171" t="s">
        <v>360</v>
      </c>
      <c r="FY171" t="s">
        <v>360</v>
      </c>
      <c r="FZ171" t="s">
        <v>360</v>
      </c>
      <c r="GA171" t="s">
        <v>360</v>
      </c>
      <c r="GB171">
        <v>0</v>
      </c>
      <c r="GC171">
        <v>100</v>
      </c>
      <c r="GD171">
        <v>100</v>
      </c>
      <c r="GE171">
        <v>1.693</v>
      </c>
      <c r="GF171">
        <v>0.0515</v>
      </c>
      <c r="GG171">
        <v>0.394990895927804</v>
      </c>
      <c r="GH171">
        <v>0.00311535208462502</v>
      </c>
      <c r="GI171">
        <v>-2.16445174003142e-06</v>
      </c>
      <c r="GJ171">
        <v>9.0383515404126e-10</v>
      </c>
      <c r="GK171">
        <v>0.0515542376217994</v>
      </c>
      <c r="GL171">
        <v>0</v>
      </c>
      <c r="GM171">
        <v>0</v>
      </c>
      <c r="GN171">
        <v>0</v>
      </c>
      <c r="GO171">
        <v>18</v>
      </c>
      <c r="GP171">
        <v>2154</v>
      </c>
      <c r="GQ171">
        <v>2</v>
      </c>
      <c r="GR171">
        <v>17</v>
      </c>
      <c r="GS171">
        <v>1522.8</v>
      </c>
      <c r="GT171">
        <v>1523</v>
      </c>
      <c r="GU171">
        <v>1.89697</v>
      </c>
      <c r="GV171">
        <v>2.36572</v>
      </c>
      <c r="GW171">
        <v>1.99829</v>
      </c>
      <c r="GX171">
        <v>2.67578</v>
      </c>
      <c r="GY171">
        <v>2.09351</v>
      </c>
      <c r="GZ171">
        <v>2.34863</v>
      </c>
      <c r="HA171">
        <v>39.5917</v>
      </c>
      <c r="HB171">
        <v>15.4104</v>
      </c>
      <c r="HC171">
        <v>18</v>
      </c>
      <c r="HD171">
        <v>428.256</v>
      </c>
      <c r="HE171">
        <v>697.637</v>
      </c>
      <c r="HF171">
        <v>23.004</v>
      </c>
      <c r="HG171">
        <v>29.3314</v>
      </c>
      <c r="HH171">
        <v>30.0004</v>
      </c>
      <c r="HI171">
        <v>29.1082</v>
      </c>
      <c r="HJ171">
        <v>29.093</v>
      </c>
      <c r="HK171">
        <v>38.0499</v>
      </c>
      <c r="HL171">
        <v>32.6965</v>
      </c>
      <c r="HM171">
        <v>27.9251</v>
      </c>
      <c r="HN171">
        <v>23</v>
      </c>
      <c r="HO171">
        <v>672.887</v>
      </c>
      <c r="HP171">
        <v>21.3407</v>
      </c>
      <c r="HQ171">
        <v>96.912</v>
      </c>
      <c r="HR171">
        <v>99.7992</v>
      </c>
    </row>
    <row r="172" spans="1:226">
      <c r="A172">
        <v>156</v>
      </c>
      <c r="B172">
        <v>1656173169.5</v>
      </c>
      <c r="C172">
        <v>3373</v>
      </c>
      <c r="D172" t="s">
        <v>671</v>
      </c>
      <c r="E172" t="s">
        <v>672</v>
      </c>
      <c r="F172">
        <v>5</v>
      </c>
      <c r="G172" t="s">
        <v>596</v>
      </c>
      <c r="H172" t="s">
        <v>354</v>
      </c>
      <c r="I172">
        <v>1656173161.71429</v>
      </c>
      <c r="J172">
        <f>(K172)/1000</f>
        <v>0</v>
      </c>
      <c r="K172">
        <f>IF(BF172, AN172, AH172)</f>
        <v>0</v>
      </c>
      <c r="L172">
        <f>IF(BF172, AI172, AG172)</f>
        <v>0</v>
      </c>
      <c r="M172">
        <f>BH172 - IF(AU172&gt;1, L172*BB172*100.0/(AW172*BV172), 0)</f>
        <v>0</v>
      </c>
      <c r="N172">
        <f>((T172-J172/2)*M172-L172)/(T172+J172/2)</f>
        <v>0</v>
      </c>
      <c r="O172">
        <f>N172*(BO172+BP172)/1000.0</f>
        <v>0</v>
      </c>
      <c r="P172">
        <f>(BH172 - IF(AU172&gt;1, L172*BB172*100.0/(AW172*BV172), 0))*(BO172+BP172)/1000.0</f>
        <v>0</v>
      </c>
      <c r="Q172">
        <f>2.0/((1/S172-1/R172)+SIGN(S172)*SQRT((1/S172-1/R172)*(1/S172-1/R172) + 4*BC172/((BC172+1)*(BC172+1))*(2*1/S172*1/R172-1/R172*1/R172)))</f>
        <v>0</v>
      </c>
      <c r="R172">
        <f>IF(LEFT(BD172,1)&lt;&gt;"0",IF(LEFT(BD172,1)="1",3.0,BE172),$D$5+$E$5*(BV172*BO172/($K$5*1000))+$F$5*(BV172*BO172/($K$5*1000))*MAX(MIN(BB172,$J$5),$I$5)*MAX(MIN(BB172,$J$5),$I$5)+$G$5*MAX(MIN(BB172,$J$5),$I$5)*(BV172*BO172/($K$5*1000))+$H$5*(BV172*BO172/($K$5*1000))*(BV172*BO172/($K$5*1000)))</f>
        <v>0</v>
      </c>
      <c r="S172">
        <f>J172*(1000-(1000*0.61365*exp(17.502*W172/(240.97+W172))/(BO172+BP172)+BJ172)/2)/(1000*0.61365*exp(17.502*W172/(240.97+W172))/(BO172+BP172)-BJ172)</f>
        <v>0</v>
      </c>
      <c r="T172">
        <f>1/((BC172+1)/(Q172/1.6)+1/(R172/1.37)) + BC172/((BC172+1)/(Q172/1.6) + BC172/(R172/1.37))</f>
        <v>0</v>
      </c>
      <c r="U172">
        <f>(AX172*BA172)</f>
        <v>0</v>
      </c>
      <c r="V172">
        <f>(BQ172+(U172+2*0.95*5.67E-8*(((BQ172+$B$7)+273)^4-(BQ172+273)^4)-44100*J172)/(1.84*29.3*R172+8*0.95*5.67E-8*(BQ172+273)^3))</f>
        <v>0</v>
      </c>
      <c r="W172">
        <f>($C$7*BR172+$D$7*BS172+$E$7*V172)</f>
        <v>0</v>
      </c>
      <c r="X172">
        <f>0.61365*exp(17.502*W172/(240.97+W172))</f>
        <v>0</v>
      </c>
      <c r="Y172">
        <f>(Z172/AA172*100)</f>
        <v>0</v>
      </c>
      <c r="Z172">
        <f>BJ172*(BO172+BP172)/1000</f>
        <v>0</v>
      </c>
      <c r="AA172">
        <f>0.61365*exp(17.502*BQ172/(240.97+BQ172))</f>
        <v>0</v>
      </c>
      <c r="AB172">
        <f>(X172-BJ172*(BO172+BP172)/1000)</f>
        <v>0</v>
      </c>
      <c r="AC172">
        <f>(-J172*44100)</f>
        <v>0</v>
      </c>
      <c r="AD172">
        <f>2*29.3*R172*0.92*(BQ172-W172)</f>
        <v>0</v>
      </c>
      <c r="AE172">
        <f>2*0.95*5.67E-8*(((BQ172+$B$7)+273)^4-(W172+273)^4)</f>
        <v>0</v>
      </c>
      <c r="AF172">
        <f>U172+AE172+AC172+AD172</f>
        <v>0</v>
      </c>
      <c r="AG172">
        <f>BN172*AU172*(BI172-BH172*(1000-AU172*BK172)/(1000-AU172*BJ172))/(100*BB172)</f>
        <v>0</v>
      </c>
      <c r="AH172">
        <f>1000*BN172*AU172*(BJ172-BK172)/(100*BB172*(1000-AU172*BJ172))</f>
        <v>0</v>
      </c>
      <c r="AI172">
        <f>(AJ172 - AK172 - BO172*1E3/(8.314*(BQ172+273.15)) * AM172/BN172 * AL172) * BN172/(100*BB172) * (1000 - BK172)/1000</f>
        <v>0</v>
      </c>
      <c r="AJ172">
        <v>666.527870420801</v>
      </c>
      <c r="AK172">
        <v>639.15103030303</v>
      </c>
      <c r="AL172">
        <v>3.39184352702771</v>
      </c>
      <c r="AM172">
        <v>66.8786947202565</v>
      </c>
      <c r="AN172">
        <f>(AP172 - AO172 + BO172*1E3/(8.314*(BQ172+273.15)) * AR172/BN172 * AQ172) * BN172/(100*BB172) * 1000/(1000 - AP172)</f>
        <v>0</v>
      </c>
      <c r="AO172">
        <v>21.3043481153579</v>
      </c>
      <c r="AP172">
        <v>22.7724587878788</v>
      </c>
      <c r="AQ172">
        <v>0.000223947619049891</v>
      </c>
      <c r="AR172">
        <v>77.4196873633664</v>
      </c>
      <c r="AS172">
        <v>13</v>
      </c>
      <c r="AT172">
        <v>3</v>
      </c>
      <c r="AU172">
        <f>IF(AS172*$H$13&gt;=AW172,1.0,(AW172/(AW172-AS172*$H$13)))</f>
        <v>0</v>
      </c>
      <c r="AV172">
        <f>(AU172-1)*100</f>
        <v>0</v>
      </c>
      <c r="AW172">
        <f>MAX(0,($B$13+$C$13*BV172)/(1+$D$13*BV172)*BO172/(BQ172+273)*$E$13)</f>
        <v>0</v>
      </c>
      <c r="AX172">
        <f>$B$11*BW172+$C$11*BX172+$F$11*CI172*(1-CL172)</f>
        <v>0</v>
      </c>
      <c r="AY172">
        <f>AX172*AZ172</f>
        <v>0</v>
      </c>
      <c r="AZ172">
        <f>($B$11*$D$9+$C$11*$D$9+$F$11*((CV172+CN172)/MAX(CV172+CN172+CW172, 0.1)*$I$9+CW172/MAX(CV172+CN172+CW172, 0.1)*$J$9))/($B$11+$C$11+$F$11)</f>
        <v>0</v>
      </c>
      <c r="BA172">
        <f>($B$11*$K$9+$C$11*$K$9+$F$11*((CV172+CN172)/MAX(CV172+CN172+CW172, 0.1)*$P$9+CW172/MAX(CV172+CN172+CW172, 0.1)*$Q$9))/($B$11+$C$11+$F$11)</f>
        <v>0</v>
      </c>
      <c r="BB172">
        <v>2.18</v>
      </c>
      <c r="BC172">
        <v>0.5</v>
      </c>
      <c r="BD172" t="s">
        <v>355</v>
      </c>
      <c r="BE172">
        <v>2</v>
      </c>
      <c r="BF172" t="b">
        <v>1</v>
      </c>
      <c r="BG172">
        <v>1656173161.71429</v>
      </c>
      <c r="BH172">
        <v>600.3295</v>
      </c>
      <c r="BI172">
        <v>637.128892857143</v>
      </c>
      <c r="BJ172">
        <v>22.7588107142857</v>
      </c>
      <c r="BK172">
        <v>21.2993392857143</v>
      </c>
      <c r="BL172">
        <v>598.651464285714</v>
      </c>
      <c r="BM172">
        <v>22.7072607142857</v>
      </c>
      <c r="BN172">
        <v>500.018857142857</v>
      </c>
      <c r="BO172">
        <v>76.3358785714286</v>
      </c>
      <c r="BP172">
        <v>0.0999687607142857</v>
      </c>
      <c r="BQ172">
        <v>26.5945535714286</v>
      </c>
      <c r="BR172">
        <v>26.7761464285714</v>
      </c>
      <c r="BS172">
        <v>999.9</v>
      </c>
      <c r="BT172">
        <v>0</v>
      </c>
      <c r="BU172">
        <v>0</v>
      </c>
      <c r="BV172">
        <v>10010.9232142857</v>
      </c>
      <c r="BW172">
        <v>0</v>
      </c>
      <c r="BX172">
        <v>1792.02607142857</v>
      </c>
      <c r="BY172">
        <v>-36.7994071428571</v>
      </c>
      <c r="BZ172">
        <v>614.310607142857</v>
      </c>
      <c r="CA172">
        <v>650.994821428572</v>
      </c>
      <c r="CB172">
        <v>1.45947214285714</v>
      </c>
      <c r="CC172">
        <v>637.128892857143</v>
      </c>
      <c r="CD172">
        <v>21.2993392857143</v>
      </c>
      <c r="CE172">
        <v>1.73731321428571</v>
      </c>
      <c r="CF172">
        <v>1.62590321428571</v>
      </c>
      <c r="CG172">
        <v>15.2339142857143</v>
      </c>
      <c r="CH172">
        <v>14.206525</v>
      </c>
      <c r="CI172">
        <v>1999.98392857143</v>
      </c>
      <c r="CJ172">
        <v>0.979993571428572</v>
      </c>
      <c r="CK172">
        <v>0.0200065214285714</v>
      </c>
      <c r="CL172">
        <v>0</v>
      </c>
      <c r="CM172">
        <v>2.47380357142857</v>
      </c>
      <c r="CN172">
        <v>0</v>
      </c>
      <c r="CO172">
        <v>3219.69035714286</v>
      </c>
      <c r="CP172">
        <v>16705.2285714286</v>
      </c>
      <c r="CQ172">
        <v>46.062</v>
      </c>
      <c r="CR172">
        <v>48.4082142857143</v>
      </c>
      <c r="CS172">
        <v>47.232</v>
      </c>
      <c r="CT172">
        <v>46.196</v>
      </c>
      <c r="CU172">
        <v>45.375</v>
      </c>
      <c r="CV172">
        <v>1959.975</v>
      </c>
      <c r="CW172">
        <v>40.0089285714286</v>
      </c>
      <c r="CX172">
        <v>0</v>
      </c>
      <c r="CY172">
        <v>1656173168.4</v>
      </c>
      <c r="CZ172">
        <v>0</v>
      </c>
      <c r="DA172">
        <v>0</v>
      </c>
      <c r="DB172" t="s">
        <v>356</v>
      </c>
      <c r="DC172">
        <v>1656081796.1</v>
      </c>
      <c r="DD172">
        <v>1656081786.6</v>
      </c>
      <c r="DE172">
        <v>0</v>
      </c>
      <c r="DF172">
        <v>0.447</v>
      </c>
      <c r="DG172">
        <v>0.012</v>
      </c>
      <c r="DH172">
        <v>1.816</v>
      </c>
      <c r="DI172">
        <v>-0.091</v>
      </c>
      <c r="DJ172">
        <v>420</v>
      </c>
      <c r="DK172">
        <v>13</v>
      </c>
      <c r="DL172">
        <v>0.64</v>
      </c>
      <c r="DM172">
        <v>0.22</v>
      </c>
      <c r="DN172">
        <v>-36.6245425</v>
      </c>
      <c r="DO172">
        <v>-2.38838386491552</v>
      </c>
      <c r="DP172">
        <v>0.363374615161475</v>
      </c>
      <c r="DQ172">
        <v>0</v>
      </c>
      <c r="DR172">
        <v>1.45619425</v>
      </c>
      <c r="DS172">
        <v>0.0446214258911816</v>
      </c>
      <c r="DT172">
        <v>0.0124010977109891</v>
      </c>
      <c r="DU172">
        <v>1</v>
      </c>
      <c r="DV172">
        <v>1</v>
      </c>
      <c r="DW172">
        <v>2</v>
      </c>
      <c r="DX172" t="s">
        <v>375</v>
      </c>
      <c r="DY172">
        <v>2.8447</v>
      </c>
      <c r="DZ172">
        <v>2.7164</v>
      </c>
      <c r="EA172">
        <v>0.103128</v>
      </c>
      <c r="EB172">
        <v>0.107423</v>
      </c>
      <c r="EC172">
        <v>0.0842249</v>
      </c>
      <c r="ED172">
        <v>0.0798101</v>
      </c>
      <c r="EE172">
        <v>25360.3</v>
      </c>
      <c r="EF172">
        <v>21795</v>
      </c>
      <c r="EG172">
        <v>25325.1</v>
      </c>
      <c r="EH172">
        <v>23790.6</v>
      </c>
      <c r="EI172">
        <v>39598.9</v>
      </c>
      <c r="EJ172">
        <v>36247.1</v>
      </c>
      <c r="EK172">
        <v>45793.6</v>
      </c>
      <c r="EL172">
        <v>42453.9</v>
      </c>
      <c r="EM172">
        <v>1.76947</v>
      </c>
      <c r="EN172">
        <v>2.16065</v>
      </c>
      <c r="EO172">
        <v>0.0331998</v>
      </c>
      <c r="EP172">
        <v>0</v>
      </c>
      <c r="EQ172">
        <v>26.2581</v>
      </c>
      <c r="ER172">
        <v>999.9</v>
      </c>
      <c r="ES172">
        <v>40.233</v>
      </c>
      <c r="ET172">
        <v>33.969</v>
      </c>
      <c r="EU172">
        <v>28.11</v>
      </c>
      <c r="EV172">
        <v>52.4557</v>
      </c>
      <c r="EW172">
        <v>34.4832</v>
      </c>
      <c r="EX172">
        <v>2</v>
      </c>
      <c r="EY172">
        <v>0.143709</v>
      </c>
      <c r="EZ172">
        <v>2.51795</v>
      </c>
      <c r="FA172">
        <v>20.2251</v>
      </c>
      <c r="FB172">
        <v>5.23137</v>
      </c>
      <c r="FC172">
        <v>11.992</v>
      </c>
      <c r="FD172">
        <v>4.9555</v>
      </c>
      <c r="FE172">
        <v>3.30395</v>
      </c>
      <c r="FF172">
        <v>9999</v>
      </c>
      <c r="FG172">
        <v>311.8</v>
      </c>
      <c r="FH172">
        <v>3773.3</v>
      </c>
      <c r="FI172">
        <v>9999</v>
      </c>
      <c r="FJ172">
        <v>1.86829</v>
      </c>
      <c r="FK172">
        <v>1.86402</v>
      </c>
      <c r="FL172">
        <v>1.87149</v>
      </c>
      <c r="FM172">
        <v>1.8625</v>
      </c>
      <c r="FN172">
        <v>1.86188</v>
      </c>
      <c r="FO172">
        <v>1.86829</v>
      </c>
      <c r="FP172">
        <v>1.85849</v>
      </c>
      <c r="FQ172">
        <v>1.86478</v>
      </c>
      <c r="FR172">
        <v>5</v>
      </c>
      <c r="FS172">
        <v>0</v>
      </c>
      <c r="FT172">
        <v>0</v>
      </c>
      <c r="FU172">
        <v>0</v>
      </c>
      <c r="FV172" t="s">
        <v>358</v>
      </c>
      <c r="FW172" t="s">
        <v>359</v>
      </c>
      <c r="FX172" t="s">
        <v>360</v>
      </c>
      <c r="FY172" t="s">
        <v>360</v>
      </c>
      <c r="FZ172" t="s">
        <v>360</v>
      </c>
      <c r="GA172" t="s">
        <v>360</v>
      </c>
      <c r="GB172">
        <v>0</v>
      </c>
      <c r="GC172">
        <v>100</v>
      </c>
      <c r="GD172">
        <v>100</v>
      </c>
      <c r="GE172">
        <v>1.717</v>
      </c>
      <c r="GF172">
        <v>0.0515</v>
      </c>
      <c r="GG172">
        <v>0.394990895927804</v>
      </c>
      <c r="GH172">
        <v>0.00311535208462502</v>
      </c>
      <c r="GI172">
        <v>-2.16445174003142e-06</v>
      </c>
      <c r="GJ172">
        <v>9.0383515404126e-10</v>
      </c>
      <c r="GK172">
        <v>0.0515542376217994</v>
      </c>
      <c r="GL172">
        <v>0</v>
      </c>
      <c r="GM172">
        <v>0</v>
      </c>
      <c r="GN172">
        <v>0</v>
      </c>
      <c r="GO172">
        <v>18</v>
      </c>
      <c r="GP172">
        <v>2154</v>
      </c>
      <c r="GQ172">
        <v>2</v>
      </c>
      <c r="GR172">
        <v>17</v>
      </c>
      <c r="GS172">
        <v>1522.9</v>
      </c>
      <c r="GT172">
        <v>1523</v>
      </c>
      <c r="GU172">
        <v>1.93359</v>
      </c>
      <c r="GV172">
        <v>2.37427</v>
      </c>
      <c r="GW172">
        <v>1.99829</v>
      </c>
      <c r="GX172">
        <v>2.67578</v>
      </c>
      <c r="GY172">
        <v>2.09351</v>
      </c>
      <c r="GZ172">
        <v>2.33276</v>
      </c>
      <c r="HA172">
        <v>39.5917</v>
      </c>
      <c r="HB172">
        <v>15.4016</v>
      </c>
      <c r="HC172">
        <v>18</v>
      </c>
      <c r="HD172">
        <v>428.15</v>
      </c>
      <c r="HE172">
        <v>697.757</v>
      </c>
      <c r="HF172">
        <v>23.0047</v>
      </c>
      <c r="HG172">
        <v>29.3384</v>
      </c>
      <c r="HH172">
        <v>30.0004</v>
      </c>
      <c r="HI172">
        <v>29.1156</v>
      </c>
      <c r="HJ172">
        <v>29.0992</v>
      </c>
      <c r="HK172">
        <v>38.7726</v>
      </c>
      <c r="HL172">
        <v>32.6965</v>
      </c>
      <c r="HM172">
        <v>27.5409</v>
      </c>
      <c r="HN172">
        <v>23</v>
      </c>
      <c r="HO172">
        <v>686.347</v>
      </c>
      <c r="HP172">
        <v>21.3407</v>
      </c>
      <c r="HQ172">
        <v>96.9123</v>
      </c>
      <c r="HR172">
        <v>99.7991</v>
      </c>
    </row>
    <row r="173" spans="1:226">
      <c r="A173">
        <v>157</v>
      </c>
      <c r="B173">
        <v>1656173174</v>
      </c>
      <c r="C173">
        <v>3377.5</v>
      </c>
      <c r="D173" t="s">
        <v>673</v>
      </c>
      <c r="E173" t="s">
        <v>674</v>
      </c>
      <c r="F173">
        <v>5</v>
      </c>
      <c r="G173" t="s">
        <v>596</v>
      </c>
      <c r="H173" t="s">
        <v>354</v>
      </c>
      <c r="I173">
        <v>1656173166.16071</v>
      </c>
      <c r="J173">
        <f>(K173)/1000</f>
        <v>0</v>
      </c>
      <c r="K173">
        <f>IF(BF173, AN173, AH173)</f>
        <v>0</v>
      </c>
      <c r="L173">
        <f>IF(BF173, AI173, AG173)</f>
        <v>0</v>
      </c>
      <c r="M173">
        <f>BH173 - IF(AU173&gt;1, L173*BB173*100.0/(AW173*BV173), 0)</f>
        <v>0</v>
      </c>
      <c r="N173">
        <f>((T173-J173/2)*M173-L173)/(T173+J173/2)</f>
        <v>0</v>
      </c>
      <c r="O173">
        <f>N173*(BO173+BP173)/1000.0</f>
        <v>0</v>
      </c>
      <c r="P173">
        <f>(BH173 - IF(AU173&gt;1, L173*BB173*100.0/(AW173*BV173), 0))*(BO173+BP173)/1000.0</f>
        <v>0</v>
      </c>
      <c r="Q173">
        <f>2.0/((1/S173-1/R173)+SIGN(S173)*SQRT((1/S173-1/R173)*(1/S173-1/R173) + 4*BC173/((BC173+1)*(BC173+1))*(2*1/S173*1/R173-1/R173*1/R173)))</f>
        <v>0</v>
      </c>
      <c r="R173">
        <f>IF(LEFT(BD173,1)&lt;&gt;"0",IF(LEFT(BD173,1)="1",3.0,BE173),$D$5+$E$5*(BV173*BO173/($K$5*1000))+$F$5*(BV173*BO173/($K$5*1000))*MAX(MIN(BB173,$J$5),$I$5)*MAX(MIN(BB173,$J$5),$I$5)+$G$5*MAX(MIN(BB173,$J$5),$I$5)*(BV173*BO173/($K$5*1000))+$H$5*(BV173*BO173/($K$5*1000))*(BV173*BO173/($K$5*1000)))</f>
        <v>0</v>
      </c>
      <c r="S173">
        <f>J173*(1000-(1000*0.61365*exp(17.502*W173/(240.97+W173))/(BO173+BP173)+BJ173)/2)/(1000*0.61365*exp(17.502*W173/(240.97+W173))/(BO173+BP173)-BJ173)</f>
        <v>0</v>
      </c>
      <c r="T173">
        <f>1/((BC173+1)/(Q173/1.6)+1/(R173/1.37)) + BC173/((BC173+1)/(Q173/1.6) + BC173/(R173/1.37))</f>
        <v>0</v>
      </c>
      <c r="U173">
        <f>(AX173*BA173)</f>
        <v>0</v>
      </c>
      <c r="V173">
        <f>(BQ173+(U173+2*0.95*5.67E-8*(((BQ173+$B$7)+273)^4-(BQ173+273)^4)-44100*J173)/(1.84*29.3*R173+8*0.95*5.67E-8*(BQ173+273)^3))</f>
        <v>0</v>
      </c>
      <c r="W173">
        <f>($C$7*BR173+$D$7*BS173+$E$7*V173)</f>
        <v>0</v>
      </c>
      <c r="X173">
        <f>0.61365*exp(17.502*W173/(240.97+W173))</f>
        <v>0</v>
      </c>
      <c r="Y173">
        <f>(Z173/AA173*100)</f>
        <v>0</v>
      </c>
      <c r="Z173">
        <f>BJ173*(BO173+BP173)/1000</f>
        <v>0</v>
      </c>
      <c r="AA173">
        <f>0.61365*exp(17.502*BQ173/(240.97+BQ173))</f>
        <v>0</v>
      </c>
      <c r="AB173">
        <f>(X173-BJ173*(BO173+BP173)/1000)</f>
        <v>0</v>
      </c>
      <c r="AC173">
        <f>(-J173*44100)</f>
        <v>0</v>
      </c>
      <c r="AD173">
        <f>2*29.3*R173*0.92*(BQ173-W173)</f>
        <v>0</v>
      </c>
      <c r="AE173">
        <f>2*0.95*5.67E-8*(((BQ173+$B$7)+273)^4-(W173+273)^4)</f>
        <v>0</v>
      </c>
      <c r="AF173">
        <f>U173+AE173+AC173+AD173</f>
        <v>0</v>
      </c>
      <c r="AG173">
        <f>BN173*AU173*(BI173-BH173*(1000-AU173*BK173)/(1000-AU173*BJ173))/(100*BB173)</f>
        <v>0</v>
      </c>
      <c r="AH173">
        <f>1000*BN173*AU173*(BJ173-BK173)/(100*BB173*(1000-AU173*BJ173))</f>
        <v>0</v>
      </c>
      <c r="AI173">
        <f>(AJ173 - AK173 - BO173*1E3/(8.314*(BQ173+273.15)) * AM173/BN173 * AL173) * BN173/(100*BB173) * (1000 - BK173)/1000</f>
        <v>0</v>
      </c>
      <c r="AJ173">
        <v>682.42787722005</v>
      </c>
      <c r="AK173">
        <v>654.415248484848</v>
      </c>
      <c r="AL173">
        <v>3.39663758735774</v>
      </c>
      <c r="AM173">
        <v>66.8786947202565</v>
      </c>
      <c r="AN173">
        <f>(AP173 - AO173 + BO173*1E3/(8.314*(BQ173+273.15)) * AR173/BN173 * AQ173) * BN173/(100*BB173) * 1000/(1000 - AP173)</f>
        <v>0</v>
      </c>
      <c r="AO173">
        <v>21.3003536072757</v>
      </c>
      <c r="AP173">
        <v>22.7726575757576</v>
      </c>
      <c r="AQ173">
        <v>0.00017977401504901</v>
      </c>
      <c r="AR173">
        <v>77.4196873633664</v>
      </c>
      <c r="AS173">
        <v>13</v>
      </c>
      <c r="AT173">
        <v>3</v>
      </c>
      <c r="AU173">
        <f>IF(AS173*$H$13&gt;=AW173,1.0,(AW173/(AW173-AS173*$H$13)))</f>
        <v>0</v>
      </c>
      <c r="AV173">
        <f>(AU173-1)*100</f>
        <v>0</v>
      </c>
      <c r="AW173">
        <f>MAX(0,($B$13+$C$13*BV173)/(1+$D$13*BV173)*BO173/(BQ173+273)*$E$13)</f>
        <v>0</v>
      </c>
      <c r="AX173">
        <f>$B$11*BW173+$C$11*BX173+$F$11*CI173*(1-CL173)</f>
        <v>0</v>
      </c>
      <c r="AY173">
        <f>AX173*AZ173</f>
        <v>0</v>
      </c>
      <c r="AZ173">
        <f>($B$11*$D$9+$C$11*$D$9+$F$11*((CV173+CN173)/MAX(CV173+CN173+CW173, 0.1)*$I$9+CW173/MAX(CV173+CN173+CW173, 0.1)*$J$9))/($B$11+$C$11+$F$11)</f>
        <v>0</v>
      </c>
      <c r="BA173">
        <f>($B$11*$K$9+$C$11*$K$9+$F$11*((CV173+CN173)/MAX(CV173+CN173+CW173, 0.1)*$P$9+CW173/MAX(CV173+CN173+CW173, 0.1)*$Q$9))/($B$11+$C$11+$F$11)</f>
        <v>0</v>
      </c>
      <c r="BB173">
        <v>2.18</v>
      </c>
      <c r="BC173">
        <v>0.5</v>
      </c>
      <c r="BD173" t="s">
        <v>355</v>
      </c>
      <c r="BE173">
        <v>2</v>
      </c>
      <c r="BF173" t="b">
        <v>1</v>
      </c>
      <c r="BG173">
        <v>1656173166.16071</v>
      </c>
      <c r="BH173">
        <v>615.140321428572</v>
      </c>
      <c r="BI173">
        <v>652.162392857143</v>
      </c>
      <c r="BJ173">
        <v>22.7642642857143</v>
      </c>
      <c r="BK173">
        <v>21.294975</v>
      </c>
      <c r="BL173">
        <v>613.44025</v>
      </c>
      <c r="BM173">
        <v>22.7127214285714</v>
      </c>
      <c r="BN173">
        <v>500.014857142857</v>
      </c>
      <c r="BO173">
        <v>76.3362107142857</v>
      </c>
      <c r="BP173">
        <v>0.100022371428571</v>
      </c>
      <c r="BQ173">
        <v>26.6063535714286</v>
      </c>
      <c r="BR173">
        <v>26.7856178571429</v>
      </c>
      <c r="BS173">
        <v>999.9</v>
      </c>
      <c r="BT173">
        <v>0</v>
      </c>
      <c r="BU173">
        <v>0</v>
      </c>
      <c r="BV173">
        <v>10006.4142857143</v>
      </c>
      <c r="BW173">
        <v>0</v>
      </c>
      <c r="BX173">
        <v>1791.84178571429</v>
      </c>
      <c r="BY173">
        <v>-37.0221035714286</v>
      </c>
      <c r="BZ173">
        <v>629.469892857143</v>
      </c>
      <c r="CA173">
        <v>666.352285714286</v>
      </c>
      <c r="CB173">
        <v>1.46928821428571</v>
      </c>
      <c r="CC173">
        <v>652.162392857143</v>
      </c>
      <c r="CD173">
        <v>21.294975</v>
      </c>
      <c r="CE173">
        <v>1.73773821428571</v>
      </c>
      <c r="CF173">
        <v>1.62557821428571</v>
      </c>
      <c r="CG173">
        <v>15.2377071428571</v>
      </c>
      <c r="CH173">
        <v>14.2034392857143</v>
      </c>
      <c r="CI173">
        <v>1999.98035714286</v>
      </c>
      <c r="CJ173">
        <v>0.979993107142857</v>
      </c>
      <c r="CK173">
        <v>0.0200069928571429</v>
      </c>
      <c r="CL173">
        <v>0</v>
      </c>
      <c r="CM173">
        <v>2.48011785714286</v>
      </c>
      <c r="CN173">
        <v>0</v>
      </c>
      <c r="CO173">
        <v>3221.74964285714</v>
      </c>
      <c r="CP173">
        <v>16705.2</v>
      </c>
      <c r="CQ173">
        <v>46.062</v>
      </c>
      <c r="CR173">
        <v>48.4237142857143</v>
      </c>
      <c r="CS173">
        <v>47.24775</v>
      </c>
      <c r="CT173">
        <v>46.21175</v>
      </c>
      <c r="CU173">
        <v>45.375</v>
      </c>
      <c r="CV173">
        <v>1959.97</v>
      </c>
      <c r="CW173">
        <v>40.0103571428571</v>
      </c>
      <c r="CX173">
        <v>0</v>
      </c>
      <c r="CY173">
        <v>1656173173.2</v>
      </c>
      <c r="CZ173">
        <v>0</v>
      </c>
      <c r="DA173">
        <v>0</v>
      </c>
      <c r="DB173" t="s">
        <v>356</v>
      </c>
      <c r="DC173">
        <v>1656081796.1</v>
      </c>
      <c r="DD173">
        <v>1656081786.6</v>
      </c>
      <c r="DE173">
        <v>0</v>
      </c>
      <c r="DF173">
        <v>0.447</v>
      </c>
      <c r="DG173">
        <v>0.012</v>
      </c>
      <c r="DH173">
        <v>1.816</v>
      </c>
      <c r="DI173">
        <v>-0.091</v>
      </c>
      <c r="DJ173">
        <v>420</v>
      </c>
      <c r="DK173">
        <v>13</v>
      </c>
      <c r="DL173">
        <v>0.64</v>
      </c>
      <c r="DM173">
        <v>0.22</v>
      </c>
      <c r="DN173">
        <v>-36.86729</v>
      </c>
      <c r="DO173">
        <v>-2.95542889305807</v>
      </c>
      <c r="DP173">
        <v>0.407717551621217</v>
      </c>
      <c r="DQ173">
        <v>0</v>
      </c>
      <c r="DR173">
        <v>1.466183</v>
      </c>
      <c r="DS173">
        <v>0.0830174859287056</v>
      </c>
      <c r="DT173">
        <v>0.0146921241146405</v>
      </c>
      <c r="DU173">
        <v>1</v>
      </c>
      <c r="DV173">
        <v>1</v>
      </c>
      <c r="DW173">
        <v>2</v>
      </c>
      <c r="DX173" t="s">
        <v>375</v>
      </c>
      <c r="DY173">
        <v>2.84453</v>
      </c>
      <c r="DZ173">
        <v>2.71639</v>
      </c>
      <c r="EA173">
        <v>0.104842</v>
      </c>
      <c r="EB173">
        <v>0.109009</v>
      </c>
      <c r="EC173">
        <v>0.0842195</v>
      </c>
      <c r="ED173">
        <v>0.0796935</v>
      </c>
      <c r="EE173">
        <v>25311.1</v>
      </c>
      <c r="EF173">
        <v>21756.3</v>
      </c>
      <c r="EG173">
        <v>25324.5</v>
      </c>
      <c r="EH173">
        <v>23790.6</v>
      </c>
      <c r="EI173">
        <v>39598.8</v>
      </c>
      <c r="EJ173">
        <v>36251.5</v>
      </c>
      <c r="EK173">
        <v>45793.1</v>
      </c>
      <c r="EL173">
        <v>42453.6</v>
      </c>
      <c r="EM173">
        <v>1.7693</v>
      </c>
      <c r="EN173">
        <v>2.16062</v>
      </c>
      <c r="EO173">
        <v>0.0318922</v>
      </c>
      <c r="EP173">
        <v>0</v>
      </c>
      <c r="EQ173">
        <v>26.2784</v>
      </c>
      <c r="ER173">
        <v>999.9</v>
      </c>
      <c r="ES173">
        <v>40.184</v>
      </c>
      <c r="ET173">
        <v>33.989</v>
      </c>
      <c r="EU173">
        <v>28.1094</v>
      </c>
      <c r="EV173">
        <v>52.7057</v>
      </c>
      <c r="EW173">
        <v>34.4832</v>
      </c>
      <c r="EX173">
        <v>2</v>
      </c>
      <c r="EY173">
        <v>0.144169</v>
      </c>
      <c r="EZ173">
        <v>2.54433</v>
      </c>
      <c r="FA173">
        <v>20.2247</v>
      </c>
      <c r="FB173">
        <v>5.23062</v>
      </c>
      <c r="FC173">
        <v>11.992</v>
      </c>
      <c r="FD173">
        <v>4.95545</v>
      </c>
      <c r="FE173">
        <v>3.30395</v>
      </c>
      <c r="FF173">
        <v>9999</v>
      </c>
      <c r="FG173">
        <v>311.8</v>
      </c>
      <c r="FH173">
        <v>3773.6</v>
      </c>
      <c r="FI173">
        <v>9999</v>
      </c>
      <c r="FJ173">
        <v>1.86829</v>
      </c>
      <c r="FK173">
        <v>1.86401</v>
      </c>
      <c r="FL173">
        <v>1.87149</v>
      </c>
      <c r="FM173">
        <v>1.86249</v>
      </c>
      <c r="FN173">
        <v>1.86188</v>
      </c>
      <c r="FO173">
        <v>1.86829</v>
      </c>
      <c r="FP173">
        <v>1.85847</v>
      </c>
      <c r="FQ173">
        <v>1.86478</v>
      </c>
      <c r="FR173">
        <v>5</v>
      </c>
      <c r="FS173">
        <v>0</v>
      </c>
      <c r="FT173">
        <v>0</v>
      </c>
      <c r="FU173">
        <v>0</v>
      </c>
      <c r="FV173" t="s">
        <v>358</v>
      </c>
      <c r="FW173" t="s">
        <v>359</v>
      </c>
      <c r="FX173" t="s">
        <v>360</v>
      </c>
      <c r="FY173" t="s">
        <v>360</v>
      </c>
      <c r="FZ173" t="s">
        <v>360</v>
      </c>
      <c r="GA173" t="s">
        <v>360</v>
      </c>
      <c r="GB173">
        <v>0</v>
      </c>
      <c r="GC173">
        <v>100</v>
      </c>
      <c r="GD173">
        <v>100</v>
      </c>
      <c r="GE173">
        <v>1.738</v>
      </c>
      <c r="GF173">
        <v>0.0516</v>
      </c>
      <c r="GG173">
        <v>0.394990895927804</v>
      </c>
      <c r="GH173">
        <v>0.00311535208462502</v>
      </c>
      <c r="GI173">
        <v>-2.16445174003142e-06</v>
      </c>
      <c r="GJ173">
        <v>9.0383515404126e-10</v>
      </c>
      <c r="GK173">
        <v>0.0515542376217994</v>
      </c>
      <c r="GL173">
        <v>0</v>
      </c>
      <c r="GM173">
        <v>0</v>
      </c>
      <c r="GN173">
        <v>0</v>
      </c>
      <c r="GO173">
        <v>18</v>
      </c>
      <c r="GP173">
        <v>2154</v>
      </c>
      <c r="GQ173">
        <v>2</v>
      </c>
      <c r="GR173">
        <v>17</v>
      </c>
      <c r="GS173">
        <v>1523</v>
      </c>
      <c r="GT173">
        <v>1523.1</v>
      </c>
      <c r="GU173">
        <v>1.96533</v>
      </c>
      <c r="GV173">
        <v>2.36694</v>
      </c>
      <c r="GW173">
        <v>1.99829</v>
      </c>
      <c r="GX173">
        <v>2.67578</v>
      </c>
      <c r="GY173">
        <v>2.09351</v>
      </c>
      <c r="GZ173">
        <v>2.38037</v>
      </c>
      <c r="HA173">
        <v>39.5917</v>
      </c>
      <c r="HB173">
        <v>15.4016</v>
      </c>
      <c r="HC173">
        <v>18</v>
      </c>
      <c r="HD173">
        <v>428.1</v>
      </c>
      <c r="HE173">
        <v>697.82</v>
      </c>
      <c r="HF173">
        <v>23.0056</v>
      </c>
      <c r="HG173">
        <v>29.3453</v>
      </c>
      <c r="HH173">
        <v>30.0006</v>
      </c>
      <c r="HI173">
        <v>29.1229</v>
      </c>
      <c r="HJ173">
        <v>29.1061</v>
      </c>
      <c r="HK173">
        <v>39.4102</v>
      </c>
      <c r="HL173">
        <v>32.4139</v>
      </c>
      <c r="HM173">
        <v>27.5409</v>
      </c>
      <c r="HN173">
        <v>23</v>
      </c>
      <c r="HO173">
        <v>706.551</v>
      </c>
      <c r="HP173">
        <v>21.4318</v>
      </c>
      <c r="HQ173">
        <v>96.9107</v>
      </c>
      <c r="HR173">
        <v>99.7987</v>
      </c>
    </row>
    <row r="174" spans="1:226">
      <c r="A174">
        <v>158</v>
      </c>
      <c r="B174">
        <v>1656173179.5</v>
      </c>
      <c r="C174">
        <v>3383</v>
      </c>
      <c r="D174" t="s">
        <v>675</v>
      </c>
      <c r="E174" t="s">
        <v>676</v>
      </c>
      <c r="F174">
        <v>5</v>
      </c>
      <c r="G174" t="s">
        <v>596</v>
      </c>
      <c r="H174" t="s">
        <v>354</v>
      </c>
      <c r="I174">
        <v>1656173171.73214</v>
      </c>
      <c r="J174">
        <f>(K174)/1000</f>
        <v>0</v>
      </c>
      <c r="K174">
        <f>IF(BF174, AN174, AH174)</f>
        <v>0</v>
      </c>
      <c r="L174">
        <f>IF(BF174, AI174, AG174)</f>
        <v>0</v>
      </c>
      <c r="M174">
        <f>BH174 - IF(AU174&gt;1, L174*BB174*100.0/(AW174*BV174), 0)</f>
        <v>0</v>
      </c>
      <c r="N174">
        <f>((T174-J174/2)*M174-L174)/(T174+J174/2)</f>
        <v>0</v>
      </c>
      <c r="O174">
        <f>N174*(BO174+BP174)/1000.0</f>
        <v>0</v>
      </c>
      <c r="P174">
        <f>(BH174 - IF(AU174&gt;1, L174*BB174*100.0/(AW174*BV174), 0))*(BO174+BP174)/1000.0</f>
        <v>0</v>
      </c>
      <c r="Q174">
        <f>2.0/((1/S174-1/R174)+SIGN(S174)*SQRT((1/S174-1/R174)*(1/S174-1/R174) + 4*BC174/((BC174+1)*(BC174+1))*(2*1/S174*1/R174-1/R174*1/R174)))</f>
        <v>0</v>
      </c>
      <c r="R174">
        <f>IF(LEFT(BD174,1)&lt;&gt;"0",IF(LEFT(BD174,1)="1",3.0,BE174),$D$5+$E$5*(BV174*BO174/($K$5*1000))+$F$5*(BV174*BO174/($K$5*1000))*MAX(MIN(BB174,$J$5),$I$5)*MAX(MIN(BB174,$J$5),$I$5)+$G$5*MAX(MIN(BB174,$J$5),$I$5)*(BV174*BO174/($K$5*1000))+$H$5*(BV174*BO174/($K$5*1000))*(BV174*BO174/($K$5*1000)))</f>
        <v>0</v>
      </c>
      <c r="S174">
        <f>J174*(1000-(1000*0.61365*exp(17.502*W174/(240.97+W174))/(BO174+BP174)+BJ174)/2)/(1000*0.61365*exp(17.502*W174/(240.97+W174))/(BO174+BP174)-BJ174)</f>
        <v>0</v>
      </c>
      <c r="T174">
        <f>1/((BC174+1)/(Q174/1.6)+1/(R174/1.37)) + BC174/((BC174+1)/(Q174/1.6) + BC174/(R174/1.37))</f>
        <v>0</v>
      </c>
      <c r="U174">
        <f>(AX174*BA174)</f>
        <v>0</v>
      </c>
      <c r="V174">
        <f>(BQ174+(U174+2*0.95*5.67E-8*(((BQ174+$B$7)+273)^4-(BQ174+273)^4)-44100*J174)/(1.84*29.3*R174+8*0.95*5.67E-8*(BQ174+273)^3))</f>
        <v>0</v>
      </c>
      <c r="W174">
        <f>($C$7*BR174+$D$7*BS174+$E$7*V174)</f>
        <v>0</v>
      </c>
      <c r="X174">
        <f>0.61365*exp(17.502*W174/(240.97+W174))</f>
        <v>0</v>
      </c>
      <c r="Y174">
        <f>(Z174/AA174*100)</f>
        <v>0</v>
      </c>
      <c r="Z174">
        <f>BJ174*(BO174+BP174)/1000</f>
        <v>0</v>
      </c>
      <c r="AA174">
        <f>0.61365*exp(17.502*BQ174/(240.97+BQ174))</f>
        <v>0</v>
      </c>
      <c r="AB174">
        <f>(X174-BJ174*(BO174+BP174)/1000)</f>
        <v>0</v>
      </c>
      <c r="AC174">
        <f>(-J174*44100)</f>
        <v>0</v>
      </c>
      <c r="AD174">
        <f>2*29.3*R174*0.92*(BQ174-W174)</f>
        <v>0</v>
      </c>
      <c r="AE174">
        <f>2*0.95*5.67E-8*(((BQ174+$B$7)+273)^4-(W174+273)^4)</f>
        <v>0</v>
      </c>
      <c r="AF174">
        <f>U174+AE174+AC174+AD174</f>
        <v>0</v>
      </c>
      <c r="AG174">
        <f>BN174*AU174*(BI174-BH174*(1000-AU174*BK174)/(1000-AU174*BJ174))/(100*BB174)</f>
        <v>0</v>
      </c>
      <c r="AH174">
        <f>1000*BN174*AU174*(BJ174-BK174)/(100*BB174*(1000-AU174*BJ174))</f>
        <v>0</v>
      </c>
      <c r="AI174">
        <f>(AJ174 - AK174 - BO174*1E3/(8.314*(BQ174+273.15)) * AM174/BN174 * AL174) * BN174/(100*BB174) * (1000 - BK174)/1000</f>
        <v>0</v>
      </c>
      <c r="AJ174">
        <v>700.437981443377</v>
      </c>
      <c r="AK174">
        <v>672.918187878788</v>
      </c>
      <c r="AL174">
        <v>3.363022895564</v>
      </c>
      <c r="AM174">
        <v>66.8786947202565</v>
      </c>
      <c r="AN174">
        <f>(AP174 - AO174 + BO174*1E3/(8.314*(BQ174+273.15)) * AR174/BN174 * AQ174) * BN174/(100*BB174) * 1000/(1000 - AP174)</f>
        <v>0</v>
      </c>
      <c r="AO174">
        <v>21.2724464488623</v>
      </c>
      <c r="AP174">
        <v>22.7668751515152</v>
      </c>
      <c r="AQ174">
        <v>-0.000272314710598733</v>
      </c>
      <c r="AR174">
        <v>77.4196873633664</v>
      </c>
      <c r="AS174">
        <v>13</v>
      </c>
      <c r="AT174">
        <v>3</v>
      </c>
      <c r="AU174">
        <f>IF(AS174*$H$13&gt;=AW174,1.0,(AW174/(AW174-AS174*$H$13)))</f>
        <v>0</v>
      </c>
      <c r="AV174">
        <f>(AU174-1)*100</f>
        <v>0</v>
      </c>
      <c r="AW174">
        <f>MAX(0,($B$13+$C$13*BV174)/(1+$D$13*BV174)*BO174/(BQ174+273)*$E$13)</f>
        <v>0</v>
      </c>
      <c r="AX174">
        <f>$B$11*BW174+$C$11*BX174+$F$11*CI174*(1-CL174)</f>
        <v>0</v>
      </c>
      <c r="AY174">
        <f>AX174*AZ174</f>
        <v>0</v>
      </c>
      <c r="AZ174">
        <f>($B$11*$D$9+$C$11*$D$9+$F$11*((CV174+CN174)/MAX(CV174+CN174+CW174, 0.1)*$I$9+CW174/MAX(CV174+CN174+CW174, 0.1)*$J$9))/($B$11+$C$11+$F$11)</f>
        <v>0</v>
      </c>
      <c r="BA174">
        <f>($B$11*$K$9+$C$11*$K$9+$F$11*((CV174+CN174)/MAX(CV174+CN174+CW174, 0.1)*$P$9+CW174/MAX(CV174+CN174+CW174, 0.1)*$Q$9))/($B$11+$C$11+$F$11)</f>
        <v>0</v>
      </c>
      <c r="BB174">
        <v>2.18</v>
      </c>
      <c r="BC174">
        <v>0.5</v>
      </c>
      <c r="BD174" t="s">
        <v>355</v>
      </c>
      <c r="BE174">
        <v>2</v>
      </c>
      <c r="BF174" t="b">
        <v>1</v>
      </c>
      <c r="BG174">
        <v>1656173171.73214</v>
      </c>
      <c r="BH174">
        <v>633.615857142857</v>
      </c>
      <c r="BI174">
        <v>670.613928571429</v>
      </c>
      <c r="BJ174">
        <v>22.7679464285714</v>
      </c>
      <c r="BK174">
        <v>21.2918035714286</v>
      </c>
      <c r="BL174">
        <v>631.888607142857</v>
      </c>
      <c r="BM174">
        <v>22.7163964285714</v>
      </c>
      <c r="BN174">
        <v>500.025071428571</v>
      </c>
      <c r="BO174">
        <v>76.3362964285714</v>
      </c>
      <c r="BP174">
        <v>0.0999953071428572</v>
      </c>
      <c r="BQ174">
        <v>26.6185214285714</v>
      </c>
      <c r="BR174">
        <v>26.7996357142857</v>
      </c>
      <c r="BS174">
        <v>999.9</v>
      </c>
      <c r="BT174">
        <v>0</v>
      </c>
      <c r="BU174">
        <v>0</v>
      </c>
      <c r="BV174">
        <v>9998.39428571428</v>
      </c>
      <c r="BW174">
        <v>0</v>
      </c>
      <c r="BX174">
        <v>1791.90107142857</v>
      </c>
      <c r="BY174">
        <v>-36.99805</v>
      </c>
      <c r="BZ174">
        <v>648.378107142857</v>
      </c>
      <c r="CA174">
        <v>685.203071428571</v>
      </c>
      <c r="CB174">
        <v>1.47615107142857</v>
      </c>
      <c r="CC174">
        <v>670.613928571429</v>
      </c>
      <c r="CD174">
        <v>21.2918035714286</v>
      </c>
      <c r="CE174">
        <v>1.73802071428571</v>
      </c>
      <c r="CF174">
        <v>1.62533785714286</v>
      </c>
      <c r="CG174">
        <v>15.24025</v>
      </c>
      <c r="CH174">
        <v>14.20115</v>
      </c>
      <c r="CI174">
        <v>1999.99714285714</v>
      </c>
      <c r="CJ174">
        <v>0.979993535714286</v>
      </c>
      <c r="CK174">
        <v>0.0200065642857143</v>
      </c>
      <c r="CL174">
        <v>0</v>
      </c>
      <c r="CM174">
        <v>2.46386071428571</v>
      </c>
      <c r="CN174">
        <v>0</v>
      </c>
      <c r="CO174">
        <v>3220.385</v>
      </c>
      <c r="CP174">
        <v>16705.35</v>
      </c>
      <c r="CQ174">
        <v>46.071</v>
      </c>
      <c r="CR174">
        <v>48.437</v>
      </c>
      <c r="CS174">
        <v>47.25</v>
      </c>
      <c r="CT174">
        <v>46.23425</v>
      </c>
      <c r="CU174">
        <v>45.375</v>
      </c>
      <c r="CV174">
        <v>1959.98642857143</v>
      </c>
      <c r="CW174">
        <v>40.0107142857143</v>
      </c>
      <c r="CX174">
        <v>0</v>
      </c>
      <c r="CY174">
        <v>1656173178.6</v>
      </c>
      <c r="CZ174">
        <v>0</v>
      </c>
      <c r="DA174">
        <v>0</v>
      </c>
      <c r="DB174" t="s">
        <v>356</v>
      </c>
      <c r="DC174">
        <v>1656081796.1</v>
      </c>
      <c r="DD174">
        <v>1656081786.6</v>
      </c>
      <c r="DE174">
        <v>0</v>
      </c>
      <c r="DF174">
        <v>0.447</v>
      </c>
      <c r="DG174">
        <v>0.012</v>
      </c>
      <c r="DH174">
        <v>1.816</v>
      </c>
      <c r="DI174">
        <v>-0.091</v>
      </c>
      <c r="DJ174">
        <v>420</v>
      </c>
      <c r="DK174">
        <v>13</v>
      </c>
      <c r="DL174">
        <v>0.64</v>
      </c>
      <c r="DM174">
        <v>0.22</v>
      </c>
      <c r="DN174">
        <v>-36.99285</v>
      </c>
      <c r="DO174">
        <v>-0.309323076923062</v>
      </c>
      <c r="DP174">
        <v>0.279739049830373</v>
      </c>
      <c r="DQ174">
        <v>0</v>
      </c>
      <c r="DR174">
        <v>1.47188</v>
      </c>
      <c r="DS174">
        <v>0.105822213883677</v>
      </c>
      <c r="DT174">
        <v>0.019870717400235</v>
      </c>
      <c r="DU174">
        <v>0</v>
      </c>
      <c r="DV174">
        <v>0</v>
      </c>
      <c r="DW174">
        <v>2</v>
      </c>
      <c r="DX174" t="s">
        <v>357</v>
      </c>
      <c r="DY174">
        <v>2.84455</v>
      </c>
      <c r="DZ174">
        <v>2.71656</v>
      </c>
      <c r="EA174">
        <v>0.106888</v>
      </c>
      <c r="EB174">
        <v>0.111046</v>
      </c>
      <c r="EC174">
        <v>0.084209</v>
      </c>
      <c r="ED174">
        <v>0.0798729</v>
      </c>
      <c r="EE174">
        <v>25253.3</v>
      </c>
      <c r="EF174">
        <v>21705.7</v>
      </c>
      <c r="EG174">
        <v>25324.5</v>
      </c>
      <c r="EH174">
        <v>23789.7</v>
      </c>
      <c r="EI174">
        <v>39599</v>
      </c>
      <c r="EJ174">
        <v>36243.2</v>
      </c>
      <c r="EK174">
        <v>45792.8</v>
      </c>
      <c r="EL174">
        <v>42452.1</v>
      </c>
      <c r="EM174">
        <v>1.76908</v>
      </c>
      <c r="EN174">
        <v>2.16045</v>
      </c>
      <c r="EO174">
        <v>0.030838</v>
      </c>
      <c r="EP174">
        <v>0</v>
      </c>
      <c r="EQ174">
        <v>26.3026</v>
      </c>
      <c r="ER174">
        <v>999.9</v>
      </c>
      <c r="ES174">
        <v>40.16</v>
      </c>
      <c r="ET174">
        <v>33.999</v>
      </c>
      <c r="EU174">
        <v>28.1074</v>
      </c>
      <c r="EV174">
        <v>52.4157</v>
      </c>
      <c r="EW174">
        <v>34.5593</v>
      </c>
      <c r="EX174">
        <v>2</v>
      </c>
      <c r="EY174">
        <v>0.144916</v>
      </c>
      <c r="EZ174">
        <v>2.58287</v>
      </c>
      <c r="FA174">
        <v>20.2241</v>
      </c>
      <c r="FB174">
        <v>5.23152</v>
      </c>
      <c r="FC174">
        <v>11.992</v>
      </c>
      <c r="FD174">
        <v>4.9557</v>
      </c>
      <c r="FE174">
        <v>3.304</v>
      </c>
      <c r="FF174">
        <v>9999</v>
      </c>
      <c r="FG174">
        <v>311.8</v>
      </c>
      <c r="FH174">
        <v>3773.6</v>
      </c>
      <c r="FI174">
        <v>9999</v>
      </c>
      <c r="FJ174">
        <v>1.86829</v>
      </c>
      <c r="FK174">
        <v>1.86401</v>
      </c>
      <c r="FL174">
        <v>1.87149</v>
      </c>
      <c r="FM174">
        <v>1.86249</v>
      </c>
      <c r="FN174">
        <v>1.86188</v>
      </c>
      <c r="FO174">
        <v>1.86829</v>
      </c>
      <c r="FP174">
        <v>1.85844</v>
      </c>
      <c r="FQ174">
        <v>1.86478</v>
      </c>
      <c r="FR174">
        <v>5</v>
      </c>
      <c r="FS174">
        <v>0</v>
      </c>
      <c r="FT174">
        <v>0</v>
      </c>
      <c r="FU174">
        <v>0</v>
      </c>
      <c r="FV174" t="s">
        <v>358</v>
      </c>
      <c r="FW174" t="s">
        <v>359</v>
      </c>
      <c r="FX174" t="s">
        <v>360</v>
      </c>
      <c r="FY174" t="s">
        <v>360</v>
      </c>
      <c r="FZ174" t="s">
        <v>360</v>
      </c>
      <c r="GA174" t="s">
        <v>360</v>
      </c>
      <c r="GB174">
        <v>0</v>
      </c>
      <c r="GC174">
        <v>100</v>
      </c>
      <c r="GD174">
        <v>100</v>
      </c>
      <c r="GE174">
        <v>1.765</v>
      </c>
      <c r="GF174">
        <v>0.0515</v>
      </c>
      <c r="GG174">
        <v>0.394990895927804</v>
      </c>
      <c r="GH174">
        <v>0.00311535208462502</v>
      </c>
      <c r="GI174">
        <v>-2.16445174003142e-06</v>
      </c>
      <c r="GJ174">
        <v>9.0383515404126e-10</v>
      </c>
      <c r="GK174">
        <v>0.0515542376217994</v>
      </c>
      <c r="GL174">
        <v>0</v>
      </c>
      <c r="GM174">
        <v>0</v>
      </c>
      <c r="GN174">
        <v>0</v>
      </c>
      <c r="GO174">
        <v>18</v>
      </c>
      <c r="GP174">
        <v>2154</v>
      </c>
      <c r="GQ174">
        <v>2</v>
      </c>
      <c r="GR174">
        <v>17</v>
      </c>
      <c r="GS174">
        <v>1523.1</v>
      </c>
      <c r="GT174">
        <v>1523.2</v>
      </c>
      <c r="GU174">
        <v>2.00684</v>
      </c>
      <c r="GV174">
        <v>2.37549</v>
      </c>
      <c r="GW174">
        <v>1.99829</v>
      </c>
      <c r="GX174">
        <v>2.67456</v>
      </c>
      <c r="GY174">
        <v>2.09351</v>
      </c>
      <c r="GZ174">
        <v>2.37915</v>
      </c>
      <c r="HA174">
        <v>39.5917</v>
      </c>
      <c r="HB174">
        <v>15.4016</v>
      </c>
      <c r="HC174">
        <v>18</v>
      </c>
      <c r="HD174">
        <v>428.038</v>
      </c>
      <c r="HE174">
        <v>697.774</v>
      </c>
      <c r="HF174">
        <v>23.0066</v>
      </c>
      <c r="HG174">
        <v>29.3541</v>
      </c>
      <c r="HH174">
        <v>30.0007</v>
      </c>
      <c r="HI174">
        <v>29.1325</v>
      </c>
      <c r="HJ174">
        <v>29.1148</v>
      </c>
      <c r="HK174">
        <v>40.2585</v>
      </c>
      <c r="HL174">
        <v>32.1343</v>
      </c>
      <c r="HM174">
        <v>27.5409</v>
      </c>
      <c r="HN174">
        <v>23</v>
      </c>
      <c r="HO174">
        <v>719.993</v>
      </c>
      <c r="HP174">
        <v>21.4545</v>
      </c>
      <c r="HQ174">
        <v>96.9104</v>
      </c>
      <c r="HR174">
        <v>99.7951</v>
      </c>
    </row>
    <row r="175" spans="1:226">
      <c r="A175">
        <v>159</v>
      </c>
      <c r="B175">
        <v>1656173184.5</v>
      </c>
      <c r="C175">
        <v>3388</v>
      </c>
      <c r="D175" t="s">
        <v>677</v>
      </c>
      <c r="E175" t="s">
        <v>678</v>
      </c>
      <c r="F175">
        <v>5</v>
      </c>
      <c r="G175" t="s">
        <v>596</v>
      </c>
      <c r="H175" t="s">
        <v>354</v>
      </c>
      <c r="I175">
        <v>1656173177.01852</v>
      </c>
      <c r="J175">
        <f>(K175)/1000</f>
        <v>0</v>
      </c>
      <c r="K175">
        <f>IF(BF175, AN175, AH175)</f>
        <v>0</v>
      </c>
      <c r="L175">
        <f>IF(BF175, AI175, AG175)</f>
        <v>0</v>
      </c>
      <c r="M175">
        <f>BH175 - IF(AU175&gt;1, L175*BB175*100.0/(AW175*BV175), 0)</f>
        <v>0</v>
      </c>
      <c r="N175">
        <f>((T175-J175/2)*M175-L175)/(T175+J175/2)</f>
        <v>0</v>
      </c>
      <c r="O175">
        <f>N175*(BO175+BP175)/1000.0</f>
        <v>0</v>
      </c>
      <c r="P175">
        <f>(BH175 - IF(AU175&gt;1, L175*BB175*100.0/(AW175*BV175), 0))*(BO175+BP175)/1000.0</f>
        <v>0</v>
      </c>
      <c r="Q175">
        <f>2.0/((1/S175-1/R175)+SIGN(S175)*SQRT((1/S175-1/R175)*(1/S175-1/R175) + 4*BC175/((BC175+1)*(BC175+1))*(2*1/S175*1/R175-1/R175*1/R175)))</f>
        <v>0</v>
      </c>
      <c r="R175">
        <f>IF(LEFT(BD175,1)&lt;&gt;"0",IF(LEFT(BD175,1)="1",3.0,BE175),$D$5+$E$5*(BV175*BO175/($K$5*1000))+$F$5*(BV175*BO175/($K$5*1000))*MAX(MIN(BB175,$J$5),$I$5)*MAX(MIN(BB175,$J$5),$I$5)+$G$5*MAX(MIN(BB175,$J$5),$I$5)*(BV175*BO175/($K$5*1000))+$H$5*(BV175*BO175/($K$5*1000))*(BV175*BO175/($K$5*1000)))</f>
        <v>0</v>
      </c>
      <c r="S175">
        <f>J175*(1000-(1000*0.61365*exp(17.502*W175/(240.97+W175))/(BO175+BP175)+BJ175)/2)/(1000*0.61365*exp(17.502*W175/(240.97+W175))/(BO175+BP175)-BJ175)</f>
        <v>0</v>
      </c>
      <c r="T175">
        <f>1/((BC175+1)/(Q175/1.6)+1/(R175/1.37)) + BC175/((BC175+1)/(Q175/1.6) + BC175/(R175/1.37))</f>
        <v>0</v>
      </c>
      <c r="U175">
        <f>(AX175*BA175)</f>
        <v>0</v>
      </c>
      <c r="V175">
        <f>(BQ175+(U175+2*0.95*5.67E-8*(((BQ175+$B$7)+273)^4-(BQ175+273)^4)-44100*J175)/(1.84*29.3*R175+8*0.95*5.67E-8*(BQ175+273)^3))</f>
        <v>0</v>
      </c>
      <c r="W175">
        <f>($C$7*BR175+$D$7*BS175+$E$7*V175)</f>
        <v>0</v>
      </c>
      <c r="X175">
        <f>0.61365*exp(17.502*W175/(240.97+W175))</f>
        <v>0</v>
      </c>
      <c r="Y175">
        <f>(Z175/AA175*100)</f>
        <v>0</v>
      </c>
      <c r="Z175">
        <f>BJ175*(BO175+BP175)/1000</f>
        <v>0</v>
      </c>
      <c r="AA175">
        <f>0.61365*exp(17.502*BQ175/(240.97+BQ175))</f>
        <v>0</v>
      </c>
      <c r="AB175">
        <f>(X175-BJ175*(BO175+BP175)/1000)</f>
        <v>0</v>
      </c>
      <c r="AC175">
        <f>(-J175*44100)</f>
        <v>0</v>
      </c>
      <c r="AD175">
        <f>2*29.3*R175*0.92*(BQ175-W175)</f>
        <v>0</v>
      </c>
      <c r="AE175">
        <f>2*0.95*5.67E-8*(((BQ175+$B$7)+273)^4-(W175+273)^4)</f>
        <v>0</v>
      </c>
      <c r="AF175">
        <f>U175+AE175+AC175+AD175</f>
        <v>0</v>
      </c>
      <c r="AG175">
        <f>BN175*AU175*(BI175-BH175*(1000-AU175*BK175)/(1000-AU175*BJ175))/(100*BB175)</f>
        <v>0</v>
      </c>
      <c r="AH175">
        <f>1000*BN175*AU175*(BJ175-BK175)/(100*BB175*(1000-AU175*BJ175))</f>
        <v>0</v>
      </c>
      <c r="AI175">
        <f>(AJ175 - AK175 - BO175*1E3/(8.314*(BQ175+273.15)) * AM175/BN175 * AL175) * BN175/(100*BB175) * (1000 - BK175)/1000</f>
        <v>0</v>
      </c>
      <c r="AJ175">
        <v>717.698536990084</v>
      </c>
      <c r="AK175">
        <v>689.8722</v>
      </c>
      <c r="AL175">
        <v>3.38540646153343</v>
      </c>
      <c r="AM175">
        <v>66.8786947202565</v>
      </c>
      <c r="AN175">
        <f>(AP175 - AO175 + BO175*1E3/(8.314*(BQ175+273.15)) * AR175/BN175 * AQ175) * BN175/(100*BB175) * 1000/(1000 - AP175)</f>
        <v>0</v>
      </c>
      <c r="AO175">
        <v>21.3467690705908</v>
      </c>
      <c r="AP175">
        <v>22.8008260606061</v>
      </c>
      <c r="AQ175">
        <v>0.0079186282885304</v>
      </c>
      <c r="AR175">
        <v>77.4196873633664</v>
      </c>
      <c r="AS175">
        <v>13</v>
      </c>
      <c r="AT175">
        <v>3</v>
      </c>
      <c r="AU175">
        <f>IF(AS175*$H$13&gt;=AW175,1.0,(AW175/(AW175-AS175*$H$13)))</f>
        <v>0</v>
      </c>
      <c r="AV175">
        <f>(AU175-1)*100</f>
        <v>0</v>
      </c>
      <c r="AW175">
        <f>MAX(0,($B$13+$C$13*BV175)/(1+$D$13*BV175)*BO175/(BQ175+273)*$E$13)</f>
        <v>0</v>
      </c>
      <c r="AX175">
        <f>$B$11*BW175+$C$11*BX175+$F$11*CI175*(1-CL175)</f>
        <v>0</v>
      </c>
      <c r="AY175">
        <f>AX175*AZ175</f>
        <v>0</v>
      </c>
      <c r="AZ175">
        <f>($B$11*$D$9+$C$11*$D$9+$F$11*((CV175+CN175)/MAX(CV175+CN175+CW175, 0.1)*$I$9+CW175/MAX(CV175+CN175+CW175, 0.1)*$J$9))/($B$11+$C$11+$F$11)</f>
        <v>0</v>
      </c>
      <c r="BA175">
        <f>($B$11*$K$9+$C$11*$K$9+$F$11*((CV175+CN175)/MAX(CV175+CN175+CW175, 0.1)*$P$9+CW175/MAX(CV175+CN175+CW175, 0.1)*$Q$9))/($B$11+$C$11+$F$11)</f>
        <v>0</v>
      </c>
      <c r="BB175">
        <v>2.18</v>
      </c>
      <c r="BC175">
        <v>0.5</v>
      </c>
      <c r="BD175" t="s">
        <v>355</v>
      </c>
      <c r="BE175">
        <v>2</v>
      </c>
      <c r="BF175" t="b">
        <v>1</v>
      </c>
      <c r="BG175">
        <v>1656173177.01852</v>
      </c>
      <c r="BH175">
        <v>651.084555555556</v>
      </c>
      <c r="BI175">
        <v>688.185925925926</v>
      </c>
      <c r="BJ175">
        <v>22.7749777777778</v>
      </c>
      <c r="BK175">
        <v>21.3105111111111</v>
      </c>
      <c r="BL175">
        <v>649.331777777778</v>
      </c>
      <c r="BM175">
        <v>22.7234333333333</v>
      </c>
      <c r="BN175">
        <v>500.024259259259</v>
      </c>
      <c r="BO175">
        <v>76.3359444444444</v>
      </c>
      <c r="BP175">
        <v>0.0999876481481482</v>
      </c>
      <c r="BQ175">
        <v>26.629262962963</v>
      </c>
      <c r="BR175">
        <v>26.808562962963</v>
      </c>
      <c r="BS175">
        <v>999.9</v>
      </c>
      <c r="BT175">
        <v>0</v>
      </c>
      <c r="BU175">
        <v>0</v>
      </c>
      <c r="BV175">
        <v>10006.7807407407</v>
      </c>
      <c r="BW175">
        <v>0</v>
      </c>
      <c r="BX175">
        <v>1791.82518518519</v>
      </c>
      <c r="BY175">
        <v>-37.1014333333333</v>
      </c>
      <c r="BZ175">
        <v>666.258555555556</v>
      </c>
      <c r="CA175">
        <v>703.17137037037</v>
      </c>
      <c r="CB175">
        <v>1.46448</v>
      </c>
      <c r="CC175">
        <v>688.185925925926</v>
      </c>
      <c r="CD175">
        <v>21.3105111111111</v>
      </c>
      <c r="CE175">
        <v>1.73854962962963</v>
      </c>
      <c r="CF175">
        <v>1.62675814814815</v>
      </c>
      <c r="CG175">
        <v>15.2449814814815</v>
      </c>
      <c r="CH175">
        <v>14.2146111111111</v>
      </c>
      <c r="CI175">
        <v>2000.00962962963</v>
      </c>
      <c r="CJ175">
        <v>0.979993888888889</v>
      </c>
      <c r="CK175">
        <v>0.0200062111111111</v>
      </c>
      <c r="CL175">
        <v>0</v>
      </c>
      <c r="CM175">
        <v>2.47333333333333</v>
      </c>
      <c r="CN175">
        <v>0</v>
      </c>
      <c r="CO175">
        <v>3217.09703703704</v>
      </c>
      <c r="CP175">
        <v>16705.462962963</v>
      </c>
      <c r="CQ175">
        <v>46.0923333333333</v>
      </c>
      <c r="CR175">
        <v>48.4486666666667</v>
      </c>
      <c r="CS175">
        <v>47.25</v>
      </c>
      <c r="CT175">
        <v>46.2476666666667</v>
      </c>
      <c r="CU175">
        <v>45.3818888888889</v>
      </c>
      <c r="CV175">
        <v>1959.99888888889</v>
      </c>
      <c r="CW175">
        <v>40.0107407407407</v>
      </c>
      <c r="CX175">
        <v>0</v>
      </c>
      <c r="CY175">
        <v>1656173183.4</v>
      </c>
      <c r="CZ175">
        <v>0</v>
      </c>
      <c r="DA175">
        <v>0</v>
      </c>
      <c r="DB175" t="s">
        <v>356</v>
      </c>
      <c r="DC175">
        <v>1656081796.1</v>
      </c>
      <c r="DD175">
        <v>1656081786.6</v>
      </c>
      <c r="DE175">
        <v>0</v>
      </c>
      <c r="DF175">
        <v>0.447</v>
      </c>
      <c r="DG175">
        <v>0.012</v>
      </c>
      <c r="DH175">
        <v>1.816</v>
      </c>
      <c r="DI175">
        <v>-0.091</v>
      </c>
      <c r="DJ175">
        <v>420</v>
      </c>
      <c r="DK175">
        <v>13</v>
      </c>
      <c r="DL175">
        <v>0.64</v>
      </c>
      <c r="DM175">
        <v>0.22</v>
      </c>
      <c r="DN175">
        <v>-37.0182575</v>
      </c>
      <c r="DO175">
        <v>-1.21672007504685</v>
      </c>
      <c r="DP175">
        <v>0.284386396376039</v>
      </c>
      <c r="DQ175">
        <v>0</v>
      </c>
      <c r="DR175">
        <v>1.465412</v>
      </c>
      <c r="DS175">
        <v>-0.0997398123827428</v>
      </c>
      <c r="DT175">
        <v>0.0277610455674854</v>
      </c>
      <c r="DU175">
        <v>1</v>
      </c>
      <c r="DV175">
        <v>1</v>
      </c>
      <c r="DW175">
        <v>2</v>
      </c>
      <c r="DX175" t="s">
        <v>375</v>
      </c>
      <c r="DY175">
        <v>2.84434</v>
      </c>
      <c r="DZ175">
        <v>2.71653</v>
      </c>
      <c r="EA175">
        <v>0.10873</v>
      </c>
      <c r="EB175">
        <v>0.112816</v>
      </c>
      <c r="EC175">
        <v>0.0842986</v>
      </c>
      <c r="ED175">
        <v>0.079994</v>
      </c>
      <c r="EE175">
        <v>25200.6</v>
      </c>
      <c r="EF175">
        <v>21662.3</v>
      </c>
      <c r="EG175">
        <v>25323.9</v>
      </c>
      <c r="EH175">
        <v>23789.5</v>
      </c>
      <c r="EI175">
        <v>39594.2</v>
      </c>
      <c r="EJ175">
        <v>36238.3</v>
      </c>
      <c r="EK175">
        <v>45791.7</v>
      </c>
      <c r="EL175">
        <v>42451.9</v>
      </c>
      <c r="EM175">
        <v>1.76903</v>
      </c>
      <c r="EN175">
        <v>2.1605</v>
      </c>
      <c r="EO175">
        <v>0.0301376</v>
      </c>
      <c r="EP175">
        <v>0</v>
      </c>
      <c r="EQ175">
        <v>26.3203</v>
      </c>
      <c r="ER175">
        <v>999.9</v>
      </c>
      <c r="ES175">
        <v>40.136</v>
      </c>
      <c r="ET175">
        <v>34.019</v>
      </c>
      <c r="EU175">
        <v>28.1226</v>
      </c>
      <c r="EV175">
        <v>52.4857</v>
      </c>
      <c r="EW175">
        <v>34.5593</v>
      </c>
      <c r="EX175">
        <v>2</v>
      </c>
      <c r="EY175">
        <v>0.145648</v>
      </c>
      <c r="EZ175">
        <v>2.60672</v>
      </c>
      <c r="FA175">
        <v>20.2237</v>
      </c>
      <c r="FB175">
        <v>5.23092</v>
      </c>
      <c r="FC175">
        <v>11.992</v>
      </c>
      <c r="FD175">
        <v>4.9555</v>
      </c>
      <c r="FE175">
        <v>3.30393</v>
      </c>
      <c r="FF175">
        <v>9999</v>
      </c>
      <c r="FG175">
        <v>311.8</v>
      </c>
      <c r="FH175">
        <v>3773.9</v>
      </c>
      <c r="FI175">
        <v>9999</v>
      </c>
      <c r="FJ175">
        <v>1.86829</v>
      </c>
      <c r="FK175">
        <v>1.86401</v>
      </c>
      <c r="FL175">
        <v>1.87149</v>
      </c>
      <c r="FM175">
        <v>1.86249</v>
      </c>
      <c r="FN175">
        <v>1.86188</v>
      </c>
      <c r="FO175">
        <v>1.86829</v>
      </c>
      <c r="FP175">
        <v>1.85846</v>
      </c>
      <c r="FQ175">
        <v>1.86478</v>
      </c>
      <c r="FR175">
        <v>5</v>
      </c>
      <c r="FS175">
        <v>0</v>
      </c>
      <c r="FT175">
        <v>0</v>
      </c>
      <c r="FU175">
        <v>0</v>
      </c>
      <c r="FV175" t="s">
        <v>358</v>
      </c>
      <c r="FW175" t="s">
        <v>359</v>
      </c>
      <c r="FX175" t="s">
        <v>360</v>
      </c>
      <c r="FY175" t="s">
        <v>360</v>
      </c>
      <c r="FZ175" t="s">
        <v>360</v>
      </c>
      <c r="GA175" t="s">
        <v>360</v>
      </c>
      <c r="GB175">
        <v>0</v>
      </c>
      <c r="GC175">
        <v>100</v>
      </c>
      <c r="GD175">
        <v>100</v>
      </c>
      <c r="GE175">
        <v>1.788</v>
      </c>
      <c r="GF175">
        <v>0.0516</v>
      </c>
      <c r="GG175">
        <v>0.394990895927804</v>
      </c>
      <c r="GH175">
        <v>0.00311535208462502</v>
      </c>
      <c r="GI175">
        <v>-2.16445174003142e-06</v>
      </c>
      <c r="GJ175">
        <v>9.0383515404126e-10</v>
      </c>
      <c r="GK175">
        <v>0.0515542376217994</v>
      </c>
      <c r="GL175">
        <v>0</v>
      </c>
      <c r="GM175">
        <v>0</v>
      </c>
      <c r="GN175">
        <v>0</v>
      </c>
      <c r="GO175">
        <v>18</v>
      </c>
      <c r="GP175">
        <v>2154</v>
      </c>
      <c r="GQ175">
        <v>2</v>
      </c>
      <c r="GR175">
        <v>17</v>
      </c>
      <c r="GS175">
        <v>1523.1</v>
      </c>
      <c r="GT175">
        <v>1523.3</v>
      </c>
      <c r="GU175">
        <v>2.04224</v>
      </c>
      <c r="GV175">
        <v>2.36694</v>
      </c>
      <c r="GW175">
        <v>1.99829</v>
      </c>
      <c r="GX175">
        <v>2.67578</v>
      </c>
      <c r="GY175">
        <v>2.09351</v>
      </c>
      <c r="GZ175">
        <v>2.41333</v>
      </c>
      <c r="HA175">
        <v>39.6167</v>
      </c>
      <c r="HB175">
        <v>15.4104</v>
      </c>
      <c r="HC175">
        <v>18</v>
      </c>
      <c r="HD175">
        <v>428.069</v>
      </c>
      <c r="HE175">
        <v>697.924</v>
      </c>
      <c r="HF175">
        <v>23.0054</v>
      </c>
      <c r="HG175">
        <v>29.3625</v>
      </c>
      <c r="HH175">
        <v>30.0007</v>
      </c>
      <c r="HI175">
        <v>29.1411</v>
      </c>
      <c r="HJ175">
        <v>29.1235</v>
      </c>
      <c r="HK175">
        <v>41.0262</v>
      </c>
      <c r="HL175">
        <v>32.1343</v>
      </c>
      <c r="HM175">
        <v>27.5409</v>
      </c>
      <c r="HN175">
        <v>23</v>
      </c>
      <c r="HO175">
        <v>740.094</v>
      </c>
      <c r="HP175">
        <v>21.4533</v>
      </c>
      <c r="HQ175">
        <v>96.9081</v>
      </c>
      <c r="HR175">
        <v>99.7945</v>
      </c>
    </row>
    <row r="176" spans="1:226">
      <c r="A176">
        <v>160</v>
      </c>
      <c r="B176">
        <v>1656173189.5</v>
      </c>
      <c r="C176">
        <v>3393</v>
      </c>
      <c r="D176" t="s">
        <v>679</v>
      </c>
      <c r="E176" t="s">
        <v>680</v>
      </c>
      <c r="F176">
        <v>5</v>
      </c>
      <c r="G176" t="s">
        <v>596</v>
      </c>
      <c r="H176" t="s">
        <v>354</v>
      </c>
      <c r="I176">
        <v>1656173181.73214</v>
      </c>
      <c r="J176">
        <f>(K176)/1000</f>
        <v>0</v>
      </c>
      <c r="K176">
        <f>IF(BF176, AN176, AH176)</f>
        <v>0</v>
      </c>
      <c r="L176">
        <f>IF(BF176, AI176, AG176)</f>
        <v>0</v>
      </c>
      <c r="M176">
        <f>BH176 - IF(AU176&gt;1, L176*BB176*100.0/(AW176*BV176), 0)</f>
        <v>0</v>
      </c>
      <c r="N176">
        <f>((T176-J176/2)*M176-L176)/(T176+J176/2)</f>
        <v>0</v>
      </c>
      <c r="O176">
        <f>N176*(BO176+BP176)/1000.0</f>
        <v>0</v>
      </c>
      <c r="P176">
        <f>(BH176 - IF(AU176&gt;1, L176*BB176*100.0/(AW176*BV176), 0))*(BO176+BP176)/1000.0</f>
        <v>0</v>
      </c>
      <c r="Q176">
        <f>2.0/((1/S176-1/R176)+SIGN(S176)*SQRT((1/S176-1/R176)*(1/S176-1/R176) + 4*BC176/((BC176+1)*(BC176+1))*(2*1/S176*1/R176-1/R176*1/R176)))</f>
        <v>0</v>
      </c>
      <c r="R176">
        <f>IF(LEFT(BD176,1)&lt;&gt;"0",IF(LEFT(BD176,1)="1",3.0,BE176),$D$5+$E$5*(BV176*BO176/($K$5*1000))+$F$5*(BV176*BO176/($K$5*1000))*MAX(MIN(BB176,$J$5),$I$5)*MAX(MIN(BB176,$J$5),$I$5)+$G$5*MAX(MIN(BB176,$J$5),$I$5)*(BV176*BO176/($K$5*1000))+$H$5*(BV176*BO176/($K$5*1000))*(BV176*BO176/($K$5*1000)))</f>
        <v>0</v>
      </c>
      <c r="S176">
        <f>J176*(1000-(1000*0.61365*exp(17.502*W176/(240.97+W176))/(BO176+BP176)+BJ176)/2)/(1000*0.61365*exp(17.502*W176/(240.97+W176))/(BO176+BP176)-BJ176)</f>
        <v>0</v>
      </c>
      <c r="T176">
        <f>1/((BC176+1)/(Q176/1.6)+1/(R176/1.37)) + BC176/((BC176+1)/(Q176/1.6) + BC176/(R176/1.37))</f>
        <v>0</v>
      </c>
      <c r="U176">
        <f>(AX176*BA176)</f>
        <v>0</v>
      </c>
      <c r="V176">
        <f>(BQ176+(U176+2*0.95*5.67E-8*(((BQ176+$B$7)+273)^4-(BQ176+273)^4)-44100*J176)/(1.84*29.3*R176+8*0.95*5.67E-8*(BQ176+273)^3))</f>
        <v>0</v>
      </c>
      <c r="W176">
        <f>($C$7*BR176+$D$7*BS176+$E$7*V176)</f>
        <v>0</v>
      </c>
      <c r="X176">
        <f>0.61365*exp(17.502*W176/(240.97+W176))</f>
        <v>0</v>
      </c>
      <c r="Y176">
        <f>(Z176/AA176*100)</f>
        <v>0</v>
      </c>
      <c r="Z176">
        <f>BJ176*(BO176+BP176)/1000</f>
        <v>0</v>
      </c>
      <c r="AA176">
        <f>0.61365*exp(17.502*BQ176/(240.97+BQ176))</f>
        <v>0</v>
      </c>
      <c r="AB176">
        <f>(X176-BJ176*(BO176+BP176)/1000)</f>
        <v>0</v>
      </c>
      <c r="AC176">
        <f>(-J176*44100)</f>
        <v>0</v>
      </c>
      <c r="AD176">
        <f>2*29.3*R176*0.92*(BQ176-W176)</f>
        <v>0</v>
      </c>
      <c r="AE176">
        <f>2*0.95*5.67E-8*(((BQ176+$B$7)+273)^4-(W176+273)^4)</f>
        <v>0</v>
      </c>
      <c r="AF176">
        <f>U176+AE176+AC176+AD176</f>
        <v>0</v>
      </c>
      <c r="AG176">
        <f>BN176*AU176*(BI176-BH176*(1000-AU176*BK176)/(1000-AU176*BJ176))/(100*BB176)</f>
        <v>0</v>
      </c>
      <c r="AH176">
        <f>1000*BN176*AU176*(BJ176-BK176)/(100*BB176*(1000-AU176*BJ176))</f>
        <v>0</v>
      </c>
      <c r="AI176">
        <f>(AJ176 - AK176 - BO176*1E3/(8.314*(BQ176+273.15)) * AM176/BN176 * AL176) * BN176/(100*BB176) * (1000 - BK176)/1000</f>
        <v>0</v>
      </c>
      <c r="AJ176">
        <v>734.523071646616</v>
      </c>
      <c r="AK176">
        <v>706.653672727273</v>
      </c>
      <c r="AL176">
        <v>3.38511746210458</v>
      </c>
      <c r="AM176">
        <v>66.8786947202565</v>
      </c>
      <c r="AN176">
        <f>(AP176 - AO176 + BO176*1E3/(8.314*(BQ176+273.15)) * AR176/BN176 * AQ176) * BN176/(100*BB176) * 1000/(1000 - AP176)</f>
        <v>0</v>
      </c>
      <c r="AO176">
        <v>21.3778740018383</v>
      </c>
      <c r="AP176">
        <v>22.8315303030303</v>
      </c>
      <c r="AQ176">
        <v>0.00597287776207251</v>
      </c>
      <c r="AR176">
        <v>77.4196873633664</v>
      </c>
      <c r="AS176">
        <v>13</v>
      </c>
      <c r="AT176">
        <v>3</v>
      </c>
      <c r="AU176">
        <f>IF(AS176*$H$13&gt;=AW176,1.0,(AW176/(AW176-AS176*$H$13)))</f>
        <v>0</v>
      </c>
      <c r="AV176">
        <f>(AU176-1)*100</f>
        <v>0</v>
      </c>
      <c r="AW176">
        <f>MAX(0,($B$13+$C$13*BV176)/(1+$D$13*BV176)*BO176/(BQ176+273)*$E$13)</f>
        <v>0</v>
      </c>
      <c r="AX176">
        <f>$B$11*BW176+$C$11*BX176+$F$11*CI176*(1-CL176)</f>
        <v>0</v>
      </c>
      <c r="AY176">
        <f>AX176*AZ176</f>
        <v>0</v>
      </c>
      <c r="AZ176">
        <f>($B$11*$D$9+$C$11*$D$9+$F$11*((CV176+CN176)/MAX(CV176+CN176+CW176, 0.1)*$I$9+CW176/MAX(CV176+CN176+CW176, 0.1)*$J$9))/($B$11+$C$11+$F$11)</f>
        <v>0</v>
      </c>
      <c r="BA176">
        <f>($B$11*$K$9+$C$11*$K$9+$F$11*((CV176+CN176)/MAX(CV176+CN176+CW176, 0.1)*$P$9+CW176/MAX(CV176+CN176+CW176, 0.1)*$Q$9))/($B$11+$C$11+$F$11)</f>
        <v>0</v>
      </c>
      <c r="BB176">
        <v>2.18</v>
      </c>
      <c r="BC176">
        <v>0.5</v>
      </c>
      <c r="BD176" t="s">
        <v>355</v>
      </c>
      <c r="BE176">
        <v>2</v>
      </c>
      <c r="BF176" t="b">
        <v>1</v>
      </c>
      <c r="BG176">
        <v>1656173181.73214</v>
      </c>
      <c r="BH176">
        <v>666.597857142857</v>
      </c>
      <c r="BI176">
        <v>703.767071428571</v>
      </c>
      <c r="BJ176">
        <v>22.7892964285714</v>
      </c>
      <c r="BK176">
        <v>21.3426</v>
      </c>
      <c r="BL176">
        <v>664.822785714286</v>
      </c>
      <c r="BM176">
        <v>22.7377464285714</v>
      </c>
      <c r="BN176">
        <v>500.012678571429</v>
      </c>
      <c r="BO176">
        <v>76.3352892857143</v>
      </c>
      <c r="BP176">
        <v>0.0999608392857143</v>
      </c>
      <c r="BQ176">
        <v>26.6383928571429</v>
      </c>
      <c r="BR176">
        <v>26.8166178571429</v>
      </c>
      <c r="BS176">
        <v>999.9</v>
      </c>
      <c r="BT176">
        <v>0</v>
      </c>
      <c r="BU176">
        <v>0</v>
      </c>
      <c r="BV176">
        <v>10021.8964285714</v>
      </c>
      <c r="BW176">
        <v>0</v>
      </c>
      <c r="BX176">
        <v>1791.62178571429</v>
      </c>
      <c r="BY176">
        <v>-37.1691892857143</v>
      </c>
      <c r="BZ176">
        <v>682.14375</v>
      </c>
      <c r="CA176">
        <v>719.1155</v>
      </c>
      <c r="CB176">
        <v>1.4467025</v>
      </c>
      <c r="CC176">
        <v>703.767071428571</v>
      </c>
      <c r="CD176">
        <v>21.3426</v>
      </c>
      <c r="CE176">
        <v>1.73962714285714</v>
      </c>
      <c r="CF176">
        <v>1.62919321428571</v>
      </c>
      <c r="CG176">
        <v>15.254625</v>
      </c>
      <c r="CH176">
        <v>14.2377035714286</v>
      </c>
      <c r="CI176">
        <v>2000.00857142857</v>
      </c>
      <c r="CJ176">
        <v>0.979994071428572</v>
      </c>
      <c r="CK176">
        <v>0.0200060285714286</v>
      </c>
      <c r="CL176">
        <v>0</v>
      </c>
      <c r="CM176">
        <v>2.48572142857143</v>
      </c>
      <c r="CN176">
        <v>0</v>
      </c>
      <c r="CO176">
        <v>3213.00071428571</v>
      </c>
      <c r="CP176">
        <v>16705.4464285714</v>
      </c>
      <c r="CQ176">
        <v>46.1115</v>
      </c>
      <c r="CR176">
        <v>48.4685</v>
      </c>
      <c r="CS176">
        <v>47.2544285714286</v>
      </c>
      <c r="CT176">
        <v>46.2699285714286</v>
      </c>
      <c r="CU176">
        <v>45.3993571428571</v>
      </c>
      <c r="CV176">
        <v>1959.99821428571</v>
      </c>
      <c r="CW176">
        <v>40.0103571428571</v>
      </c>
      <c r="CX176">
        <v>0</v>
      </c>
      <c r="CY176">
        <v>1656173188.2</v>
      </c>
      <c r="CZ176">
        <v>0</v>
      </c>
      <c r="DA176">
        <v>0</v>
      </c>
      <c r="DB176" t="s">
        <v>356</v>
      </c>
      <c r="DC176">
        <v>1656081796.1</v>
      </c>
      <c r="DD176">
        <v>1656081786.6</v>
      </c>
      <c r="DE176">
        <v>0</v>
      </c>
      <c r="DF176">
        <v>0.447</v>
      </c>
      <c r="DG176">
        <v>0.012</v>
      </c>
      <c r="DH176">
        <v>1.816</v>
      </c>
      <c r="DI176">
        <v>-0.091</v>
      </c>
      <c r="DJ176">
        <v>420</v>
      </c>
      <c r="DK176">
        <v>13</v>
      </c>
      <c r="DL176">
        <v>0.64</v>
      </c>
      <c r="DM176">
        <v>0.22</v>
      </c>
      <c r="DN176">
        <v>-37.1509275</v>
      </c>
      <c r="DO176">
        <v>-0.487424015009331</v>
      </c>
      <c r="DP176">
        <v>0.246816494573904</v>
      </c>
      <c r="DQ176">
        <v>0</v>
      </c>
      <c r="DR176">
        <v>1.4590275</v>
      </c>
      <c r="DS176">
        <v>-0.249322851782367</v>
      </c>
      <c r="DT176">
        <v>0.0315791299555577</v>
      </c>
      <c r="DU176">
        <v>0</v>
      </c>
      <c r="DV176">
        <v>0</v>
      </c>
      <c r="DW176">
        <v>2</v>
      </c>
      <c r="DX176" t="s">
        <v>357</v>
      </c>
      <c r="DY176">
        <v>2.84424</v>
      </c>
      <c r="DZ176">
        <v>2.7166</v>
      </c>
      <c r="EA176">
        <v>0.110545</v>
      </c>
      <c r="EB176">
        <v>0.114648</v>
      </c>
      <c r="EC176">
        <v>0.0843766</v>
      </c>
      <c r="ED176">
        <v>0.0800154</v>
      </c>
      <c r="EE176">
        <v>25148.4</v>
      </c>
      <c r="EF176">
        <v>21617.3</v>
      </c>
      <c r="EG176">
        <v>25323.1</v>
      </c>
      <c r="EH176">
        <v>23789.3</v>
      </c>
      <c r="EI176">
        <v>39590.1</v>
      </c>
      <c r="EJ176">
        <v>36237.3</v>
      </c>
      <c r="EK176">
        <v>45790.8</v>
      </c>
      <c r="EL176">
        <v>42451.7</v>
      </c>
      <c r="EM176">
        <v>1.76868</v>
      </c>
      <c r="EN176">
        <v>2.16045</v>
      </c>
      <c r="EO176">
        <v>0.030756</v>
      </c>
      <c r="EP176">
        <v>0</v>
      </c>
      <c r="EQ176">
        <v>26.3393</v>
      </c>
      <c r="ER176">
        <v>999.9</v>
      </c>
      <c r="ES176">
        <v>40.136</v>
      </c>
      <c r="ET176">
        <v>34.029</v>
      </c>
      <c r="EU176">
        <v>28.1366</v>
      </c>
      <c r="EV176">
        <v>52.1657</v>
      </c>
      <c r="EW176">
        <v>34.5473</v>
      </c>
      <c r="EX176">
        <v>2</v>
      </c>
      <c r="EY176">
        <v>0.146537</v>
      </c>
      <c r="EZ176">
        <v>2.62133</v>
      </c>
      <c r="FA176">
        <v>20.2237</v>
      </c>
      <c r="FB176">
        <v>5.23047</v>
      </c>
      <c r="FC176">
        <v>11.992</v>
      </c>
      <c r="FD176">
        <v>4.9555</v>
      </c>
      <c r="FE176">
        <v>3.30387</v>
      </c>
      <c r="FF176">
        <v>9999</v>
      </c>
      <c r="FG176">
        <v>311.8</v>
      </c>
      <c r="FH176">
        <v>3773.9</v>
      </c>
      <c r="FI176">
        <v>9999</v>
      </c>
      <c r="FJ176">
        <v>1.86829</v>
      </c>
      <c r="FK176">
        <v>1.86401</v>
      </c>
      <c r="FL176">
        <v>1.87149</v>
      </c>
      <c r="FM176">
        <v>1.8625</v>
      </c>
      <c r="FN176">
        <v>1.86188</v>
      </c>
      <c r="FO176">
        <v>1.86829</v>
      </c>
      <c r="FP176">
        <v>1.85848</v>
      </c>
      <c r="FQ176">
        <v>1.86478</v>
      </c>
      <c r="FR176">
        <v>5</v>
      </c>
      <c r="FS176">
        <v>0</v>
      </c>
      <c r="FT176">
        <v>0</v>
      </c>
      <c r="FU176">
        <v>0</v>
      </c>
      <c r="FV176" t="s">
        <v>358</v>
      </c>
      <c r="FW176" t="s">
        <v>359</v>
      </c>
      <c r="FX176" t="s">
        <v>360</v>
      </c>
      <c r="FY176" t="s">
        <v>360</v>
      </c>
      <c r="FZ176" t="s">
        <v>360</v>
      </c>
      <c r="GA176" t="s">
        <v>360</v>
      </c>
      <c r="GB176">
        <v>0</v>
      </c>
      <c r="GC176">
        <v>100</v>
      </c>
      <c r="GD176">
        <v>100</v>
      </c>
      <c r="GE176">
        <v>1.812</v>
      </c>
      <c r="GF176">
        <v>0.0516</v>
      </c>
      <c r="GG176">
        <v>0.394990895927804</v>
      </c>
      <c r="GH176">
        <v>0.00311535208462502</v>
      </c>
      <c r="GI176">
        <v>-2.16445174003142e-06</v>
      </c>
      <c r="GJ176">
        <v>9.0383515404126e-10</v>
      </c>
      <c r="GK176">
        <v>0.0515542376217994</v>
      </c>
      <c r="GL176">
        <v>0</v>
      </c>
      <c r="GM176">
        <v>0</v>
      </c>
      <c r="GN176">
        <v>0</v>
      </c>
      <c r="GO176">
        <v>18</v>
      </c>
      <c r="GP176">
        <v>2154</v>
      </c>
      <c r="GQ176">
        <v>2</v>
      </c>
      <c r="GR176">
        <v>17</v>
      </c>
      <c r="GS176">
        <v>1523.2</v>
      </c>
      <c r="GT176">
        <v>1523.4</v>
      </c>
      <c r="GU176">
        <v>2.08252</v>
      </c>
      <c r="GV176">
        <v>2.36084</v>
      </c>
      <c r="GW176">
        <v>1.99829</v>
      </c>
      <c r="GX176">
        <v>2.67578</v>
      </c>
      <c r="GY176">
        <v>2.09351</v>
      </c>
      <c r="GZ176">
        <v>2.40723</v>
      </c>
      <c r="HA176">
        <v>39.6167</v>
      </c>
      <c r="HB176">
        <v>15.4104</v>
      </c>
      <c r="HC176">
        <v>18</v>
      </c>
      <c r="HD176">
        <v>427.924</v>
      </c>
      <c r="HE176">
        <v>697.981</v>
      </c>
      <c r="HF176">
        <v>23.0039</v>
      </c>
      <c r="HG176">
        <v>29.3707</v>
      </c>
      <c r="HH176">
        <v>30.0009</v>
      </c>
      <c r="HI176">
        <v>29.1493</v>
      </c>
      <c r="HJ176">
        <v>29.1316</v>
      </c>
      <c r="HK176">
        <v>41.7578</v>
      </c>
      <c r="HL176">
        <v>32.1343</v>
      </c>
      <c r="HM176">
        <v>27.5409</v>
      </c>
      <c r="HN176">
        <v>23</v>
      </c>
      <c r="HO176">
        <v>753.489</v>
      </c>
      <c r="HP176">
        <v>21.4349</v>
      </c>
      <c r="HQ176">
        <v>96.9058</v>
      </c>
      <c r="HR176">
        <v>99.7939</v>
      </c>
    </row>
    <row r="177" spans="1:226">
      <c r="A177">
        <v>161</v>
      </c>
      <c r="B177">
        <v>1656173194.5</v>
      </c>
      <c r="C177">
        <v>3398</v>
      </c>
      <c r="D177" t="s">
        <v>681</v>
      </c>
      <c r="E177" t="s">
        <v>682</v>
      </c>
      <c r="F177">
        <v>5</v>
      </c>
      <c r="G177" t="s">
        <v>596</v>
      </c>
      <c r="H177" t="s">
        <v>354</v>
      </c>
      <c r="I177">
        <v>1656173187</v>
      </c>
      <c r="J177">
        <f>(K177)/1000</f>
        <v>0</v>
      </c>
      <c r="K177">
        <f>IF(BF177, AN177, AH177)</f>
        <v>0</v>
      </c>
      <c r="L177">
        <f>IF(BF177, AI177, AG177)</f>
        <v>0</v>
      </c>
      <c r="M177">
        <f>BH177 - IF(AU177&gt;1, L177*BB177*100.0/(AW177*BV177), 0)</f>
        <v>0</v>
      </c>
      <c r="N177">
        <f>((T177-J177/2)*M177-L177)/(T177+J177/2)</f>
        <v>0</v>
      </c>
      <c r="O177">
        <f>N177*(BO177+BP177)/1000.0</f>
        <v>0</v>
      </c>
      <c r="P177">
        <f>(BH177 - IF(AU177&gt;1, L177*BB177*100.0/(AW177*BV177), 0))*(BO177+BP177)/1000.0</f>
        <v>0</v>
      </c>
      <c r="Q177">
        <f>2.0/((1/S177-1/R177)+SIGN(S177)*SQRT((1/S177-1/R177)*(1/S177-1/R177) + 4*BC177/((BC177+1)*(BC177+1))*(2*1/S177*1/R177-1/R177*1/R177)))</f>
        <v>0</v>
      </c>
      <c r="R177">
        <f>IF(LEFT(BD177,1)&lt;&gt;"0",IF(LEFT(BD177,1)="1",3.0,BE177),$D$5+$E$5*(BV177*BO177/($K$5*1000))+$F$5*(BV177*BO177/($K$5*1000))*MAX(MIN(BB177,$J$5),$I$5)*MAX(MIN(BB177,$J$5),$I$5)+$G$5*MAX(MIN(BB177,$J$5),$I$5)*(BV177*BO177/($K$5*1000))+$H$5*(BV177*BO177/($K$5*1000))*(BV177*BO177/($K$5*1000)))</f>
        <v>0</v>
      </c>
      <c r="S177">
        <f>J177*(1000-(1000*0.61365*exp(17.502*W177/(240.97+W177))/(BO177+BP177)+BJ177)/2)/(1000*0.61365*exp(17.502*W177/(240.97+W177))/(BO177+BP177)-BJ177)</f>
        <v>0</v>
      </c>
      <c r="T177">
        <f>1/((BC177+1)/(Q177/1.6)+1/(R177/1.37)) + BC177/((BC177+1)/(Q177/1.6) + BC177/(R177/1.37))</f>
        <v>0</v>
      </c>
      <c r="U177">
        <f>(AX177*BA177)</f>
        <v>0</v>
      </c>
      <c r="V177">
        <f>(BQ177+(U177+2*0.95*5.67E-8*(((BQ177+$B$7)+273)^4-(BQ177+273)^4)-44100*J177)/(1.84*29.3*R177+8*0.95*5.67E-8*(BQ177+273)^3))</f>
        <v>0</v>
      </c>
      <c r="W177">
        <f>($C$7*BR177+$D$7*BS177+$E$7*V177)</f>
        <v>0</v>
      </c>
      <c r="X177">
        <f>0.61365*exp(17.502*W177/(240.97+W177))</f>
        <v>0</v>
      </c>
      <c r="Y177">
        <f>(Z177/AA177*100)</f>
        <v>0</v>
      </c>
      <c r="Z177">
        <f>BJ177*(BO177+BP177)/1000</f>
        <v>0</v>
      </c>
      <c r="AA177">
        <f>0.61365*exp(17.502*BQ177/(240.97+BQ177))</f>
        <v>0</v>
      </c>
      <c r="AB177">
        <f>(X177-BJ177*(BO177+BP177)/1000)</f>
        <v>0</v>
      </c>
      <c r="AC177">
        <f>(-J177*44100)</f>
        <v>0</v>
      </c>
      <c r="AD177">
        <f>2*29.3*R177*0.92*(BQ177-W177)</f>
        <v>0</v>
      </c>
      <c r="AE177">
        <f>2*0.95*5.67E-8*(((BQ177+$B$7)+273)^4-(W177+273)^4)</f>
        <v>0</v>
      </c>
      <c r="AF177">
        <f>U177+AE177+AC177+AD177</f>
        <v>0</v>
      </c>
      <c r="AG177">
        <f>BN177*AU177*(BI177-BH177*(1000-AU177*BK177)/(1000-AU177*BJ177))/(100*BB177)</f>
        <v>0</v>
      </c>
      <c r="AH177">
        <f>1000*BN177*AU177*(BJ177-BK177)/(100*BB177*(1000-AU177*BJ177))</f>
        <v>0</v>
      </c>
      <c r="AI177">
        <f>(AJ177 - AK177 - BO177*1E3/(8.314*(BQ177+273.15)) * AM177/BN177 * AL177) * BN177/(100*BB177) * (1000 - BK177)/1000</f>
        <v>0</v>
      </c>
      <c r="AJ177">
        <v>751.899509347705</v>
      </c>
      <c r="AK177">
        <v>724.004309090909</v>
      </c>
      <c r="AL177">
        <v>3.4576066959755</v>
      </c>
      <c r="AM177">
        <v>66.8786947202565</v>
      </c>
      <c r="AN177">
        <f>(AP177 - AO177 + BO177*1E3/(8.314*(BQ177+273.15)) * AR177/BN177 * AQ177) * BN177/(100*BB177) * 1000/(1000 - AP177)</f>
        <v>0</v>
      </c>
      <c r="AO177">
        <v>21.3877631890688</v>
      </c>
      <c r="AP177">
        <v>22.8478933333333</v>
      </c>
      <c r="AQ177">
        <v>0.00541122321227318</v>
      </c>
      <c r="AR177">
        <v>77.4196873633664</v>
      </c>
      <c r="AS177">
        <v>13</v>
      </c>
      <c r="AT177">
        <v>3</v>
      </c>
      <c r="AU177">
        <f>IF(AS177*$H$13&gt;=AW177,1.0,(AW177/(AW177-AS177*$H$13)))</f>
        <v>0</v>
      </c>
      <c r="AV177">
        <f>(AU177-1)*100</f>
        <v>0</v>
      </c>
      <c r="AW177">
        <f>MAX(0,($B$13+$C$13*BV177)/(1+$D$13*BV177)*BO177/(BQ177+273)*$E$13)</f>
        <v>0</v>
      </c>
      <c r="AX177">
        <f>$B$11*BW177+$C$11*BX177+$F$11*CI177*(1-CL177)</f>
        <v>0</v>
      </c>
      <c r="AY177">
        <f>AX177*AZ177</f>
        <v>0</v>
      </c>
      <c r="AZ177">
        <f>($B$11*$D$9+$C$11*$D$9+$F$11*((CV177+CN177)/MAX(CV177+CN177+CW177, 0.1)*$I$9+CW177/MAX(CV177+CN177+CW177, 0.1)*$J$9))/($B$11+$C$11+$F$11)</f>
        <v>0</v>
      </c>
      <c r="BA177">
        <f>($B$11*$K$9+$C$11*$K$9+$F$11*((CV177+CN177)/MAX(CV177+CN177+CW177, 0.1)*$P$9+CW177/MAX(CV177+CN177+CW177, 0.1)*$Q$9))/($B$11+$C$11+$F$11)</f>
        <v>0</v>
      </c>
      <c r="BB177">
        <v>2.18</v>
      </c>
      <c r="BC177">
        <v>0.5</v>
      </c>
      <c r="BD177" t="s">
        <v>355</v>
      </c>
      <c r="BE177">
        <v>2</v>
      </c>
      <c r="BF177" t="b">
        <v>1</v>
      </c>
      <c r="BG177">
        <v>1656173187</v>
      </c>
      <c r="BH177">
        <v>684.047814814815</v>
      </c>
      <c r="BI177">
        <v>721.391962962963</v>
      </c>
      <c r="BJ177">
        <v>22.8162296296296</v>
      </c>
      <c r="BK177">
        <v>21.3743444444444</v>
      </c>
      <c r="BL177">
        <v>682.247777777778</v>
      </c>
      <c r="BM177">
        <v>22.7646888888889</v>
      </c>
      <c r="BN177">
        <v>500.005888888889</v>
      </c>
      <c r="BO177">
        <v>76.3346259259259</v>
      </c>
      <c r="BP177">
        <v>0.0999554629629629</v>
      </c>
      <c r="BQ177">
        <v>26.6479518518519</v>
      </c>
      <c r="BR177">
        <v>26.8287814814815</v>
      </c>
      <c r="BS177">
        <v>999.9</v>
      </c>
      <c r="BT177">
        <v>0</v>
      </c>
      <c r="BU177">
        <v>0</v>
      </c>
      <c r="BV177">
        <v>10020.0937037037</v>
      </c>
      <c r="BW177">
        <v>0</v>
      </c>
      <c r="BX177">
        <v>1791.83962962963</v>
      </c>
      <c r="BY177">
        <v>-37.3441481481481</v>
      </c>
      <c r="BZ177">
        <v>700.019925925926</v>
      </c>
      <c r="CA177">
        <v>737.148074074074</v>
      </c>
      <c r="CB177">
        <v>1.44188518518519</v>
      </c>
      <c r="CC177">
        <v>721.391962962963</v>
      </c>
      <c r="CD177">
        <v>21.3743444444444</v>
      </c>
      <c r="CE177">
        <v>1.74166888888889</v>
      </c>
      <c r="CF177">
        <v>1.63160296296296</v>
      </c>
      <c r="CG177">
        <v>15.2728703703704</v>
      </c>
      <c r="CH177">
        <v>14.2605481481481</v>
      </c>
      <c r="CI177">
        <v>2000.00148148148</v>
      </c>
      <c r="CJ177">
        <v>0.979994111111111</v>
      </c>
      <c r="CK177">
        <v>0.0200059888888889</v>
      </c>
      <c r="CL177">
        <v>0</v>
      </c>
      <c r="CM177">
        <v>2.45928148148148</v>
      </c>
      <c r="CN177">
        <v>0</v>
      </c>
      <c r="CO177">
        <v>3209.38444444444</v>
      </c>
      <c r="CP177">
        <v>16705.3851851852</v>
      </c>
      <c r="CQ177">
        <v>46.125</v>
      </c>
      <c r="CR177">
        <v>48.4906666666667</v>
      </c>
      <c r="CS177">
        <v>47.2752592592593</v>
      </c>
      <c r="CT177">
        <v>46.2913333333333</v>
      </c>
      <c r="CU177">
        <v>45.4209259259259</v>
      </c>
      <c r="CV177">
        <v>1959.99111111111</v>
      </c>
      <c r="CW177">
        <v>40.0103703703704</v>
      </c>
      <c r="CX177">
        <v>0</v>
      </c>
      <c r="CY177">
        <v>1656173193.6</v>
      </c>
      <c r="CZ177">
        <v>0</v>
      </c>
      <c r="DA177">
        <v>0</v>
      </c>
      <c r="DB177" t="s">
        <v>356</v>
      </c>
      <c r="DC177">
        <v>1656081796.1</v>
      </c>
      <c r="DD177">
        <v>1656081786.6</v>
      </c>
      <c r="DE177">
        <v>0</v>
      </c>
      <c r="DF177">
        <v>0.447</v>
      </c>
      <c r="DG177">
        <v>0.012</v>
      </c>
      <c r="DH177">
        <v>1.816</v>
      </c>
      <c r="DI177">
        <v>-0.091</v>
      </c>
      <c r="DJ177">
        <v>420</v>
      </c>
      <c r="DK177">
        <v>13</v>
      </c>
      <c r="DL177">
        <v>0.64</v>
      </c>
      <c r="DM177">
        <v>0.22</v>
      </c>
      <c r="DN177">
        <v>-37.21646</v>
      </c>
      <c r="DO177">
        <v>-2.61490581613508</v>
      </c>
      <c r="DP177">
        <v>0.299558827110803</v>
      </c>
      <c r="DQ177">
        <v>0</v>
      </c>
      <c r="DR177">
        <v>1.45147625</v>
      </c>
      <c r="DS177">
        <v>-0.11744409005629</v>
      </c>
      <c r="DT177">
        <v>0.0266654757774449</v>
      </c>
      <c r="DU177">
        <v>0</v>
      </c>
      <c r="DV177">
        <v>0</v>
      </c>
      <c r="DW177">
        <v>2</v>
      </c>
      <c r="DX177" t="s">
        <v>357</v>
      </c>
      <c r="DY177">
        <v>2.84442</v>
      </c>
      <c r="DZ177">
        <v>2.71649</v>
      </c>
      <c r="EA177">
        <v>0.112386</v>
      </c>
      <c r="EB177">
        <v>0.11638</v>
      </c>
      <c r="EC177">
        <v>0.0844119</v>
      </c>
      <c r="ED177">
        <v>0.0799257</v>
      </c>
      <c r="EE177">
        <v>25095.8</v>
      </c>
      <c r="EF177">
        <v>21574.3</v>
      </c>
      <c r="EG177">
        <v>25322.6</v>
      </c>
      <c r="EH177">
        <v>23788.6</v>
      </c>
      <c r="EI177">
        <v>39587.7</v>
      </c>
      <c r="EJ177">
        <v>36240</v>
      </c>
      <c r="EK177">
        <v>45789.7</v>
      </c>
      <c r="EL177">
        <v>42450.6</v>
      </c>
      <c r="EM177">
        <v>1.76865</v>
      </c>
      <c r="EN177">
        <v>2.16007</v>
      </c>
      <c r="EO177">
        <v>0.0297353</v>
      </c>
      <c r="EP177">
        <v>0</v>
      </c>
      <c r="EQ177">
        <v>26.3599</v>
      </c>
      <c r="ER177">
        <v>999.9</v>
      </c>
      <c r="ES177">
        <v>40.087</v>
      </c>
      <c r="ET177">
        <v>34.029</v>
      </c>
      <c r="EU177">
        <v>28.1041</v>
      </c>
      <c r="EV177">
        <v>52.5657</v>
      </c>
      <c r="EW177">
        <v>34.4912</v>
      </c>
      <c r="EX177">
        <v>2</v>
      </c>
      <c r="EY177">
        <v>0.1472</v>
      </c>
      <c r="EZ177">
        <v>2.63578</v>
      </c>
      <c r="FA177">
        <v>20.2232</v>
      </c>
      <c r="FB177">
        <v>5.23107</v>
      </c>
      <c r="FC177">
        <v>11.992</v>
      </c>
      <c r="FD177">
        <v>4.9553</v>
      </c>
      <c r="FE177">
        <v>3.30395</v>
      </c>
      <c r="FF177">
        <v>9999</v>
      </c>
      <c r="FG177">
        <v>311.8</v>
      </c>
      <c r="FH177">
        <v>3774.2</v>
      </c>
      <c r="FI177">
        <v>9999</v>
      </c>
      <c r="FJ177">
        <v>1.86828</v>
      </c>
      <c r="FK177">
        <v>1.86401</v>
      </c>
      <c r="FL177">
        <v>1.87149</v>
      </c>
      <c r="FM177">
        <v>1.8625</v>
      </c>
      <c r="FN177">
        <v>1.86188</v>
      </c>
      <c r="FO177">
        <v>1.86829</v>
      </c>
      <c r="FP177">
        <v>1.85847</v>
      </c>
      <c r="FQ177">
        <v>1.86478</v>
      </c>
      <c r="FR177">
        <v>5</v>
      </c>
      <c r="FS177">
        <v>0</v>
      </c>
      <c r="FT177">
        <v>0</v>
      </c>
      <c r="FU177">
        <v>0</v>
      </c>
      <c r="FV177" t="s">
        <v>358</v>
      </c>
      <c r="FW177" t="s">
        <v>359</v>
      </c>
      <c r="FX177" t="s">
        <v>360</v>
      </c>
      <c r="FY177" t="s">
        <v>360</v>
      </c>
      <c r="FZ177" t="s">
        <v>360</v>
      </c>
      <c r="GA177" t="s">
        <v>360</v>
      </c>
      <c r="GB177">
        <v>0</v>
      </c>
      <c r="GC177">
        <v>100</v>
      </c>
      <c r="GD177">
        <v>100</v>
      </c>
      <c r="GE177">
        <v>1.835</v>
      </c>
      <c r="GF177">
        <v>0.0516</v>
      </c>
      <c r="GG177">
        <v>0.394990895927804</v>
      </c>
      <c r="GH177">
        <v>0.00311535208462502</v>
      </c>
      <c r="GI177">
        <v>-2.16445174003142e-06</v>
      </c>
      <c r="GJ177">
        <v>9.0383515404126e-10</v>
      </c>
      <c r="GK177">
        <v>0.0515542376217994</v>
      </c>
      <c r="GL177">
        <v>0</v>
      </c>
      <c r="GM177">
        <v>0</v>
      </c>
      <c r="GN177">
        <v>0</v>
      </c>
      <c r="GO177">
        <v>18</v>
      </c>
      <c r="GP177">
        <v>2154</v>
      </c>
      <c r="GQ177">
        <v>2</v>
      </c>
      <c r="GR177">
        <v>17</v>
      </c>
      <c r="GS177">
        <v>1523.3</v>
      </c>
      <c r="GT177">
        <v>1523.5</v>
      </c>
      <c r="GU177">
        <v>2.11792</v>
      </c>
      <c r="GV177">
        <v>2.36206</v>
      </c>
      <c r="GW177">
        <v>1.99829</v>
      </c>
      <c r="GX177">
        <v>2.67456</v>
      </c>
      <c r="GY177">
        <v>2.09351</v>
      </c>
      <c r="GZ177">
        <v>2.39746</v>
      </c>
      <c r="HA177">
        <v>39.6418</v>
      </c>
      <c r="HB177">
        <v>15.4016</v>
      </c>
      <c r="HC177">
        <v>18</v>
      </c>
      <c r="HD177">
        <v>427.966</v>
      </c>
      <c r="HE177">
        <v>697.744</v>
      </c>
      <c r="HF177">
        <v>23.0033</v>
      </c>
      <c r="HG177">
        <v>29.3795</v>
      </c>
      <c r="HH177">
        <v>30.0008</v>
      </c>
      <c r="HI177">
        <v>29.1574</v>
      </c>
      <c r="HJ177">
        <v>29.1391</v>
      </c>
      <c r="HK177">
        <v>42.5315</v>
      </c>
      <c r="HL177">
        <v>31.8452</v>
      </c>
      <c r="HM177">
        <v>27.1676</v>
      </c>
      <c r="HN177">
        <v>23</v>
      </c>
      <c r="HO177">
        <v>773.719</v>
      </c>
      <c r="HP177">
        <v>21.4421</v>
      </c>
      <c r="HQ177">
        <v>96.9036</v>
      </c>
      <c r="HR177">
        <v>99.7912</v>
      </c>
    </row>
    <row r="178" spans="1:226">
      <c r="A178">
        <v>162</v>
      </c>
      <c r="B178">
        <v>1656173199.5</v>
      </c>
      <c r="C178">
        <v>3403</v>
      </c>
      <c r="D178" t="s">
        <v>683</v>
      </c>
      <c r="E178" t="s">
        <v>684</v>
      </c>
      <c r="F178">
        <v>5</v>
      </c>
      <c r="G178" t="s">
        <v>596</v>
      </c>
      <c r="H178" t="s">
        <v>354</v>
      </c>
      <c r="I178">
        <v>1656173191.71429</v>
      </c>
      <c r="J178">
        <f>(K178)/1000</f>
        <v>0</v>
      </c>
      <c r="K178">
        <f>IF(BF178, AN178, AH178)</f>
        <v>0</v>
      </c>
      <c r="L178">
        <f>IF(BF178, AI178, AG178)</f>
        <v>0</v>
      </c>
      <c r="M178">
        <f>BH178 - IF(AU178&gt;1, L178*BB178*100.0/(AW178*BV178), 0)</f>
        <v>0</v>
      </c>
      <c r="N178">
        <f>((T178-J178/2)*M178-L178)/(T178+J178/2)</f>
        <v>0</v>
      </c>
      <c r="O178">
        <f>N178*(BO178+BP178)/1000.0</f>
        <v>0</v>
      </c>
      <c r="P178">
        <f>(BH178 - IF(AU178&gt;1, L178*BB178*100.0/(AW178*BV178), 0))*(BO178+BP178)/1000.0</f>
        <v>0</v>
      </c>
      <c r="Q178">
        <f>2.0/((1/S178-1/R178)+SIGN(S178)*SQRT((1/S178-1/R178)*(1/S178-1/R178) + 4*BC178/((BC178+1)*(BC178+1))*(2*1/S178*1/R178-1/R178*1/R178)))</f>
        <v>0</v>
      </c>
      <c r="R178">
        <f>IF(LEFT(BD178,1)&lt;&gt;"0",IF(LEFT(BD178,1)="1",3.0,BE178),$D$5+$E$5*(BV178*BO178/($K$5*1000))+$F$5*(BV178*BO178/($K$5*1000))*MAX(MIN(BB178,$J$5),$I$5)*MAX(MIN(BB178,$J$5),$I$5)+$G$5*MAX(MIN(BB178,$J$5),$I$5)*(BV178*BO178/($K$5*1000))+$H$5*(BV178*BO178/($K$5*1000))*(BV178*BO178/($K$5*1000)))</f>
        <v>0</v>
      </c>
      <c r="S178">
        <f>J178*(1000-(1000*0.61365*exp(17.502*W178/(240.97+W178))/(BO178+BP178)+BJ178)/2)/(1000*0.61365*exp(17.502*W178/(240.97+W178))/(BO178+BP178)-BJ178)</f>
        <v>0</v>
      </c>
      <c r="T178">
        <f>1/((BC178+1)/(Q178/1.6)+1/(R178/1.37)) + BC178/((BC178+1)/(Q178/1.6) + BC178/(R178/1.37))</f>
        <v>0</v>
      </c>
      <c r="U178">
        <f>(AX178*BA178)</f>
        <v>0</v>
      </c>
      <c r="V178">
        <f>(BQ178+(U178+2*0.95*5.67E-8*(((BQ178+$B$7)+273)^4-(BQ178+273)^4)-44100*J178)/(1.84*29.3*R178+8*0.95*5.67E-8*(BQ178+273)^3))</f>
        <v>0</v>
      </c>
      <c r="W178">
        <f>($C$7*BR178+$D$7*BS178+$E$7*V178)</f>
        <v>0</v>
      </c>
      <c r="X178">
        <f>0.61365*exp(17.502*W178/(240.97+W178))</f>
        <v>0</v>
      </c>
      <c r="Y178">
        <f>(Z178/AA178*100)</f>
        <v>0</v>
      </c>
      <c r="Z178">
        <f>BJ178*(BO178+BP178)/1000</f>
        <v>0</v>
      </c>
      <c r="AA178">
        <f>0.61365*exp(17.502*BQ178/(240.97+BQ178))</f>
        <v>0</v>
      </c>
      <c r="AB178">
        <f>(X178-BJ178*(BO178+BP178)/1000)</f>
        <v>0</v>
      </c>
      <c r="AC178">
        <f>(-J178*44100)</f>
        <v>0</v>
      </c>
      <c r="AD178">
        <f>2*29.3*R178*0.92*(BQ178-W178)</f>
        <v>0</v>
      </c>
      <c r="AE178">
        <f>2*0.95*5.67E-8*(((BQ178+$B$7)+273)^4-(W178+273)^4)</f>
        <v>0</v>
      </c>
      <c r="AF178">
        <f>U178+AE178+AC178+AD178</f>
        <v>0</v>
      </c>
      <c r="AG178">
        <f>BN178*AU178*(BI178-BH178*(1000-AU178*BK178)/(1000-AU178*BJ178))/(100*BB178)</f>
        <v>0</v>
      </c>
      <c r="AH178">
        <f>1000*BN178*AU178*(BJ178-BK178)/(100*BB178*(1000-AU178*BJ178))</f>
        <v>0</v>
      </c>
      <c r="AI178">
        <f>(AJ178 - AK178 - BO178*1E3/(8.314*(BQ178+273.15)) * AM178/BN178 * AL178) * BN178/(100*BB178) * (1000 - BK178)/1000</f>
        <v>0</v>
      </c>
      <c r="AJ178">
        <v>768.758221500642</v>
      </c>
      <c r="AK178">
        <v>740.932109090909</v>
      </c>
      <c r="AL178">
        <v>3.41461446939229</v>
      </c>
      <c r="AM178">
        <v>66.8786947202565</v>
      </c>
      <c r="AN178">
        <f>(AP178 - AO178 + BO178*1E3/(8.314*(BQ178+273.15)) * AR178/BN178 * AQ178) * BN178/(100*BB178) * 1000/(1000 - AP178)</f>
        <v>0</v>
      </c>
      <c r="AO178">
        <v>21.3450528043013</v>
      </c>
      <c r="AP178">
        <v>22.8430478787879</v>
      </c>
      <c r="AQ178">
        <v>-0.000642164255396507</v>
      </c>
      <c r="AR178">
        <v>77.4196873633664</v>
      </c>
      <c r="AS178">
        <v>13</v>
      </c>
      <c r="AT178">
        <v>3</v>
      </c>
      <c r="AU178">
        <f>IF(AS178*$H$13&gt;=AW178,1.0,(AW178/(AW178-AS178*$H$13)))</f>
        <v>0</v>
      </c>
      <c r="AV178">
        <f>(AU178-1)*100</f>
        <v>0</v>
      </c>
      <c r="AW178">
        <f>MAX(0,($B$13+$C$13*BV178)/(1+$D$13*BV178)*BO178/(BQ178+273)*$E$13)</f>
        <v>0</v>
      </c>
      <c r="AX178">
        <f>$B$11*BW178+$C$11*BX178+$F$11*CI178*(1-CL178)</f>
        <v>0</v>
      </c>
      <c r="AY178">
        <f>AX178*AZ178</f>
        <v>0</v>
      </c>
      <c r="AZ178">
        <f>($B$11*$D$9+$C$11*$D$9+$F$11*((CV178+CN178)/MAX(CV178+CN178+CW178, 0.1)*$I$9+CW178/MAX(CV178+CN178+CW178, 0.1)*$J$9))/($B$11+$C$11+$F$11)</f>
        <v>0</v>
      </c>
      <c r="BA178">
        <f>($B$11*$K$9+$C$11*$K$9+$F$11*((CV178+CN178)/MAX(CV178+CN178+CW178, 0.1)*$P$9+CW178/MAX(CV178+CN178+CW178, 0.1)*$Q$9))/($B$11+$C$11+$F$11)</f>
        <v>0</v>
      </c>
      <c r="BB178">
        <v>2.18</v>
      </c>
      <c r="BC178">
        <v>0.5</v>
      </c>
      <c r="BD178" t="s">
        <v>355</v>
      </c>
      <c r="BE178">
        <v>2</v>
      </c>
      <c r="BF178" t="b">
        <v>1</v>
      </c>
      <c r="BG178">
        <v>1656173191.71429</v>
      </c>
      <c r="BH178">
        <v>699.690785714286</v>
      </c>
      <c r="BI178">
        <v>737.178107142857</v>
      </c>
      <c r="BJ178">
        <v>22.8342892857143</v>
      </c>
      <c r="BK178">
        <v>21.37175</v>
      </c>
      <c r="BL178">
        <v>697.868642857143</v>
      </c>
      <c r="BM178">
        <v>22.7827464285714</v>
      </c>
      <c r="BN178">
        <v>500.000535714286</v>
      </c>
      <c r="BO178">
        <v>76.3345964285714</v>
      </c>
      <c r="BP178">
        <v>0.0999606357142857</v>
      </c>
      <c r="BQ178">
        <v>26.6543535714286</v>
      </c>
      <c r="BR178">
        <v>26.8392142857143</v>
      </c>
      <c r="BS178">
        <v>999.9</v>
      </c>
      <c r="BT178">
        <v>0</v>
      </c>
      <c r="BU178">
        <v>0</v>
      </c>
      <c r="BV178">
        <v>10008.9785714286</v>
      </c>
      <c r="BW178">
        <v>0</v>
      </c>
      <c r="BX178">
        <v>1792.325</v>
      </c>
      <c r="BY178">
        <v>-37.4872857142857</v>
      </c>
      <c r="BZ178">
        <v>716.041285714286</v>
      </c>
      <c r="CA178">
        <v>753.276821428571</v>
      </c>
      <c r="CB178">
        <v>1.46253892857143</v>
      </c>
      <c r="CC178">
        <v>737.178107142857</v>
      </c>
      <c r="CD178">
        <v>21.37175</v>
      </c>
      <c r="CE178">
        <v>1.74304714285714</v>
      </c>
      <c r="CF178">
        <v>1.63140428571429</v>
      </c>
      <c r="CG178">
        <v>15.2851821428571</v>
      </c>
      <c r="CH178">
        <v>14.2586678571429</v>
      </c>
      <c r="CI178">
        <v>2000.00178571429</v>
      </c>
      <c r="CJ178">
        <v>0.979994178571429</v>
      </c>
      <c r="CK178">
        <v>0.0200059214285714</v>
      </c>
      <c r="CL178">
        <v>0</v>
      </c>
      <c r="CM178">
        <v>2.44695</v>
      </c>
      <c r="CN178">
        <v>0</v>
      </c>
      <c r="CO178">
        <v>3205.84928571429</v>
      </c>
      <c r="CP178">
        <v>16705.3821428571</v>
      </c>
      <c r="CQ178">
        <v>46.125</v>
      </c>
      <c r="CR178">
        <v>48.5</v>
      </c>
      <c r="CS178">
        <v>47.2942857142857</v>
      </c>
      <c r="CT178">
        <v>46.3097857142857</v>
      </c>
      <c r="CU178">
        <v>45.4347857142857</v>
      </c>
      <c r="CV178">
        <v>1959.99107142857</v>
      </c>
      <c r="CW178">
        <v>40.0107142857143</v>
      </c>
      <c r="CX178">
        <v>0</v>
      </c>
      <c r="CY178">
        <v>1656173198.4</v>
      </c>
      <c r="CZ178">
        <v>0</v>
      </c>
      <c r="DA178">
        <v>0</v>
      </c>
      <c r="DB178" t="s">
        <v>356</v>
      </c>
      <c r="DC178">
        <v>1656081796.1</v>
      </c>
      <c r="DD178">
        <v>1656081786.6</v>
      </c>
      <c r="DE178">
        <v>0</v>
      </c>
      <c r="DF178">
        <v>0.447</v>
      </c>
      <c r="DG178">
        <v>0.012</v>
      </c>
      <c r="DH178">
        <v>1.816</v>
      </c>
      <c r="DI178">
        <v>-0.091</v>
      </c>
      <c r="DJ178">
        <v>420</v>
      </c>
      <c r="DK178">
        <v>13</v>
      </c>
      <c r="DL178">
        <v>0.64</v>
      </c>
      <c r="DM178">
        <v>0.22</v>
      </c>
      <c r="DN178">
        <v>-37.3619825</v>
      </c>
      <c r="DO178">
        <v>-1.36008292682921</v>
      </c>
      <c r="DP178">
        <v>0.227706742200907</v>
      </c>
      <c r="DQ178">
        <v>0</v>
      </c>
      <c r="DR178">
        <v>1.45227975</v>
      </c>
      <c r="DS178">
        <v>0.239072757973729</v>
      </c>
      <c r="DT178">
        <v>0.0266438086135879</v>
      </c>
      <c r="DU178">
        <v>0</v>
      </c>
      <c r="DV178">
        <v>0</v>
      </c>
      <c r="DW178">
        <v>2</v>
      </c>
      <c r="DX178" t="s">
        <v>357</v>
      </c>
      <c r="DY178">
        <v>2.84419</v>
      </c>
      <c r="DZ178">
        <v>2.71651</v>
      </c>
      <c r="EA178">
        <v>0.114181</v>
      </c>
      <c r="EB178">
        <v>0.118218</v>
      </c>
      <c r="EC178">
        <v>0.0844011</v>
      </c>
      <c r="ED178">
        <v>0.079987</v>
      </c>
      <c r="EE178">
        <v>25044.2</v>
      </c>
      <c r="EF178">
        <v>21529.5</v>
      </c>
      <c r="EG178">
        <v>25321.8</v>
      </c>
      <c r="EH178">
        <v>23788.7</v>
      </c>
      <c r="EI178">
        <v>39587.2</v>
      </c>
      <c r="EJ178">
        <v>36237.4</v>
      </c>
      <c r="EK178">
        <v>45788.6</v>
      </c>
      <c r="EL178">
        <v>42450.5</v>
      </c>
      <c r="EM178">
        <v>1.7687</v>
      </c>
      <c r="EN178">
        <v>2.16007</v>
      </c>
      <c r="EO178">
        <v>0.0285357</v>
      </c>
      <c r="EP178">
        <v>0</v>
      </c>
      <c r="EQ178">
        <v>26.3783</v>
      </c>
      <c r="ER178">
        <v>999.9</v>
      </c>
      <c r="ES178">
        <v>40.062</v>
      </c>
      <c r="ET178">
        <v>34.029</v>
      </c>
      <c r="EU178">
        <v>28.0836</v>
      </c>
      <c r="EV178">
        <v>52.3057</v>
      </c>
      <c r="EW178">
        <v>34.383</v>
      </c>
      <c r="EX178">
        <v>2</v>
      </c>
      <c r="EY178">
        <v>0.148034</v>
      </c>
      <c r="EZ178">
        <v>2.6474</v>
      </c>
      <c r="FA178">
        <v>20.223</v>
      </c>
      <c r="FB178">
        <v>5.23182</v>
      </c>
      <c r="FC178">
        <v>11.992</v>
      </c>
      <c r="FD178">
        <v>4.9557</v>
      </c>
      <c r="FE178">
        <v>3.304</v>
      </c>
      <c r="FF178">
        <v>9999</v>
      </c>
      <c r="FG178">
        <v>311.8</v>
      </c>
      <c r="FH178">
        <v>3774.2</v>
      </c>
      <c r="FI178">
        <v>9999</v>
      </c>
      <c r="FJ178">
        <v>1.86828</v>
      </c>
      <c r="FK178">
        <v>1.86401</v>
      </c>
      <c r="FL178">
        <v>1.87149</v>
      </c>
      <c r="FM178">
        <v>1.86251</v>
      </c>
      <c r="FN178">
        <v>1.86188</v>
      </c>
      <c r="FO178">
        <v>1.8683</v>
      </c>
      <c r="FP178">
        <v>1.85844</v>
      </c>
      <c r="FQ178">
        <v>1.86478</v>
      </c>
      <c r="FR178">
        <v>5</v>
      </c>
      <c r="FS178">
        <v>0</v>
      </c>
      <c r="FT178">
        <v>0</v>
      </c>
      <c r="FU178">
        <v>0</v>
      </c>
      <c r="FV178" t="s">
        <v>358</v>
      </c>
      <c r="FW178" t="s">
        <v>359</v>
      </c>
      <c r="FX178" t="s">
        <v>360</v>
      </c>
      <c r="FY178" t="s">
        <v>360</v>
      </c>
      <c r="FZ178" t="s">
        <v>360</v>
      </c>
      <c r="GA178" t="s">
        <v>360</v>
      </c>
      <c r="GB178">
        <v>0</v>
      </c>
      <c r="GC178">
        <v>100</v>
      </c>
      <c r="GD178">
        <v>100</v>
      </c>
      <c r="GE178">
        <v>1.859</v>
      </c>
      <c r="GF178">
        <v>0.0515</v>
      </c>
      <c r="GG178">
        <v>0.394990895927804</v>
      </c>
      <c r="GH178">
        <v>0.00311535208462502</v>
      </c>
      <c r="GI178">
        <v>-2.16445174003142e-06</v>
      </c>
      <c r="GJ178">
        <v>9.0383515404126e-10</v>
      </c>
      <c r="GK178">
        <v>0.0515542376217994</v>
      </c>
      <c r="GL178">
        <v>0</v>
      </c>
      <c r="GM178">
        <v>0</v>
      </c>
      <c r="GN178">
        <v>0</v>
      </c>
      <c r="GO178">
        <v>18</v>
      </c>
      <c r="GP178">
        <v>2154</v>
      </c>
      <c r="GQ178">
        <v>2</v>
      </c>
      <c r="GR178">
        <v>17</v>
      </c>
      <c r="GS178">
        <v>1523.4</v>
      </c>
      <c r="GT178">
        <v>1523.5</v>
      </c>
      <c r="GU178">
        <v>2.15698</v>
      </c>
      <c r="GV178">
        <v>2.3645</v>
      </c>
      <c r="GW178">
        <v>1.99829</v>
      </c>
      <c r="GX178">
        <v>2.67578</v>
      </c>
      <c r="GY178">
        <v>2.09351</v>
      </c>
      <c r="GZ178">
        <v>2.36694</v>
      </c>
      <c r="HA178">
        <v>39.6418</v>
      </c>
      <c r="HB178">
        <v>15.4016</v>
      </c>
      <c r="HC178">
        <v>18</v>
      </c>
      <c r="HD178">
        <v>428.05</v>
      </c>
      <c r="HE178">
        <v>697.844</v>
      </c>
      <c r="HF178">
        <v>23.0026</v>
      </c>
      <c r="HG178">
        <v>29.389</v>
      </c>
      <c r="HH178">
        <v>30.0009</v>
      </c>
      <c r="HI178">
        <v>29.1653</v>
      </c>
      <c r="HJ178">
        <v>29.1473</v>
      </c>
      <c r="HK178">
        <v>43.2507</v>
      </c>
      <c r="HL178">
        <v>31.8452</v>
      </c>
      <c r="HM178">
        <v>27.1676</v>
      </c>
      <c r="HN178">
        <v>23</v>
      </c>
      <c r="HO178">
        <v>787.225</v>
      </c>
      <c r="HP178">
        <v>21.4415</v>
      </c>
      <c r="HQ178">
        <v>96.901</v>
      </c>
      <c r="HR178">
        <v>99.7911</v>
      </c>
    </row>
    <row r="179" spans="1:226">
      <c r="A179">
        <v>163</v>
      </c>
      <c r="B179">
        <v>1656173204.5</v>
      </c>
      <c r="C179">
        <v>3408</v>
      </c>
      <c r="D179" t="s">
        <v>685</v>
      </c>
      <c r="E179" t="s">
        <v>686</v>
      </c>
      <c r="F179">
        <v>5</v>
      </c>
      <c r="G179" t="s">
        <v>596</v>
      </c>
      <c r="H179" t="s">
        <v>354</v>
      </c>
      <c r="I179">
        <v>1656173197</v>
      </c>
      <c r="J179">
        <f>(K179)/1000</f>
        <v>0</v>
      </c>
      <c r="K179">
        <f>IF(BF179, AN179, AH179)</f>
        <v>0</v>
      </c>
      <c r="L179">
        <f>IF(BF179, AI179, AG179)</f>
        <v>0</v>
      </c>
      <c r="M179">
        <f>BH179 - IF(AU179&gt;1, L179*BB179*100.0/(AW179*BV179), 0)</f>
        <v>0</v>
      </c>
      <c r="N179">
        <f>((T179-J179/2)*M179-L179)/(T179+J179/2)</f>
        <v>0</v>
      </c>
      <c r="O179">
        <f>N179*(BO179+BP179)/1000.0</f>
        <v>0</v>
      </c>
      <c r="P179">
        <f>(BH179 - IF(AU179&gt;1, L179*BB179*100.0/(AW179*BV179), 0))*(BO179+BP179)/1000.0</f>
        <v>0</v>
      </c>
      <c r="Q179">
        <f>2.0/((1/S179-1/R179)+SIGN(S179)*SQRT((1/S179-1/R179)*(1/S179-1/R179) + 4*BC179/((BC179+1)*(BC179+1))*(2*1/S179*1/R179-1/R179*1/R179)))</f>
        <v>0</v>
      </c>
      <c r="R179">
        <f>IF(LEFT(BD179,1)&lt;&gt;"0",IF(LEFT(BD179,1)="1",3.0,BE179),$D$5+$E$5*(BV179*BO179/($K$5*1000))+$F$5*(BV179*BO179/($K$5*1000))*MAX(MIN(BB179,$J$5),$I$5)*MAX(MIN(BB179,$J$5),$I$5)+$G$5*MAX(MIN(BB179,$J$5),$I$5)*(BV179*BO179/($K$5*1000))+$H$5*(BV179*BO179/($K$5*1000))*(BV179*BO179/($K$5*1000)))</f>
        <v>0</v>
      </c>
      <c r="S179">
        <f>J179*(1000-(1000*0.61365*exp(17.502*W179/(240.97+W179))/(BO179+BP179)+BJ179)/2)/(1000*0.61365*exp(17.502*W179/(240.97+W179))/(BO179+BP179)-BJ179)</f>
        <v>0</v>
      </c>
      <c r="T179">
        <f>1/((BC179+1)/(Q179/1.6)+1/(R179/1.37)) + BC179/((BC179+1)/(Q179/1.6) + BC179/(R179/1.37))</f>
        <v>0</v>
      </c>
      <c r="U179">
        <f>(AX179*BA179)</f>
        <v>0</v>
      </c>
      <c r="V179">
        <f>(BQ179+(U179+2*0.95*5.67E-8*(((BQ179+$B$7)+273)^4-(BQ179+273)^4)-44100*J179)/(1.84*29.3*R179+8*0.95*5.67E-8*(BQ179+273)^3))</f>
        <v>0</v>
      </c>
      <c r="W179">
        <f>($C$7*BR179+$D$7*BS179+$E$7*V179)</f>
        <v>0</v>
      </c>
      <c r="X179">
        <f>0.61365*exp(17.502*W179/(240.97+W179))</f>
        <v>0</v>
      </c>
      <c r="Y179">
        <f>(Z179/AA179*100)</f>
        <v>0</v>
      </c>
      <c r="Z179">
        <f>BJ179*(BO179+BP179)/1000</f>
        <v>0</v>
      </c>
      <c r="AA179">
        <f>0.61365*exp(17.502*BQ179/(240.97+BQ179))</f>
        <v>0</v>
      </c>
      <c r="AB179">
        <f>(X179-BJ179*(BO179+BP179)/1000)</f>
        <v>0</v>
      </c>
      <c r="AC179">
        <f>(-J179*44100)</f>
        <v>0</v>
      </c>
      <c r="AD179">
        <f>2*29.3*R179*0.92*(BQ179-W179)</f>
        <v>0</v>
      </c>
      <c r="AE179">
        <f>2*0.95*5.67E-8*(((BQ179+$B$7)+273)^4-(W179+273)^4)</f>
        <v>0</v>
      </c>
      <c r="AF179">
        <f>U179+AE179+AC179+AD179</f>
        <v>0</v>
      </c>
      <c r="AG179">
        <f>BN179*AU179*(BI179-BH179*(1000-AU179*BK179)/(1000-AU179*BJ179))/(100*BB179)</f>
        <v>0</v>
      </c>
      <c r="AH179">
        <f>1000*BN179*AU179*(BJ179-BK179)/(100*BB179*(1000-AU179*BJ179))</f>
        <v>0</v>
      </c>
      <c r="AI179">
        <f>(AJ179 - AK179 - BO179*1E3/(8.314*(BQ179+273.15)) * AM179/BN179 * AL179) * BN179/(100*BB179) * (1000 - BK179)/1000</f>
        <v>0</v>
      </c>
      <c r="AJ179">
        <v>786.655204825669</v>
      </c>
      <c r="AK179">
        <v>758.376103030303</v>
      </c>
      <c r="AL179">
        <v>3.50041914293386</v>
      </c>
      <c r="AM179">
        <v>66.8786947202565</v>
      </c>
      <c r="AN179">
        <f>(AP179 - AO179 + BO179*1E3/(8.314*(BQ179+273.15)) * AR179/BN179 * AQ179) * BN179/(100*BB179) * 1000/(1000 - AP179)</f>
        <v>0</v>
      </c>
      <c r="AO179">
        <v>21.3771552394514</v>
      </c>
      <c r="AP179">
        <v>22.8516448484849</v>
      </c>
      <c r="AQ179">
        <v>0.000442389029018908</v>
      </c>
      <c r="AR179">
        <v>77.4196873633664</v>
      </c>
      <c r="AS179">
        <v>13</v>
      </c>
      <c r="AT179">
        <v>3</v>
      </c>
      <c r="AU179">
        <f>IF(AS179*$H$13&gt;=AW179,1.0,(AW179/(AW179-AS179*$H$13)))</f>
        <v>0</v>
      </c>
      <c r="AV179">
        <f>(AU179-1)*100</f>
        <v>0</v>
      </c>
      <c r="AW179">
        <f>MAX(0,($B$13+$C$13*BV179)/(1+$D$13*BV179)*BO179/(BQ179+273)*$E$13)</f>
        <v>0</v>
      </c>
      <c r="AX179">
        <f>$B$11*BW179+$C$11*BX179+$F$11*CI179*(1-CL179)</f>
        <v>0</v>
      </c>
      <c r="AY179">
        <f>AX179*AZ179</f>
        <v>0</v>
      </c>
      <c r="AZ179">
        <f>($B$11*$D$9+$C$11*$D$9+$F$11*((CV179+CN179)/MAX(CV179+CN179+CW179, 0.1)*$I$9+CW179/MAX(CV179+CN179+CW179, 0.1)*$J$9))/($B$11+$C$11+$F$11)</f>
        <v>0</v>
      </c>
      <c r="BA179">
        <f>($B$11*$K$9+$C$11*$K$9+$F$11*((CV179+CN179)/MAX(CV179+CN179+CW179, 0.1)*$P$9+CW179/MAX(CV179+CN179+CW179, 0.1)*$Q$9))/($B$11+$C$11+$F$11)</f>
        <v>0</v>
      </c>
      <c r="BB179">
        <v>2.18</v>
      </c>
      <c r="BC179">
        <v>0.5</v>
      </c>
      <c r="BD179" t="s">
        <v>355</v>
      </c>
      <c r="BE179">
        <v>2</v>
      </c>
      <c r="BF179" t="b">
        <v>1</v>
      </c>
      <c r="BG179">
        <v>1656173197</v>
      </c>
      <c r="BH179">
        <v>717.414037037037</v>
      </c>
      <c r="BI179">
        <v>755.110037037037</v>
      </c>
      <c r="BJ179">
        <v>22.8455296296296</v>
      </c>
      <c r="BK179">
        <v>21.3714740740741</v>
      </c>
      <c r="BL179">
        <v>715.566962962963</v>
      </c>
      <c r="BM179">
        <v>22.7939740740741</v>
      </c>
      <c r="BN179">
        <v>500.030296296296</v>
      </c>
      <c r="BO179">
        <v>76.3343851851852</v>
      </c>
      <c r="BP179">
        <v>0.100024237037037</v>
      </c>
      <c r="BQ179">
        <v>26.6592333333333</v>
      </c>
      <c r="BR179">
        <v>26.8452592592593</v>
      </c>
      <c r="BS179">
        <v>999.9</v>
      </c>
      <c r="BT179">
        <v>0</v>
      </c>
      <c r="BU179">
        <v>0</v>
      </c>
      <c r="BV179">
        <v>10000.6048148148</v>
      </c>
      <c r="BW179">
        <v>0</v>
      </c>
      <c r="BX179">
        <v>1793.36074074074</v>
      </c>
      <c r="BY179">
        <v>-37.6960259259259</v>
      </c>
      <c r="BZ179">
        <v>734.187037037037</v>
      </c>
      <c r="CA179">
        <v>771.600296296296</v>
      </c>
      <c r="CB179">
        <v>1.47405481481481</v>
      </c>
      <c r="CC179">
        <v>755.110037037037</v>
      </c>
      <c r="CD179">
        <v>21.3714740740741</v>
      </c>
      <c r="CE179">
        <v>1.7439</v>
      </c>
      <c r="CF179">
        <v>1.63137888888889</v>
      </c>
      <c r="CG179">
        <v>15.2927962962963</v>
      </c>
      <c r="CH179">
        <v>14.2584259259259</v>
      </c>
      <c r="CI179">
        <v>2000.00851851852</v>
      </c>
      <c r="CJ179">
        <v>0.979994111111111</v>
      </c>
      <c r="CK179">
        <v>0.0200059888888889</v>
      </c>
      <c r="CL179">
        <v>0</v>
      </c>
      <c r="CM179">
        <v>2.44428518518519</v>
      </c>
      <c r="CN179">
        <v>0</v>
      </c>
      <c r="CO179">
        <v>3201.19407407407</v>
      </c>
      <c r="CP179">
        <v>16705.4518518518</v>
      </c>
      <c r="CQ179">
        <v>46.1341851851852</v>
      </c>
      <c r="CR179">
        <v>48.5137777777778</v>
      </c>
      <c r="CS179">
        <v>47.312</v>
      </c>
      <c r="CT179">
        <v>46.333</v>
      </c>
      <c r="CU179">
        <v>45.437</v>
      </c>
      <c r="CV179">
        <v>1959.99703703704</v>
      </c>
      <c r="CW179">
        <v>40.0114814814815</v>
      </c>
      <c r="CX179">
        <v>0</v>
      </c>
      <c r="CY179">
        <v>1656173203.2</v>
      </c>
      <c r="CZ179">
        <v>0</v>
      </c>
      <c r="DA179">
        <v>0</v>
      </c>
      <c r="DB179" t="s">
        <v>356</v>
      </c>
      <c r="DC179">
        <v>1656081796.1</v>
      </c>
      <c r="DD179">
        <v>1656081786.6</v>
      </c>
      <c r="DE179">
        <v>0</v>
      </c>
      <c r="DF179">
        <v>0.447</v>
      </c>
      <c r="DG179">
        <v>0.012</v>
      </c>
      <c r="DH179">
        <v>1.816</v>
      </c>
      <c r="DI179">
        <v>-0.091</v>
      </c>
      <c r="DJ179">
        <v>420</v>
      </c>
      <c r="DK179">
        <v>13</v>
      </c>
      <c r="DL179">
        <v>0.64</v>
      </c>
      <c r="DM179">
        <v>0.22</v>
      </c>
      <c r="DN179">
        <v>-37.57782</v>
      </c>
      <c r="DO179">
        <v>-2.71134258911819</v>
      </c>
      <c r="DP179">
        <v>0.34362718766128</v>
      </c>
      <c r="DQ179">
        <v>0</v>
      </c>
      <c r="DR179">
        <v>1.46230425</v>
      </c>
      <c r="DS179">
        <v>0.173926941838645</v>
      </c>
      <c r="DT179">
        <v>0.0226795043913552</v>
      </c>
      <c r="DU179">
        <v>0</v>
      </c>
      <c r="DV179">
        <v>0</v>
      </c>
      <c r="DW179">
        <v>2</v>
      </c>
      <c r="DX179" t="s">
        <v>357</v>
      </c>
      <c r="DY179">
        <v>2.84423</v>
      </c>
      <c r="DZ179">
        <v>2.71654</v>
      </c>
      <c r="EA179">
        <v>0.115998</v>
      </c>
      <c r="EB179">
        <v>0.119942</v>
      </c>
      <c r="EC179">
        <v>0.0844201</v>
      </c>
      <c r="ED179">
        <v>0.0800144</v>
      </c>
      <c r="EE179">
        <v>24992.4</v>
      </c>
      <c r="EF179">
        <v>21486.6</v>
      </c>
      <c r="EG179">
        <v>25321.4</v>
      </c>
      <c r="EH179">
        <v>23787.8</v>
      </c>
      <c r="EI179">
        <v>39585.6</v>
      </c>
      <c r="EJ179">
        <v>36235.4</v>
      </c>
      <c r="EK179">
        <v>45787.6</v>
      </c>
      <c r="EL179">
        <v>42449.3</v>
      </c>
      <c r="EM179">
        <v>1.76842</v>
      </c>
      <c r="EN179">
        <v>2.15998</v>
      </c>
      <c r="EO179">
        <v>0.0273436</v>
      </c>
      <c r="EP179">
        <v>0</v>
      </c>
      <c r="EQ179">
        <v>26.3943</v>
      </c>
      <c r="ER179">
        <v>999.9</v>
      </c>
      <c r="ES179">
        <v>40.013</v>
      </c>
      <c r="ET179">
        <v>34.039</v>
      </c>
      <c r="EU179">
        <v>28.0694</v>
      </c>
      <c r="EV179">
        <v>52.4957</v>
      </c>
      <c r="EW179">
        <v>34.5072</v>
      </c>
      <c r="EX179">
        <v>2</v>
      </c>
      <c r="EY179">
        <v>0.148567</v>
      </c>
      <c r="EZ179">
        <v>2.65296</v>
      </c>
      <c r="FA179">
        <v>20.2229</v>
      </c>
      <c r="FB179">
        <v>5.23197</v>
      </c>
      <c r="FC179">
        <v>11.992</v>
      </c>
      <c r="FD179">
        <v>4.9558</v>
      </c>
      <c r="FE179">
        <v>3.30398</v>
      </c>
      <c r="FF179">
        <v>9999</v>
      </c>
      <c r="FG179">
        <v>311.8</v>
      </c>
      <c r="FH179">
        <v>3774.4</v>
      </c>
      <c r="FI179">
        <v>9999</v>
      </c>
      <c r="FJ179">
        <v>1.86827</v>
      </c>
      <c r="FK179">
        <v>1.86401</v>
      </c>
      <c r="FL179">
        <v>1.87149</v>
      </c>
      <c r="FM179">
        <v>1.86251</v>
      </c>
      <c r="FN179">
        <v>1.86188</v>
      </c>
      <c r="FO179">
        <v>1.86831</v>
      </c>
      <c r="FP179">
        <v>1.85842</v>
      </c>
      <c r="FQ179">
        <v>1.86478</v>
      </c>
      <c r="FR179">
        <v>5</v>
      </c>
      <c r="FS179">
        <v>0</v>
      </c>
      <c r="FT179">
        <v>0</v>
      </c>
      <c r="FU179">
        <v>0</v>
      </c>
      <c r="FV179" t="s">
        <v>358</v>
      </c>
      <c r="FW179" t="s">
        <v>359</v>
      </c>
      <c r="FX179" t="s">
        <v>360</v>
      </c>
      <c r="FY179" t="s">
        <v>360</v>
      </c>
      <c r="FZ179" t="s">
        <v>360</v>
      </c>
      <c r="GA179" t="s">
        <v>360</v>
      </c>
      <c r="GB179">
        <v>0</v>
      </c>
      <c r="GC179">
        <v>100</v>
      </c>
      <c r="GD179">
        <v>100</v>
      </c>
      <c r="GE179">
        <v>1.882</v>
      </c>
      <c r="GF179">
        <v>0.0516</v>
      </c>
      <c r="GG179">
        <v>0.394990895927804</v>
      </c>
      <c r="GH179">
        <v>0.00311535208462502</v>
      </c>
      <c r="GI179">
        <v>-2.16445174003142e-06</v>
      </c>
      <c r="GJ179">
        <v>9.0383515404126e-10</v>
      </c>
      <c r="GK179">
        <v>0.0515542376217994</v>
      </c>
      <c r="GL179">
        <v>0</v>
      </c>
      <c r="GM179">
        <v>0</v>
      </c>
      <c r="GN179">
        <v>0</v>
      </c>
      <c r="GO179">
        <v>18</v>
      </c>
      <c r="GP179">
        <v>2154</v>
      </c>
      <c r="GQ179">
        <v>2</v>
      </c>
      <c r="GR179">
        <v>17</v>
      </c>
      <c r="GS179">
        <v>1523.5</v>
      </c>
      <c r="GT179">
        <v>1523.6</v>
      </c>
      <c r="GU179">
        <v>2.19238</v>
      </c>
      <c r="GV179">
        <v>2.36084</v>
      </c>
      <c r="GW179">
        <v>1.99829</v>
      </c>
      <c r="GX179">
        <v>2.67578</v>
      </c>
      <c r="GY179">
        <v>2.09351</v>
      </c>
      <c r="GZ179">
        <v>2.35107</v>
      </c>
      <c r="HA179">
        <v>39.6669</v>
      </c>
      <c r="HB179">
        <v>15.3929</v>
      </c>
      <c r="HC179">
        <v>18</v>
      </c>
      <c r="HD179">
        <v>427.947</v>
      </c>
      <c r="HE179">
        <v>697.853</v>
      </c>
      <c r="HF179">
        <v>23.0016</v>
      </c>
      <c r="HG179">
        <v>29.3974</v>
      </c>
      <c r="HH179">
        <v>30.0008</v>
      </c>
      <c r="HI179">
        <v>29.1732</v>
      </c>
      <c r="HJ179">
        <v>29.1551</v>
      </c>
      <c r="HK179">
        <v>44.0041</v>
      </c>
      <c r="HL179">
        <v>31.8452</v>
      </c>
      <c r="HM179">
        <v>27.1676</v>
      </c>
      <c r="HN179">
        <v>23</v>
      </c>
      <c r="HO179">
        <v>807.388</v>
      </c>
      <c r="HP179">
        <v>21.4379</v>
      </c>
      <c r="HQ179">
        <v>96.899</v>
      </c>
      <c r="HR179">
        <v>99.788</v>
      </c>
    </row>
    <row r="180" spans="1:226">
      <c r="A180">
        <v>164</v>
      </c>
      <c r="B180">
        <v>1656173209.5</v>
      </c>
      <c r="C180">
        <v>3413</v>
      </c>
      <c r="D180" t="s">
        <v>687</v>
      </c>
      <c r="E180" t="s">
        <v>688</v>
      </c>
      <c r="F180">
        <v>5</v>
      </c>
      <c r="G180" t="s">
        <v>596</v>
      </c>
      <c r="H180" t="s">
        <v>354</v>
      </c>
      <c r="I180">
        <v>1656173201.71429</v>
      </c>
      <c r="J180">
        <f>(K180)/1000</f>
        <v>0</v>
      </c>
      <c r="K180">
        <f>IF(BF180, AN180, AH180)</f>
        <v>0</v>
      </c>
      <c r="L180">
        <f>IF(BF180, AI180, AG180)</f>
        <v>0</v>
      </c>
      <c r="M180">
        <f>BH180 - IF(AU180&gt;1, L180*BB180*100.0/(AW180*BV180), 0)</f>
        <v>0</v>
      </c>
      <c r="N180">
        <f>((T180-J180/2)*M180-L180)/(T180+J180/2)</f>
        <v>0</v>
      </c>
      <c r="O180">
        <f>N180*(BO180+BP180)/1000.0</f>
        <v>0</v>
      </c>
      <c r="P180">
        <f>(BH180 - IF(AU180&gt;1, L180*BB180*100.0/(AW180*BV180), 0))*(BO180+BP180)/1000.0</f>
        <v>0</v>
      </c>
      <c r="Q180">
        <f>2.0/((1/S180-1/R180)+SIGN(S180)*SQRT((1/S180-1/R180)*(1/S180-1/R180) + 4*BC180/((BC180+1)*(BC180+1))*(2*1/S180*1/R180-1/R180*1/R180)))</f>
        <v>0</v>
      </c>
      <c r="R180">
        <f>IF(LEFT(BD180,1)&lt;&gt;"0",IF(LEFT(BD180,1)="1",3.0,BE180),$D$5+$E$5*(BV180*BO180/($K$5*1000))+$F$5*(BV180*BO180/($K$5*1000))*MAX(MIN(BB180,$J$5),$I$5)*MAX(MIN(BB180,$J$5),$I$5)+$G$5*MAX(MIN(BB180,$J$5),$I$5)*(BV180*BO180/($K$5*1000))+$H$5*(BV180*BO180/($K$5*1000))*(BV180*BO180/($K$5*1000)))</f>
        <v>0</v>
      </c>
      <c r="S180">
        <f>J180*(1000-(1000*0.61365*exp(17.502*W180/(240.97+W180))/(BO180+BP180)+BJ180)/2)/(1000*0.61365*exp(17.502*W180/(240.97+W180))/(BO180+BP180)-BJ180)</f>
        <v>0</v>
      </c>
      <c r="T180">
        <f>1/((BC180+1)/(Q180/1.6)+1/(R180/1.37)) + BC180/((BC180+1)/(Q180/1.6) + BC180/(R180/1.37))</f>
        <v>0</v>
      </c>
      <c r="U180">
        <f>(AX180*BA180)</f>
        <v>0</v>
      </c>
      <c r="V180">
        <f>(BQ180+(U180+2*0.95*5.67E-8*(((BQ180+$B$7)+273)^4-(BQ180+273)^4)-44100*J180)/(1.84*29.3*R180+8*0.95*5.67E-8*(BQ180+273)^3))</f>
        <v>0</v>
      </c>
      <c r="W180">
        <f>($C$7*BR180+$D$7*BS180+$E$7*V180)</f>
        <v>0</v>
      </c>
      <c r="X180">
        <f>0.61365*exp(17.502*W180/(240.97+W180))</f>
        <v>0</v>
      </c>
      <c r="Y180">
        <f>(Z180/AA180*100)</f>
        <v>0</v>
      </c>
      <c r="Z180">
        <f>BJ180*(BO180+BP180)/1000</f>
        <v>0</v>
      </c>
      <c r="AA180">
        <f>0.61365*exp(17.502*BQ180/(240.97+BQ180))</f>
        <v>0</v>
      </c>
      <c r="AB180">
        <f>(X180-BJ180*(BO180+BP180)/1000)</f>
        <v>0</v>
      </c>
      <c r="AC180">
        <f>(-J180*44100)</f>
        <v>0</v>
      </c>
      <c r="AD180">
        <f>2*29.3*R180*0.92*(BQ180-W180)</f>
        <v>0</v>
      </c>
      <c r="AE180">
        <f>2*0.95*5.67E-8*(((BQ180+$B$7)+273)^4-(W180+273)^4)</f>
        <v>0</v>
      </c>
      <c r="AF180">
        <f>U180+AE180+AC180+AD180</f>
        <v>0</v>
      </c>
      <c r="AG180">
        <f>BN180*AU180*(BI180-BH180*(1000-AU180*BK180)/(1000-AU180*BJ180))/(100*BB180)</f>
        <v>0</v>
      </c>
      <c r="AH180">
        <f>1000*BN180*AU180*(BJ180-BK180)/(100*BB180*(1000-AU180*BJ180))</f>
        <v>0</v>
      </c>
      <c r="AI180">
        <f>(AJ180 - AK180 - BO180*1E3/(8.314*(BQ180+273.15)) * AM180/BN180 * AL180) * BN180/(100*BB180) * (1000 - BK180)/1000</f>
        <v>0</v>
      </c>
      <c r="AJ180">
        <v>803.680763317175</v>
      </c>
      <c r="AK180">
        <v>775.520448484848</v>
      </c>
      <c r="AL180">
        <v>3.42020774451874</v>
      </c>
      <c r="AM180">
        <v>66.8786947202565</v>
      </c>
      <c r="AN180">
        <f>(AP180 - AO180 + BO180*1E3/(8.314*(BQ180+273.15)) * AR180/BN180 * AQ180) * BN180/(100*BB180) * 1000/(1000 - AP180)</f>
        <v>0</v>
      </c>
      <c r="AO180">
        <v>21.3890671497347</v>
      </c>
      <c r="AP180">
        <v>22.854276969697</v>
      </c>
      <c r="AQ180">
        <v>5.84045252434197e-05</v>
      </c>
      <c r="AR180">
        <v>77.4196873633664</v>
      </c>
      <c r="AS180">
        <v>13</v>
      </c>
      <c r="AT180">
        <v>3</v>
      </c>
      <c r="AU180">
        <f>IF(AS180*$H$13&gt;=AW180,1.0,(AW180/(AW180-AS180*$H$13)))</f>
        <v>0</v>
      </c>
      <c r="AV180">
        <f>(AU180-1)*100</f>
        <v>0</v>
      </c>
      <c r="AW180">
        <f>MAX(0,($B$13+$C$13*BV180)/(1+$D$13*BV180)*BO180/(BQ180+273)*$E$13)</f>
        <v>0</v>
      </c>
      <c r="AX180">
        <f>$B$11*BW180+$C$11*BX180+$F$11*CI180*(1-CL180)</f>
        <v>0</v>
      </c>
      <c r="AY180">
        <f>AX180*AZ180</f>
        <v>0</v>
      </c>
      <c r="AZ180">
        <f>($B$11*$D$9+$C$11*$D$9+$F$11*((CV180+CN180)/MAX(CV180+CN180+CW180, 0.1)*$I$9+CW180/MAX(CV180+CN180+CW180, 0.1)*$J$9))/($B$11+$C$11+$F$11)</f>
        <v>0</v>
      </c>
      <c r="BA180">
        <f>($B$11*$K$9+$C$11*$K$9+$F$11*((CV180+CN180)/MAX(CV180+CN180+CW180, 0.1)*$P$9+CW180/MAX(CV180+CN180+CW180, 0.1)*$Q$9))/($B$11+$C$11+$F$11)</f>
        <v>0</v>
      </c>
      <c r="BB180">
        <v>2.18</v>
      </c>
      <c r="BC180">
        <v>0.5</v>
      </c>
      <c r="BD180" t="s">
        <v>355</v>
      </c>
      <c r="BE180">
        <v>2</v>
      </c>
      <c r="BF180" t="b">
        <v>1</v>
      </c>
      <c r="BG180">
        <v>1656173201.71429</v>
      </c>
      <c r="BH180">
        <v>733.249321428571</v>
      </c>
      <c r="BI180">
        <v>771.078321428571</v>
      </c>
      <c r="BJ180">
        <v>22.8487</v>
      </c>
      <c r="BK180">
        <v>21.3754071428571</v>
      </c>
      <c r="BL180">
        <v>731.380178571429</v>
      </c>
      <c r="BM180">
        <v>22.7971464285714</v>
      </c>
      <c r="BN180">
        <v>500.029571428571</v>
      </c>
      <c r="BO180">
        <v>76.3344071428571</v>
      </c>
      <c r="BP180">
        <v>0.100037057142857</v>
      </c>
      <c r="BQ180">
        <v>26.6595321428571</v>
      </c>
      <c r="BR180">
        <v>26.8433214285714</v>
      </c>
      <c r="BS180">
        <v>999.9</v>
      </c>
      <c r="BT180">
        <v>0</v>
      </c>
      <c r="BU180">
        <v>0</v>
      </c>
      <c r="BV180">
        <v>9991.69928571428</v>
      </c>
      <c r="BW180">
        <v>0</v>
      </c>
      <c r="BX180">
        <v>1793.89178571429</v>
      </c>
      <c r="BY180">
        <v>-37.8290107142857</v>
      </c>
      <c r="BZ180">
        <v>750.395071428571</v>
      </c>
      <c r="CA180">
        <v>787.92075</v>
      </c>
      <c r="CB180">
        <v>1.47329607142857</v>
      </c>
      <c r="CC180">
        <v>771.078321428571</v>
      </c>
      <c r="CD180">
        <v>21.3754071428571</v>
      </c>
      <c r="CE180">
        <v>1.74414178571429</v>
      </c>
      <c r="CF180">
        <v>1.63167928571429</v>
      </c>
      <c r="CG180">
        <v>15.2949642857143</v>
      </c>
      <c r="CH180">
        <v>14.261275</v>
      </c>
      <c r="CI180">
        <v>1999.99392857143</v>
      </c>
      <c r="CJ180">
        <v>0.979993964285714</v>
      </c>
      <c r="CK180">
        <v>0.0200061357142857</v>
      </c>
      <c r="CL180">
        <v>0</v>
      </c>
      <c r="CM180">
        <v>2.47141428571429</v>
      </c>
      <c r="CN180">
        <v>0</v>
      </c>
      <c r="CO180">
        <v>3196.5625</v>
      </c>
      <c r="CP180">
        <v>16705.3321428571</v>
      </c>
      <c r="CQ180">
        <v>46.1382857142857</v>
      </c>
      <c r="CR180">
        <v>48.5332142857143</v>
      </c>
      <c r="CS180">
        <v>47.312</v>
      </c>
      <c r="CT180">
        <v>46.3525</v>
      </c>
      <c r="CU180">
        <v>45.446</v>
      </c>
      <c r="CV180">
        <v>1959.98285714286</v>
      </c>
      <c r="CW180">
        <v>40.0110714285714</v>
      </c>
      <c r="CX180">
        <v>0</v>
      </c>
      <c r="CY180">
        <v>1656173208.6</v>
      </c>
      <c r="CZ180">
        <v>0</v>
      </c>
      <c r="DA180">
        <v>0</v>
      </c>
      <c r="DB180" t="s">
        <v>356</v>
      </c>
      <c r="DC180">
        <v>1656081796.1</v>
      </c>
      <c r="DD180">
        <v>1656081786.6</v>
      </c>
      <c r="DE180">
        <v>0</v>
      </c>
      <c r="DF180">
        <v>0.447</v>
      </c>
      <c r="DG180">
        <v>0.012</v>
      </c>
      <c r="DH180">
        <v>1.816</v>
      </c>
      <c r="DI180">
        <v>-0.091</v>
      </c>
      <c r="DJ180">
        <v>420</v>
      </c>
      <c r="DK180">
        <v>13</v>
      </c>
      <c r="DL180">
        <v>0.64</v>
      </c>
      <c r="DM180">
        <v>0.22</v>
      </c>
      <c r="DN180">
        <v>-37.71906</v>
      </c>
      <c r="DO180">
        <v>-1.72671894934331</v>
      </c>
      <c r="DP180">
        <v>0.283404608113559</v>
      </c>
      <c r="DQ180">
        <v>0</v>
      </c>
      <c r="DR180">
        <v>1.46996475</v>
      </c>
      <c r="DS180">
        <v>0.00296048780487488</v>
      </c>
      <c r="DT180">
        <v>0.0149938520713491</v>
      </c>
      <c r="DU180">
        <v>1</v>
      </c>
      <c r="DV180">
        <v>1</v>
      </c>
      <c r="DW180">
        <v>2</v>
      </c>
      <c r="DX180" t="s">
        <v>375</v>
      </c>
      <c r="DY180">
        <v>2.844</v>
      </c>
      <c r="DZ180">
        <v>2.71648</v>
      </c>
      <c r="EA180">
        <v>0.11776</v>
      </c>
      <c r="EB180">
        <v>0.121698</v>
      </c>
      <c r="EC180">
        <v>0.0844273</v>
      </c>
      <c r="ED180">
        <v>0.08004</v>
      </c>
      <c r="EE180">
        <v>24941.7</v>
      </c>
      <c r="EF180">
        <v>21443.2</v>
      </c>
      <c r="EG180">
        <v>25320.6</v>
      </c>
      <c r="EH180">
        <v>23787.3</v>
      </c>
      <c r="EI180">
        <v>39584.3</v>
      </c>
      <c r="EJ180">
        <v>36233.8</v>
      </c>
      <c r="EK180">
        <v>45786.4</v>
      </c>
      <c r="EL180">
        <v>42448.6</v>
      </c>
      <c r="EM180">
        <v>1.76803</v>
      </c>
      <c r="EN180">
        <v>2.16015</v>
      </c>
      <c r="EO180">
        <v>0.0258312</v>
      </c>
      <c r="EP180">
        <v>0</v>
      </c>
      <c r="EQ180">
        <v>26.4084</v>
      </c>
      <c r="ER180">
        <v>999.9</v>
      </c>
      <c r="ES180">
        <v>39.989</v>
      </c>
      <c r="ET180">
        <v>34.06</v>
      </c>
      <c r="EU180">
        <v>28.0839</v>
      </c>
      <c r="EV180">
        <v>52.6857</v>
      </c>
      <c r="EW180">
        <v>34.4712</v>
      </c>
      <c r="EX180">
        <v>2</v>
      </c>
      <c r="EY180">
        <v>0.149207</v>
      </c>
      <c r="EZ180">
        <v>2.6425</v>
      </c>
      <c r="FA180">
        <v>20.2232</v>
      </c>
      <c r="FB180">
        <v>5.23197</v>
      </c>
      <c r="FC180">
        <v>11.992</v>
      </c>
      <c r="FD180">
        <v>4.95565</v>
      </c>
      <c r="FE180">
        <v>3.30393</v>
      </c>
      <c r="FF180">
        <v>9999</v>
      </c>
      <c r="FG180">
        <v>311.8</v>
      </c>
      <c r="FH180">
        <v>3774.4</v>
      </c>
      <c r="FI180">
        <v>9999</v>
      </c>
      <c r="FJ180">
        <v>1.86829</v>
      </c>
      <c r="FK180">
        <v>1.86401</v>
      </c>
      <c r="FL180">
        <v>1.87149</v>
      </c>
      <c r="FM180">
        <v>1.86251</v>
      </c>
      <c r="FN180">
        <v>1.86188</v>
      </c>
      <c r="FO180">
        <v>1.86829</v>
      </c>
      <c r="FP180">
        <v>1.8584</v>
      </c>
      <c r="FQ180">
        <v>1.86478</v>
      </c>
      <c r="FR180">
        <v>5</v>
      </c>
      <c r="FS180">
        <v>0</v>
      </c>
      <c r="FT180">
        <v>0</v>
      </c>
      <c r="FU180">
        <v>0</v>
      </c>
      <c r="FV180" t="s">
        <v>358</v>
      </c>
      <c r="FW180" t="s">
        <v>359</v>
      </c>
      <c r="FX180" t="s">
        <v>360</v>
      </c>
      <c r="FY180" t="s">
        <v>360</v>
      </c>
      <c r="FZ180" t="s">
        <v>360</v>
      </c>
      <c r="GA180" t="s">
        <v>360</v>
      </c>
      <c r="GB180">
        <v>0</v>
      </c>
      <c r="GC180">
        <v>100</v>
      </c>
      <c r="GD180">
        <v>100</v>
      </c>
      <c r="GE180">
        <v>1.906</v>
      </c>
      <c r="GF180">
        <v>0.0515</v>
      </c>
      <c r="GG180">
        <v>0.394990895927804</v>
      </c>
      <c r="GH180">
        <v>0.00311535208462502</v>
      </c>
      <c r="GI180">
        <v>-2.16445174003142e-06</v>
      </c>
      <c r="GJ180">
        <v>9.0383515404126e-10</v>
      </c>
      <c r="GK180">
        <v>0.0515542376217994</v>
      </c>
      <c r="GL180">
        <v>0</v>
      </c>
      <c r="GM180">
        <v>0</v>
      </c>
      <c r="GN180">
        <v>0</v>
      </c>
      <c r="GO180">
        <v>18</v>
      </c>
      <c r="GP180">
        <v>2154</v>
      </c>
      <c r="GQ180">
        <v>2</v>
      </c>
      <c r="GR180">
        <v>17</v>
      </c>
      <c r="GS180">
        <v>1523.6</v>
      </c>
      <c r="GT180">
        <v>1523.7</v>
      </c>
      <c r="GU180">
        <v>2.23145</v>
      </c>
      <c r="GV180">
        <v>2.36572</v>
      </c>
      <c r="GW180">
        <v>1.99829</v>
      </c>
      <c r="GX180">
        <v>2.67456</v>
      </c>
      <c r="GY180">
        <v>2.09351</v>
      </c>
      <c r="GZ180">
        <v>2.32666</v>
      </c>
      <c r="HA180">
        <v>39.6669</v>
      </c>
      <c r="HB180">
        <v>15.3929</v>
      </c>
      <c r="HC180">
        <v>18</v>
      </c>
      <c r="HD180">
        <v>427.767</v>
      </c>
      <c r="HE180">
        <v>698.109</v>
      </c>
      <c r="HF180">
        <v>22.9987</v>
      </c>
      <c r="HG180">
        <v>29.406</v>
      </c>
      <c r="HH180">
        <v>30.0007</v>
      </c>
      <c r="HI180">
        <v>29.1802</v>
      </c>
      <c r="HJ180">
        <v>29.1635</v>
      </c>
      <c r="HK180">
        <v>44.7139</v>
      </c>
      <c r="HL180">
        <v>31.8452</v>
      </c>
      <c r="HM180">
        <v>27.1676</v>
      </c>
      <c r="HN180">
        <v>23</v>
      </c>
      <c r="HO180">
        <v>820.849</v>
      </c>
      <c r="HP180">
        <v>21.4445</v>
      </c>
      <c r="HQ180">
        <v>96.8963</v>
      </c>
      <c r="HR180">
        <v>99.7863</v>
      </c>
    </row>
    <row r="181" spans="1:226">
      <c r="A181">
        <v>165</v>
      </c>
      <c r="B181">
        <v>1656173214.5</v>
      </c>
      <c r="C181">
        <v>3418</v>
      </c>
      <c r="D181" t="s">
        <v>689</v>
      </c>
      <c r="E181" t="s">
        <v>690</v>
      </c>
      <c r="F181">
        <v>5</v>
      </c>
      <c r="G181" t="s">
        <v>596</v>
      </c>
      <c r="H181" t="s">
        <v>354</v>
      </c>
      <c r="I181">
        <v>1656173207</v>
      </c>
      <c r="J181">
        <f>(K181)/1000</f>
        <v>0</v>
      </c>
      <c r="K181">
        <f>IF(BF181, AN181, AH181)</f>
        <v>0</v>
      </c>
      <c r="L181">
        <f>IF(BF181, AI181, AG181)</f>
        <v>0</v>
      </c>
      <c r="M181">
        <f>BH181 - IF(AU181&gt;1, L181*BB181*100.0/(AW181*BV181), 0)</f>
        <v>0</v>
      </c>
      <c r="N181">
        <f>((T181-J181/2)*M181-L181)/(T181+J181/2)</f>
        <v>0</v>
      </c>
      <c r="O181">
        <f>N181*(BO181+BP181)/1000.0</f>
        <v>0</v>
      </c>
      <c r="P181">
        <f>(BH181 - IF(AU181&gt;1, L181*BB181*100.0/(AW181*BV181), 0))*(BO181+BP181)/1000.0</f>
        <v>0</v>
      </c>
      <c r="Q181">
        <f>2.0/((1/S181-1/R181)+SIGN(S181)*SQRT((1/S181-1/R181)*(1/S181-1/R181) + 4*BC181/((BC181+1)*(BC181+1))*(2*1/S181*1/R181-1/R181*1/R181)))</f>
        <v>0</v>
      </c>
      <c r="R181">
        <f>IF(LEFT(BD181,1)&lt;&gt;"0",IF(LEFT(BD181,1)="1",3.0,BE181),$D$5+$E$5*(BV181*BO181/($K$5*1000))+$F$5*(BV181*BO181/($K$5*1000))*MAX(MIN(BB181,$J$5),$I$5)*MAX(MIN(BB181,$J$5),$I$5)+$G$5*MAX(MIN(BB181,$J$5),$I$5)*(BV181*BO181/($K$5*1000))+$H$5*(BV181*BO181/($K$5*1000))*(BV181*BO181/($K$5*1000)))</f>
        <v>0</v>
      </c>
      <c r="S181">
        <f>J181*(1000-(1000*0.61365*exp(17.502*W181/(240.97+W181))/(BO181+BP181)+BJ181)/2)/(1000*0.61365*exp(17.502*W181/(240.97+W181))/(BO181+BP181)-BJ181)</f>
        <v>0</v>
      </c>
      <c r="T181">
        <f>1/((BC181+1)/(Q181/1.6)+1/(R181/1.37)) + BC181/((BC181+1)/(Q181/1.6) + BC181/(R181/1.37))</f>
        <v>0</v>
      </c>
      <c r="U181">
        <f>(AX181*BA181)</f>
        <v>0</v>
      </c>
      <c r="V181">
        <f>(BQ181+(U181+2*0.95*5.67E-8*(((BQ181+$B$7)+273)^4-(BQ181+273)^4)-44100*J181)/(1.84*29.3*R181+8*0.95*5.67E-8*(BQ181+273)^3))</f>
        <v>0</v>
      </c>
      <c r="W181">
        <f>($C$7*BR181+$D$7*BS181+$E$7*V181)</f>
        <v>0</v>
      </c>
      <c r="X181">
        <f>0.61365*exp(17.502*W181/(240.97+W181))</f>
        <v>0</v>
      </c>
      <c r="Y181">
        <f>(Z181/AA181*100)</f>
        <v>0</v>
      </c>
      <c r="Z181">
        <f>BJ181*(BO181+BP181)/1000</f>
        <v>0</v>
      </c>
      <c r="AA181">
        <f>0.61365*exp(17.502*BQ181/(240.97+BQ181))</f>
        <v>0</v>
      </c>
      <c r="AB181">
        <f>(X181-BJ181*(BO181+BP181)/1000)</f>
        <v>0</v>
      </c>
      <c r="AC181">
        <f>(-J181*44100)</f>
        <v>0</v>
      </c>
      <c r="AD181">
        <f>2*29.3*R181*0.92*(BQ181-W181)</f>
        <v>0</v>
      </c>
      <c r="AE181">
        <f>2*0.95*5.67E-8*(((BQ181+$B$7)+273)^4-(W181+273)^4)</f>
        <v>0</v>
      </c>
      <c r="AF181">
        <f>U181+AE181+AC181+AD181</f>
        <v>0</v>
      </c>
      <c r="AG181">
        <f>BN181*AU181*(BI181-BH181*(1000-AU181*BK181)/(1000-AU181*BJ181))/(100*BB181)</f>
        <v>0</v>
      </c>
      <c r="AH181">
        <f>1000*BN181*AU181*(BJ181-BK181)/(100*BB181*(1000-AU181*BJ181))</f>
        <v>0</v>
      </c>
      <c r="AI181">
        <f>(AJ181 - AK181 - BO181*1E3/(8.314*(BQ181+273.15)) * AM181/BN181 * AL181) * BN181/(100*BB181) * (1000 - BK181)/1000</f>
        <v>0</v>
      </c>
      <c r="AJ181">
        <v>821.304583838295</v>
      </c>
      <c r="AK181">
        <v>792.927412121212</v>
      </c>
      <c r="AL181">
        <v>3.47611739226832</v>
      </c>
      <c r="AM181">
        <v>66.8786947202565</v>
      </c>
      <c r="AN181">
        <f>(AP181 - AO181 + BO181*1E3/(8.314*(BQ181+273.15)) * AR181/BN181 * AQ181) * BN181/(100*BB181) * 1000/(1000 - AP181)</f>
        <v>0</v>
      </c>
      <c r="AO181">
        <v>21.3982693610074</v>
      </c>
      <c r="AP181">
        <v>22.8623072727273</v>
      </c>
      <c r="AQ181">
        <v>0.000242448894888316</v>
      </c>
      <c r="AR181">
        <v>77.4196873633664</v>
      </c>
      <c r="AS181">
        <v>13</v>
      </c>
      <c r="AT181">
        <v>3</v>
      </c>
      <c r="AU181">
        <f>IF(AS181*$H$13&gt;=AW181,1.0,(AW181/(AW181-AS181*$H$13)))</f>
        <v>0</v>
      </c>
      <c r="AV181">
        <f>(AU181-1)*100</f>
        <v>0</v>
      </c>
      <c r="AW181">
        <f>MAX(0,($B$13+$C$13*BV181)/(1+$D$13*BV181)*BO181/(BQ181+273)*$E$13)</f>
        <v>0</v>
      </c>
      <c r="AX181">
        <f>$B$11*BW181+$C$11*BX181+$F$11*CI181*(1-CL181)</f>
        <v>0</v>
      </c>
      <c r="AY181">
        <f>AX181*AZ181</f>
        <v>0</v>
      </c>
      <c r="AZ181">
        <f>($B$11*$D$9+$C$11*$D$9+$F$11*((CV181+CN181)/MAX(CV181+CN181+CW181, 0.1)*$I$9+CW181/MAX(CV181+CN181+CW181, 0.1)*$J$9))/($B$11+$C$11+$F$11)</f>
        <v>0</v>
      </c>
      <c r="BA181">
        <f>($B$11*$K$9+$C$11*$K$9+$F$11*((CV181+CN181)/MAX(CV181+CN181+CW181, 0.1)*$P$9+CW181/MAX(CV181+CN181+CW181, 0.1)*$Q$9))/($B$11+$C$11+$F$11)</f>
        <v>0</v>
      </c>
      <c r="BB181">
        <v>2.18</v>
      </c>
      <c r="BC181">
        <v>0.5</v>
      </c>
      <c r="BD181" t="s">
        <v>355</v>
      </c>
      <c r="BE181">
        <v>2</v>
      </c>
      <c r="BF181" t="b">
        <v>1</v>
      </c>
      <c r="BG181">
        <v>1656173207</v>
      </c>
      <c r="BH181">
        <v>751.109296296296</v>
      </c>
      <c r="BI181">
        <v>789.109666666666</v>
      </c>
      <c r="BJ181">
        <v>22.853637037037</v>
      </c>
      <c r="BK181">
        <v>21.3913074074074</v>
      </c>
      <c r="BL181">
        <v>749.215259259259</v>
      </c>
      <c r="BM181">
        <v>22.8020777777778</v>
      </c>
      <c r="BN181">
        <v>500.01062962963</v>
      </c>
      <c r="BO181">
        <v>76.3342814814815</v>
      </c>
      <c r="BP181">
        <v>0.100005922222222</v>
      </c>
      <c r="BQ181">
        <v>26.6552481481481</v>
      </c>
      <c r="BR181">
        <v>26.837037037037</v>
      </c>
      <c r="BS181">
        <v>999.9</v>
      </c>
      <c r="BT181">
        <v>0</v>
      </c>
      <c r="BU181">
        <v>0</v>
      </c>
      <c r="BV181">
        <v>10004.89</v>
      </c>
      <c r="BW181">
        <v>0</v>
      </c>
      <c r="BX181">
        <v>1794.12962962963</v>
      </c>
      <c r="BY181">
        <v>-38.0003666666667</v>
      </c>
      <c r="BZ181">
        <v>768.676592592593</v>
      </c>
      <c r="CA181">
        <v>806.358888888889</v>
      </c>
      <c r="CB181">
        <v>1.46232740740741</v>
      </c>
      <c r="CC181">
        <v>789.109666666666</v>
      </c>
      <c r="CD181">
        <v>21.3913074074074</v>
      </c>
      <c r="CE181">
        <v>1.74451518518519</v>
      </c>
      <c r="CF181">
        <v>1.63288962962963</v>
      </c>
      <c r="CG181">
        <v>15.2983074074074</v>
      </c>
      <c r="CH181">
        <v>14.2727444444444</v>
      </c>
      <c r="CI181">
        <v>1999.99888888889</v>
      </c>
      <c r="CJ181">
        <v>0.979993777777778</v>
      </c>
      <c r="CK181">
        <v>0.0200063222222222</v>
      </c>
      <c r="CL181">
        <v>0</v>
      </c>
      <c r="CM181">
        <v>2.51091851851852</v>
      </c>
      <c r="CN181">
        <v>0</v>
      </c>
      <c r="CO181">
        <v>3191.2862962963</v>
      </c>
      <c r="CP181">
        <v>16705.362962963</v>
      </c>
      <c r="CQ181">
        <v>46.1456666666667</v>
      </c>
      <c r="CR181">
        <v>48.5551111111111</v>
      </c>
      <c r="CS181">
        <v>47.312</v>
      </c>
      <c r="CT181">
        <v>46.375</v>
      </c>
      <c r="CU181">
        <v>45.4673333333333</v>
      </c>
      <c r="CV181">
        <v>1959.98740740741</v>
      </c>
      <c r="CW181">
        <v>40.0114814814815</v>
      </c>
      <c r="CX181">
        <v>0</v>
      </c>
      <c r="CY181">
        <v>1656173213.4</v>
      </c>
      <c r="CZ181">
        <v>0</v>
      </c>
      <c r="DA181">
        <v>0</v>
      </c>
      <c r="DB181" t="s">
        <v>356</v>
      </c>
      <c r="DC181">
        <v>1656081796.1</v>
      </c>
      <c r="DD181">
        <v>1656081786.6</v>
      </c>
      <c r="DE181">
        <v>0</v>
      </c>
      <c r="DF181">
        <v>0.447</v>
      </c>
      <c r="DG181">
        <v>0.012</v>
      </c>
      <c r="DH181">
        <v>1.816</v>
      </c>
      <c r="DI181">
        <v>-0.091</v>
      </c>
      <c r="DJ181">
        <v>420</v>
      </c>
      <c r="DK181">
        <v>13</v>
      </c>
      <c r="DL181">
        <v>0.64</v>
      </c>
      <c r="DM181">
        <v>0.22</v>
      </c>
      <c r="DN181">
        <v>-37.895585</v>
      </c>
      <c r="DO181">
        <v>-1.70144915572227</v>
      </c>
      <c r="DP181">
        <v>0.266252813647105</v>
      </c>
      <c r="DQ181">
        <v>0</v>
      </c>
      <c r="DR181">
        <v>1.46917075</v>
      </c>
      <c r="DS181">
        <v>-0.122706529080675</v>
      </c>
      <c r="DT181">
        <v>0.0134511611743187</v>
      </c>
      <c r="DU181">
        <v>0</v>
      </c>
      <c r="DV181">
        <v>0</v>
      </c>
      <c r="DW181">
        <v>2</v>
      </c>
      <c r="DX181" t="s">
        <v>357</v>
      </c>
      <c r="DY181">
        <v>2.84411</v>
      </c>
      <c r="DZ181">
        <v>2.71647</v>
      </c>
      <c r="EA181">
        <v>0.119524</v>
      </c>
      <c r="EB181">
        <v>0.12339</v>
      </c>
      <c r="EC181">
        <v>0.0844451</v>
      </c>
      <c r="ED181">
        <v>0.080036</v>
      </c>
      <c r="EE181">
        <v>24890.9</v>
      </c>
      <c r="EF181">
        <v>21401.5</v>
      </c>
      <c r="EG181">
        <v>25319.7</v>
      </c>
      <c r="EH181">
        <v>23786.9</v>
      </c>
      <c r="EI181">
        <v>39582.4</v>
      </c>
      <c r="EJ181">
        <v>36233.4</v>
      </c>
      <c r="EK181">
        <v>45785.1</v>
      </c>
      <c r="EL181">
        <v>42448</v>
      </c>
      <c r="EM181">
        <v>1.76803</v>
      </c>
      <c r="EN181">
        <v>2.15972</v>
      </c>
      <c r="EO181">
        <v>0.0248775</v>
      </c>
      <c r="EP181">
        <v>0</v>
      </c>
      <c r="EQ181">
        <v>26.4156</v>
      </c>
      <c r="ER181">
        <v>999.9</v>
      </c>
      <c r="ES181">
        <v>39.965</v>
      </c>
      <c r="ET181">
        <v>34.07</v>
      </c>
      <c r="EU181">
        <v>28.0826</v>
      </c>
      <c r="EV181">
        <v>52.4257</v>
      </c>
      <c r="EW181">
        <v>34.5032</v>
      </c>
      <c r="EX181">
        <v>2</v>
      </c>
      <c r="EY181">
        <v>0.149652</v>
      </c>
      <c r="EZ181">
        <v>2.61439</v>
      </c>
      <c r="FA181">
        <v>20.2235</v>
      </c>
      <c r="FB181">
        <v>5.23241</v>
      </c>
      <c r="FC181">
        <v>11.992</v>
      </c>
      <c r="FD181">
        <v>4.9557</v>
      </c>
      <c r="FE181">
        <v>3.30398</v>
      </c>
      <c r="FF181">
        <v>9999</v>
      </c>
      <c r="FG181">
        <v>311.8</v>
      </c>
      <c r="FH181">
        <v>3774.7</v>
      </c>
      <c r="FI181">
        <v>9999</v>
      </c>
      <c r="FJ181">
        <v>1.86827</v>
      </c>
      <c r="FK181">
        <v>1.86401</v>
      </c>
      <c r="FL181">
        <v>1.87149</v>
      </c>
      <c r="FM181">
        <v>1.8625</v>
      </c>
      <c r="FN181">
        <v>1.86188</v>
      </c>
      <c r="FO181">
        <v>1.86829</v>
      </c>
      <c r="FP181">
        <v>1.8584</v>
      </c>
      <c r="FQ181">
        <v>1.86478</v>
      </c>
      <c r="FR181">
        <v>5</v>
      </c>
      <c r="FS181">
        <v>0</v>
      </c>
      <c r="FT181">
        <v>0</v>
      </c>
      <c r="FU181">
        <v>0</v>
      </c>
      <c r="FV181" t="s">
        <v>358</v>
      </c>
      <c r="FW181" t="s">
        <v>359</v>
      </c>
      <c r="FX181" t="s">
        <v>360</v>
      </c>
      <c r="FY181" t="s">
        <v>360</v>
      </c>
      <c r="FZ181" t="s">
        <v>360</v>
      </c>
      <c r="GA181" t="s">
        <v>360</v>
      </c>
      <c r="GB181">
        <v>0</v>
      </c>
      <c r="GC181">
        <v>100</v>
      </c>
      <c r="GD181">
        <v>100</v>
      </c>
      <c r="GE181">
        <v>1.929</v>
      </c>
      <c r="GF181">
        <v>0.0516</v>
      </c>
      <c r="GG181">
        <v>0.394990895927804</v>
      </c>
      <c r="GH181">
        <v>0.00311535208462502</v>
      </c>
      <c r="GI181">
        <v>-2.16445174003142e-06</v>
      </c>
      <c r="GJ181">
        <v>9.0383515404126e-10</v>
      </c>
      <c r="GK181">
        <v>0.0515542376217994</v>
      </c>
      <c r="GL181">
        <v>0</v>
      </c>
      <c r="GM181">
        <v>0</v>
      </c>
      <c r="GN181">
        <v>0</v>
      </c>
      <c r="GO181">
        <v>18</v>
      </c>
      <c r="GP181">
        <v>2154</v>
      </c>
      <c r="GQ181">
        <v>2</v>
      </c>
      <c r="GR181">
        <v>17</v>
      </c>
      <c r="GS181">
        <v>1523.6</v>
      </c>
      <c r="GT181">
        <v>1523.8</v>
      </c>
      <c r="GU181">
        <v>2.2644</v>
      </c>
      <c r="GV181">
        <v>2.36938</v>
      </c>
      <c r="GW181">
        <v>1.99829</v>
      </c>
      <c r="GX181">
        <v>2.67578</v>
      </c>
      <c r="GY181">
        <v>2.09351</v>
      </c>
      <c r="GZ181">
        <v>2.31079</v>
      </c>
      <c r="HA181">
        <v>39.6669</v>
      </c>
      <c r="HB181">
        <v>15.3929</v>
      </c>
      <c r="HC181">
        <v>18</v>
      </c>
      <c r="HD181">
        <v>427.817</v>
      </c>
      <c r="HE181">
        <v>697.82</v>
      </c>
      <c r="HF181">
        <v>22.9957</v>
      </c>
      <c r="HG181">
        <v>29.4146</v>
      </c>
      <c r="HH181">
        <v>30.0006</v>
      </c>
      <c r="HI181">
        <v>29.1876</v>
      </c>
      <c r="HJ181">
        <v>29.1702</v>
      </c>
      <c r="HK181">
        <v>45.4545</v>
      </c>
      <c r="HL181">
        <v>31.8452</v>
      </c>
      <c r="HM181">
        <v>26.7924</v>
      </c>
      <c r="HN181">
        <v>23</v>
      </c>
      <c r="HO181">
        <v>840.925</v>
      </c>
      <c r="HP181">
        <v>21.4385</v>
      </c>
      <c r="HQ181">
        <v>96.8934</v>
      </c>
      <c r="HR181">
        <v>99.7846</v>
      </c>
    </row>
    <row r="182" spans="1:226">
      <c r="A182">
        <v>166</v>
      </c>
      <c r="B182">
        <v>1656173219.5</v>
      </c>
      <c r="C182">
        <v>3423</v>
      </c>
      <c r="D182" t="s">
        <v>691</v>
      </c>
      <c r="E182" t="s">
        <v>692</v>
      </c>
      <c r="F182">
        <v>5</v>
      </c>
      <c r="G182" t="s">
        <v>596</v>
      </c>
      <c r="H182" t="s">
        <v>354</v>
      </c>
      <c r="I182">
        <v>1656173211.71429</v>
      </c>
      <c r="J182">
        <f>(K182)/1000</f>
        <v>0</v>
      </c>
      <c r="K182">
        <f>IF(BF182, AN182, AH182)</f>
        <v>0</v>
      </c>
      <c r="L182">
        <f>IF(BF182, AI182, AG182)</f>
        <v>0</v>
      </c>
      <c r="M182">
        <f>BH182 - IF(AU182&gt;1, L182*BB182*100.0/(AW182*BV182), 0)</f>
        <v>0</v>
      </c>
      <c r="N182">
        <f>((T182-J182/2)*M182-L182)/(T182+J182/2)</f>
        <v>0</v>
      </c>
      <c r="O182">
        <f>N182*(BO182+BP182)/1000.0</f>
        <v>0</v>
      </c>
      <c r="P182">
        <f>(BH182 - IF(AU182&gt;1, L182*BB182*100.0/(AW182*BV182), 0))*(BO182+BP182)/1000.0</f>
        <v>0</v>
      </c>
      <c r="Q182">
        <f>2.0/((1/S182-1/R182)+SIGN(S182)*SQRT((1/S182-1/R182)*(1/S182-1/R182) + 4*BC182/((BC182+1)*(BC182+1))*(2*1/S182*1/R182-1/R182*1/R182)))</f>
        <v>0</v>
      </c>
      <c r="R182">
        <f>IF(LEFT(BD182,1)&lt;&gt;"0",IF(LEFT(BD182,1)="1",3.0,BE182),$D$5+$E$5*(BV182*BO182/($K$5*1000))+$F$5*(BV182*BO182/($K$5*1000))*MAX(MIN(BB182,$J$5),$I$5)*MAX(MIN(BB182,$J$5),$I$5)+$G$5*MAX(MIN(BB182,$J$5),$I$5)*(BV182*BO182/($K$5*1000))+$H$5*(BV182*BO182/($K$5*1000))*(BV182*BO182/($K$5*1000)))</f>
        <v>0</v>
      </c>
      <c r="S182">
        <f>J182*(1000-(1000*0.61365*exp(17.502*W182/(240.97+W182))/(BO182+BP182)+BJ182)/2)/(1000*0.61365*exp(17.502*W182/(240.97+W182))/(BO182+BP182)-BJ182)</f>
        <v>0</v>
      </c>
      <c r="T182">
        <f>1/((BC182+1)/(Q182/1.6)+1/(R182/1.37)) + BC182/((BC182+1)/(Q182/1.6) + BC182/(R182/1.37))</f>
        <v>0</v>
      </c>
      <c r="U182">
        <f>(AX182*BA182)</f>
        <v>0</v>
      </c>
      <c r="V182">
        <f>(BQ182+(U182+2*0.95*5.67E-8*(((BQ182+$B$7)+273)^4-(BQ182+273)^4)-44100*J182)/(1.84*29.3*R182+8*0.95*5.67E-8*(BQ182+273)^3))</f>
        <v>0</v>
      </c>
      <c r="W182">
        <f>($C$7*BR182+$D$7*BS182+$E$7*V182)</f>
        <v>0</v>
      </c>
      <c r="X182">
        <f>0.61365*exp(17.502*W182/(240.97+W182))</f>
        <v>0</v>
      </c>
      <c r="Y182">
        <f>(Z182/AA182*100)</f>
        <v>0</v>
      </c>
      <c r="Z182">
        <f>BJ182*(BO182+BP182)/1000</f>
        <v>0</v>
      </c>
      <c r="AA182">
        <f>0.61365*exp(17.502*BQ182/(240.97+BQ182))</f>
        <v>0</v>
      </c>
      <c r="AB182">
        <f>(X182-BJ182*(BO182+BP182)/1000)</f>
        <v>0</v>
      </c>
      <c r="AC182">
        <f>(-J182*44100)</f>
        <v>0</v>
      </c>
      <c r="AD182">
        <f>2*29.3*R182*0.92*(BQ182-W182)</f>
        <v>0</v>
      </c>
      <c r="AE182">
        <f>2*0.95*5.67E-8*(((BQ182+$B$7)+273)^4-(W182+273)^4)</f>
        <v>0</v>
      </c>
      <c r="AF182">
        <f>U182+AE182+AC182+AD182</f>
        <v>0</v>
      </c>
      <c r="AG182">
        <f>BN182*AU182*(BI182-BH182*(1000-AU182*BK182)/(1000-AU182*BJ182))/(100*BB182)</f>
        <v>0</v>
      </c>
      <c r="AH182">
        <f>1000*BN182*AU182*(BJ182-BK182)/(100*BB182*(1000-AU182*BJ182))</f>
        <v>0</v>
      </c>
      <c r="AI182">
        <f>(AJ182 - AK182 - BO182*1E3/(8.314*(BQ182+273.15)) * AM182/BN182 * AL182) * BN182/(100*BB182) * (1000 - BK182)/1000</f>
        <v>0</v>
      </c>
      <c r="AJ182">
        <v>838.263889830131</v>
      </c>
      <c r="AK182">
        <v>809.940206060606</v>
      </c>
      <c r="AL182">
        <v>3.39658730655881</v>
      </c>
      <c r="AM182">
        <v>66.8786947202565</v>
      </c>
      <c r="AN182">
        <f>(AP182 - AO182 + BO182*1E3/(8.314*(BQ182+273.15)) * AR182/BN182 * AQ182) * BN182/(100*BB182) * 1000/(1000 - AP182)</f>
        <v>0</v>
      </c>
      <c r="AO182">
        <v>21.3849605198598</v>
      </c>
      <c r="AP182">
        <v>22.8592939393939</v>
      </c>
      <c r="AQ182">
        <v>4.23807544753219e-05</v>
      </c>
      <c r="AR182">
        <v>77.4196873633664</v>
      </c>
      <c r="AS182">
        <v>13</v>
      </c>
      <c r="AT182">
        <v>3</v>
      </c>
      <c r="AU182">
        <f>IF(AS182*$H$13&gt;=AW182,1.0,(AW182/(AW182-AS182*$H$13)))</f>
        <v>0</v>
      </c>
      <c r="AV182">
        <f>(AU182-1)*100</f>
        <v>0</v>
      </c>
      <c r="AW182">
        <f>MAX(0,($B$13+$C$13*BV182)/(1+$D$13*BV182)*BO182/(BQ182+273)*$E$13)</f>
        <v>0</v>
      </c>
      <c r="AX182">
        <f>$B$11*BW182+$C$11*BX182+$F$11*CI182*(1-CL182)</f>
        <v>0</v>
      </c>
      <c r="AY182">
        <f>AX182*AZ182</f>
        <v>0</v>
      </c>
      <c r="AZ182">
        <f>($B$11*$D$9+$C$11*$D$9+$F$11*((CV182+CN182)/MAX(CV182+CN182+CW182, 0.1)*$I$9+CW182/MAX(CV182+CN182+CW182, 0.1)*$J$9))/($B$11+$C$11+$F$11)</f>
        <v>0</v>
      </c>
      <c r="BA182">
        <f>($B$11*$K$9+$C$11*$K$9+$F$11*((CV182+CN182)/MAX(CV182+CN182+CW182, 0.1)*$P$9+CW182/MAX(CV182+CN182+CW182, 0.1)*$Q$9))/($B$11+$C$11+$F$11)</f>
        <v>0</v>
      </c>
      <c r="BB182">
        <v>2.18</v>
      </c>
      <c r="BC182">
        <v>0.5</v>
      </c>
      <c r="BD182" t="s">
        <v>355</v>
      </c>
      <c r="BE182">
        <v>2</v>
      </c>
      <c r="BF182" t="b">
        <v>1</v>
      </c>
      <c r="BG182">
        <v>1656173211.71429</v>
      </c>
      <c r="BH182">
        <v>767.005714285714</v>
      </c>
      <c r="BI182">
        <v>805.007142857143</v>
      </c>
      <c r="BJ182">
        <v>22.8578321428571</v>
      </c>
      <c r="BK182">
        <v>21.3867607142857</v>
      </c>
      <c r="BL182">
        <v>765.0895</v>
      </c>
      <c r="BM182">
        <v>22.8062857142857</v>
      </c>
      <c r="BN182">
        <v>500.000321428571</v>
      </c>
      <c r="BO182">
        <v>76.3339928571428</v>
      </c>
      <c r="BP182">
        <v>0.0999746535714286</v>
      </c>
      <c r="BQ182">
        <v>26.6471642857143</v>
      </c>
      <c r="BR182">
        <v>26.8300714285714</v>
      </c>
      <c r="BS182">
        <v>999.9</v>
      </c>
      <c r="BT182">
        <v>0</v>
      </c>
      <c r="BU182">
        <v>0</v>
      </c>
      <c r="BV182">
        <v>9996.79071428571</v>
      </c>
      <c r="BW182">
        <v>0</v>
      </c>
      <c r="BX182">
        <v>1794.41464285714</v>
      </c>
      <c r="BY182">
        <v>-38.0013821428571</v>
      </c>
      <c r="BZ182">
        <v>784.948142857143</v>
      </c>
      <c r="CA182">
        <v>822.599714285714</v>
      </c>
      <c r="CB182">
        <v>1.47107892857143</v>
      </c>
      <c r="CC182">
        <v>805.007142857143</v>
      </c>
      <c r="CD182">
        <v>21.3867607142857</v>
      </c>
      <c r="CE182">
        <v>1.74482928571429</v>
      </c>
      <c r="CF182">
        <v>1.63253607142857</v>
      </c>
      <c r="CG182">
        <v>15.3011142857143</v>
      </c>
      <c r="CH182">
        <v>14.2693964285714</v>
      </c>
      <c r="CI182">
        <v>1999.9825</v>
      </c>
      <c r="CJ182">
        <v>0.979993857142857</v>
      </c>
      <c r="CK182">
        <v>0.0200062428571429</v>
      </c>
      <c r="CL182">
        <v>0</v>
      </c>
      <c r="CM182">
        <v>2.50384642857143</v>
      </c>
      <c r="CN182">
        <v>0</v>
      </c>
      <c r="CO182">
        <v>3187.00892857143</v>
      </c>
      <c r="CP182">
        <v>16705.2178571429</v>
      </c>
      <c r="CQ182">
        <v>46.1582142857143</v>
      </c>
      <c r="CR182">
        <v>48.5755</v>
      </c>
      <c r="CS182">
        <v>47.312</v>
      </c>
      <c r="CT182">
        <v>46.375</v>
      </c>
      <c r="CU182">
        <v>45.4865</v>
      </c>
      <c r="CV182">
        <v>1959.97178571429</v>
      </c>
      <c r="CW182">
        <v>40.0107142857143</v>
      </c>
      <c r="CX182">
        <v>0</v>
      </c>
      <c r="CY182">
        <v>1656173218.2</v>
      </c>
      <c r="CZ182">
        <v>0</v>
      </c>
      <c r="DA182">
        <v>0</v>
      </c>
      <c r="DB182" t="s">
        <v>356</v>
      </c>
      <c r="DC182">
        <v>1656081796.1</v>
      </c>
      <c r="DD182">
        <v>1656081786.6</v>
      </c>
      <c r="DE182">
        <v>0</v>
      </c>
      <c r="DF182">
        <v>0.447</v>
      </c>
      <c r="DG182">
        <v>0.012</v>
      </c>
      <c r="DH182">
        <v>1.816</v>
      </c>
      <c r="DI182">
        <v>-0.091</v>
      </c>
      <c r="DJ182">
        <v>420</v>
      </c>
      <c r="DK182">
        <v>13</v>
      </c>
      <c r="DL182">
        <v>0.64</v>
      </c>
      <c r="DM182">
        <v>0.22</v>
      </c>
      <c r="DN182">
        <v>-37.99376</v>
      </c>
      <c r="DO182">
        <v>-0.117802626641564</v>
      </c>
      <c r="DP182">
        <v>0.142278638242007</v>
      </c>
      <c r="DQ182">
        <v>0</v>
      </c>
      <c r="DR182">
        <v>1.4682065</v>
      </c>
      <c r="DS182">
        <v>0.0472192120075007</v>
      </c>
      <c r="DT182">
        <v>0.012939696006862</v>
      </c>
      <c r="DU182">
        <v>1</v>
      </c>
      <c r="DV182">
        <v>1</v>
      </c>
      <c r="DW182">
        <v>2</v>
      </c>
      <c r="DX182" t="s">
        <v>375</v>
      </c>
      <c r="DY182">
        <v>2.84358</v>
      </c>
      <c r="DZ182">
        <v>2.71644</v>
      </c>
      <c r="EA182">
        <v>0.121237</v>
      </c>
      <c r="EB182">
        <v>0.125086</v>
      </c>
      <c r="EC182">
        <v>0.084429</v>
      </c>
      <c r="ED182">
        <v>0.0799225</v>
      </c>
      <c r="EE182">
        <v>24842</v>
      </c>
      <c r="EF182">
        <v>21359.9</v>
      </c>
      <c r="EG182">
        <v>25319.2</v>
      </c>
      <c r="EH182">
        <v>23786.7</v>
      </c>
      <c r="EI182">
        <v>39582.7</v>
      </c>
      <c r="EJ182">
        <v>36238.1</v>
      </c>
      <c r="EK182">
        <v>45784.5</v>
      </c>
      <c r="EL182">
        <v>42448.2</v>
      </c>
      <c r="EM182">
        <v>1.7678</v>
      </c>
      <c r="EN182">
        <v>2.1599</v>
      </c>
      <c r="EO182">
        <v>0.0245497</v>
      </c>
      <c r="EP182">
        <v>0</v>
      </c>
      <c r="EQ182">
        <v>26.4162</v>
      </c>
      <c r="ER182">
        <v>999.9</v>
      </c>
      <c r="ES182">
        <v>39.91</v>
      </c>
      <c r="ET182">
        <v>34.09</v>
      </c>
      <c r="EU182">
        <v>28.0741</v>
      </c>
      <c r="EV182">
        <v>51.9857</v>
      </c>
      <c r="EW182">
        <v>34.6074</v>
      </c>
      <c r="EX182">
        <v>2</v>
      </c>
      <c r="EY182">
        <v>0.150119</v>
      </c>
      <c r="EZ182">
        <v>2.60146</v>
      </c>
      <c r="FA182">
        <v>20.2238</v>
      </c>
      <c r="FB182">
        <v>5.23271</v>
      </c>
      <c r="FC182">
        <v>11.992</v>
      </c>
      <c r="FD182">
        <v>4.9557</v>
      </c>
      <c r="FE182">
        <v>3.304</v>
      </c>
      <c r="FF182">
        <v>9999</v>
      </c>
      <c r="FG182">
        <v>311.8</v>
      </c>
      <c r="FH182">
        <v>3774.7</v>
      </c>
      <c r="FI182">
        <v>9999</v>
      </c>
      <c r="FJ182">
        <v>1.86828</v>
      </c>
      <c r="FK182">
        <v>1.86402</v>
      </c>
      <c r="FL182">
        <v>1.87149</v>
      </c>
      <c r="FM182">
        <v>1.86249</v>
      </c>
      <c r="FN182">
        <v>1.86188</v>
      </c>
      <c r="FO182">
        <v>1.86829</v>
      </c>
      <c r="FP182">
        <v>1.85844</v>
      </c>
      <c r="FQ182">
        <v>1.86478</v>
      </c>
      <c r="FR182">
        <v>5</v>
      </c>
      <c r="FS182">
        <v>0</v>
      </c>
      <c r="FT182">
        <v>0</v>
      </c>
      <c r="FU182">
        <v>0</v>
      </c>
      <c r="FV182" t="s">
        <v>358</v>
      </c>
      <c r="FW182" t="s">
        <v>359</v>
      </c>
      <c r="FX182" t="s">
        <v>360</v>
      </c>
      <c r="FY182" t="s">
        <v>360</v>
      </c>
      <c r="FZ182" t="s">
        <v>360</v>
      </c>
      <c r="GA182" t="s">
        <v>360</v>
      </c>
      <c r="GB182">
        <v>0</v>
      </c>
      <c r="GC182">
        <v>100</v>
      </c>
      <c r="GD182">
        <v>100</v>
      </c>
      <c r="GE182">
        <v>1.952</v>
      </c>
      <c r="GF182">
        <v>0.0515</v>
      </c>
      <c r="GG182">
        <v>0.394990895927804</v>
      </c>
      <c r="GH182">
        <v>0.00311535208462502</v>
      </c>
      <c r="GI182">
        <v>-2.16445174003142e-06</v>
      </c>
      <c r="GJ182">
        <v>9.0383515404126e-10</v>
      </c>
      <c r="GK182">
        <v>0.0515542376217994</v>
      </c>
      <c r="GL182">
        <v>0</v>
      </c>
      <c r="GM182">
        <v>0</v>
      </c>
      <c r="GN182">
        <v>0</v>
      </c>
      <c r="GO182">
        <v>18</v>
      </c>
      <c r="GP182">
        <v>2154</v>
      </c>
      <c r="GQ182">
        <v>2</v>
      </c>
      <c r="GR182">
        <v>17</v>
      </c>
      <c r="GS182">
        <v>1523.7</v>
      </c>
      <c r="GT182">
        <v>1523.9</v>
      </c>
      <c r="GU182">
        <v>2.30347</v>
      </c>
      <c r="GV182">
        <v>2.36938</v>
      </c>
      <c r="GW182">
        <v>1.99829</v>
      </c>
      <c r="GX182">
        <v>2.67578</v>
      </c>
      <c r="GY182">
        <v>2.09351</v>
      </c>
      <c r="GZ182">
        <v>2.38403</v>
      </c>
      <c r="HA182">
        <v>39.692</v>
      </c>
      <c r="HB182">
        <v>15.3929</v>
      </c>
      <c r="HC182">
        <v>18</v>
      </c>
      <c r="HD182">
        <v>427.737</v>
      </c>
      <c r="HE182">
        <v>698.067</v>
      </c>
      <c r="HF182">
        <v>22.9968</v>
      </c>
      <c r="HG182">
        <v>29.4223</v>
      </c>
      <c r="HH182">
        <v>30.0005</v>
      </c>
      <c r="HI182">
        <v>29.1947</v>
      </c>
      <c r="HJ182">
        <v>29.1778</v>
      </c>
      <c r="HK182">
        <v>46.158</v>
      </c>
      <c r="HL182">
        <v>31.8452</v>
      </c>
      <c r="HM182">
        <v>26.7924</v>
      </c>
      <c r="HN182">
        <v>23</v>
      </c>
      <c r="HO182">
        <v>854.323</v>
      </c>
      <c r="HP182">
        <v>21.4447</v>
      </c>
      <c r="HQ182">
        <v>96.8919</v>
      </c>
      <c r="HR182">
        <v>99.7848</v>
      </c>
    </row>
    <row r="183" spans="1:226">
      <c r="A183">
        <v>167</v>
      </c>
      <c r="B183">
        <v>1656173224.5</v>
      </c>
      <c r="C183">
        <v>3428</v>
      </c>
      <c r="D183" t="s">
        <v>693</v>
      </c>
      <c r="E183" t="s">
        <v>694</v>
      </c>
      <c r="F183">
        <v>5</v>
      </c>
      <c r="G183" t="s">
        <v>596</v>
      </c>
      <c r="H183" t="s">
        <v>354</v>
      </c>
      <c r="I183">
        <v>1656173217</v>
      </c>
      <c r="J183">
        <f>(K183)/1000</f>
        <v>0</v>
      </c>
      <c r="K183">
        <f>IF(BF183, AN183, AH183)</f>
        <v>0</v>
      </c>
      <c r="L183">
        <f>IF(BF183, AI183, AG183)</f>
        <v>0</v>
      </c>
      <c r="M183">
        <f>BH183 - IF(AU183&gt;1, L183*BB183*100.0/(AW183*BV183), 0)</f>
        <v>0</v>
      </c>
      <c r="N183">
        <f>((T183-J183/2)*M183-L183)/(T183+J183/2)</f>
        <v>0</v>
      </c>
      <c r="O183">
        <f>N183*(BO183+BP183)/1000.0</f>
        <v>0</v>
      </c>
      <c r="P183">
        <f>(BH183 - IF(AU183&gt;1, L183*BB183*100.0/(AW183*BV183), 0))*(BO183+BP183)/1000.0</f>
        <v>0</v>
      </c>
      <c r="Q183">
        <f>2.0/((1/S183-1/R183)+SIGN(S183)*SQRT((1/S183-1/R183)*(1/S183-1/R183) + 4*BC183/((BC183+1)*(BC183+1))*(2*1/S183*1/R183-1/R183*1/R183)))</f>
        <v>0</v>
      </c>
      <c r="R183">
        <f>IF(LEFT(BD183,1)&lt;&gt;"0",IF(LEFT(BD183,1)="1",3.0,BE183),$D$5+$E$5*(BV183*BO183/($K$5*1000))+$F$5*(BV183*BO183/($K$5*1000))*MAX(MIN(BB183,$J$5),$I$5)*MAX(MIN(BB183,$J$5),$I$5)+$G$5*MAX(MIN(BB183,$J$5),$I$5)*(BV183*BO183/($K$5*1000))+$H$5*(BV183*BO183/($K$5*1000))*(BV183*BO183/($K$5*1000)))</f>
        <v>0</v>
      </c>
      <c r="S183">
        <f>J183*(1000-(1000*0.61365*exp(17.502*W183/(240.97+W183))/(BO183+BP183)+BJ183)/2)/(1000*0.61365*exp(17.502*W183/(240.97+W183))/(BO183+BP183)-BJ183)</f>
        <v>0</v>
      </c>
      <c r="T183">
        <f>1/((BC183+1)/(Q183/1.6)+1/(R183/1.37)) + BC183/((BC183+1)/(Q183/1.6) + BC183/(R183/1.37))</f>
        <v>0</v>
      </c>
      <c r="U183">
        <f>(AX183*BA183)</f>
        <v>0</v>
      </c>
      <c r="V183">
        <f>(BQ183+(U183+2*0.95*5.67E-8*(((BQ183+$B$7)+273)^4-(BQ183+273)^4)-44100*J183)/(1.84*29.3*R183+8*0.95*5.67E-8*(BQ183+273)^3))</f>
        <v>0</v>
      </c>
      <c r="W183">
        <f>($C$7*BR183+$D$7*BS183+$E$7*V183)</f>
        <v>0</v>
      </c>
      <c r="X183">
        <f>0.61365*exp(17.502*W183/(240.97+W183))</f>
        <v>0</v>
      </c>
      <c r="Y183">
        <f>(Z183/AA183*100)</f>
        <v>0</v>
      </c>
      <c r="Z183">
        <f>BJ183*(BO183+BP183)/1000</f>
        <v>0</v>
      </c>
      <c r="AA183">
        <f>0.61365*exp(17.502*BQ183/(240.97+BQ183))</f>
        <v>0</v>
      </c>
      <c r="AB183">
        <f>(X183-BJ183*(BO183+BP183)/1000)</f>
        <v>0</v>
      </c>
      <c r="AC183">
        <f>(-J183*44100)</f>
        <v>0</v>
      </c>
      <c r="AD183">
        <f>2*29.3*R183*0.92*(BQ183-W183)</f>
        <v>0</v>
      </c>
      <c r="AE183">
        <f>2*0.95*5.67E-8*(((BQ183+$B$7)+273)^4-(W183+273)^4)</f>
        <v>0</v>
      </c>
      <c r="AF183">
        <f>U183+AE183+AC183+AD183</f>
        <v>0</v>
      </c>
      <c r="AG183">
        <f>BN183*AU183*(BI183-BH183*(1000-AU183*BK183)/(1000-AU183*BJ183))/(100*BB183)</f>
        <v>0</v>
      </c>
      <c r="AH183">
        <f>1000*BN183*AU183*(BJ183-BK183)/(100*BB183*(1000-AU183*BJ183))</f>
        <v>0</v>
      </c>
      <c r="AI183">
        <f>(AJ183 - AK183 - BO183*1E3/(8.314*(BQ183+273.15)) * AM183/BN183 * AL183) * BN183/(100*BB183) * (1000 - BK183)/1000</f>
        <v>0</v>
      </c>
      <c r="AJ183">
        <v>855.638551264684</v>
      </c>
      <c r="AK183">
        <v>827.172909090909</v>
      </c>
      <c r="AL183">
        <v>3.45785222617218</v>
      </c>
      <c r="AM183">
        <v>66.8786947202565</v>
      </c>
      <c r="AN183">
        <f>(AP183 - AO183 + BO183*1E3/(8.314*(BQ183+273.15)) * AR183/BN183 * AQ183) * BN183/(100*BB183) * 1000/(1000 - AP183)</f>
        <v>0</v>
      </c>
      <c r="AO183">
        <v>21.3536441422138</v>
      </c>
      <c r="AP183">
        <v>22.844936969697</v>
      </c>
      <c r="AQ183">
        <v>-0.000255176549483113</v>
      </c>
      <c r="AR183">
        <v>77.4196873633664</v>
      </c>
      <c r="AS183">
        <v>13</v>
      </c>
      <c r="AT183">
        <v>3</v>
      </c>
      <c r="AU183">
        <f>IF(AS183*$H$13&gt;=AW183,1.0,(AW183/(AW183-AS183*$H$13)))</f>
        <v>0</v>
      </c>
      <c r="AV183">
        <f>(AU183-1)*100</f>
        <v>0</v>
      </c>
      <c r="AW183">
        <f>MAX(0,($B$13+$C$13*BV183)/(1+$D$13*BV183)*BO183/(BQ183+273)*$E$13)</f>
        <v>0</v>
      </c>
      <c r="AX183">
        <f>$B$11*BW183+$C$11*BX183+$F$11*CI183*(1-CL183)</f>
        <v>0</v>
      </c>
      <c r="AY183">
        <f>AX183*AZ183</f>
        <v>0</v>
      </c>
      <c r="AZ183">
        <f>($B$11*$D$9+$C$11*$D$9+$F$11*((CV183+CN183)/MAX(CV183+CN183+CW183, 0.1)*$I$9+CW183/MAX(CV183+CN183+CW183, 0.1)*$J$9))/($B$11+$C$11+$F$11)</f>
        <v>0</v>
      </c>
      <c r="BA183">
        <f>($B$11*$K$9+$C$11*$K$9+$F$11*((CV183+CN183)/MAX(CV183+CN183+CW183, 0.1)*$P$9+CW183/MAX(CV183+CN183+CW183, 0.1)*$Q$9))/($B$11+$C$11+$F$11)</f>
        <v>0</v>
      </c>
      <c r="BB183">
        <v>2.18</v>
      </c>
      <c r="BC183">
        <v>0.5</v>
      </c>
      <c r="BD183" t="s">
        <v>355</v>
      </c>
      <c r="BE183">
        <v>2</v>
      </c>
      <c r="BF183" t="b">
        <v>1</v>
      </c>
      <c r="BG183">
        <v>1656173217</v>
      </c>
      <c r="BH183">
        <v>784.777925925926</v>
      </c>
      <c r="BI183">
        <v>822.841296296296</v>
      </c>
      <c r="BJ183">
        <v>22.8566296296296</v>
      </c>
      <c r="BK183">
        <v>21.3787740740741</v>
      </c>
      <c r="BL183">
        <v>782.836888888889</v>
      </c>
      <c r="BM183">
        <v>22.8050740740741</v>
      </c>
      <c r="BN183">
        <v>499.994148148148</v>
      </c>
      <c r="BO183">
        <v>76.3336148148148</v>
      </c>
      <c r="BP183">
        <v>0.100002603703704</v>
      </c>
      <c r="BQ183">
        <v>26.641437037037</v>
      </c>
      <c r="BR183">
        <v>26.8221814814815</v>
      </c>
      <c r="BS183">
        <v>999.9</v>
      </c>
      <c r="BT183">
        <v>0</v>
      </c>
      <c r="BU183">
        <v>0</v>
      </c>
      <c r="BV183">
        <v>10001.717037037</v>
      </c>
      <c r="BW183">
        <v>0</v>
      </c>
      <c r="BX183">
        <v>1795.02185185185</v>
      </c>
      <c r="BY183">
        <v>-38.0634111111111</v>
      </c>
      <c r="BZ183">
        <v>803.134851851852</v>
      </c>
      <c r="CA183">
        <v>840.816777777778</v>
      </c>
      <c r="CB183">
        <v>1.47785444444444</v>
      </c>
      <c r="CC183">
        <v>822.841296296296</v>
      </c>
      <c r="CD183">
        <v>21.3787740740741</v>
      </c>
      <c r="CE183">
        <v>1.74472925925926</v>
      </c>
      <c r="CF183">
        <v>1.63191851851852</v>
      </c>
      <c r="CG183">
        <v>15.3002185185185</v>
      </c>
      <c r="CH183">
        <v>14.2635518518519</v>
      </c>
      <c r="CI183">
        <v>1999.99074074074</v>
      </c>
      <c r="CJ183">
        <v>0.979994</v>
      </c>
      <c r="CK183">
        <v>0.0200061</v>
      </c>
      <c r="CL183">
        <v>0</v>
      </c>
      <c r="CM183">
        <v>2.47147037037037</v>
      </c>
      <c r="CN183">
        <v>0</v>
      </c>
      <c r="CO183">
        <v>3182.82037037037</v>
      </c>
      <c r="CP183">
        <v>16705.2925925926</v>
      </c>
      <c r="CQ183">
        <v>46.1732222222222</v>
      </c>
      <c r="CR183">
        <v>48.597</v>
      </c>
      <c r="CS183">
        <v>47.3213333333333</v>
      </c>
      <c r="CT183">
        <v>46.375</v>
      </c>
      <c r="CU183">
        <v>45.5</v>
      </c>
      <c r="CV183">
        <v>1959.97962962963</v>
      </c>
      <c r="CW183">
        <v>40.0111111111111</v>
      </c>
      <c r="CX183">
        <v>0</v>
      </c>
      <c r="CY183">
        <v>1656173223.6</v>
      </c>
      <c r="CZ183">
        <v>0</v>
      </c>
      <c r="DA183">
        <v>0</v>
      </c>
      <c r="DB183" t="s">
        <v>356</v>
      </c>
      <c r="DC183">
        <v>1656081796.1</v>
      </c>
      <c r="DD183">
        <v>1656081786.6</v>
      </c>
      <c r="DE183">
        <v>0</v>
      </c>
      <c r="DF183">
        <v>0.447</v>
      </c>
      <c r="DG183">
        <v>0.012</v>
      </c>
      <c r="DH183">
        <v>1.816</v>
      </c>
      <c r="DI183">
        <v>-0.091</v>
      </c>
      <c r="DJ183">
        <v>420</v>
      </c>
      <c r="DK183">
        <v>13</v>
      </c>
      <c r="DL183">
        <v>0.64</v>
      </c>
      <c r="DM183">
        <v>0.22</v>
      </c>
      <c r="DN183">
        <v>-38.0199775</v>
      </c>
      <c r="DO183">
        <v>-0.575174859287024</v>
      </c>
      <c r="DP183">
        <v>0.188189919346786</v>
      </c>
      <c r="DQ183">
        <v>0</v>
      </c>
      <c r="DR183">
        <v>1.4735945</v>
      </c>
      <c r="DS183">
        <v>0.109261688555344</v>
      </c>
      <c r="DT183">
        <v>0.0184763820795631</v>
      </c>
      <c r="DU183">
        <v>0</v>
      </c>
      <c r="DV183">
        <v>0</v>
      </c>
      <c r="DW183">
        <v>2</v>
      </c>
      <c r="DX183" t="s">
        <v>357</v>
      </c>
      <c r="DY183">
        <v>2.84411</v>
      </c>
      <c r="DZ183">
        <v>2.71653</v>
      </c>
      <c r="EA183">
        <v>0.122949</v>
      </c>
      <c r="EB183">
        <v>0.126694</v>
      </c>
      <c r="EC183">
        <v>0.0844005</v>
      </c>
      <c r="ED183">
        <v>0.0800497</v>
      </c>
      <c r="EE183">
        <v>24793</v>
      </c>
      <c r="EF183">
        <v>21320.2</v>
      </c>
      <c r="EG183">
        <v>25318.6</v>
      </c>
      <c r="EH183">
        <v>23786.2</v>
      </c>
      <c r="EI183">
        <v>39583</v>
      </c>
      <c r="EJ183">
        <v>36232.4</v>
      </c>
      <c r="EK183">
        <v>45783.4</v>
      </c>
      <c r="EL183">
        <v>42447.3</v>
      </c>
      <c r="EM183">
        <v>1.76815</v>
      </c>
      <c r="EN183">
        <v>2.15952</v>
      </c>
      <c r="EO183">
        <v>0.0242554</v>
      </c>
      <c r="EP183">
        <v>0</v>
      </c>
      <c r="EQ183">
        <v>26.4165</v>
      </c>
      <c r="ER183">
        <v>999.9</v>
      </c>
      <c r="ES183">
        <v>39.91</v>
      </c>
      <c r="ET183">
        <v>34.1</v>
      </c>
      <c r="EU183">
        <v>28.0919</v>
      </c>
      <c r="EV183">
        <v>52.4157</v>
      </c>
      <c r="EW183">
        <v>34.399</v>
      </c>
      <c r="EX183">
        <v>2</v>
      </c>
      <c r="EY183">
        <v>0.150536</v>
      </c>
      <c r="EZ183">
        <v>2.59725</v>
      </c>
      <c r="FA183">
        <v>20.2237</v>
      </c>
      <c r="FB183">
        <v>5.23182</v>
      </c>
      <c r="FC183">
        <v>11.992</v>
      </c>
      <c r="FD183">
        <v>4.9553</v>
      </c>
      <c r="FE183">
        <v>3.30378</v>
      </c>
      <c r="FF183">
        <v>9999</v>
      </c>
      <c r="FG183">
        <v>311.8</v>
      </c>
      <c r="FH183">
        <v>3775</v>
      </c>
      <c r="FI183">
        <v>9999</v>
      </c>
      <c r="FJ183">
        <v>1.86828</v>
      </c>
      <c r="FK183">
        <v>1.86401</v>
      </c>
      <c r="FL183">
        <v>1.87149</v>
      </c>
      <c r="FM183">
        <v>1.8625</v>
      </c>
      <c r="FN183">
        <v>1.86188</v>
      </c>
      <c r="FO183">
        <v>1.86829</v>
      </c>
      <c r="FP183">
        <v>1.85845</v>
      </c>
      <c r="FQ183">
        <v>1.86478</v>
      </c>
      <c r="FR183">
        <v>5</v>
      </c>
      <c r="FS183">
        <v>0</v>
      </c>
      <c r="FT183">
        <v>0</v>
      </c>
      <c r="FU183">
        <v>0</v>
      </c>
      <c r="FV183" t="s">
        <v>358</v>
      </c>
      <c r="FW183" t="s">
        <v>359</v>
      </c>
      <c r="FX183" t="s">
        <v>360</v>
      </c>
      <c r="FY183" t="s">
        <v>360</v>
      </c>
      <c r="FZ183" t="s">
        <v>360</v>
      </c>
      <c r="GA183" t="s">
        <v>360</v>
      </c>
      <c r="GB183">
        <v>0</v>
      </c>
      <c r="GC183">
        <v>100</v>
      </c>
      <c r="GD183">
        <v>100</v>
      </c>
      <c r="GE183">
        <v>1.976</v>
      </c>
      <c r="GF183">
        <v>0.0516</v>
      </c>
      <c r="GG183">
        <v>0.394990895927804</v>
      </c>
      <c r="GH183">
        <v>0.00311535208462502</v>
      </c>
      <c r="GI183">
        <v>-2.16445174003142e-06</v>
      </c>
      <c r="GJ183">
        <v>9.0383515404126e-10</v>
      </c>
      <c r="GK183">
        <v>0.0515542376217994</v>
      </c>
      <c r="GL183">
        <v>0</v>
      </c>
      <c r="GM183">
        <v>0</v>
      </c>
      <c r="GN183">
        <v>0</v>
      </c>
      <c r="GO183">
        <v>18</v>
      </c>
      <c r="GP183">
        <v>2154</v>
      </c>
      <c r="GQ183">
        <v>2</v>
      </c>
      <c r="GR183">
        <v>17</v>
      </c>
      <c r="GS183">
        <v>1523.8</v>
      </c>
      <c r="GT183">
        <v>1524</v>
      </c>
      <c r="GU183">
        <v>2.33765</v>
      </c>
      <c r="GV183">
        <v>2.36328</v>
      </c>
      <c r="GW183">
        <v>1.99829</v>
      </c>
      <c r="GX183">
        <v>2.67578</v>
      </c>
      <c r="GY183">
        <v>2.09351</v>
      </c>
      <c r="GZ183">
        <v>2.42432</v>
      </c>
      <c r="HA183">
        <v>39.692</v>
      </c>
      <c r="HB183">
        <v>15.4016</v>
      </c>
      <c r="HC183">
        <v>18</v>
      </c>
      <c r="HD183">
        <v>427.985</v>
      </c>
      <c r="HE183">
        <v>697.834</v>
      </c>
      <c r="HF183">
        <v>22.9983</v>
      </c>
      <c r="HG183">
        <v>29.4297</v>
      </c>
      <c r="HH183">
        <v>30.0005</v>
      </c>
      <c r="HI183">
        <v>29.2014</v>
      </c>
      <c r="HJ183">
        <v>29.1857</v>
      </c>
      <c r="HK183">
        <v>46.9087</v>
      </c>
      <c r="HL183">
        <v>31.5555</v>
      </c>
      <c r="HM183">
        <v>26.7924</v>
      </c>
      <c r="HN183">
        <v>23</v>
      </c>
      <c r="HO183">
        <v>874.491</v>
      </c>
      <c r="HP183">
        <v>21.4464</v>
      </c>
      <c r="HQ183">
        <v>96.8896</v>
      </c>
      <c r="HR183">
        <v>99.7826</v>
      </c>
    </row>
    <row r="184" spans="1:226">
      <c r="A184">
        <v>168</v>
      </c>
      <c r="B184">
        <v>1656173229.5</v>
      </c>
      <c r="C184">
        <v>3433</v>
      </c>
      <c r="D184" t="s">
        <v>695</v>
      </c>
      <c r="E184" t="s">
        <v>696</v>
      </c>
      <c r="F184">
        <v>5</v>
      </c>
      <c r="G184" t="s">
        <v>596</v>
      </c>
      <c r="H184" t="s">
        <v>354</v>
      </c>
      <c r="I184">
        <v>1656173221.71429</v>
      </c>
      <c r="J184">
        <f>(K184)/1000</f>
        <v>0</v>
      </c>
      <c r="K184">
        <f>IF(BF184, AN184, AH184)</f>
        <v>0</v>
      </c>
      <c r="L184">
        <f>IF(BF184, AI184, AG184)</f>
        <v>0</v>
      </c>
      <c r="M184">
        <f>BH184 - IF(AU184&gt;1, L184*BB184*100.0/(AW184*BV184), 0)</f>
        <v>0</v>
      </c>
      <c r="N184">
        <f>((T184-J184/2)*M184-L184)/(T184+J184/2)</f>
        <v>0</v>
      </c>
      <c r="O184">
        <f>N184*(BO184+BP184)/1000.0</f>
        <v>0</v>
      </c>
      <c r="P184">
        <f>(BH184 - IF(AU184&gt;1, L184*BB184*100.0/(AW184*BV184), 0))*(BO184+BP184)/1000.0</f>
        <v>0</v>
      </c>
      <c r="Q184">
        <f>2.0/((1/S184-1/R184)+SIGN(S184)*SQRT((1/S184-1/R184)*(1/S184-1/R184) + 4*BC184/((BC184+1)*(BC184+1))*(2*1/S184*1/R184-1/R184*1/R184)))</f>
        <v>0</v>
      </c>
      <c r="R184">
        <f>IF(LEFT(BD184,1)&lt;&gt;"0",IF(LEFT(BD184,1)="1",3.0,BE184),$D$5+$E$5*(BV184*BO184/($K$5*1000))+$F$5*(BV184*BO184/($K$5*1000))*MAX(MIN(BB184,$J$5),$I$5)*MAX(MIN(BB184,$J$5),$I$5)+$G$5*MAX(MIN(BB184,$J$5),$I$5)*(BV184*BO184/($K$5*1000))+$H$5*(BV184*BO184/($K$5*1000))*(BV184*BO184/($K$5*1000)))</f>
        <v>0</v>
      </c>
      <c r="S184">
        <f>J184*(1000-(1000*0.61365*exp(17.502*W184/(240.97+W184))/(BO184+BP184)+BJ184)/2)/(1000*0.61365*exp(17.502*W184/(240.97+W184))/(BO184+BP184)-BJ184)</f>
        <v>0</v>
      </c>
      <c r="T184">
        <f>1/((BC184+1)/(Q184/1.6)+1/(R184/1.37)) + BC184/((BC184+1)/(Q184/1.6) + BC184/(R184/1.37))</f>
        <v>0</v>
      </c>
      <c r="U184">
        <f>(AX184*BA184)</f>
        <v>0</v>
      </c>
      <c r="V184">
        <f>(BQ184+(U184+2*0.95*5.67E-8*(((BQ184+$B$7)+273)^4-(BQ184+273)^4)-44100*J184)/(1.84*29.3*R184+8*0.95*5.67E-8*(BQ184+273)^3))</f>
        <v>0</v>
      </c>
      <c r="W184">
        <f>($C$7*BR184+$D$7*BS184+$E$7*V184)</f>
        <v>0</v>
      </c>
      <c r="X184">
        <f>0.61365*exp(17.502*W184/(240.97+W184))</f>
        <v>0</v>
      </c>
      <c r="Y184">
        <f>(Z184/AA184*100)</f>
        <v>0</v>
      </c>
      <c r="Z184">
        <f>BJ184*(BO184+BP184)/1000</f>
        <v>0</v>
      </c>
      <c r="AA184">
        <f>0.61365*exp(17.502*BQ184/(240.97+BQ184))</f>
        <v>0</v>
      </c>
      <c r="AB184">
        <f>(X184-BJ184*(BO184+BP184)/1000)</f>
        <v>0</v>
      </c>
      <c r="AC184">
        <f>(-J184*44100)</f>
        <v>0</v>
      </c>
      <c r="AD184">
        <f>2*29.3*R184*0.92*(BQ184-W184)</f>
        <v>0</v>
      </c>
      <c r="AE184">
        <f>2*0.95*5.67E-8*(((BQ184+$B$7)+273)^4-(W184+273)^4)</f>
        <v>0</v>
      </c>
      <c r="AF184">
        <f>U184+AE184+AC184+AD184</f>
        <v>0</v>
      </c>
      <c r="AG184">
        <f>BN184*AU184*(BI184-BH184*(1000-AU184*BK184)/(1000-AU184*BJ184))/(100*BB184)</f>
        <v>0</v>
      </c>
      <c r="AH184">
        <f>1000*BN184*AU184*(BJ184-BK184)/(100*BB184*(1000-AU184*BJ184))</f>
        <v>0</v>
      </c>
      <c r="AI184">
        <f>(AJ184 - AK184 - BO184*1E3/(8.314*(BQ184+273.15)) * AM184/BN184 * AL184) * BN184/(100*BB184) * (1000 - BK184)/1000</f>
        <v>0</v>
      </c>
      <c r="AJ184">
        <v>872.565620727575</v>
      </c>
      <c r="AK184">
        <v>844.20476969697</v>
      </c>
      <c r="AL184">
        <v>3.44388813390494</v>
      </c>
      <c r="AM184">
        <v>66.8786947202565</v>
      </c>
      <c r="AN184">
        <f>(AP184 - AO184 + BO184*1E3/(8.314*(BQ184+273.15)) * AR184/BN184 * AQ184) * BN184/(100*BB184) * 1000/(1000 - AP184)</f>
        <v>0</v>
      </c>
      <c r="AO184">
        <v>21.4154761554597</v>
      </c>
      <c r="AP184">
        <v>22.8678393939394</v>
      </c>
      <c r="AQ184">
        <v>0.00026083683414792</v>
      </c>
      <c r="AR184">
        <v>77.4196873633664</v>
      </c>
      <c r="AS184">
        <v>13</v>
      </c>
      <c r="AT184">
        <v>3</v>
      </c>
      <c r="AU184">
        <f>IF(AS184*$H$13&gt;=AW184,1.0,(AW184/(AW184-AS184*$H$13)))</f>
        <v>0</v>
      </c>
      <c r="AV184">
        <f>(AU184-1)*100</f>
        <v>0</v>
      </c>
      <c r="AW184">
        <f>MAX(0,($B$13+$C$13*BV184)/(1+$D$13*BV184)*BO184/(BQ184+273)*$E$13)</f>
        <v>0</v>
      </c>
      <c r="AX184">
        <f>$B$11*BW184+$C$11*BX184+$F$11*CI184*(1-CL184)</f>
        <v>0</v>
      </c>
      <c r="AY184">
        <f>AX184*AZ184</f>
        <v>0</v>
      </c>
      <c r="AZ184">
        <f>($B$11*$D$9+$C$11*$D$9+$F$11*((CV184+CN184)/MAX(CV184+CN184+CW184, 0.1)*$I$9+CW184/MAX(CV184+CN184+CW184, 0.1)*$J$9))/($B$11+$C$11+$F$11)</f>
        <v>0</v>
      </c>
      <c r="BA184">
        <f>($B$11*$K$9+$C$11*$K$9+$F$11*((CV184+CN184)/MAX(CV184+CN184+CW184, 0.1)*$P$9+CW184/MAX(CV184+CN184+CW184, 0.1)*$Q$9))/($B$11+$C$11+$F$11)</f>
        <v>0</v>
      </c>
      <c r="BB184">
        <v>2.18</v>
      </c>
      <c r="BC184">
        <v>0.5</v>
      </c>
      <c r="BD184" t="s">
        <v>355</v>
      </c>
      <c r="BE184">
        <v>2</v>
      </c>
      <c r="BF184" t="b">
        <v>1</v>
      </c>
      <c r="BG184">
        <v>1656173221.71429</v>
      </c>
      <c r="BH184">
        <v>800.529464285714</v>
      </c>
      <c r="BI184">
        <v>838.675464285714</v>
      </c>
      <c r="BJ184">
        <v>22.8561892857143</v>
      </c>
      <c r="BK184">
        <v>21.38685</v>
      </c>
      <c r="BL184">
        <v>798.566535714286</v>
      </c>
      <c r="BM184">
        <v>22.8046285714286</v>
      </c>
      <c r="BN184">
        <v>500.008321428571</v>
      </c>
      <c r="BO184">
        <v>76.3332535714286</v>
      </c>
      <c r="BP184">
        <v>0.100018017857143</v>
      </c>
      <c r="BQ184">
        <v>26.6395607142857</v>
      </c>
      <c r="BR184">
        <v>26.8183357142857</v>
      </c>
      <c r="BS184">
        <v>999.9</v>
      </c>
      <c r="BT184">
        <v>0</v>
      </c>
      <c r="BU184">
        <v>0</v>
      </c>
      <c r="BV184">
        <v>10005.7128571429</v>
      </c>
      <c r="BW184">
        <v>0</v>
      </c>
      <c r="BX184">
        <v>1795.45571428571</v>
      </c>
      <c r="BY184">
        <v>-38.1460071428571</v>
      </c>
      <c r="BZ184">
        <v>819.254428571429</v>
      </c>
      <c r="CA184">
        <v>857.004428571429</v>
      </c>
      <c r="CB184">
        <v>1.46933178571429</v>
      </c>
      <c r="CC184">
        <v>838.675464285714</v>
      </c>
      <c r="CD184">
        <v>21.38685</v>
      </c>
      <c r="CE184">
        <v>1.74468678571429</v>
      </c>
      <c r="CF184">
        <v>1.63252785714286</v>
      </c>
      <c r="CG184">
        <v>15.2998357142857</v>
      </c>
      <c r="CH184">
        <v>14.2693035714286</v>
      </c>
      <c r="CI184">
        <v>1999.97785714286</v>
      </c>
      <c r="CJ184">
        <v>0.979994071428572</v>
      </c>
      <c r="CK184">
        <v>0.0200060285714286</v>
      </c>
      <c r="CL184">
        <v>0</v>
      </c>
      <c r="CM184">
        <v>2.42325357142857</v>
      </c>
      <c r="CN184">
        <v>0</v>
      </c>
      <c r="CO184">
        <v>3178.98321428571</v>
      </c>
      <c r="CP184">
        <v>16705.1821428571</v>
      </c>
      <c r="CQ184">
        <v>46.187</v>
      </c>
      <c r="CR184">
        <v>48.616</v>
      </c>
      <c r="CS184">
        <v>47.34125</v>
      </c>
      <c r="CT184">
        <v>46.375</v>
      </c>
      <c r="CU184">
        <v>45.5</v>
      </c>
      <c r="CV184">
        <v>1959.96714285714</v>
      </c>
      <c r="CW184">
        <v>40.0107142857143</v>
      </c>
      <c r="CX184">
        <v>0</v>
      </c>
      <c r="CY184">
        <v>1656173228.4</v>
      </c>
      <c r="CZ184">
        <v>0</v>
      </c>
      <c r="DA184">
        <v>0</v>
      </c>
      <c r="DB184" t="s">
        <v>356</v>
      </c>
      <c r="DC184">
        <v>1656081796.1</v>
      </c>
      <c r="DD184">
        <v>1656081786.6</v>
      </c>
      <c r="DE184">
        <v>0</v>
      </c>
      <c r="DF184">
        <v>0.447</v>
      </c>
      <c r="DG184">
        <v>0.012</v>
      </c>
      <c r="DH184">
        <v>1.816</v>
      </c>
      <c r="DI184">
        <v>-0.091</v>
      </c>
      <c r="DJ184">
        <v>420</v>
      </c>
      <c r="DK184">
        <v>13</v>
      </c>
      <c r="DL184">
        <v>0.64</v>
      </c>
      <c r="DM184">
        <v>0.22</v>
      </c>
      <c r="DN184">
        <v>-38.0844375</v>
      </c>
      <c r="DO184">
        <v>-0.28439212007502</v>
      </c>
      <c r="DP184">
        <v>0.245338103122507</v>
      </c>
      <c r="DQ184">
        <v>0</v>
      </c>
      <c r="DR184">
        <v>1.46789575</v>
      </c>
      <c r="DS184">
        <v>-0.0561603377110739</v>
      </c>
      <c r="DT184">
        <v>0.0246190226133675</v>
      </c>
      <c r="DU184">
        <v>1</v>
      </c>
      <c r="DV184">
        <v>1</v>
      </c>
      <c r="DW184">
        <v>2</v>
      </c>
      <c r="DX184" t="s">
        <v>375</v>
      </c>
      <c r="DY184">
        <v>2.84383</v>
      </c>
      <c r="DZ184">
        <v>2.71673</v>
      </c>
      <c r="EA184">
        <v>0.124629</v>
      </c>
      <c r="EB184">
        <v>0.128441</v>
      </c>
      <c r="EC184">
        <v>0.0844561</v>
      </c>
      <c r="ED184">
        <v>0.080128</v>
      </c>
      <c r="EE184">
        <v>24745.2</v>
      </c>
      <c r="EF184">
        <v>21277.1</v>
      </c>
      <c r="EG184">
        <v>25318.4</v>
      </c>
      <c r="EH184">
        <v>23785.7</v>
      </c>
      <c r="EI184">
        <v>39580.5</v>
      </c>
      <c r="EJ184">
        <v>36228.8</v>
      </c>
      <c r="EK184">
        <v>45783.3</v>
      </c>
      <c r="EL184">
        <v>42446.7</v>
      </c>
      <c r="EM184">
        <v>1.76775</v>
      </c>
      <c r="EN184">
        <v>2.15965</v>
      </c>
      <c r="EO184">
        <v>0.0248998</v>
      </c>
      <c r="EP184">
        <v>0</v>
      </c>
      <c r="EQ184">
        <v>26.4185</v>
      </c>
      <c r="ER184">
        <v>999.9</v>
      </c>
      <c r="ES184">
        <v>39.861</v>
      </c>
      <c r="ET184">
        <v>34.1</v>
      </c>
      <c r="EU184">
        <v>28.0582</v>
      </c>
      <c r="EV184">
        <v>52.3357</v>
      </c>
      <c r="EW184">
        <v>34.4631</v>
      </c>
      <c r="EX184">
        <v>2</v>
      </c>
      <c r="EY184">
        <v>0.151212</v>
      </c>
      <c r="EZ184">
        <v>2.59809</v>
      </c>
      <c r="FA184">
        <v>20.2239</v>
      </c>
      <c r="FB184">
        <v>5.23271</v>
      </c>
      <c r="FC184">
        <v>11.992</v>
      </c>
      <c r="FD184">
        <v>4.95565</v>
      </c>
      <c r="FE184">
        <v>3.30395</v>
      </c>
      <c r="FF184">
        <v>9999</v>
      </c>
      <c r="FG184">
        <v>311.8</v>
      </c>
      <c r="FH184">
        <v>3775</v>
      </c>
      <c r="FI184">
        <v>9999</v>
      </c>
      <c r="FJ184">
        <v>1.86829</v>
      </c>
      <c r="FK184">
        <v>1.86401</v>
      </c>
      <c r="FL184">
        <v>1.87149</v>
      </c>
      <c r="FM184">
        <v>1.8625</v>
      </c>
      <c r="FN184">
        <v>1.86188</v>
      </c>
      <c r="FO184">
        <v>1.86829</v>
      </c>
      <c r="FP184">
        <v>1.85847</v>
      </c>
      <c r="FQ184">
        <v>1.86478</v>
      </c>
      <c r="FR184">
        <v>5</v>
      </c>
      <c r="FS184">
        <v>0</v>
      </c>
      <c r="FT184">
        <v>0</v>
      </c>
      <c r="FU184">
        <v>0</v>
      </c>
      <c r="FV184" t="s">
        <v>358</v>
      </c>
      <c r="FW184" t="s">
        <v>359</v>
      </c>
      <c r="FX184" t="s">
        <v>360</v>
      </c>
      <c r="FY184" t="s">
        <v>360</v>
      </c>
      <c r="FZ184" t="s">
        <v>360</v>
      </c>
      <c r="GA184" t="s">
        <v>360</v>
      </c>
      <c r="GB184">
        <v>0</v>
      </c>
      <c r="GC184">
        <v>100</v>
      </c>
      <c r="GD184">
        <v>100</v>
      </c>
      <c r="GE184">
        <v>1.999</v>
      </c>
      <c r="GF184">
        <v>0.0515</v>
      </c>
      <c r="GG184">
        <v>0.394990895927804</v>
      </c>
      <c r="GH184">
        <v>0.00311535208462502</v>
      </c>
      <c r="GI184">
        <v>-2.16445174003142e-06</v>
      </c>
      <c r="GJ184">
        <v>9.0383515404126e-10</v>
      </c>
      <c r="GK184">
        <v>0.0515542376217994</v>
      </c>
      <c r="GL184">
        <v>0</v>
      </c>
      <c r="GM184">
        <v>0</v>
      </c>
      <c r="GN184">
        <v>0</v>
      </c>
      <c r="GO184">
        <v>18</v>
      </c>
      <c r="GP184">
        <v>2154</v>
      </c>
      <c r="GQ184">
        <v>2</v>
      </c>
      <c r="GR184">
        <v>17</v>
      </c>
      <c r="GS184">
        <v>1523.9</v>
      </c>
      <c r="GT184">
        <v>1524</v>
      </c>
      <c r="GU184">
        <v>2.37427</v>
      </c>
      <c r="GV184">
        <v>2.3584</v>
      </c>
      <c r="GW184">
        <v>1.99829</v>
      </c>
      <c r="GX184">
        <v>2.67578</v>
      </c>
      <c r="GY184">
        <v>2.09351</v>
      </c>
      <c r="GZ184">
        <v>2.40601</v>
      </c>
      <c r="HA184">
        <v>39.7171</v>
      </c>
      <c r="HB184">
        <v>15.4016</v>
      </c>
      <c r="HC184">
        <v>18</v>
      </c>
      <c r="HD184">
        <v>427.812</v>
      </c>
      <c r="HE184">
        <v>698.03</v>
      </c>
      <c r="HF184">
        <v>22.9994</v>
      </c>
      <c r="HG184">
        <v>29.4369</v>
      </c>
      <c r="HH184">
        <v>30.0006</v>
      </c>
      <c r="HI184">
        <v>29.2097</v>
      </c>
      <c r="HJ184">
        <v>29.1927</v>
      </c>
      <c r="HK184">
        <v>47.5905</v>
      </c>
      <c r="HL184">
        <v>31.5555</v>
      </c>
      <c r="HM184">
        <v>26.7924</v>
      </c>
      <c r="HN184">
        <v>23</v>
      </c>
      <c r="HO184">
        <v>887.878</v>
      </c>
      <c r="HP184">
        <v>21.4434</v>
      </c>
      <c r="HQ184">
        <v>96.8892</v>
      </c>
      <c r="HR184">
        <v>99.7809</v>
      </c>
    </row>
    <row r="185" spans="1:226">
      <c r="A185">
        <v>169</v>
      </c>
      <c r="B185">
        <v>1656173234.5</v>
      </c>
      <c r="C185">
        <v>3438</v>
      </c>
      <c r="D185" t="s">
        <v>697</v>
      </c>
      <c r="E185" t="s">
        <v>698</v>
      </c>
      <c r="F185">
        <v>5</v>
      </c>
      <c r="G185" t="s">
        <v>596</v>
      </c>
      <c r="H185" t="s">
        <v>354</v>
      </c>
      <c r="I185">
        <v>1656173227</v>
      </c>
      <c r="J185">
        <f>(K185)/1000</f>
        <v>0</v>
      </c>
      <c r="K185">
        <f>IF(BF185, AN185, AH185)</f>
        <v>0</v>
      </c>
      <c r="L185">
        <f>IF(BF185, AI185, AG185)</f>
        <v>0</v>
      </c>
      <c r="M185">
        <f>BH185 - IF(AU185&gt;1, L185*BB185*100.0/(AW185*BV185), 0)</f>
        <v>0</v>
      </c>
      <c r="N185">
        <f>((T185-J185/2)*M185-L185)/(T185+J185/2)</f>
        <v>0</v>
      </c>
      <c r="O185">
        <f>N185*(BO185+BP185)/1000.0</f>
        <v>0</v>
      </c>
      <c r="P185">
        <f>(BH185 - IF(AU185&gt;1, L185*BB185*100.0/(AW185*BV185), 0))*(BO185+BP185)/1000.0</f>
        <v>0</v>
      </c>
      <c r="Q185">
        <f>2.0/((1/S185-1/R185)+SIGN(S185)*SQRT((1/S185-1/R185)*(1/S185-1/R185) + 4*BC185/((BC185+1)*(BC185+1))*(2*1/S185*1/R185-1/R185*1/R185)))</f>
        <v>0</v>
      </c>
      <c r="R185">
        <f>IF(LEFT(BD185,1)&lt;&gt;"0",IF(LEFT(BD185,1)="1",3.0,BE185),$D$5+$E$5*(BV185*BO185/($K$5*1000))+$F$5*(BV185*BO185/($K$5*1000))*MAX(MIN(BB185,$J$5),$I$5)*MAX(MIN(BB185,$J$5),$I$5)+$G$5*MAX(MIN(BB185,$J$5),$I$5)*(BV185*BO185/($K$5*1000))+$H$5*(BV185*BO185/($K$5*1000))*(BV185*BO185/($K$5*1000)))</f>
        <v>0</v>
      </c>
      <c r="S185">
        <f>J185*(1000-(1000*0.61365*exp(17.502*W185/(240.97+W185))/(BO185+BP185)+BJ185)/2)/(1000*0.61365*exp(17.502*W185/(240.97+W185))/(BO185+BP185)-BJ185)</f>
        <v>0</v>
      </c>
      <c r="T185">
        <f>1/((BC185+1)/(Q185/1.6)+1/(R185/1.37)) + BC185/((BC185+1)/(Q185/1.6) + BC185/(R185/1.37))</f>
        <v>0</v>
      </c>
      <c r="U185">
        <f>(AX185*BA185)</f>
        <v>0</v>
      </c>
      <c r="V185">
        <f>(BQ185+(U185+2*0.95*5.67E-8*(((BQ185+$B$7)+273)^4-(BQ185+273)^4)-44100*J185)/(1.84*29.3*R185+8*0.95*5.67E-8*(BQ185+273)^3))</f>
        <v>0</v>
      </c>
      <c r="W185">
        <f>($C$7*BR185+$D$7*BS185+$E$7*V185)</f>
        <v>0</v>
      </c>
      <c r="X185">
        <f>0.61365*exp(17.502*W185/(240.97+W185))</f>
        <v>0</v>
      </c>
      <c r="Y185">
        <f>(Z185/AA185*100)</f>
        <v>0</v>
      </c>
      <c r="Z185">
        <f>BJ185*(BO185+BP185)/1000</f>
        <v>0</v>
      </c>
      <c r="AA185">
        <f>0.61365*exp(17.502*BQ185/(240.97+BQ185))</f>
        <v>0</v>
      </c>
      <c r="AB185">
        <f>(X185-BJ185*(BO185+BP185)/1000)</f>
        <v>0</v>
      </c>
      <c r="AC185">
        <f>(-J185*44100)</f>
        <v>0</v>
      </c>
      <c r="AD185">
        <f>2*29.3*R185*0.92*(BQ185-W185)</f>
        <v>0</v>
      </c>
      <c r="AE185">
        <f>2*0.95*5.67E-8*(((BQ185+$B$7)+273)^4-(W185+273)^4)</f>
        <v>0</v>
      </c>
      <c r="AF185">
        <f>U185+AE185+AC185+AD185</f>
        <v>0</v>
      </c>
      <c r="AG185">
        <f>BN185*AU185*(BI185-BH185*(1000-AU185*BK185)/(1000-AU185*BJ185))/(100*BB185)</f>
        <v>0</v>
      </c>
      <c r="AH185">
        <f>1000*BN185*AU185*(BJ185-BK185)/(100*BB185*(1000-AU185*BJ185))</f>
        <v>0</v>
      </c>
      <c r="AI185">
        <f>(AJ185 - AK185 - BO185*1E3/(8.314*(BQ185+273.15)) * AM185/BN185 * AL185) * BN185/(100*BB185) * (1000 - BK185)/1000</f>
        <v>0</v>
      </c>
      <c r="AJ185">
        <v>890.438426454527</v>
      </c>
      <c r="AK185">
        <v>861.669545454546</v>
      </c>
      <c r="AL185">
        <v>3.47511988358655</v>
      </c>
      <c r="AM185">
        <v>66.8786947202565</v>
      </c>
      <c r="AN185">
        <f>(AP185 - AO185 + BO185*1E3/(8.314*(BQ185+273.15)) * AR185/BN185 * AQ185) * BN185/(100*BB185) * 1000/(1000 - AP185)</f>
        <v>0</v>
      </c>
      <c r="AO185">
        <v>21.4354255459882</v>
      </c>
      <c r="AP185">
        <v>22.8834509090909</v>
      </c>
      <c r="AQ185">
        <v>0.00109998264340748</v>
      </c>
      <c r="AR185">
        <v>77.4196873633664</v>
      </c>
      <c r="AS185">
        <v>13</v>
      </c>
      <c r="AT185">
        <v>3</v>
      </c>
      <c r="AU185">
        <f>IF(AS185*$H$13&gt;=AW185,1.0,(AW185/(AW185-AS185*$H$13)))</f>
        <v>0</v>
      </c>
      <c r="AV185">
        <f>(AU185-1)*100</f>
        <v>0</v>
      </c>
      <c r="AW185">
        <f>MAX(0,($B$13+$C$13*BV185)/(1+$D$13*BV185)*BO185/(BQ185+273)*$E$13)</f>
        <v>0</v>
      </c>
      <c r="AX185">
        <f>$B$11*BW185+$C$11*BX185+$F$11*CI185*(1-CL185)</f>
        <v>0</v>
      </c>
      <c r="AY185">
        <f>AX185*AZ185</f>
        <v>0</v>
      </c>
      <c r="AZ185">
        <f>($B$11*$D$9+$C$11*$D$9+$F$11*((CV185+CN185)/MAX(CV185+CN185+CW185, 0.1)*$I$9+CW185/MAX(CV185+CN185+CW185, 0.1)*$J$9))/($B$11+$C$11+$F$11)</f>
        <v>0</v>
      </c>
      <c r="BA185">
        <f>($B$11*$K$9+$C$11*$K$9+$F$11*((CV185+CN185)/MAX(CV185+CN185+CW185, 0.1)*$P$9+CW185/MAX(CV185+CN185+CW185, 0.1)*$Q$9))/($B$11+$C$11+$F$11)</f>
        <v>0</v>
      </c>
      <c r="BB185">
        <v>2.18</v>
      </c>
      <c r="BC185">
        <v>0.5</v>
      </c>
      <c r="BD185" t="s">
        <v>355</v>
      </c>
      <c r="BE185">
        <v>2</v>
      </c>
      <c r="BF185" t="b">
        <v>1</v>
      </c>
      <c r="BG185">
        <v>1656173227</v>
      </c>
      <c r="BH185">
        <v>818.277703703704</v>
      </c>
      <c r="BI185">
        <v>856.595407407407</v>
      </c>
      <c r="BJ185">
        <v>22.8607222222222</v>
      </c>
      <c r="BK185">
        <v>21.4104148148148</v>
      </c>
      <c r="BL185">
        <v>816.290185185185</v>
      </c>
      <c r="BM185">
        <v>22.8091592592593</v>
      </c>
      <c r="BN185">
        <v>500.011555555556</v>
      </c>
      <c r="BO185">
        <v>76.332862962963</v>
      </c>
      <c r="BP185">
        <v>0.100017525925926</v>
      </c>
      <c r="BQ185">
        <v>26.6414185185185</v>
      </c>
      <c r="BR185">
        <v>26.8202851851852</v>
      </c>
      <c r="BS185">
        <v>999.9</v>
      </c>
      <c r="BT185">
        <v>0</v>
      </c>
      <c r="BU185">
        <v>0</v>
      </c>
      <c r="BV185">
        <v>10010.7377777778</v>
      </c>
      <c r="BW185">
        <v>0</v>
      </c>
      <c r="BX185">
        <v>1795.7537037037</v>
      </c>
      <c r="BY185">
        <v>-38.3176888888889</v>
      </c>
      <c r="BZ185">
        <v>837.421851851852</v>
      </c>
      <c r="CA185">
        <v>875.337222222222</v>
      </c>
      <c r="CB185">
        <v>1.45029518518519</v>
      </c>
      <c r="CC185">
        <v>856.595407407407</v>
      </c>
      <c r="CD185">
        <v>21.4104148148148</v>
      </c>
      <c r="CE185">
        <v>1.74502296296296</v>
      </c>
      <c r="CF185">
        <v>1.63431814814815</v>
      </c>
      <c r="CG185">
        <v>15.3028407407407</v>
      </c>
      <c r="CH185">
        <v>14.2862333333333</v>
      </c>
      <c r="CI185">
        <v>1999.99777777778</v>
      </c>
      <c r="CJ185">
        <v>0.979994444444445</v>
      </c>
      <c r="CK185">
        <v>0.0200056555555556</v>
      </c>
      <c r="CL185">
        <v>0</v>
      </c>
      <c r="CM185">
        <v>2.38478148148148</v>
      </c>
      <c r="CN185">
        <v>0</v>
      </c>
      <c r="CO185">
        <v>3174.06666666667</v>
      </c>
      <c r="CP185">
        <v>16705.3592592593</v>
      </c>
      <c r="CQ185">
        <v>46.187</v>
      </c>
      <c r="CR185">
        <v>48.625</v>
      </c>
      <c r="CS185">
        <v>47.3633333333333</v>
      </c>
      <c r="CT185">
        <v>46.3841851851852</v>
      </c>
      <c r="CU185">
        <v>45.5</v>
      </c>
      <c r="CV185">
        <v>1959.98703703704</v>
      </c>
      <c r="CW185">
        <v>40.0107407407407</v>
      </c>
      <c r="CX185">
        <v>0</v>
      </c>
      <c r="CY185">
        <v>1656173233.8</v>
      </c>
      <c r="CZ185">
        <v>0</v>
      </c>
      <c r="DA185">
        <v>0</v>
      </c>
      <c r="DB185" t="s">
        <v>356</v>
      </c>
      <c r="DC185">
        <v>1656081796.1</v>
      </c>
      <c r="DD185">
        <v>1656081786.6</v>
      </c>
      <c r="DE185">
        <v>0</v>
      </c>
      <c r="DF185">
        <v>0.447</v>
      </c>
      <c r="DG185">
        <v>0.012</v>
      </c>
      <c r="DH185">
        <v>1.816</v>
      </c>
      <c r="DI185">
        <v>-0.091</v>
      </c>
      <c r="DJ185">
        <v>420</v>
      </c>
      <c r="DK185">
        <v>13</v>
      </c>
      <c r="DL185">
        <v>0.64</v>
      </c>
      <c r="DM185">
        <v>0.22</v>
      </c>
      <c r="DN185">
        <v>-38.230185</v>
      </c>
      <c r="DO185">
        <v>-2.09910844277664</v>
      </c>
      <c r="DP185">
        <v>0.34305564967655</v>
      </c>
      <c r="DQ185">
        <v>0</v>
      </c>
      <c r="DR185">
        <v>1.4615695</v>
      </c>
      <c r="DS185">
        <v>-0.243849681050656</v>
      </c>
      <c r="DT185">
        <v>0.0287646412240793</v>
      </c>
      <c r="DU185">
        <v>0</v>
      </c>
      <c r="DV185">
        <v>0</v>
      </c>
      <c r="DW185">
        <v>2</v>
      </c>
      <c r="DX185" t="s">
        <v>357</v>
      </c>
      <c r="DY185">
        <v>2.84353</v>
      </c>
      <c r="DZ185">
        <v>2.71636</v>
      </c>
      <c r="EA185">
        <v>0.126325</v>
      </c>
      <c r="EB185">
        <v>0.130041</v>
      </c>
      <c r="EC185">
        <v>0.0844975</v>
      </c>
      <c r="ED185">
        <v>0.080159</v>
      </c>
      <c r="EE185">
        <v>24697.1</v>
      </c>
      <c r="EF185">
        <v>21237.8</v>
      </c>
      <c r="EG185">
        <v>25318.2</v>
      </c>
      <c r="EH185">
        <v>23785.6</v>
      </c>
      <c r="EI185">
        <v>39578.1</v>
      </c>
      <c r="EJ185">
        <v>36227.4</v>
      </c>
      <c r="EK185">
        <v>45782.6</v>
      </c>
      <c r="EL185">
        <v>42446.5</v>
      </c>
      <c r="EM185">
        <v>1.76763</v>
      </c>
      <c r="EN185">
        <v>2.15955</v>
      </c>
      <c r="EO185">
        <v>0.0245199</v>
      </c>
      <c r="EP185">
        <v>0</v>
      </c>
      <c r="EQ185">
        <v>26.4185</v>
      </c>
      <c r="ER185">
        <v>999.9</v>
      </c>
      <c r="ES185">
        <v>39.836</v>
      </c>
      <c r="ET185">
        <v>34.1</v>
      </c>
      <c r="EU185">
        <v>28.0418</v>
      </c>
      <c r="EV185">
        <v>52.4357</v>
      </c>
      <c r="EW185">
        <v>34.4912</v>
      </c>
      <c r="EX185">
        <v>2</v>
      </c>
      <c r="EY185">
        <v>0.151682</v>
      </c>
      <c r="EZ185">
        <v>2.59698</v>
      </c>
      <c r="FA185">
        <v>20.2239</v>
      </c>
      <c r="FB185">
        <v>5.23301</v>
      </c>
      <c r="FC185">
        <v>11.992</v>
      </c>
      <c r="FD185">
        <v>4.9557</v>
      </c>
      <c r="FE185">
        <v>3.304</v>
      </c>
      <c r="FF185">
        <v>9999</v>
      </c>
      <c r="FG185">
        <v>311.8</v>
      </c>
      <c r="FH185">
        <v>3775.3</v>
      </c>
      <c r="FI185">
        <v>9999</v>
      </c>
      <c r="FJ185">
        <v>1.86829</v>
      </c>
      <c r="FK185">
        <v>1.86401</v>
      </c>
      <c r="FL185">
        <v>1.87149</v>
      </c>
      <c r="FM185">
        <v>1.86249</v>
      </c>
      <c r="FN185">
        <v>1.86188</v>
      </c>
      <c r="FO185">
        <v>1.86829</v>
      </c>
      <c r="FP185">
        <v>1.85844</v>
      </c>
      <c r="FQ185">
        <v>1.86478</v>
      </c>
      <c r="FR185">
        <v>5</v>
      </c>
      <c r="FS185">
        <v>0</v>
      </c>
      <c r="FT185">
        <v>0</v>
      </c>
      <c r="FU185">
        <v>0</v>
      </c>
      <c r="FV185" t="s">
        <v>358</v>
      </c>
      <c r="FW185" t="s">
        <v>359</v>
      </c>
      <c r="FX185" t="s">
        <v>360</v>
      </c>
      <c r="FY185" t="s">
        <v>360</v>
      </c>
      <c r="FZ185" t="s">
        <v>360</v>
      </c>
      <c r="GA185" t="s">
        <v>360</v>
      </c>
      <c r="GB185">
        <v>0</v>
      </c>
      <c r="GC185">
        <v>100</v>
      </c>
      <c r="GD185">
        <v>100</v>
      </c>
      <c r="GE185">
        <v>2.023</v>
      </c>
      <c r="GF185">
        <v>0.0516</v>
      </c>
      <c r="GG185">
        <v>0.394990895927804</v>
      </c>
      <c r="GH185">
        <v>0.00311535208462502</v>
      </c>
      <c r="GI185">
        <v>-2.16445174003142e-06</v>
      </c>
      <c r="GJ185">
        <v>9.0383515404126e-10</v>
      </c>
      <c r="GK185">
        <v>0.0515542376217994</v>
      </c>
      <c r="GL185">
        <v>0</v>
      </c>
      <c r="GM185">
        <v>0</v>
      </c>
      <c r="GN185">
        <v>0</v>
      </c>
      <c r="GO185">
        <v>18</v>
      </c>
      <c r="GP185">
        <v>2154</v>
      </c>
      <c r="GQ185">
        <v>2</v>
      </c>
      <c r="GR185">
        <v>17</v>
      </c>
      <c r="GS185">
        <v>1524</v>
      </c>
      <c r="GT185">
        <v>1524.1</v>
      </c>
      <c r="GU185">
        <v>2.40845</v>
      </c>
      <c r="GV185">
        <v>2.35962</v>
      </c>
      <c r="GW185">
        <v>1.99829</v>
      </c>
      <c r="GX185">
        <v>2.67456</v>
      </c>
      <c r="GY185">
        <v>2.09351</v>
      </c>
      <c r="GZ185">
        <v>2.39502</v>
      </c>
      <c r="HA185">
        <v>39.7171</v>
      </c>
      <c r="HB185">
        <v>15.4016</v>
      </c>
      <c r="HC185">
        <v>18</v>
      </c>
      <c r="HD185">
        <v>427.791</v>
      </c>
      <c r="HE185">
        <v>698.032</v>
      </c>
      <c r="HF185">
        <v>22.9996</v>
      </c>
      <c r="HG185">
        <v>29.4443</v>
      </c>
      <c r="HH185">
        <v>30.0006</v>
      </c>
      <c r="HI185">
        <v>29.217</v>
      </c>
      <c r="HJ185">
        <v>29.2</v>
      </c>
      <c r="HK185">
        <v>48.3204</v>
      </c>
      <c r="HL185">
        <v>31.5555</v>
      </c>
      <c r="HM185">
        <v>26.4171</v>
      </c>
      <c r="HN185">
        <v>23</v>
      </c>
      <c r="HO185">
        <v>908.02</v>
      </c>
      <c r="HP185">
        <v>21.4434</v>
      </c>
      <c r="HQ185">
        <v>96.8879</v>
      </c>
      <c r="HR185">
        <v>99.7804</v>
      </c>
    </row>
    <row r="186" spans="1:226">
      <c r="A186">
        <v>170</v>
      </c>
      <c r="B186">
        <v>1656173239.5</v>
      </c>
      <c r="C186">
        <v>3443</v>
      </c>
      <c r="D186" t="s">
        <v>699</v>
      </c>
      <c r="E186" t="s">
        <v>700</v>
      </c>
      <c r="F186">
        <v>5</v>
      </c>
      <c r="G186" t="s">
        <v>596</v>
      </c>
      <c r="H186" t="s">
        <v>354</v>
      </c>
      <c r="I186">
        <v>1656173231.71429</v>
      </c>
      <c r="J186">
        <f>(K186)/1000</f>
        <v>0</v>
      </c>
      <c r="K186">
        <f>IF(BF186, AN186, AH186)</f>
        <v>0</v>
      </c>
      <c r="L186">
        <f>IF(BF186, AI186, AG186)</f>
        <v>0</v>
      </c>
      <c r="M186">
        <f>BH186 - IF(AU186&gt;1, L186*BB186*100.0/(AW186*BV186), 0)</f>
        <v>0</v>
      </c>
      <c r="N186">
        <f>((T186-J186/2)*M186-L186)/(T186+J186/2)</f>
        <v>0</v>
      </c>
      <c r="O186">
        <f>N186*(BO186+BP186)/1000.0</f>
        <v>0</v>
      </c>
      <c r="P186">
        <f>(BH186 - IF(AU186&gt;1, L186*BB186*100.0/(AW186*BV186), 0))*(BO186+BP186)/1000.0</f>
        <v>0</v>
      </c>
      <c r="Q186">
        <f>2.0/((1/S186-1/R186)+SIGN(S186)*SQRT((1/S186-1/R186)*(1/S186-1/R186) + 4*BC186/((BC186+1)*(BC186+1))*(2*1/S186*1/R186-1/R186*1/R186)))</f>
        <v>0</v>
      </c>
      <c r="R186">
        <f>IF(LEFT(BD186,1)&lt;&gt;"0",IF(LEFT(BD186,1)="1",3.0,BE186),$D$5+$E$5*(BV186*BO186/($K$5*1000))+$F$5*(BV186*BO186/($K$5*1000))*MAX(MIN(BB186,$J$5),$I$5)*MAX(MIN(BB186,$J$5),$I$5)+$G$5*MAX(MIN(BB186,$J$5),$I$5)*(BV186*BO186/($K$5*1000))+$H$5*(BV186*BO186/($K$5*1000))*(BV186*BO186/($K$5*1000)))</f>
        <v>0</v>
      </c>
      <c r="S186">
        <f>J186*(1000-(1000*0.61365*exp(17.502*W186/(240.97+W186))/(BO186+BP186)+BJ186)/2)/(1000*0.61365*exp(17.502*W186/(240.97+W186))/(BO186+BP186)-BJ186)</f>
        <v>0</v>
      </c>
      <c r="T186">
        <f>1/((BC186+1)/(Q186/1.6)+1/(R186/1.37)) + BC186/((BC186+1)/(Q186/1.6) + BC186/(R186/1.37))</f>
        <v>0</v>
      </c>
      <c r="U186">
        <f>(AX186*BA186)</f>
        <v>0</v>
      </c>
      <c r="V186">
        <f>(BQ186+(U186+2*0.95*5.67E-8*(((BQ186+$B$7)+273)^4-(BQ186+273)^4)-44100*J186)/(1.84*29.3*R186+8*0.95*5.67E-8*(BQ186+273)^3))</f>
        <v>0</v>
      </c>
      <c r="W186">
        <f>($C$7*BR186+$D$7*BS186+$E$7*V186)</f>
        <v>0</v>
      </c>
      <c r="X186">
        <f>0.61365*exp(17.502*W186/(240.97+W186))</f>
        <v>0</v>
      </c>
      <c r="Y186">
        <f>(Z186/AA186*100)</f>
        <v>0</v>
      </c>
      <c r="Z186">
        <f>BJ186*(BO186+BP186)/1000</f>
        <v>0</v>
      </c>
      <c r="AA186">
        <f>0.61365*exp(17.502*BQ186/(240.97+BQ186))</f>
        <v>0</v>
      </c>
      <c r="AB186">
        <f>(X186-BJ186*(BO186+BP186)/1000)</f>
        <v>0</v>
      </c>
      <c r="AC186">
        <f>(-J186*44100)</f>
        <v>0</v>
      </c>
      <c r="AD186">
        <f>2*29.3*R186*0.92*(BQ186-W186)</f>
        <v>0</v>
      </c>
      <c r="AE186">
        <f>2*0.95*5.67E-8*(((BQ186+$B$7)+273)^4-(W186+273)^4)</f>
        <v>0</v>
      </c>
      <c r="AF186">
        <f>U186+AE186+AC186+AD186</f>
        <v>0</v>
      </c>
      <c r="AG186">
        <f>BN186*AU186*(BI186-BH186*(1000-AU186*BK186)/(1000-AU186*BJ186))/(100*BB186)</f>
        <v>0</v>
      </c>
      <c r="AH186">
        <f>1000*BN186*AU186*(BJ186-BK186)/(100*BB186*(1000-AU186*BJ186))</f>
        <v>0</v>
      </c>
      <c r="AI186">
        <f>(AJ186 - AK186 - BO186*1E3/(8.314*(BQ186+273.15)) * AM186/BN186 * AL186) * BN186/(100*BB186) * (1000 - BK186)/1000</f>
        <v>0</v>
      </c>
      <c r="AJ186">
        <v>907.26713561724</v>
      </c>
      <c r="AK186">
        <v>878.594078787879</v>
      </c>
      <c r="AL186">
        <v>3.37163955440434</v>
      </c>
      <c r="AM186">
        <v>66.8786947202565</v>
      </c>
      <c r="AN186">
        <f>(AP186 - AO186 + BO186*1E3/(8.314*(BQ186+273.15)) * AR186/BN186 * AQ186) * BN186/(100*BB186) * 1000/(1000 - AP186)</f>
        <v>0</v>
      </c>
      <c r="AO186">
        <v>21.4469588068543</v>
      </c>
      <c r="AP186">
        <v>22.8955763636364</v>
      </c>
      <c r="AQ186">
        <v>0.00081386191261484</v>
      </c>
      <c r="AR186">
        <v>77.4196873633664</v>
      </c>
      <c r="AS186">
        <v>13</v>
      </c>
      <c r="AT186">
        <v>3</v>
      </c>
      <c r="AU186">
        <f>IF(AS186*$H$13&gt;=AW186,1.0,(AW186/(AW186-AS186*$H$13)))</f>
        <v>0</v>
      </c>
      <c r="AV186">
        <f>(AU186-1)*100</f>
        <v>0</v>
      </c>
      <c r="AW186">
        <f>MAX(0,($B$13+$C$13*BV186)/(1+$D$13*BV186)*BO186/(BQ186+273)*$E$13)</f>
        <v>0</v>
      </c>
      <c r="AX186">
        <f>$B$11*BW186+$C$11*BX186+$F$11*CI186*(1-CL186)</f>
        <v>0</v>
      </c>
      <c r="AY186">
        <f>AX186*AZ186</f>
        <v>0</v>
      </c>
      <c r="AZ186">
        <f>($B$11*$D$9+$C$11*$D$9+$F$11*((CV186+CN186)/MAX(CV186+CN186+CW186, 0.1)*$I$9+CW186/MAX(CV186+CN186+CW186, 0.1)*$J$9))/($B$11+$C$11+$F$11)</f>
        <v>0</v>
      </c>
      <c r="BA186">
        <f>($B$11*$K$9+$C$11*$K$9+$F$11*((CV186+CN186)/MAX(CV186+CN186+CW186, 0.1)*$P$9+CW186/MAX(CV186+CN186+CW186, 0.1)*$Q$9))/($B$11+$C$11+$F$11)</f>
        <v>0</v>
      </c>
      <c r="BB186">
        <v>2.18</v>
      </c>
      <c r="BC186">
        <v>0.5</v>
      </c>
      <c r="BD186" t="s">
        <v>355</v>
      </c>
      <c r="BE186">
        <v>2</v>
      </c>
      <c r="BF186" t="b">
        <v>1</v>
      </c>
      <c r="BG186">
        <v>1656173231.71429</v>
      </c>
      <c r="BH186">
        <v>834.111178571428</v>
      </c>
      <c r="BI186">
        <v>872.510535714286</v>
      </c>
      <c r="BJ186">
        <v>22.8737535714286</v>
      </c>
      <c r="BK186">
        <v>21.4319</v>
      </c>
      <c r="BL186">
        <v>832.101821428572</v>
      </c>
      <c r="BM186">
        <v>22.8222</v>
      </c>
      <c r="BN186">
        <v>499.996607142857</v>
      </c>
      <c r="BO186">
        <v>76.332775</v>
      </c>
      <c r="BP186">
        <v>0.0999532285714286</v>
      </c>
      <c r="BQ186">
        <v>26.6417178571429</v>
      </c>
      <c r="BR186">
        <v>26.8203357142857</v>
      </c>
      <c r="BS186">
        <v>999.9</v>
      </c>
      <c r="BT186">
        <v>0</v>
      </c>
      <c r="BU186">
        <v>0</v>
      </c>
      <c r="BV186">
        <v>10019.0185714286</v>
      </c>
      <c r="BW186">
        <v>0</v>
      </c>
      <c r="BX186">
        <v>1796.12785714286</v>
      </c>
      <c r="BY186">
        <v>-38.3993035714286</v>
      </c>
      <c r="BZ186">
        <v>853.63725</v>
      </c>
      <c r="CA186">
        <v>891.61975</v>
      </c>
      <c r="CB186">
        <v>1.44184892857143</v>
      </c>
      <c r="CC186">
        <v>872.510535714286</v>
      </c>
      <c r="CD186">
        <v>21.4319</v>
      </c>
      <c r="CE186">
        <v>1.74601642857143</v>
      </c>
      <c r="CF186">
        <v>1.63595607142857</v>
      </c>
      <c r="CG186">
        <v>15.3116964285714</v>
      </c>
      <c r="CH186">
        <v>14.3017214285714</v>
      </c>
      <c r="CI186">
        <v>1999.995</v>
      </c>
      <c r="CJ186">
        <v>0.979994607142857</v>
      </c>
      <c r="CK186">
        <v>0.0200054928571428</v>
      </c>
      <c r="CL186">
        <v>0</v>
      </c>
      <c r="CM186">
        <v>2.41433571428571</v>
      </c>
      <c r="CN186">
        <v>0</v>
      </c>
      <c r="CO186">
        <v>3169.46928571429</v>
      </c>
      <c r="CP186">
        <v>16705.3321428571</v>
      </c>
      <c r="CQ186">
        <v>46.187</v>
      </c>
      <c r="CR186">
        <v>48.625</v>
      </c>
      <c r="CS186">
        <v>47.375</v>
      </c>
      <c r="CT186">
        <v>46.3993571428571</v>
      </c>
      <c r="CU186">
        <v>45.5132857142857</v>
      </c>
      <c r="CV186">
        <v>1959.98392857143</v>
      </c>
      <c r="CW186">
        <v>40.0110714285714</v>
      </c>
      <c r="CX186">
        <v>0</v>
      </c>
      <c r="CY186">
        <v>1656173238.6</v>
      </c>
      <c r="CZ186">
        <v>0</v>
      </c>
      <c r="DA186">
        <v>0</v>
      </c>
      <c r="DB186" t="s">
        <v>356</v>
      </c>
      <c r="DC186">
        <v>1656081796.1</v>
      </c>
      <c r="DD186">
        <v>1656081786.6</v>
      </c>
      <c r="DE186">
        <v>0</v>
      </c>
      <c r="DF186">
        <v>0.447</v>
      </c>
      <c r="DG186">
        <v>0.012</v>
      </c>
      <c r="DH186">
        <v>1.816</v>
      </c>
      <c r="DI186">
        <v>-0.091</v>
      </c>
      <c r="DJ186">
        <v>420</v>
      </c>
      <c r="DK186">
        <v>13</v>
      </c>
      <c r="DL186">
        <v>0.64</v>
      </c>
      <c r="DM186">
        <v>0.22</v>
      </c>
      <c r="DN186">
        <v>-38.29991</v>
      </c>
      <c r="DO186">
        <v>-1.31027392120074</v>
      </c>
      <c r="DP186">
        <v>0.323881005000293</v>
      </c>
      <c r="DQ186">
        <v>0</v>
      </c>
      <c r="DR186">
        <v>1.45331225</v>
      </c>
      <c r="DS186">
        <v>-0.169778499061917</v>
      </c>
      <c r="DT186">
        <v>0.0250635649387213</v>
      </c>
      <c r="DU186">
        <v>0</v>
      </c>
      <c r="DV186">
        <v>0</v>
      </c>
      <c r="DW186">
        <v>2</v>
      </c>
      <c r="DX186" t="s">
        <v>357</v>
      </c>
      <c r="DY186">
        <v>2.84387</v>
      </c>
      <c r="DZ186">
        <v>2.7168</v>
      </c>
      <c r="EA186">
        <v>0.12796</v>
      </c>
      <c r="EB186">
        <v>0.131669</v>
      </c>
      <c r="EC186">
        <v>0.0845243</v>
      </c>
      <c r="ED186">
        <v>0.0800652</v>
      </c>
      <c r="EE186">
        <v>24650.3</v>
      </c>
      <c r="EF186">
        <v>21197.6</v>
      </c>
      <c r="EG186">
        <v>25317.7</v>
      </c>
      <c r="EH186">
        <v>23785</v>
      </c>
      <c r="EI186">
        <v>39576.4</v>
      </c>
      <c r="EJ186">
        <v>36230.4</v>
      </c>
      <c r="EK186">
        <v>45781.9</v>
      </c>
      <c r="EL186">
        <v>42445.6</v>
      </c>
      <c r="EM186">
        <v>1.76763</v>
      </c>
      <c r="EN186">
        <v>2.15917</v>
      </c>
      <c r="EO186">
        <v>0.024803</v>
      </c>
      <c r="EP186">
        <v>0</v>
      </c>
      <c r="EQ186">
        <v>26.4181</v>
      </c>
      <c r="ER186">
        <v>999.9</v>
      </c>
      <c r="ES186">
        <v>39.836</v>
      </c>
      <c r="ET186">
        <v>34.13</v>
      </c>
      <c r="EU186">
        <v>28.0874</v>
      </c>
      <c r="EV186">
        <v>52.0257</v>
      </c>
      <c r="EW186">
        <v>34.3429</v>
      </c>
      <c r="EX186">
        <v>2</v>
      </c>
      <c r="EY186">
        <v>0.152317</v>
      </c>
      <c r="EZ186">
        <v>2.60638</v>
      </c>
      <c r="FA186">
        <v>20.2238</v>
      </c>
      <c r="FB186">
        <v>5.23301</v>
      </c>
      <c r="FC186">
        <v>11.992</v>
      </c>
      <c r="FD186">
        <v>4.9556</v>
      </c>
      <c r="FE186">
        <v>3.3039</v>
      </c>
      <c r="FF186">
        <v>9999</v>
      </c>
      <c r="FG186">
        <v>311.8</v>
      </c>
      <c r="FH186">
        <v>3775.3</v>
      </c>
      <c r="FI186">
        <v>9999</v>
      </c>
      <c r="FJ186">
        <v>1.86828</v>
      </c>
      <c r="FK186">
        <v>1.86401</v>
      </c>
      <c r="FL186">
        <v>1.87149</v>
      </c>
      <c r="FM186">
        <v>1.8625</v>
      </c>
      <c r="FN186">
        <v>1.86188</v>
      </c>
      <c r="FO186">
        <v>1.86829</v>
      </c>
      <c r="FP186">
        <v>1.85842</v>
      </c>
      <c r="FQ186">
        <v>1.86478</v>
      </c>
      <c r="FR186">
        <v>5</v>
      </c>
      <c r="FS186">
        <v>0</v>
      </c>
      <c r="FT186">
        <v>0</v>
      </c>
      <c r="FU186">
        <v>0</v>
      </c>
      <c r="FV186" t="s">
        <v>358</v>
      </c>
      <c r="FW186" t="s">
        <v>359</v>
      </c>
      <c r="FX186" t="s">
        <v>360</v>
      </c>
      <c r="FY186" t="s">
        <v>360</v>
      </c>
      <c r="FZ186" t="s">
        <v>360</v>
      </c>
      <c r="GA186" t="s">
        <v>360</v>
      </c>
      <c r="GB186">
        <v>0</v>
      </c>
      <c r="GC186">
        <v>100</v>
      </c>
      <c r="GD186">
        <v>100</v>
      </c>
      <c r="GE186">
        <v>2.046</v>
      </c>
      <c r="GF186">
        <v>0.0515</v>
      </c>
      <c r="GG186">
        <v>0.394990895927804</v>
      </c>
      <c r="GH186">
        <v>0.00311535208462502</v>
      </c>
      <c r="GI186">
        <v>-2.16445174003142e-06</v>
      </c>
      <c r="GJ186">
        <v>9.0383515404126e-10</v>
      </c>
      <c r="GK186">
        <v>0.0515542376217994</v>
      </c>
      <c r="GL186">
        <v>0</v>
      </c>
      <c r="GM186">
        <v>0</v>
      </c>
      <c r="GN186">
        <v>0</v>
      </c>
      <c r="GO186">
        <v>18</v>
      </c>
      <c r="GP186">
        <v>2154</v>
      </c>
      <c r="GQ186">
        <v>2</v>
      </c>
      <c r="GR186">
        <v>17</v>
      </c>
      <c r="GS186">
        <v>1524.1</v>
      </c>
      <c r="GT186">
        <v>1524.2</v>
      </c>
      <c r="GU186">
        <v>2.44263</v>
      </c>
      <c r="GV186">
        <v>2.35107</v>
      </c>
      <c r="GW186">
        <v>1.99829</v>
      </c>
      <c r="GX186">
        <v>2.67578</v>
      </c>
      <c r="GY186">
        <v>2.09473</v>
      </c>
      <c r="GZ186">
        <v>2.39014</v>
      </c>
      <c r="HA186">
        <v>39.7422</v>
      </c>
      <c r="HB186">
        <v>15.4016</v>
      </c>
      <c r="HC186">
        <v>18</v>
      </c>
      <c r="HD186">
        <v>427.844</v>
      </c>
      <c r="HE186">
        <v>697.798</v>
      </c>
      <c r="HF186">
        <v>23.0011</v>
      </c>
      <c r="HG186">
        <v>29.4521</v>
      </c>
      <c r="HH186">
        <v>30.0006</v>
      </c>
      <c r="HI186">
        <v>29.2246</v>
      </c>
      <c r="HJ186">
        <v>29.2077</v>
      </c>
      <c r="HK186">
        <v>48.9566</v>
      </c>
      <c r="HL186">
        <v>31.5555</v>
      </c>
      <c r="HM186">
        <v>26.4171</v>
      </c>
      <c r="HN186">
        <v>23</v>
      </c>
      <c r="HO186">
        <v>921.503</v>
      </c>
      <c r="HP186">
        <v>21.4434</v>
      </c>
      <c r="HQ186">
        <v>96.8863</v>
      </c>
      <c r="HR186">
        <v>99.7783</v>
      </c>
    </row>
    <row r="187" spans="1:226">
      <c r="A187">
        <v>171</v>
      </c>
      <c r="B187">
        <v>1656173244.5</v>
      </c>
      <c r="C187">
        <v>3448</v>
      </c>
      <c r="D187" t="s">
        <v>701</v>
      </c>
      <c r="E187" t="s">
        <v>702</v>
      </c>
      <c r="F187">
        <v>5</v>
      </c>
      <c r="G187" t="s">
        <v>596</v>
      </c>
      <c r="H187" t="s">
        <v>354</v>
      </c>
      <c r="I187">
        <v>1656173237</v>
      </c>
      <c r="J187">
        <f>(K187)/1000</f>
        <v>0</v>
      </c>
      <c r="K187">
        <f>IF(BF187, AN187, AH187)</f>
        <v>0</v>
      </c>
      <c r="L187">
        <f>IF(BF187, AI187, AG187)</f>
        <v>0</v>
      </c>
      <c r="M187">
        <f>BH187 - IF(AU187&gt;1, L187*BB187*100.0/(AW187*BV187), 0)</f>
        <v>0</v>
      </c>
      <c r="N187">
        <f>((T187-J187/2)*M187-L187)/(T187+J187/2)</f>
        <v>0</v>
      </c>
      <c r="O187">
        <f>N187*(BO187+BP187)/1000.0</f>
        <v>0</v>
      </c>
      <c r="P187">
        <f>(BH187 - IF(AU187&gt;1, L187*BB187*100.0/(AW187*BV187), 0))*(BO187+BP187)/1000.0</f>
        <v>0</v>
      </c>
      <c r="Q187">
        <f>2.0/((1/S187-1/R187)+SIGN(S187)*SQRT((1/S187-1/R187)*(1/S187-1/R187) + 4*BC187/((BC187+1)*(BC187+1))*(2*1/S187*1/R187-1/R187*1/R187)))</f>
        <v>0</v>
      </c>
      <c r="R187">
        <f>IF(LEFT(BD187,1)&lt;&gt;"0",IF(LEFT(BD187,1)="1",3.0,BE187),$D$5+$E$5*(BV187*BO187/($K$5*1000))+$F$5*(BV187*BO187/($K$5*1000))*MAX(MIN(BB187,$J$5),$I$5)*MAX(MIN(BB187,$J$5),$I$5)+$G$5*MAX(MIN(BB187,$J$5),$I$5)*(BV187*BO187/($K$5*1000))+$H$5*(BV187*BO187/($K$5*1000))*(BV187*BO187/($K$5*1000)))</f>
        <v>0</v>
      </c>
      <c r="S187">
        <f>J187*(1000-(1000*0.61365*exp(17.502*W187/(240.97+W187))/(BO187+BP187)+BJ187)/2)/(1000*0.61365*exp(17.502*W187/(240.97+W187))/(BO187+BP187)-BJ187)</f>
        <v>0</v>
      </c>
      <c r="T187">
        <f>1/((BC187+1)/(Q187/1.6)+1/(R187/1.37)) + BC187/((BC187+1)/(Q187/1.6) + BC187/(R187/1.37))</f>
        <v>0</v>
      </c>
      <c r="U187">
        <f>(AX187*BA187)</f>
        <v>0</v>
      </c>
      <c r="V187">
        <f>(BQ187+(U187+2*0.95*5.67E-8*(((BQ187+$B$7)+273)^4-(BQ187+273)^4)-44100*J187)/(1.84*29.3*R187+8*0.95*5.67E-8*(BQ187+273)^3))</f>
        <v>0</v>
      </c>
      <c r="W187">
        <f>($C$7*BR187+$D$7*BS187+$E$7*V187)</f>
        <v>0</v>
      </c>
      <c r="X187">
        <f>0.61365*exp(17.502*W187/(240.97+W187))</f>
        <v>0</v>
      </c>
      <c r="Y187">
        <f>(Z187/AA187*100)</f>
        <v>0</v>
      </c>
      <c r="Z187">
        <f>BJ187*(BO187+BP187)/1000</f>
        <v>0</v>
      </c>
      <c r="AA187">
        <f>0.61365*exp(17.502*BQ187/(240.97+BQ187))</f>
        <v>0</v>
      </c>
      <c r="AB187">
        <f>(X187-BJ187*(BO187+BP187)/1000)</f>
        <v>0</v>
      </c>
      <c r="AC187">
        <f>(-J187*44100)</f>
        <v>0</v>
      </c>
      <c r="AD187">
        <f>2*29.3*R187*0.92*(BQ187-W187)</f>
        <v>0</v>
      </c>
      <c r="AE187">
        <f>2*0.95*5.67E-8*(((BQ187+$B$7)+273)^4-(W187+273)^4)</f>
        <v>0</v>
      </c>
      <c r="AF187">
        <f>U187+AE187+AC187+AD187</f>
        <v>0</v>
      </c>
      <c r="AG187">
        <f>BN187*AU187*(BI187-BH187*(1000-AU187*BK187)/(1000-AU187*BJ187))/(100*BB187)</f>
        <v>0</v>
      </c>
      <c r="AH187">
        <f>1000*BN187*AU187*(BJ187-BK187)/(100*BB187*(1000-AU187*BJ187))</f>
        <v>0</v>
      </c>
      <c r="AI187">
        <f>(AJ187 - AK187 - BO187*1E3/(8.314*(BQ187+273.15)) * AM187/BN187 * AL187) * BN187/(100*BB187) * (1000 - BK187)/1000</f>
        <v>0</v>
      </c>
      <c r="AJ187">
        <v>924.198093154571</v>
      </c>
      <c r="AK187">
        <v>895.549909090909</v>
      </c>
      <c r="AL187">
        <v>3.36526813352306</v>
      </c>
      <c r="AM187">
        <v>66.8786947202565</v>
      </c>
      <c r="AN187">
        <f>(AP187 - AO187 + BO187*1E3/(8.314*(BQ187+273.15)) * AR187/BN187 * AQ187) * BN187/(100*BB187) * 1000/(1000 - AP187)</f>
        <v>0</v>
      </c>
      <c r="AO187">
        <v>21.4002220232779</v>
      </c>
      <c r="AP187">
        <v>22.8797987878788</v>
      </c>
      <c r="AQ187">
        <v>-0.000591987429408642</v>
      </c>
      <c r="AR187">
        <v>77.4196873633664</v>
      </c>
      <c r="AS187">
        <v>13</v>
      </c>
      <c r="AT187">
        <v>3</v>
      </c>
      <c r="AU187">
        <f>IF(AS187*$H$13&gt;=AW187,1.0,(AW187/(AW187-AS187*$H$13)))</f>
        <v>0</v>
      </c>
      <c r="AV187">
        <f>(AU187-1)*100</f>
        <v>0</v>
      </c>
      <c r="AW187">
        <f>MAX(0,($B$13+$C$13*BV187)/(1+$D$13*BV187)*BO187/(BQ187+273)*$E$13)</f>
        <v>0</v>
      </c>
      <c r="AX187">
        <f>$B$11*BW187+$C$11*BX187+$F$11*CI187*(1-CL187)</f>
        <v>0</v>
      </c>
      <c r="AY187">
        <f>AX187*AZ187</f>
        <v>0</v>
      </c>
      <c r="AZ187">
        <f>($B$11*$D$9+$C$11*$D$9+$F$11*((CV187+CN187)/MAX(CV187+CN187+CW187, 0.1)*$I$9+CW187/MAX(CV187+CN187+CW187, 0.1)*$J$9))/($B$11+$C$11+$F$11)</f>
        <v>0</v>
      </c>
      <c r="BA187">
        <f>($B$11*$K$9+$C$11*$K$9+$F$11*((CV187+CN187)/MAX(CV187+CN187+CW187, 0.1)*$P$9+CW187/MAX(CV187+CN187+CW187, 0.1)*$Q$9))/($B$11+$C$11+$F$11)</f>
        <v>0</v>
      </c>
      <c r="BB187">
        <v>2.18</v>
      </c>
      <c r="BC187">
        <v>0.5</v>
      </c>
      <c r="BD187" t="s">
        <v>355</v>
      </c>
      <c r="BE187">
        <v>2</v>
      </c>
      <c r="BF187" t="b">
        <v>1</v>
      </c>
      <c r="BG187">
        <v>1656173237</v>
      </c>
      <c r="BH187">
        <v>851.853740740741</v>
      </c>
      <c r="BI187">
        <v>890.252444444444</v>
      </c>
      <c r="BJ187">
        <v>22.8847518518518</v>
      </c>
      <c r="BK187">
        <v>21.4244925925926</v>
      </c>
      <c r="BL187">
        <v>849.819777777778</v>
      </c>
      <c r="BM187">
        <v>22.8332037037037</v>
      </c>
      <c r="BN187">
        <v>500.014296296296</v>
      </c>
      <c r="BO187">
        <v>76.332737037037</v>
      </c>
      <c r="BP187">
        <v>0.0999779925925926</v>
      </c>
      <c r="BQ187">
        <v>26.6427518518519</v>
      </c>
      <c r="BR187">
        <v>26.8236518518519</v>
      </c>
      <c r="BS187">
        <v>999.9</v>
      </c>
      <c r="BT187">
        <v>0</v>
      </c>
      <c r="BU187">
        <v>0</v>
      </c>
      <c r="BV187">
        <v>10012.1748148148</v>
      </c>
      <c r="BW187">
        <v>0</v>
      </c>
      <c r="BX187">
        <v>1796.45074074074</v>
      </c>
      <c r="BY187">
        <v>-38.3986592592593</v>
      </c>
      <c r="BZ187">
        <v>871.804925925926</v>
      </c>
      <c r="CA187">
        <v>909.743037037037</v>
      </c>
      <c r="CB187">
        <v>1.46026851851852</v>
      </c>
      <c r="CC187">
        <v>890.252444444444</v>
      </c>
      <c r="CD187">
        <v>21.4244925925926</v>
      </c>
      <c r="CE187">
        <v>1.74685592592593</v>
      </c>
      <c r="CF187">
        <v>1.63538962962963</v>
      </c>
      <c r="CG187">
        <v>15.3191777777778</v>
      </c>
      <c r="CH187">
        <v>14.296362962963</v>
      </c>
      <c r="CI187">
        <v>1999.99407407407</v>
      </c>
      <c r="CJ187">
        <v>0.979995111111111</v>
      </c>
      <c r="CK187">
        <v>0.0200049888888889</v>
      </c>
      <c r="CL187">
        <v>0</v>
      </c>
      <c r="CM187">
        <v>2.42242962962963</v>
      </c>
      <c r="CN187">
        <v>0</v>
      </c>
      <c r="CO187">
        <v>3164.49518518519</v>
      </c>
      <c r="CP187">
        <v>16705.3481481481</v>
      </c>
      <c r="CQ187">
        <v>46.2033333333333</v>
      </c>
      <c r="CR187">
        <v>48.6433703703704</v>
      </c>
      <c r="CS187">
        <v>47.375</v>
      </c>
      <c r="CT187">
        <v>46.4209259259259</v>
      </c>
      <c r="CU187">
        <v>45.5344444444444</v>
      </c>
      <c r="CV187">
        <v>1959.98333333333</v>
      </c>
      <c r="CW187">
        <v>40.0107407407407</v>
      </c>
      <c r="CX187">
        <v>0</v>
      </c>
      <c r="CY187">
        <v>1656173243.4</v>
      </c>
      <c r="CZ187">
        <v>0</v>
      </c>
      <c r="DA187">
        <v>0</v>
      </c>
      <c r="DB187" t="s">
        <v>356</v>
      </c>
      <c r="DC187">
        <v>1656081796.1</v>
      </c>
      <c r="DD187">
        <v>1656081786.6</v>
      </c>
      <c r="DE187">
        <v>0</v>
      </c>
      <c r="DF187">
        <v>0.447</v>
      </c>
      <c r="DG187">
        <v>0.012</v>
      </c>
      <c r="DH187">
        <v>1.816</v>
      </c>
      <c r="DI187">
        <v>-0.091</v>
      </c>
      <c r="DJ187">
        <v>420</v>
      </c>
      <c r="DK187">
        <v>13</v>
      </c>
      <c r="DL187">
        <v>0.64</v>
      </c>
      <c r="DM187">
        <v>0.22</v>
      </c>
      <c r="DN187">
        <v>-38.37567</v>
      </c>
      <c r="DO187">
        <v>-0.0895902439023603</v>
      </c>
      <c r="DP187">
        <v>0.288485889776259</v>
      </c>
      <c r="DQ187">
        <v>1</v>
      </c>
      <c r="DR187">
        <v>1.45318425</v>
      </c>
      <c r="DS187">
        <v>0.210648292682926</v>
      </c>
      <c r="DT187">
        <v>0.0230794965161179</v>
      </c>
      <c r="DU187">
        <v>0</v>
      </c>
      <c r="DV187">
        <v>1</v>
      </c>
      <c r="DW187">
        <v>2</v>
      </c>
      <c r="DX187" t="s">
        <v>375</v>
      </c>
      <c r="DY187">
        <v>2.84365</v>
      </c>
      <c r="DZ187">
        <v>2.7165</v>
      </c>
      <c r="EA187">
        <v>0.129573</v>
      </c>
      <c r="EB187">
        <v>0.133199</v>
      </c>
      <c r="EC187">
        <v>0.084479</v>
      </c>
      <c r="ED187">
        <v>0.080033</v>
      </c>
      <c r="EE187">
        <v>24603.8</v>
      </c>
      <c r="EF187">
        <v>21159.9</v>
      </c>
      <c r="EG187">
        <v>25316.8</v>
      </c>
      <c r="EH187">
        <v>23784.7</v>
      </c>
      <c r="EI187">
        <v>39577.2</v>
      </c>
      <c r="EJ187">
        <v>36231.3</v>
      </c>
      <c r="EK187">
        <v>45780.5</v>
      </c>
      <c r="EL187">
        <v>42445.2</v>
      </c>
      <c r="EM187">
        <v>1.76737</v>
      </c>
      <c r="EN187">
        <v>2.1592</v>
      </c>
      <c r="EO187">
        <v>0.0252053</v>
      </c>
      <c r="EP187">
        <v>0</v>
      </c>
      <c r="EQ187">
        <v>26.4162</v>
      </c>
      <c r="ER187">
        <v>999.9</v>
      </c>
      <c r="ES187">
        <v>39.812</v>
      </c>
      <c r="ET187">
        <v>34.13</v>
      </c>
      <c r="EU187">
        <v>28.0703</v>
      </c>
      <c r="EV187">
        <v>52.1257</v>
      </c>
      <c r="EW187">
        <v>34.4591</v>
      </c>
      <c r="EX187">
        <v>2</v>
      </c>
      <c r="EY187">
        <v>0.152838</v>
      </c>
      <c r="EZ187">
        <v>2.62541</v>
      </c>
      <c r="FA187">
        <v>20.2237</v>
      </c>
      <c r="FB187">
        <v>5.23286</v>
      </c>
      <c r="FC187">
        <v>11.992</v>
      </c>
      <c r="FD187">
        <v>4.9557</v>
      </c>
      <c r="FE187">
        <v>3.30398</v>
      </c>
      <c r="FF187">
        <v>9999</v>
      </c>
      <c r="FG187">
        <v>311.8</v>
      </c>
      <c r="FH187">
        <v>3775.3</v>
      </c>
      <c r="FI187">
        <v>9999</v>
      </c>
      <c r="FJ187">
        <v>1.86829</v>
      </c>
      <c r="FK187">
        <v>1.86401</v>
      </c>
      <c r="FL187">
        <v>1.87149</v>
      </c>
      <c r="FM187">
        <v>1.8625</v>
      </c>
      <c r="FN187">
        <v>1.86188</v>
      </c>
      <c r="FO187">
        <v>1.86829</v>
      </c>
      <c r="FP187">
        <v>1.85845</v>
      </c>
      <c r="FQ187">
        <v>1.86478</v>
      </c>
      <c r="FR187">
        <v>5</v>
      </c>
      <c r="FS187">
        <v>0</v>
      </c>
      <c r="FT187">
        <v>0</v>
      </c>
      <c r="FU187">
        <v>0</v>
      </c>
      <c r="FV187" t="s">
        <v>358</v>
      </c>
      <c r="FW187" t="s">
        <v>359</v>
      </c>
      <c r="FX187" t="s">
        <v>360</v>
      </c>
      <c r="FY187" t="s">
        <v>360</v>
      </c>
      <c r="FZ187" t="s">
        <v>360</v>
      </c>
      <c r="GA187" t="s">
        <v>360</v>
      </c>
      <c r="GB187">
        <v>0</v>
      </c>
      <c r="GC187">
        <v>100</v>
      </c>
      <c r="GD187">
        <v>100</v>
      </c>
      <c r="GE187">
        <v>2.069</v>
      </c>
      <c r="GF187">
        <v>0.0516</v>
      </c>
      <c r="GG187">
        <v>0.394990895927804</v>
      </c>
      <c r="GH187">
        <v>0.00311535208462502</v>
      </c>
      <c r="GI187">
        <v>-2.16445174003142e-06</v>
      </c>
      <c r="GJ187">
        <v>9.0383515404126e-10</v>
      </c>
      <c r="GK187">
        <v>0.0515542376217994</v>
      </c>
      <c r="GL187">
        <v>0</v>
      </c>
      <c r="GM187">
        <v>0</v>
      </c>
      <c r="GN187">
        <v>0</v>
      </c>
      <c r="GO187">
        <v>18</v>
      </c>
      <c r="GP187">
        <v>2154</v>
      </c>
      <c r="GQ187">
        <v>2</v>
      </c>
      <c r="GR187">
        <v>17</v>
      </c>
      <c r="GS187">
        <v>1524.1</v>
      </c>
      <c r="GT187">
        <v>1524.3</v>
      </c>
      <c r="GU187">
        <v>2.47559</v>
      </c>
      <c r="GV187">
        <v>2.35596</v>
      </c>
      <c r="GW187">
        <v>1.99829</v>
      </c>
      <c r="GX187">
        <v>2.67456</v>
      </c>
      <c r="GY187">
        <v>2.09351</v>
      </c>
      <c r="GZ187">
        <v>2.38281</v>
      </c>
      <c r="HA187">
        <v>39.7422</v>
      </c>
      <c r="HB187">
        <v>15.3929</v>
      </c>
      <c r="HC187">
        <v>18</v>
      </c>
      <c r="HD187">
        <v>427.756</v>
      </c>
      <c r="HE187">
        <v>697.912</v>
      </c>
      <c r="HF187">
        <v>23.0032</v>
      </c>
      <c r="HG187">
        <v>29.4597</v>
      </c>
      <c r="HH187">
        <v>30.0006</v>
      </c>
      <c r="HI187">
        <v>29.2326</v>
      </c>
      <c r="HJ187">
        <v>29.2152</v>
      </c>
      <c r="HK187">
        <v>49.6066</v>
      </c>
      <c r="HL187">
        <v>31.5555</v>
      </c>
      <c r="HM187">
        <v>26.4171</v>
      </c>
      <c r="HN187">
        <v>23</v>
      </c>
      <c r="HO187">
        <v>941.617</v>
      </c>
      <c r="HP187">
        <v>21.4434</v>
      </c>
      <c r="HQ187">
        <v>96.8831</v>
      </c>
      <c r="HR187">
        <v>99.7772</v>
      </c>
    </row>
    <row r="188" spans="1:226">
      <c r="A188">
        <v>172</v>
      </c>
      <c r="B188">
        <v>1656173249.5</v>
      </c>
      <c r="C188">
        <v>3453</v>
      </c>
      <c r="D188" t="s">
        <v>703</v>
      </c>
      <c r="E188" t="s">
        <v>704</v>
      </c>
      <c r="F188">
        <v>5</v>
      </c>
      <c r="G188" t="s">
        <v>596</v>
      </c>
      <c r="H188" t="s">
        <v>354</v>
      </c>
      <c r="I188">
        <v>1656173241.71429</v>
      </c>
      <c r="J188">
        <f>(K188)/1000</f>
        <v>0</v>
      </c>
      <c r="K188">
        <f>IF(BF188, AN188, AH188)</f>
        <v>0</v>
      </c>
      <c r="L188">
        <f>IF(BF188, AI188, AG188)</f>
        <v>0</v>
      </c>
      <c r="M188">
        <f>BH188 - IF(AU188&gt;1, L188*BB188*100.0/(AW188*BV188), 0)</f>
        <v>0</v>
      </c>
      <c r="N188">
        <f>((T188-J188/2)*M188-L188)/(T188+J188/2)</f>
        <v>0</v>
      </c>
      <c r="O188">
        <f>N188*(BO188+BP188)/1000.0</f>
        <v>0</v>
      </c>
      <c r="P188">
        <f>(BH188 - IF(AU188&gt;1, L188*BB188*100.0/(AW188*BV188), 0))*(BO188+BP188)/1000.0</f>
        <v>0</v>
      </c>
      <c r="Q188">
        <f>2.0/((1/S188-1/R188)+SIGN(S188)*SQRT((1/S188-1/R188)*(1/S188-1/R188) + 4*BC188/((BC188+1)*(BC188+1))*(2*1/S188*1/R188-1/R188*1/R188)))</f>
        <v>0</v>
      </c>
      <c r="R188">
        <f>IF(LEFT(BD188,1)&lt;&gt;"0",IF(LEFT(BD188,1)="1",3.0,BE188),$D$5+$E$5*(BV188*BO188/($K$5*1000))+$F$5*(BV188*BO188/($K$5*1000))*MAX(MIN(BB188,$J$5),$I$5)*MAX(MIN(BB188,$J$5),$I$5)+$G$5*MAX(MIN(BB188,$J$5),$I$5)*(BV188*BO188/($K$5*1000))+$H$5*(BV188*BO188/($K$5*1000))*(BV188*BO188/($K$5*1000)))</f>
        <v>0</v>
      </c>
      <c r="S188">
        <f>J188*(1000-(1000*0.61365*exp(17.502*W188/(240.97+W188))/(BO188+BP188)+BJ188)/2)/(1000*0.61365*exp(17.502*W188/(240.97+W188))/(BO188+BP188)-BJ188)</f>
        <v>0</v>
      </c>
      <c r="T188">
        <f>1/((BC188+1)/(Q188/1.6)+1/(R188/1.37)) + BC188/((BC188+1)/(Q188/1.6) + BC188/(R188/1.37))</f>
        <v>0</v>
      </c>
      <c r="U188">
        <f>(AX188*BA188)</f>
        <v>0</v>
      </c>
      <c r="V188">
        <f>(BQ188+(U188+2*0.95*5.67E-8*(((BQ188+$B$7)+273)^4-(BQ188+273)^4)-44100*J188)/(1.84*29.3*R188+8*0.95*5.67E-8*(BQ188+273)^3))</f>
        <v>0</v>
      </c>
      <c r="W188">
        <f>($C$7*BR188+$D$7*BS188+$E$7*V188)</f>
        <v>0</v>
      </c>
      <c r="X188">
        <f>0.61365*exp(17.502*W188/(240.97+W188))</f>
        <v>0</v>
      </c>
      <c r="Y188">
        <f>(Z188/AA188*100)</f>
        <v>0</v>
      </c>
      <c r="Z188">
        <f>BJ188*(BO188+BP188)/1000</f>
        <v>0</v>
      </c>
      <c r="AA188">
        <f>0.61365*exp(17.502*BQ188/(240.97+BQ188))</f>
        <v>0</v>
      </c>
      <c r="AB188">
        <f>(X188-BJ188*(BO188+BP188)/1000)</f>
        <v>0</v>
      </c>
      <c r="AC188">
        <f>(-J188*44100)</f>
        <v>0</v>
      </c>
      <c r="AD188">
        <f>2*29.3*R188*0.92*(BQ188-W188)</f>
        <v>0</v>
      </c>
      <c r="AE188">
        <f>2*0.95*5.67E-8*(((BQ188+$B$7)+273)^4-(W188+273)^4)</f>
        <v>0</v>
      </c>
      <c r="AF188">
        <f>U188+AE188+AC188+AD188</f>
        <v>0</v>
      </c>
      <c r="AG188">
        <f>BN188*AU188*(BI188-BH188*(1000-AU188*BK188)/(1000-AU188*BJ188))/(100*BB188)</f>
        <v>0</v>
      </c>
      <c r="AH188">
        <f>1000*BN188*AU188*(BJ188-BK188)/(100*BB188*(1000-AU188*BJ188))</f>
        <v>0</v>
      </c>
      <c r="AI188">
        <f>(AJ188 - AK188 - BO188*1E3/(8.314*(BQ188+273.15)) * AM188/BN188 * AL188) * BN188/(100*BB188) * (1000 - BK188)/1000</f>
        <v>0</v>
      </c>
      <c r="AJ188">
        <v>940.823383661061</v>
      </c>
      <c r="AK188">
        <v>912.333703030303</v>
      </c>
      <c r="AL188">
        <v>3.33550568716675</v>
      </c>
      <c r="AM188">
        <v>66.8786947202565</v>
      </c>
      <c r="AN188">
        <f>(AP188 - AO188 + BO188*1E3/(8.314*(BQ188+273.15)) * AR188/BN188 * AQ188) * BN188/(100*BB188) * 1000/(1000 - AP188)</f>
        <v>0</v>
      </c>
      <c r="AO188">
        <v>21.4003768215165</v>
      </c>
      <c r="AP188">
        <v>22.8751927272727</v>
      </c>
      <c r="AQ188">
        <v>-0.000101232666194653</v>
      </c>
      <c r="AR188">
        <v>77.4196873633664</v>
      </c>
      <c r="AS188">
        <v>13</v>
      </c>
      <c r="AT188">
        <v>3</v>
      </c>
      <c r="AU188">
        <f>IF(AS188*$H$13&gt;=AW188,1.0,(AW188/(AW188-AS188*$H$13)))</f>
        <v>0</v>
      </c>
      <c r="AV188">
        <f>(AU188-1)*100</f>
        <v>0</v>
      </c>
      <c r="AW188">
        <f>MAX(0,($B$13+$C$13*BV188)/(1+$D$13*BV188)*BO188/(BQ188+273)*$E$13)</f>
        <v>0</v>
      </c>
      <c r="AX188">
        <f>$B$11*BW188+$C$11*BX188+$F$11*CI188*(1-CL188)</f>
        <v>0</v>
      </c>
      <c r="AY188">
        <f>AX188*AZ188</f>
        <v>0</v>
      </c>
      <c r="AZ188">
        <f>($B$11*$D$9+$C$11*$D$9+$F$11*((CV188+CN188)/MAX(CV188+CN188+CW188, 0.1)*$I$9+CW188/MAX(CV188+CN188+CW188, 0.1)*$J$9))/($B$11+$C$11+$F$11)</f>
        <v>0</v>
      </c>
      <c r="BA188">
        <f>($B$11*$K$9+$C$11*$K$9+$F$11*((CV188+CN188)/MAX(CV188+CN188+CW188, 0.1)*$P$9+CW188/MAX(CV188+CN188+CW188, 0.1)*$Q$9))/($B$11+$C$11+$F$11)</f>
        <v>0</v>
      </c>
      <c r="BB188">
        <v>2.18</v>
      </c>
      <c r="BC188">
        <v>0.5</v>
      </c>
      <c r="BD188" t="s">
        <v>355</v>
      </c>
      <c r="BE188">
        <v>2</v>
      </c>
      <c r="BF188" t="b">
        <v>1</v>
      </c>
      <c r="BG188">
        <v>1656173241.71429</v>
      </c>
      <c r="BH188">
        <v>867.503571428571</v>
      </c>
      <c r="BI188">
        <v>905.771678571429</v>
      </c>
      <c r="BJ188">
        <v>22.8845035714286</v>
      </c>
      <c r="BK188">
        <v>21.4137285714286</v>
      </c>
      <c r="BL188">
        <v>865.447785714286</v>
      </c>
      <c r="BM188">
        <v>22.8329571428571</v>
      </c>
      <c r="BN188">
        <v>500.01525</v>
      </c>
      <c r="BO188">
        <v>76.3327785714286</v>
      </c>
      <c r="BP188">
        <v>0.100039607142857</v>
      </c>
      <c r="BQ188">
        <v>26.6432321428571</v>
      </c>
      <c r="BR188">
        <v>26.8242285714286</v>
      </c>
      <c r="BS188">
        <v>999.9</v>
      </c>
      <c r="BT188">
        <v>0</v>
      </c>
      <c r="BU188">
        <v>0</v>
      </c>
      <c r="BV188">
        <v>10000.6042857143</v>
      </c>
      <c r="BW188">
        <v>0</v>
      </c>
      <c r="BX188">
        <v>1796.68071428571</v>
      </c>
      <c r="BY188">
        <v>-38.2681107142857</v>
      </c>
      <c r="BZ188">
        <v>887.820892857143</v>
      </c>
      <c r="CA188">
        <v>925.591928571428</v>
      </c>
      <c r="CB188">
        <v>1.47078714285714</v>
      </c>
      <c r="CC188">
        <v>905.771678571429</v>
      </c>
      <c r="CD188">
        <v>21.4137285714286</v>
      </c>
      <c r="CE188">
        <v>1.74683821428571</v>
      </c>
      <c r="CF188">
        <v>1.63456892857143</v>
      </c>
      <c r="CG188">
        <v>15.3190214285714</v>
      </c>
      <c r="CH188">
        <v>14.2886071428571</v>
      </c>
      <c r="CI188">
        <v>2000.00464285714</v>
      </c>
      <c r="CJ188">
        <v>0.979995464285714</v>
      </c>
      <c r="CK188">
        <v>0.0200046357142857</v>
      </c>
      <c r="CL188">
        <v>0</v>
      </c>
      <c r="CM188">
        <v>2.48403214285714</v>
      </c>
      <c r="CN188">
        <v>0</v>
      </c>
      <c r="CO188">
        <v>3160.64392857143</v>
      </c>
      <c r="CP188">
        <v>16705.4285714286</v>
      </c>
      <c r="CQ188">
        <v>46.223</v>
      </c>
      <c r="CR188">
        <v>48.6626428571428</v>
      </c>
      <c r="CS188">
        <v>47.3772142857143</v>
      </c>
      <c r="CT188">
        <v>46.4325714285714</v>
      </c>
      <c r="CU188">
        <v>45.5531428571428</v>
      </c>
      <c r="CV188">
        <v>1959.99392857143</v>
      </c>
      <c r="CW188">
        <v>40.0107142857143</v>
      </c>
      <c r="CX188">
        <v>0</v>
      </c>
      <c r="CY188">
        <v>1656173248.2</v>
      </c>
      <c r="CZ188">
        <v>0</v>
      </c>
      <c r="DA188">
        <v>0</v>
      </c>
      <c r="DB188" t="s">
        <v>356</v>
      </c>
      <c r="DC188">
        <v>1656081796.1</v>
      </c>
      <c r="DD188">
        <v>1656081786.6</v>
      </c>
      <c r="DE188">
        <v>0</v>
      </c>
      <c r="DF188">
        <v>0.447</v>
      </c>
      <c r="DG188">
        <v>0.012</v>
      </c>
      <c r="DH188">
        <v>1.816</v>
      </c>
      <c r="DI188">
        <v>-0.091</v>
      </c>
      <c r="DJ188">
        <v>420</v>
      </c>
      <c r="DK188">
        <v>13</v>
      </c>
      <c r="DL188">
        <v>0.64</v>
      </c>
      <c r="DM188">
        <v>0.22</v>
      </c>
      <c r="DN188">
        <v>-38.36426</v>
      </c>
      <c r="DO188">
        <v>1.82013433395874</v>
      </c>
      <c r="DP188">
        <v>0.230961050612436</v>
      </c>
      <c r="DQ188">
        <v>0</v>
      </c>
      <c r="DR188">
        <v>1.4612815</v>
      </c>
      <c r="DS188">
        <v>0.185649005628518</v>
      </c>
      <c r="DT188">
        <v>0.0218149245414693</v>
      </c>
      <c r="DU188">
        <v>0</v>
      </c>
      <c r="DV188">
        <v>0</v>
      </c>
      <c r="DW188">
        <v>2</v>
      </c>
      <c r="DX188" t="s">
        <v>357</v>
      </c>
      <c r="DY188">
        <v>2.84376</v>
      </c>
      <c r="DZ188">
        <v>2.71608</v>
      </c>
      <c r="EA188">
        <v>0.131159</v>
      </c>
      <c r="EB188">
        <v>0.134761</v>
      </c>
      <c r="EC188">
        <v>0.0844666</v>
      </c>
      <c r="ED188">
        <v>0.0800584</v>
      </c>
      <c r="EE188">
        <v>24558.9</v>
      </c>
      <c r="EF188">
        <v>21121.3</v>
      </c>
      <c r="EG188">
        <v>25316.7</v>
      </c>
      <c r="EH188">
        <v>23784.3</v>
      </c>
      <c r="EI188">
        <v>39577.5</v>
      </c>
      <c r="EJ188">
        <v>36229.7</v>
      </c>
      <c r="EK188">
        <v>45780.2</v>
      </c>
      <c r="EL188">
        <v>42444.4</v>
      </c>
      <c r="EM188">
        <v>1.76735</v>
      </c>
      <c r="EN188">
        <v>2.15895</v>
      </c>
      <c r="EO188">
        <v>0.0260249</v>
      </c>
      <c r="EP188">
        <v>0</v>
      </c>
      <c r="EQ188">
        <v>26.414</v>
      </c>
      <c r="ER188">
        <v>999.9</v>
      </c>
      <c r="ES188">
        <v>39.788</v>
      </c>
      <c r="ET188">
        <v>34.14</v>
      </c>
      <c r="EU188">
        <v>28.0678</v>
      </c>
      <c r="EV188">
        <v>52.5557</v>
      </c>
      <c r="EW188">
        <v>34.3069</v>
      </c>
      <c r="EX188">
        <v>2</v>
      </c>
      <c r="EY188">
        <v>0.153481</v>
      </c>
      <c r="EZ188">
        <v>2.64935</v>
      </c>
      <c r="FA188">
        <v>20.2233</v>
      </c>
      <c r="FB188">
        <v>5.23301</v>
      </c>
      <c r="FC188">
        <v>11.992</v>
      </c>
      <c r="FD188">
        <v>4.95565</v>
      </c>
      <c r="FE188">
        <v>3.30395</v>
      </c>
      <c r="FF188">
        <v>9999</v>
      </c>
      <c r="FG188">
        <v>311.8</v>
      </c>
      <c r="FH188">
        <v>3775.5</v>
      </c>
      <c r="FI188">
        <v>9999</v>
      </c>
      <c r="FJ188">
        <v>1.86829</v>
      </c>
      <c r="FK188">
        <v>1.86401</v>
      </c>
      <c r="FL188">
        <v>1.87149</v>
      </c>
      <c r="FM188">
        <v>1.8625</v>
      </c>
      <c r="FN188">
        <v>1.86188</v>
      </c>
      <c r="FO188">
        <v>1.86829</v>
      </c>
      <c r="FP188">
        <v>1.85843</v>
      </c>
      <c r="FQ188">
        <v>1.86478</v>
      </c>
      <c r="FR188">
        <v>5</v>
      </c>
      <c r="FS188">
        <v>0</v>
      </c>
      <c r="FT188">
        <v>0</v>
      </c>
      <c r="FU188">
        <v>0</v>
      </c>
      <c r="FV188" t="s">
        <v>358</v>
      </c>
      <c r="FW188" t="s">
        <v>359</v>
      </c>
      <c r="FX188" t="s">
        <v>360</v>
      </c>
      <c r="FY188" t="s">
        <v>360</v>
      </c>
      <c r="FZ188" t="s">
        <v>360</v>
      </c>
      <c r="GA188" t="s">
        <v>360</v>
      </c>
      <c r="GB188">
        <v>0</v>
      </c>
      <c r="GC188">
        <v>100</v>
      </c>
      <c r="GD188">
        <v>100</v>
      </c>
      <c r="GE188">
        <v>2.091</v>
      </c>
      <c r="GF188">
        <v>0.0515</v>
      </c>
      <c r="GG188">
        <v>0.394990895927804</v>
      </c>
      <c r="GH188">
        <v>0.00311535208462502</v>
      </c>
      <c r="GI188">
        <v>-2.16445174003142e-06</v>
      </c>
      <c r="GJ188">
        <v>9.0383515404126e-10</v>
      </c>
      <c r="GK188">
        <v>0.0515542376217994</v>
      </c>
      <c r="GL188">
        <v>0</v>
      </c>
      <c r="GM188">
        <v>0</v>
      </c>
      <c r="GN188">
        <v>0</v>
      </c>
      <c r="GO188">
        <v>18</v>
      </c>
      <c r="GP188">
        <v>2154</v>
      </c>
      <c r="GQ188">
        <v>2</v>
      </c>
      <c r="GR188">
        <v>17</v>
      </c>
      <c r="GS188">
        <v>1524.2</v>
      </c>
      <c r="GT188">
        <v>1524.4</v>
      </c>
      <c r="GU188">
        <v>2.51221</v>
      </c>
      <c r="GV188">
        <v>2.35107</v>
      </c>
      <c r="GW188">
        <v>1.99829</v>
      </c>
      <c r="GX188">
        <v>2.67456</v>
      </c>
      <c r="GY188">
        <v>2.09351</v>
      </c>
      <c r="GZ188">
        <v>2.37793</v>
      </c>
      <c r="HA188">
        <v>39.7422</v>
      </c>
      <c r="HB188">
        <v>15.3929</v>
      </c>
      <c r="HC188">
        <v>18</v>
      </c>
      <c r="HD188">
        <v>427.793</v>
      </c>
      <c r="HE188">
        <v>697.792</v>
      </c>
      <c r="HF188">
        <v>23.0043</v>
      </c>
      <c r="HG188">
        <v>29.4679</v>
      </c>
      <c r="HH188">
        <v>30.0007</v>
      </c>
      <c r="HI188">
        <v>29.2401</v>
      </c>
      <c r="HJ188">
        <v>29.2234</v>
      </c>
      <c r="HK188">
        <v>50.335</v>
      </c>
      <c r="HL188">
        <v>31.5555</v>
      </c>
      <c r="HM188">
        <v>26.4171</v>
      </c>
      <c r="HN188">
        <v>23</v>
      </c>
      <c r="HO188">
        <v>955.063</v>
      </c>
      <c r="HP188">
        <v>21.4434</v>
      </c>
      <c r="HQ188">
        <v>96.8826</v>
      </c>
      <c r="HR188">
        <v>99.7753</v>
      </c>
    </row>
    <row r="189" spans="1:226">
      <c r="A189">
        <v>173</v>
      </c>
      <c r="B189">
        <v>1656173254.5</v>
      </c>
      <c r="C189">
        <v>3458</v>
      </c>
      <c r="D189" t="s">
        <v>705</v>
      </c>
      <c r="E189" t="s">
        <v>706</v>
      </c>
      <c r="F189">
        <v>5</v>
      </c>
      <c r="G189" t="s">
        <v>596</v>
      </c>
      <c r="H189" t="s">
        <v>354</v>
      </c>
      <c r="I189">
        <v>1656173247</v>
      </c>
      <c r="J189">
        <f>(K189)/1000</f>
        <v>0</v>
      </c>
      <c r="K189">
        <f>IF(BF189, AN189, AH189)</f>
        <v>0</v>
      </c>
      <c r="L189">
        <f>IF(BF189, AI189, AG189)</f>
        <v>0</v>
      </c>
      <c r="M189">
        <f>BH189 - IF(AU189&gt;1, L189*BB189*100.0/(AW189*BV189), 0)</f>
        <v>0</v>
      </c>
      <c r="N189">
        <f>((T189-J189/2)*M189-L189)/(T189+J189/2)</f>
        <v>0</v>
      </c>
      <c r="O189">
        <f>N189*(BO189+BP189)/1000.0</f>
        <v>0</v>
      </c>
      <c r="P189">
        <f>(BH189 - IF(AU189&gt;1, L189*BB189*100.0/(AW189*BV189), 0))*(BO189+BP189)/1000.0</f>
        <v>0</v>
      </c>
      <c r="Q189">
        <f>2.0/((1/S189-1/R189)+SIGN(S189)*SQRT((1/S189-1/R189)*(1/S189-1/R189) + 4*BC189/((BC189+1)*(BC189+1))*(2*1/S189*1/R189-1/R189*1/R189)))</f>
        <v>0</v>
      </c>
      <c r="R189">
        <f>IF(LEFT(BD189,1)&lt;&gt;"0",IF(LEFT(BD189,1)="1",3.0,BE189),$D$5+$E$5*(BV189*BO189/($K$5*1000))+$F$5*(BV189*BO189/($K$5*1000))*MAX(MIN(BB189,$J$5),$I$5)*MAX(MIN(BB189,$J$5),$I$5)+$G$5*MAX(MIN(BB189,$J$5),$I$5)*(BV189*BO189/($K$5*1000))+$H$5*(BV189*BO189/($K$5*1000))*(BV189*BO189/($K$5*1000)))</f>
        <v>0</v>
      </c>
      <c r="S189">
        <f>J189*(1000-(1000*0.61365*exp(17.502*W189/(240.97+W189))/(BO189+BP189)+BJ189)/2)/(1000*0.61365*exp(17.502*W189/(240.97+W189))/(BO189+BP189)-BJ189)</f>
        <v>0</v>
      </c>
      <c r="T189">
        <f>1/((BC189+1)/(Q189/1.6)+1/(R189/1.37)) + BC189/((BC189+1)/(Q189/1.6) + BC189/(R189/1.37))</f>
        <v>0</v>
      </c>
      <c r="U189">
        <f>(AX189*BA189)</f>
        <v>0</v>
      </c>
      <c r="V189">
        <f>(BQ189+(U189+2*0.95*5.67E-8*(((BQ189+$B$7)+273)^4-(BQ189+273)^4)-44100*J189)/(1.84*29.3*R189+8*0.95*5.67E-8*(BQ189+273)^3))</f>
        <v>0</v>
      </c>
      <c r="W189">
        <f>($C$7*BR189+$D$7*BS189+$E$7*V189)</f>
        <v>0</v>
      </c>
      <c r="X189">
        <f>0.61365*exp(17.502*W189/(240.97+W189))</f>
        <v>0</v>
      </c>
      <c r="Y189">
        <f>(Z189/AA189*100)</f>
        <v>0</v>
      </c>
      <c r="Z189">
        <f>BJ189*(BO189+BP189)/1000</f>
        <v>0</v>
      </c>
      <c r="AA189">
        <f>0.61365*exp(17.502*BQ189/(240.97+BQ189))</f>
        <v>0</v>
      </c>
      <c r="AB189">
        <f>(X189-BJ189*(BO189+BP189)/1000)</f>
        <v>0</v>
      </c>
      <c r="AC189">
        <f>(-J189*44100)</f>
        <v>0</v>
      </c>
      <c r="AD189">
        <f>2*29.3*R189*0.92*(BQ189-W189)</f>
        <v>0</v>
      </c>
      <c r="AE189">
        <f>2*0.95*5.67E-8*(((BQ189+$B$7)+273)^4-(W189+273)^4)</f>
        <v>0</v>
      </c>
      <c r="AF189">
        <f>U189+AE189+AC189+AD189</f>
        <v>0</v>
      </c>
      <c r="AG189">
        <f>BN189*AU189*(BI189-BH189*(1000-AU189*BK189)/(1000-AU189*BJ189))/(100*BB189)</f>
        <v>0</v>
      </c>
      <c r="AH189">
        <f>1000*BN189*AU189*(BJ189-BK189)/(100*BB189*(1000-AU189*BJ189))</f>
        <v>0</v>
      </c>
      <c r="AI189">
        <f>(AJ189 - AK189 - BO189*1E3/(8.314*(BQ189+273.15)) * AM189/BN189 * AL189) * BN189/(100*BB189) * (1000 - BK189)/1000</f>
        <v>0</v>
      </c>
      <c r="AJ189">
        <v>957.843477145958</v>
      </c>
      <c r="AK189">
        <v>929.196248484848</v>
      </c>
      <c r="AL189">
        <v>3.35875022420738</v>
      </c>
      <c r="AM189">
        <v>66.8786947202565</v>
      </c>
      <c r="AN189">
        <f>(AP189 - AO189 + BO189*1E3/(8.314*(BQ189+273.15)) * AR189/BN189 * AQ189) * BN189/(100*BB189) * 1000/(1000 - AP189)</f>
        <v>0</v>
      </c>
      <c r="AO189">
        <v>21.4106743266964</v>
      </c>
      <c r="AP189">
        <v>22.8792812121212</v>
      </c>
      <c r="AQ189">
        <v>0.000120847392739762</v>
      </c>
      <c r="AR189">
        <v>77.4196873633664</v>
      </c>
      <c r="AS189">
        <v>13</v>
      </c>
      <c r="AT189">
        <v>3</v>
      </c>
      <c r="AU189">
        <f>IF(AS189*$H$13&gt;=AW189,1.0,(AW189/(AW189-AS189*$H$13)))</f>
        <v>0</v>
      </c>
      <c r="AV189">
        <f>(AU189-1)*100</f>
        <v>0</v>
      </c>
      <c r="AW189">
        <f>MAX(0,($B$13+$C$13*BV189)/(1+$D$13*BV189)*BO189/(BQ189+273)*$E$13)</f>
        <v>0</v>
      </c>
      <c r="AX189">
        <f>$B$11*BW189+$C$11*BX189+$F$11*CI189*(1-CL189)</f>
        <v>0</v>
      </c>
      <c r="AY189">
        <f>AX189*AZ189</f>
        <v>0</v>
      </c>
      <c r="AZ189">
        <f>($B$11*$D$9+$C$11*$D$9+$F$11*((CV189+CN189)/MAX(CV189+CN189+CW189, 0.1)*$I$9+CW189/MAX(CV189+CN189+CW189, 0.1)*$J$9))/($B$11+$C$11+$F$11)</f>
        <v>0</v>
      </c>
      <c r="BA189">
        <f>($B$11*$K$9+$C$11*$K$9+$F$11*((CV189+CN189)/MAX(CV189+CN189+CW189, 0.1)*$P$9+CW189/MAX(CV189+CN189+CW189, 0.1)*$Q$9))/($B$11+$C$11+$F$11)</f>
        <v>0</v>
      </c>
      <c r="BB189">
        <v>2.18</v>
      </c>
      <c r="BC189">
        <v>0.5</v>
      </c>
      <c r="BD189" t="s">
        <v>355</v>
      </c>
      <c r="BE189">
        <v>2</v>
      </c>
      <c r="BF189" t="b">
        <v>1</v>
      </c>
      <c r="BG189">
        <v>1656173247</v>
      </c>
      <c r="BH189">
        <v>884.949555555556</v>
      </c>
      <c r="BI189">
        <v>923.195703703704</v>
      </c>
      <c r="BJ189">
        <v>22.8798518518519</v>
      </c>
      <c r="BK189">
        <v>21.4050074074074</v>
      </c>
      <c r="BL189">
        <v>882.869222222222</v>
      </c>
      <c r="BM189">
        <v>22.8283037037037</v>
      </c>
      <c r="BN189">
        <v>500.03837037037</v>
      </c>
      <c r="BO189">
        <v>76.3323925925926</v>
      </c>
      <c r="BP189">
        <v>0.100021348148148</v>
      </c>
      <c r="BQ189">
        <v>26.6463888888889</v>
      </c>
      <c r="BR189">
        <v>26.8341222222222</v>
      </c>
      <c r="BS189">
        <v>999.9</v>
      </c>
      <c r="BT189">
        <v>0</v>
      </c>
      <c r="BU189">
        <v>0</v>
      </c>
      <c r="BV189">
        <v>9979.90555555556</v>
      </c>
      <c r="BW189">
        <v>0</v>
      </c>
      <c r="BX189">
        <v>1796.35407407407</v>
      </c>
      <c r="BY189">
        <v>-38.2461111111111</v>
      </c>
      <c r="BZ189">
        <v>905.671222222222</v>
      </c>
      <c r="CA189">
        <v>943.389148148148</v>
      </c>
      <c r="CB189">
        <v>1.47485703703704</v>
      </c>
      <c r="CC189">
        <v>923.195703703704</v>
      </c>
      <c r="CD189">
        <v>21.4050074074074</v>
      </c>
      <c r="CE189">
        <v>1.7464737037037</v>
      </c>
      <c r="CF189">
        <v>1.63389518518519</v>
      </c>
      <c r="CG189">
        <v>15.3157740740741</v>
      </c>
      <c r="CH189">
        <v>14.2822407407407</v>
      </c>
      <c r="CI189">
        <v>1999.98740740741</v>
      </c>
      <c r="CJ189">
        <v>0.979995555555556</v>
      </c>
      <c r="CK189">
        <v>0.0200045444444444</v>
      </c>
      <c r="CL189">
        <v>0</v>
      </c>
      <c r="CM189">
        <v>2.47502962962963</v>
      </c>
      <c r="CN189">
        <v>0</v>
      </c>
      <c r="CO189">
        <v>3156.4862962963</v>
      </c>
      <c r="CP189">
        <v>16705.2777777778</v>
      </c>
      <c r="CQ189">
        <v>46.2453333333333</v>
      </c>
      <c r="CR189">
        <v>48.6847037037037</v>
      </c>
      <c r="CS189">
        <v>47.3910740740741</v>
      </c>
      <c r="CT189">
        <v>46.4416666666666</v>
      </c>
      <c r="CU189">
        <v>45.562</v>
      </c>
      <c r="CV189">
        <v>1959.97740740741</v>
      </c>
      <c r="CW189">
        <v>40.01</v>
      </c>
      <c r="CX189">
        <v>0</v>
      </c>
      <c r="CY189">
        <v>1656173253.6</v>
      </c>
      <c r="CZ189">
        <v>0</v>
      </c>
      <c r="DA189">
        <v>0</v>
      </c>
      <c r="DB189" t="s">
        <v>356</v>
      </c>
      <c r="DC189">
        <v>1656081796.1</v>
      </c>
      <c r="DD189">
        <v>1656081786.6</v>
      </c>
      <c r="DE189">
        <v>0</v>
      </c>
      <c r="DF189">
        <v>0.447</v>
      </c>
      <c r="DG189">
        <v>0.012</v>
      </c>
      <c r="DH189">
        <v>1.816</v>
      </c>
      <c r="DI189">
        <v>-0.091</v>
      </c>
      <c r="DJ189">
        <v>420</v>
      </c>
      <c r="DK189">
        <v>13</v>
      </c>
      <c r="DL189">
        <v>0.64</v>
      </c>
      <c r="DM189">
        <v>0.22</v>
      </c>
      <c r="DN189">
        <v>-38.28075</v>
      </c>
      <c r="DO189">
        <v>0.402792495309653</v>
      </c>
      <c r="DP189">
        <v>0.162717448357575</v>
      </c>
      <c r="DQ189">
        <v>0</v>
      </c>
      <c r="DR189">
        <v>1.46841075</v>
      </c>
      <c r="DS189">
        <v>0.0542275046904286</v>
      </c>
      <c r="DT189">
        <v>0.01646847980044</v>
      </c>
      <c r="DU189">
        <v>1</v>
      </c>
      <c r="DV189">
        <v>1</v>
      </c>
      <c r="DW189">
        <v>2</v>
      </c>
      <c r="DX189" t="s">
        <v>375</v>
      </c>
      <c r="DY189">
        <v>2.84327</v>
      </c>
      <c r="DZ189">
        <v>2.71636</v>
      </c>
      <c r="EA189">
        <v>0.13273</v>
      </c>
      <c r="EB189">
        <v>0.136319</v>
      </c>
      <c r="EC189">
        <v>0.0844782</v>
      </c>
      <c r="ED189">
        <v>0.0800809</v>
      </c>
      <c r="EE189">
        <v>24514</v>
      </c>
      <c r="EF189">
        <v>21082.9</v>
      </c>
      <c r="EG189">
        <v>25316.3</v>
      </c>
      <c r="EH189">
        <v>23783.8</v>
      </c>
      <c r="EI189">
        <v>39576.6</v>
      </c>
      <c r="EJ189">
        <v>36228.3</v>
      </c>
      <c r="EK189">
        <v>45779.6</v>
      </c>
      <c r="EL189">
        <v>42443.8</v>
      </c>
      <c r="EM189">
        <v>1.76707</v>
      </c>
      <c r="EN189">
        <v>2.15905</v>
      </c>
      <c r="EO189">
        <v>0.0264272</v>
      </c>
      <c r="EP189">
        <v>0</v>
      </c>
      <c r="EQ189">
        <v>26.414</v>
      </c>
      <c r="ER189">
        <v>999.9</v>
      </c>
      <c r="ES189">
        <v>39.763</v>
      </c>
      <c r="ET189">
        <v>34.15</v>
      </c>
      <c r="EU189">
        <v>28.065</v>
      </c>
      <c r="EV189">
        <v>52.4157</v>
      </c>
      <c r="EW189">
        <v>34.379</v>
      </c>
      <c r="EX189">
        <v>2</v>
      </c>
      <c r="EY189">
        <v>0.15419</v>
      </c>
      <c r="EZ189">
        <v>2.66971</v>
      </c>
      <c r="FA189">
        <v>20.2229</v>
      </c>
      <c r="FB189">
        <v>5.23256</v>
      </c>
      <c r="FC189">
        <v>11.992</v>
      </c>
      <c r="FD189">
        <v>4.9556</v>
      </c>
      <c r="FE189">
        <v>3.3039</v>
      </c>
      <c r="FF189">
        <v>9999</v>
      </c>
      <c r="FG189">
        <v>311.8</v>
      </c>
      <c r="FH189">
        <v>3775.5</v>
      </c>
      <c r="FI189">
        <v>9999</v>
      </c>
      <c r="FJ189">
        <v>1.86829</v>
      </c>
      <c r="FK189">
        <v>1.86401</v>
      </c>
      <c r="FL189">
        <v>1.87149</v>
      </c>
      <c r="FM189">
        <v>1.8625</v>
      </c>
      <c r="FN189">
        <v>1.86188</v>
      </c>
      <c r="FO189">
        <v>1.86829</v>
      </c>
      <c r="FP189">
        <v>1.85846</v>
      </c>
      <c r="FQ189">
        <v>1.86478</v>
      </c>
      <c r="FR189">
        <v>5</v>
      </c>
      <c r="FS189">
        <v>0</v>
      </c>
      <c r="FT189">
        <v>0</v>
      </c>
      <c r="FU189">
        <v>0</v>
      </c>
      <c r="FV189" t="s">
        <v>358</v>
      </c>
      <c r="FW189" t="s">
        <v>359</v>
      </c>
      <c r="FX189" t="s">
        <v>360</v>
      </c>
      <c r="FY189" t="s">
        <v>360</v>
      </c>
      <c r="FZ189" t="s">
        <v>360</v>
      </c>
      <c r="GA189" t="s">
        <v>360</v>
      </c>
      <c r="GB189">
        <v>0</v>
      </c>
      <c r="GC189">
        <v>100</v>
      </c>
      <c r="GD189">
        <v>100</v>
      </c>
      <c r="GE189">
        <v>2.116</v>
      </c>
      <c r="GF189">
        <v>0.0516</v>
      </c>
      <c r="GG189">
        <v>0.394990895927804</v>
      </c>
      <c r="GH189">
        <v>0.00311535208462502</v>
      </c>
      <c r="GI189">
        <v>-2.16445174003142e-06</v>
      </c>
      <c r="GJ189">
        <v>9.0383515404126e-10</v>
      </c>
      <c r="GK189">
        <v>0.0515542376217994</v>
      </c>
      <c r="GL189">
        <v>0</v>
      </c>
      <c r="GM189">
        <v>0</v>
      </c>
      <c r="GN189">
        <v>0</v>
      </c>
      <c r="GO189">
        <v>18</v>
      </c>
      <c r="GP189">
        <v>2154</v>
      </c>
      <c r="GQ189">
        <v>2</v>
      </c>
      <c r="GR189">
        <v>17</v>
      </c>
      <c r="GS189">
        <v>1524.3</v>
      </c>
      <c r="GT189">
        <v>1524.5</v>
      </c>
      <c r="GU189">
        <v>2.54517</v>
      </c>
      <c r="GV189">
        <v>2.35596</v>
      </c>
      <c r="GW189">
        <v>1.99829</v>
      </c>
      <c r="GX189">
        <v>2.67456</v>
      </c>
      <c r="GY189">
        <v>2.09351</v>
      </c>
      <c r="GZ189">
        <v>2.37061</v>
      </c>
      <c r="HA189">
        <v>39.7673</v>
      </c>
      <c r="HB189">
        <v>15.3841</v>
      </c>
      <c r="HC189">
        <v>18</v>
      </c>
      <c r="HD189">
        <v>427.691</v>
      </c>
      <c r="HE189">
        <v>697.973</v>
      </c>
      <c r="HF189">
        <v>23.0042</v>
      </c>
      <c r="HG189">
        <v>29.4763</v>
      </c>
      <c r="HH189">
        <v>30.0007</v>
      </c>
      <c r="HI189">
        <v>29.2482</v>
      </c>
      <c r="HJ189">
        <v>29.2309</v>
      </c>
      <c r="HK189">
        <v>50.9929</v>
      </c>
      <c r="HL189">
        <v>31.5555</v>
      </c>
      <c r="HM189">
        <v>26.4171</v>
      </c>
      <c r="HN189">
        <v>23</v>
      </c>
      <c r="HO189">
        <v>968.468</v>
      </c>
      <c r="HP189">
        <v>21.4434</v>
      </c>
      <c r="HQ189">
        <v>96.8813</v>
      </c>
      <c r="HR189">
        <v>99.7738</v>
      </c>
    </row>
    <row r="190" spans="1:226">
      <c r="A190">
        <v>174</v>
      </c>
      <c r="B190">
        <v>1656173259.5</v>
      </c>
      <c r="C190">
        <v>3463</v>
      </c>
      <c r="D190" t="s">
        <v>707</v>
      </c>
      <c r="E190" t="s">
        <v>708</v>
      </c>
      <c r="F190">
        <v>5</v>
      </c>
      <c r="G190" t="s">
        <v>596</v>
      </c>
      <c r="H190" t="s">
        <v>354</v>
      </c>
      <c r="I190">
        <v>1656173251.71429</v>
      </c>
      <c r="J190">
        <f>(K190)/1000</f>
        <v>0</v>
      </c>
      <c r="K190">
        <f>IF(BF190, AN190, AH190)</f>
        <v>0</v>
      </c>
      <c r="L190">
        <f>IF(BF190, AI190, AG190)</f>
        <v>0</v>
      </c>
      <c r="M190">
        <f>BH190 - IF(AU190&gt;1, L190*BB190*100.0/(AW190*BV190), 0)</f>
        <v>0</v>
      </c>
      <c r="N190">
        <f>((T190-J190/2)*M190-L190)/(T190+J190/2)</f>
        <v>0</v>
      </c>
      <c r="O190">
        <f>N190*(BO190+BP190)/1000.0</f>
        <v>0</v>
      </c>
      <c r="P190">
        <f>(BH190 - IF(AU190&gt;1, L190*BB190*100.0/(AW190*BV190), 0))*(BO190+BP190)/1000.0</f>
        <v>0</v>
      </c>
      <c r="Q190">
        <f>2.0/((1/S190-1/R190)+SIGN(S190)*SQRT((1/S190-1/R190)*(1/S190-1/R190) + 4*BC190/((BC190+1)*(BC190+1))*(2*1/S190*1/R190-1/R190*1/R190)))</f>
        <v>0</v>
      </c>
      <c r="R190">
        <f>IF(LEFT(BD190,1)&lt;&gt;"0",IF(LEFT(BD190,1)="1",3.0,BE190),$D$5+$E$5*(BV190*BO190/($K$5*1000))+$F$5*(BV190*BO190/($K$5*1000))*MAX(MIN(BB190,$J$5),$I$5)*MAX(MIN(BB190,$J$5),$I$5)+$G$5*MAX(MIN(BB190,$J$5),$I$5)*(BV190*BO190/($K$5*1000))+$H$5*(BV190*BO190/($K$5*1000))*(BV190*BO190/($K$5*1000)))</f>
        <v>0</v>
      </c>
      <c r="S190">
        <f>J190*(1000-(1000*0.61365*exp(17.502*W190/(240.97+W190))/(BO190+BP190)+BJ190)/2)/(1000*0.61365*exp(17.502*W190/(240.97+W190))/(BO190+BP190)-BJ190)</f>
        <v>0</v>
      </c>
      <c r="T190">
        <f>1/((BC190+1)/(Q190/1.6)+1/(R190/1.37)) + BC190/((BC190+1)/(Q190/1.6) + BC190/(R190/1.37))</f>
        <v>0</v>
      </c>
      <c r="U190">
        <f>(AX190*BA190)</f>
        <v>0</v>
      </c>
      <c r="V190">
        <f>(BQ190+(U190+2*0.95*5.67E-8*(((BQ190+$B$7)+273)^4-(BQ190+273)^4)-44100*J190)/(1.84*29.3*R190+8*0.95*5.67E-8*(BQ190+273)^3))</f>
        <v>0</v>
      </c>
      <c r="W190">
        <f>($C$7*BR190+$D$7*BS190+$E$7*V190)</f>
        <v>0</v>
      </c>
      <c r="X190">
        <f>0.61365*exp(17.502*W190/(240.97+W190))</f>
        <v>0</v>
      </c>
      <c r="Y190">
        <f>(Z190/AA190*100)</f>
        <v>0</v>
      </c>
      <c r="Z190">
        <f>BJ190*(BO190+BP190)/1000</f>
        <v>0</v>
      </c>
      <c r="AA190">
        <f>0.61365*exp(17.502*BQ190/(240.97+BQ190))</f>
        <v>0</v>
      </c>
      <c r="AB190">
        <f>(X190-BJ190*(BO190+BP190)/1000)</f>
        <v>0</v>
      </c>
      <c r="AC190">
        <f>(-J190*44100)</f>
        <v>0</v>
      </c>
      <c r="AD190">
        <f>2*29.3*R190*0.92*(BQ190-W190)</f>
        <v>0</v>
      </c>
      <c r="AE190">
        <f>2*0.95*5.67E-8*(((BQ190+$B$7)+273)^4-(W190+273)^4)</f>
        <v>0</v>
      </c>
      <c r="AF190">
        <f>U190+AE190+AC190+AD190</f>
        <v>0</v>
      </c>
      <c r="AG190">
        <f>BN190*AU190*(BI190-BH190*(1000-AU190*BK190)/(1000-AU190*BJ190))/(100*BB190)</f>
        <v>0</v>
      </c>
      <c r="AH190">
        <f>1000*BN190*AU190*(BJ190-BK190)/(100*BB190*(1000-AU190*BJ190))</f>
        <v>0</v>
      </c>
      <c r="AI190">
        <f>(AJ190 - AK190 - BO190*1E3/(8.314*(BQ190+273.15)) * AM190/BN190 * AL190) * BN190/(100*BB190) * (1000 - BK190)/1000</f>
        <v>0</v>
      </c>
      <c r="AJ190">
        <v>974.957104295748</v>
      </c>
      <c r="AK190">
        <v>946.039448484848</v>
      </c>
      <c r="AL190">
        <v>3.38841417956258</v>
      </c>
      <c r="AM190">
        <v>66.8786947202565</v>
      </c>
      <c r="AN190">
        <f>(AP190 - AO190 + BO190*1E3/(8.314*(BQ190+273.15)) * AR190/BN190 * AQ190) * BN190/(100*BB190) * 1000/(1000 - AP190)</f>
        <v>0</v>
      </c>
      <c r="AO190">
        <v>21.4201148954867</v>
      </c>
      <c r="AP190">
        <v>22.8809939393939</v>
      </c>
      <c r="AQ190">
        <v>3.69557781965049e-05</v>
      </c>
      <c r="AR190">
        <v>77.4196873633664</v>
      </c>
      <c r="AS190">
        <v>13</v>
      </c>
      <c r="AT190">
        <v>3</v>
      </c>
      <c r="AU190">
        <f>IF(AS190*$H$13&gt;=AW190,1.0,(AW190/(AW190-AS190*$H$13)))</f>
        <v>0</v>
      </c>
      <c r="AV190">
        <f>(AU190-1)*100</f>
        <v>0</v>
      </c>
      <c r="AW190">
        <f>MAX(0,($B$13+$C$13*BV190)/(1+$D$13*BV190)*BO190/(BQ190+273)*$E$13)</f>
        <v>0</v>
      </c>
      <c r="AX190">
        <f>$B$11*BW190+$C$11*BX190+$F$11*CI190*(1-CL190)</f>
        <v>0</v>
      </c>
      <c r="AY190">
        <f>AX190*AZ190</f>
        <v>0</v>
      </c>
      <c r="AZ190">
        <f>($B$11*$D$9+$C$11*$D$9+$F$11*((CV190+CN190)/MAX(CV190+CN190+CW190, 0.1)*$I$9+CW190/MAX(CV190+CN190+CW190, 0.1)*$J$9))/($B$11+$C$11+$F$11)</f>
        <v>0</v>
      </c>
      <c r="BA190">
        <f>($B$11*$K$9+$C$11*$K$9+$F$11*((CV190+CN190)/MAX(CV190+CN190+CW190, 0.1)*$P$9+CW190/MAX(CV190+CN190+CW190, 0.1)*$Q$9))/($B$11+$C$11+$F$11)</f>
        <v>0</v>
      </c>
      <c r="BB190">
        <v>2.18</v>
      </c>
      <c r="BC190">
        <v>0.5</v>
      </c>
      <c r="BD190" t="s">
        <v>355</v>
      </c>
      <c r="BE190">
        <v>2</v>
      </c>
      <c r="BF190" t="b">
        <v>1</v>
      </c>
      <c r="BG190">
        <v>1656173251.71429</v>
      </c>
      <c r="BH190">
        <v>900.436285714286</v>
      </c>
      <c r="BI190">
        <v>938.8235</v>
      </c>
      <c r="BJ190">
        <v>22.8779357142857</v>
      </c>
      <c r="BK190">
        <v>21.4115321428571</v>
      </c>
      <c r="BL190">
        <v>898.334</v>
      </c>
      <c r="BM190">
        <v>22.8263857142857</v>
      </c>
      <c r="BN190">
        <v>500.004107142857</v>
      </c>
      <c r="BO190">
        <v>76.3324178571429</v>
      </c>
      <c r="BP190">
        <v>0.100001735714286</v>
      </c>
      <c r="BQ190">
        <v>26.65225</v>
      </c>
      <c r="BR190">
        <v>26.8432464285714</v>
      </c>
      <c r="BS190">
        <v>999.9</v>
      </c>
      <c r="BT190">
        <v>0</v>
      </c>
      <c r="BU190">
        <v>0</v>
      </c>
      <c r="BV190">
        <v>9976.31607142857</v>
      </c>
      <c r="BW190">
        <v>0</v>
      </c>
      <c r="BX190">
        <v>1796.62392857143</v>
      </c>
      <c r="BY190">
        <v>-38.3872714285714</v>
      </c>
      <c r="BZ190">
        <v>921.518678571429</v>
      </c>
      <c r="CA190">
        <v>959.365107142857</v>
      </c>
      <c r="CB190">
        <v>1.4664125</v>
      </c>
      <c r="CC190">
        <v>938.8235</v>
      </c>
      <c r="CD190">
        <v>21.4115321428571</v>
      </c>
      <c r="CE190">
        <v>1.74632785714286</v>
      </c>
      <c r="CF190">
        <v>1.63439392857143</v>
      </c>
      <c r="CG190">
        <v>15.3144785714286</v>
      </c>
      <c r="CH190">
        <v>14.2869571428571</v>
      </c>
      <c r="CI190">
        <v>1999.99464285714</v>
      </c>
      <c r="CJ190">
        <v>0.979995785714286</v>
      </c>
      <c r="CK190">
        <v>0.0200043142857143</v>
      </c>
      <c r="CL190">
        <v>0</v>
      </c>
      <c r="CM190">
        <v>2.50314285714286</v>
      </c>
      <c r="CN190">
        <v>0</v>
      </c>
      <c r="CO190">
        <v>3153.02214285714</v>
      </c>
      <c r="CP190">
        <v>16705.3357142857</v>
      </c>
      <c r="CQ190">
        <v>46.25</v>
      </c>
      <c r="CR190">
        <v>48.687</v>
      </c>
      <c r="CS190">
        <v>47.406</v>
      </c>
      <c r="CT190">
        <v>46.46175</v>
      </c>
      <c r="CU190">
        <v>45.562</v>
      </c>
      <c r="CV190">
        <v>1959.98464285714</v>
      </c>
      <c r="CW190">
        <v>40.01</v>
      </c>
      <c r="CX190">
        <v>0</v>
      </c>
      <c r="CY190">
        <v>1656173258.4</v>
      </c>
      <c r="CZ190">
        <v>0</v>
      </c>
      <c r="DA190">
        <v>0</v>
      </c>
      <c r="DB190" t="s">
        <v>356</v>
      </c>
      <c r="DC190">
        <v>1656081796.1</v>
      </c>
      <c r="DD190">
        <v>1656081786.6</v>
      </c>
      <c r="DE190">
        <v>0</v>
      </c>
      <c r="DF190">
        <v>0.447</v>
      </c>
      <c r="DG190">
        <v>0.012</v>
      </c>
      <c r="DH190">
        <v>1.816</v>
      </c>
      <c r="DI190">
        <v>-0.091</v>
      </c>
      <c r="DJ190">
        <v>420</v>
      </c>
      <c r="DK190">
        <v>13</v>
      </c>
      <c r="DL190">
        <v>0.64</v>
      </c>
      <c r="DM190">
        <v>0.22</v>
      </c>
      <c r="DN190">
        <v>-38.358615</v>
      </c>
      <c r="DO190">
        <v>-0.991785365853622</v>
      </c>
      <c r="DP190">
        <v>0.222217036419353</v>
      </c>
      <c r="DQ190">
        <v>0</v>
      </c>
      <c r="DR190">
        <v>1.47206525</v>
      </c>
      <c r="DS190">
        <v>-0.105628930581617</v>
      </c>
      <c r="DT190">
        <v>0.0112832727937199</v>
      </c>
      <c r="DU190">
        <v>0</v>
      </c>
      <c r="DV190">
        <v>0</v>
      </c>
      <c r="DW190">
        <v>2</v>
      </c>
      <c r="DX190" t="s">
        <v>357</v>
      </c>
      <c r="DY190">
        <v>2.8433</v>
      </c>
      <c r="DZ190">
        <v>2.71635</v>
      </c>
      <c r="EA190">
        <v>0.134299</v>
      </c>
      <c r="EB190">
        <v>0.137871</v>
      </c>
      <c r="EC190">
        <v>0.0844793</v>
      </c>
      <c r="ED190">
        <v>0.0800335</v>
      </c>
      <c r="EE190">
        <v>24468.6</v>
      </c>
      <c r="EF190">
        <v>21045</v>
      </c>
      <c r="EG190">
        <v>25315.2</v>
      </c>
      <c r="EH190">
        <v>23783.9</v>
      </c>
      <c r="EI190">
        <v>39575.1</v>
      </c>
      <c r="EJ190">
        <v>36230.3</v>
      </c>
      <c r="EK190">
        <v>45778</v>
      </c>
      <c r="EL190">
        <v>42443.9</v>
      </c>
      <c r="EM190">
        <v>1.76688</v>
      </c>
      <c r="EN190">
        <v>2.15882</v>
      </c>
      <c r="EO190">
        <v>0.0270903</v>
      </c>
      <c r="EP190">
        <v>0</v>
      </c>
      <c r="EQ190">
        <v>26.418</v>
      </c>
      <c r="ER190">
        <v>999.9</v>
      </c>
      <c r="ES190">
        <v>39.739</v>
      </c>
      <c r="ET190">
        <v>34.17</v>
      </c>
      <c r="EU190">
        <v>28.08</v>
      </c>
      <c r="EV190">
        <v>52.1557</v>
      </c>
      <c r="EW190">
        <v>34.5032</v>
      </c>
      <c r="EX190">
        <v>2</v>
      </c>
      <c r="EY190">
        <v>0.154845</v>
      </c>
      <c r="EZ190">
        <v>2.68762</v>
      </c>
      <c r="FA190">
        <v>20.2228</v>
      </c>
      <c r="FB190">
        <v>5.23286</v>
      </c>
      <c r="FC190">
        <v>11.992</v>
      </c>
      <c r="FD190">
        <v>4.95555</v>
      </c>
      <c r="FE190">
        <v>3.30387</v>
      </c>
      <c r="FF190">
        <v>9999</v>
      </c>
      <c r="FG190">
        <v>311.8</v>
      </c>
      <c r="FH190">
        <v>3775.8</v>
      </c>
      <c r="FI190">
        <v>9999</v>
      </c>
      <c r="FJ190">
        <v>1.86829</v>
      </c>
      <c r="FK190">
        <v>1.86401</v>
      </c>
      <c r="FL190">
        <v>1.87149</v>
      </c>
      <c r="FM190">
        <v>1.86249</v>
      </c>
      <c r="FN190">
        <v>1.86189</v>
      </c>
      <c r="FO190">
        <v>1.86829</v>
      </c>
      <c r="FP190">
        <v>1.85844</v>
      </c>
      <c r="FQ190">
        <v>1.86478</v>
      </c>
      <c r="FR190">
        <v>5</v>
      </c>
      <c r="FS190">
        <v>0</v>
      </c>
      <c r="FT190">
        <v>0</v>
      </c>
      <c r="FU190">
        <v>0</v>
      </c>
      <c r="FV190" t="s">
        <v>358</v>
      </c>
      <c r="FW190" t="s">
        <v>359</v>
      </c>
      <c r="FX190" t="s">
        <v>360</v>
      </c>
      <c r="FY190" t="s">
        <v>360</v>
      </c>
      <c r="FZ190" t="s">
        <v>360</v>
      </c>
      <c r="GA190" t="s">
        <v>360</v>
      </c>
      <c r="GB190">
        <v>0</v>
      </c>
      <c r="GC190">
        <v>100</v>
      </c>
      <c r="GD190">
        <v>100</v>
      </c>
      <c r="GE190">
        <v>2.138</v>
      </c>
      <c r="GF190">
        <v>0.0515</v>
      </c>
      <c r="GG190">
        <v>0.394990895927804</v>
      </c>
      <c r="GH190">
        <v>0.00311535208462502</v>
      </c>
      <c r="GI190">
        <v>-2.16445174003142e-06</v>
      </c>
      <c r="GJ190">
        <v>9.0383515404126e-10</v>
      </c>
      <c r="GK190">
        <v>0.0515542376217994</v>
      </c>
      <c r="GL190">
        <v>0</v>
      </c>
      <c r="GM190">
        <v>0</v>
      </c>
      <c r="GN190">
        <v>0</v>
      </c>
      <c r="GO190">
        <v>18</v>
      </c>
      <c r="GP190">
        <v>2154</v>
      </c>
      <c r="GQ190">
        <v>2</v>
      </c>
      <c r="GR190">
        <v>17</v>
      </c>
      <c r="GS190">
        <v>1524.4</v>
      </c>
      <c r="GT190">
        <v>1524.5</v>
      </c>
      <c r="GU190">
        <v>2.58179</v>
      </c>
      <c r="GV190">
        <v>2.35596</v>
      </c>
      <c r="GW190">
        <v>1.99829</v>
      </c>
      <c r="GX190">
        <v>2.67456</v>
      </c>
      <c r="GY190">
        <v>2.09351</v>
      </c>
      <c r="GZ190">
        <v>2.323</v>
      </c>
      <c r="HA190">
        <v>39.7673</v>
      </c>
      <c r="HB190">
        <v>15.3841</v>
      </c>
      <c r="HC190">
        <v>18</v>
      </c>
      <c r="HD190">
        <v>427.629</v>
      </c>
      <c r="HE190">
        <v>697.871</v>
      </c>
      <c r="HF190">
        <v>23.004</v>
      </c>
      <c r="HG190">
        <v>29.485</v>
      </c>
      <c r="HH190">
        <v>30.0007</v>
      </c>
      <c r="HI190">
        <v>29.2557</v>
      </c>
      <c r="HJ190">
        <v>29.2387</v>
      </c>
      <c r="HK190">
        <v>51.7287</v>
      </c>
      <c r="HL190">
        <v>31.5555</v>
      </c>
      <c r="HM190">
        <v>26.0458</v>
      </c>
      <c r="HN190">
        <v>23</v>
      </c>
      <c r="HO190">
        <v>988.729</v>
      </c>
      <c r="HP190">
        <v>21.4434</v>
      </c>
      <c r="HQ190">
        <v>96.8776</v>
      </c>
      <c r="HR190">
        <v>99.7741</v>
      </c>
    </row>
    <row r="191" spans="1:226">
      <c r="A191">
        <v>175</v>
      </c>
      <c r="B191">
        <v>1656173264.5</v>
      </c>
      <c r="C191">
        <v>3468</v>
      </c>
      <c r="D191" t="s">
        <v>709</v>
      </c>
      <c r="E191" t="s">
        <v>710</v>
      </c>
      <c r="F191">
        <v>5</v>
      </c>
      <c r="G191" t="s">
        <v>596</v>
      </c>
      <c r="H191" t="s">
        <v>354</v>
      </c>
      <c r="I191">
        <v>1656173257</v>
      </c>
      <c r="J191">
        <f>(K191)/1000</f>
        <v>0</v>
      </c>
      <c r="K191">
        <f>IF(BF191, AN191, AH191)</f>
        <v>0</v>
      </c>
      <c r="L191">
        <f>IF(BF191, AI191, AG191)</f>
        <v>0</v>
      </c>
      <c r="M191">
        <f>BH191 - IF(AU191&gt;1, L191*BB191*100.0/(AW191*BV191), 0)</f>
        <v>0</v>
      </c>
      <c r="N191">
        <f>((T191-J191/2)*M191-L191)/(T191+J191/2)</f>
        <v>0</v>
      </c>
      <c r="O191">
        <f>N191*(BO191+BP191)/1000.0</f>
        <v>0</v>
      </c>
      <c r="P191">
        <f>(BH191 - IF(AU191&gt;1, L191*BB191*100.0/(AW191*BV191), 0))*(BO191+BP191)/1000.0</f>
        <v>0</v>
      </c>
      <c r="Q191">
        <f>2.0/((1/S191-1/R191)+SIGN(S191)*SQRT((1/S191-1/R191)*(1/S191-1/R191) + 4*BC191/((BC191+1)*(BC191+1))*(2*1/S191*1/R191-1/R191*1/R191)))</f>
        <v>0</v>
      </c>
      <c r="R191">
        <f>IF(LEFT(BD191,1)&lt;&gt;"0",IF(LEFT(BD191,1)="1",3.0,BE191),$D$5+$E$5*(BV191*BO191/($K$5*1000))+$F$5*(BV191*BO191/($K$5*1000))*MAX(MIN(BB191,$J$5),$I$5)*MAX(MIN(BB191,$J$5),$I$5)+$G$5*MAX(MIN(BB191,$J$5),$I$5)*(BV191*BO191/($K$5*1000))+$H$5*(BV191*BO191/($K$5*1000))*(BV191*BO191/($K$5*1000)))</f>
        <v>0</v>
      </c>
      <c r="S191">
        <f>J191*(1000-(1000*0.61365*exp(17.502*W191/(240.97+W191))/(BO191+BP191)+BJ191)/2)/(1000*0.61365*exp(17.502*W191/(240.97+W191))/(BO191+BP191)-BJ191)</f>
        <v>0</v>
      </c>
      <c r="T191">
        <f>1/((BC191+1)/(Q191/1.6)+1/(R191/1.37)) + BC191/((BC191+1)/(Q191/1.6) + BC191/(R191/1.37))</f>
        <v>0</v>
      </c>
      <c r="U191">
        <f>(AX191*BA191)</f>
        <v>0</v>
      </c>
      <c r="V191">
        <f>(BQ191+(U191+2*0.95*5.67E-8*(((BQ191+$B$7)+273)^4-(BQ191+273)^4)-44100*J191)/(1.84*29.3*R191+8*0.95*5.67E-8*(BQ191+273)^3))</f>
        <v>0</v>
      </c>
      <c r="W191">
        <f>($C$7*BR191+$D$7*BS191+$E$7*V191)</f>
        <v>0</v>
      </c>
      <c r="X191">
        <f>0.61365*exp(17.502*W191/(240.97+W191))</f>
        <v>0</v>
      </c>
      <c r="Y191">
        <f>(Z191/AA191*100)</f>
        <v>0</v>
      </c>
      <c r="Z191">
        <f>BJ191*(BO191+BP191)/1000</f>
        <v>0</v>
      </c>
      <c r="AA191">
        <f>0.61365*exp(17.502*BQ191/(240.97+BQ191))</f>
        <v>0</v>
      </c>
      <c r="AB191">
        <f>(X191-BJ191*(BO191+BP191)/1000)</f>
        <v>0</v>
      </c>
      <c r="AC191">
        <f>(-J191*44100)</f>
        <v>0</v>
      </c>
      <c r="AD191">
        <f>2*29.3*R191*0.92*(BQ191-W191)</f>
        <v>0</v>
      </c>
      <c r="AE191">
        <f>2*0.95*5.67E-8*(((BQ191+$B$7)+273)^4-(W191+273)^4)</f>
        <v>0</v>
      </c>
      <c r="AF191">
        <f>U191+AE191+AC191+AD191</f>
        <v>0</v>
      </c>
      <c r="AG191">
        <f>BN191*AU191*(BI191-BH191*(1000-AU191*BK191)/(1000-AU191*BJ191))/(100*BB191)</f>
        <v>0</v>
      </c>
      <c r="AH191">
        <f>1000*BN191*AU191*(BJ191-BK191)/(100*BB191*(1000-AU191*BJ191))</f>
        <v>0</v>
      </c>
      <c r="AI191">
        <f>(AJ191 - AK191 - BO191*1E3/(8.314*(BQ191+273.15)) * AM191/BN191 * AL191) * BN191/(100*BB191) * (1000 - BK191)/1000</f>
        <v>0</v>
      </c>
      <c r="AJ191">
        <v>992.077473452411</v>
      </c>
      <c r="AK191">
        <v>963.08723030303</v>
      </c>
      <c r="AL191">
        <v>3.43103783143236</v>
      </c>
      <c r="AM191">
        <v>66.8786947202565</v>
      </c>
      <c r="AN191">
        <f>(AP191 - AO191 + BO191*1E3/(8.314*(BQ191+273.15)) * AR191/BN191 * AQ191) * BN191/(100*BB191) * 1000/(1000 - AP191)</f>
        <v>0</v>
      </c>
      <c r="AO191">
        <v>21.3870892007843</v>
      </c>
      <c r="AP191">
        <v>22.8694957575757</v>
      </c>
      <c r="AQ191">
        <v>-7.84869652693115e-05</v>
      </c>
      <c r="AR191">
        <v>77.4196873633664</v>
      </c>
      <c r="AS191">
        <v>13</v>
      </c>
      <c r="AT191">
        <v>3</v>
      </c>
      <c r="AU191">
        <f>IF(AS191*$H$13&gt;=AW191,1.0,(AW191/(AW191-AS191*$H$13)))</f>
        <v>0</v>
      </c>
      <c r="AV191">
        <f>(AU191-1)*100</f>
        <v>0</v>
      </c>
      <c r="AW191">
        <f>MAX(0,($B$13+$C$13*BV191)/(1+$D$13*BV191)*BO191/(BQ191+273)*$E$13)</f>
        <v>0</v>
      </c>
      <c r="AX191">
        <f>$B$11*BW191+$C$11*BX191+$F$11*CI191*(1-CL191)</f>
        <v>0</v>
      </c>
      <c r="AY191">
        <f>AX191*AZ191</f>
        <v>0</v>
      </c>
      <c r="AZ191">
        <f>($B$11*$D$9+$C$11*$D$9+$F$11*((CV191+CN191)/MAX(CV191+CN191+CW191, 0.1)*$I$9+CW191/MAX(CV191+CN191+CW191, 0.1)*$J$9))/($B$11+$C$11+$F$11)</f>
        <v>0</v>
      </c>
      <c r="BA191">
        <f>($B$11*$K$9+$C$11*$K$9+$F$11*((CV191+CN191)/MAX(CV191+CN191+CW191, 0.1)*$P$9+CW191/MAX(CV191+CN191+CW191, 0.1)*$Q$9))/($B$11+$C$11+$F$11)</f>
        <v>0</v>
      </c>
      <c r="BB191">
        <v>2.18</v>
      </c>
      <c r="BC191">
        <v>0.5</v>
      </c>
      <c r="BD191" t="s">
        <v>355</v>
      </c>
      <c r="BE191">
        <v>2</v>
      </c>
      <c r="BF191" t="b">
        <v>1</v>
      </c>
      <c r="BG191">
        <v>1656173257</v>
      </c>
      <c r="BH191">
        <v>917.833222222222</v>
      </c>
      <c r="BI191">
        <v>956.52</v>
      </c>
      <c r="BJ191">
        <v>22.878</v>
      </c>
      <c r="BK191">
        <v>21.4029296296296</v>
      </c>
      <c r="BL191">
        <v>915.706148148148</v>
      </c>
      <c r="BM191">
        <v>22.8264481481481</v>
      </c>
      <c r="BN191">
        <v>499.980703703704</v>
      </c>
      <c r="BO191">
        <v>76.3327259259259</v>
      </c>
      <c r="BP191">
        <v>0.0999574555555556</v>
      </c>
      <c r="BQ191">
        <v>26.6627111111111</v>
      </c>
      <c r="BR191">
        <v>26.8544407407407</v>
      </c>
      <c r="BS191">
        <v>999.9</v>
      </c>
      <c r="BT191">
        <v>0</v>
      </c>
      <c r="BU191">
        <v>0</v>
      </c>
      <c r="BV191">
        <v>9986.52407407408</v>
      </c>
      <c r="BW191">
        <v>0</v>
      </c>
      <c r="BX191">
        <v>1796.73555555556</v>
      </c>
      <c r="BY191">
        <v>-38.6868740740741</v>
      </c>
      <c r="BZ191">
        <v>939.322925925926</v>
      </c>
      <c r="CA191">
        <v>977.439814814815</v>
      </c>
      <c r="CB191">
        <v>1.47507296296296</v>
      </c>
      <c r="CC191">
        <v>956.52</v>
      </c>
      <c r="CD191">
        <v>21.4029296296296</v>
      </c>
      <c r="CE191">
        <v>1.74633962962963</v>
      </c>
      <c r="CF191">
        <v>1.63374444444444</v>
      </c>
      <c r="CG191">
        <v>15.3145814814815</v>
      </c>
      <c r="CH191">
        <v>14.2808074074074</v>
      </c>
      <c r="CI191">
        <v>1999.97</v>
      </c>
      <c r="CJ191">
        <v>0.979995777777778</v>
      </c>
      <c r="CK191">
        <v>0.0200043222222222</v>
      </c>
      <c r="CL191">
        <v>0</v>
      </c>
      <c r="CM191">
        <v>2.47036666666667</v>
      </c>
      <c r="CN191">
        <v>0</v>
      </c>
      <c r="CO191">
        <v>3149.22111111111</v>
      </c>
      <c r="CP191">
        <v>16705.1296296296</v>
      </c>
      <c r="CQ191">
        <v>46.2545925925926</v>
      </c>
      <c r="CR191">
        <v>48.6963333333333</v>
      </c>
      <c r="CS191">
        <v>47.4255185185185</v>
      </c>
      <c r="CT191">
        <v>46.4836666666667</v>
      </c>
      <c r="CU191">
        <v>45.562</v>
      </c>
      <c r="CV191">
        <v>1959.96</v>
      </c>
      <c r="CW191">
        <v>40.01</v>
      </c>
      <c r="CX191">
        <v>0</v>
      </c>
      <c r="CY191">
        <v>1656173263.2</v>
      </c>
      <c r="CZ191">
        <v>0</v>
      </c>
      <c r="DA191">
        <v>0</v>
      </c>
      <c r="DB191" t="s">
        <v>356</v>
      </c>
      <c r="DC191">
        <v>1656081796.1</v>
      </c>
      <c r="DD191">
        <v>1656081786.6</v>
      </c>
      <c r="DE191">
        <v>0</v>
      </c>
      <c r="DF191">
        <v>0.447</v>
      </c>
      <c r="DG191">
        <v>0.012</v>
      </c>
      <c r="DH191">
        <v>1.816</v>
      </c>
      <c r="DI191">
        <v>-0.091</v>
      </c>
      <c r="DJ191">
        <v>420</v>
      </c>
      <c r="DK191">
        <v>13</v>
      </c>
      <c r="DL191">
        <v>0.64</v>
      </c>
      <c r="DM191">
        <v>0.22</v>
      </c>
      <c r="DN191">
        <v>-38.4880875</v>
      </c>
      <c r="DO191">
        <v>-3.28081013133208</v>
      </c>
      <c r="DP191">
        <v>0.322169270871307</v>
      </c>
      <c r="DQ191">
        <v>0</v>
      </c>
      <c r="DR191">
        <v>1.47332325</v>
      </c>
      <c r="DS191">
        <v>0.0526213508442747</v>
      </c>
      <c r="DT191">
        <v>0.0142869418329291</v>
      </c>
      <c r="DU191">
        <v>1</v>
      </c>
      <c r="DV191">
        <v>1</v>
      </c>
      <c r="DW191">
        <v>2</v>
      </c>
      <c r="DX191" t="s">
        <v>375</v>
      </c>
      <c r="DY191">
        <v>2.84351</v>
      </c>
      <c r="DZ191">
        <v>2.7164</v>
      </c>
      <c r="EA191">
        <v>0.135869</v>
      </c>
      <c r="EB191">
        <v>0.139434</v>
      </c>
      <c r="EC191">
        <v>0.0844454</v>
      </c>
      <c r="ED191">
        <v>0.0799579</v>
      </c>
      <c r="EE191">
        <v>24423.6</v>
      </c>
      <c r="EF191">
        <v>21006.5</v>
      </c>
      <c r="EG191">
        <v>25314.6</v>
      </c>
      <c r="EH191">
        <v>23783.5</v>
      </c>
      <c r="EI191">
        <v>39576</v>
      </c>
      <c r="EJ191">
        <v>36232.9</v>
      </c>
      <c r="EK191">
        <v>45777.3</v>
      </c>
      <c r="EL191">
        <v>42443.5</v>
      </c>
      <c r="EM191">
        <v>1.76705</v>
      </c>
      <c r="EN191">
        <v>2.1588</v>
      </c>
      <c r="EO191">
        <v>0.0269786</v>
      </c>
      <c r="EP191">
        <v>0</v>
      </c>
      <c r="EQ191">
        <v>26.4245</v>
      </c>
      <c r="ER191">
        <v>999.9</v>
      </c>
      <c r="ES191">
        <v>39.69</v>
      </c>
      <c r="ET191">
        <v>34.17</v>
      </c>
      <c r="EU191">
        <v>28.0477</v>
      </c>
      <c r="EV191">
        <v>52.6157</v>
      </c>
      <c r="EW191">
        <v>34.4872</v>
      </c>
      <c r="EX191">
        <v>2</v>
      </c>
      <c r="EY191">
        <v>0.1556</v>
      </c>
      <c r="EZ191">
        <v>2.71326</v>
      </c>
      <c r="FA191">
        <v>20.2224</v>
      </c>
      <c r="FB191">
        <v>5.23271</v>
      </c>
      <c r="FC191">
        <v>11.992</v>
      </c>
      <c r="FD191">
        <v>4.95565</v>
      </c>
      <c r="FE191">
        <v>3.30395</v>
      </c>
      <c r="FF191">
        <v>9999</v>
      </c>
      <c r="FG191">
        <v>311.8</v>
      </c>
      <c r="FH191">
        <v>3775.8</v>
      </c>
      <c r="FI191">
        <v>9999</v>
      </c>
      <c r="FJ191">
        <v>1.86829</v>
      </c>
      <c r="FK191">
        <v>1.86401</v>
      </c>
      <c r="FL191">
        <v>1.87149</v>
      </c>
      <c r="FM191">
        <v>1.86249</v>
      </c>
      <c r="FN191">
        <v>1.86188</v>
      </c>
      <c r="FO191">
        <v>1.86829</v>
      </c>
      <c r="FP191">
        <v>1.85842</v>
      </c>
      <c r="FQ191">
        <v>1.86478</v>
      </c>
      <c r="FR191">
        <v>5</v>
      </c>
      <c r="FS191">
        <v>0</v>
      </c>
      <c r="FT191">
        <v>0</v>
      </c>
      <c r="FU191">
        <v>0</v>
      </c>
      <c r="FV191" t="s">
        <v>358</v>
      </c>
      <c r="FW191" t="s">
        <v>359</v>
      </c>
      <c r="FX191" t="s">
        <v>360</v>
      </c>
      <c r="FY191" t="s">
        <v>360</v>
      </c>
      <c r="FZ191" t="s">
        <v>360</v>
      </c>
      <c r="GA191" t="s">
        <v>360</v>
      </c>
      <c r="GB191">
        <v>0</v>
      </c>
      <c r="GC191">
        <v>100</v>
      </c>
      <c r="GD191">
        <v>100</v>
      </c>
      <c r="GE191">
        <v>2.163</v>
      </c>
      <c r="GF191">
        <v>0.0515</v>
      </c>
      <c r="GG191">
        <v>0.394990895927804</v>
      </c>
      <c r="GH191">
        <v>0.00311535208462502</v>
      </c>
      <c r="GI191">
        <v>-2.16445174003142e-06</v>
      </c>
      <c r="GJ191">
        <v>9.0383515404126e-10</v>
      </c>
      <c r="GK191">
        <v>0.0515542376217994</v>
      </c>
      <c r="GL191">
        <v>0</v>
      </c>
      <c r="GM191">
        <v>0</v>
      </c>
      <c r="GN191">
        <v>0</v>
      </c>
      <c r="GO191">
        <v>18</v>
      </c>
      <c r="GP191">
        <v>2154</v>
      </c>
      <c r="GQ191">
        <v>2</v>
      </c>
      <c r="GR191">
        <v>17</v>
      </c>
      <c r="GS191">
        <v>1524.5</v>
      </c>
      <c r="GT191">
        <v>1524.6</v>
      </c>
      <c r="GU191">
        <v>2.61475</v>
      </c>
      <c r="GV191">
        <v>2.35596</v>
      </c>
      <c r="GW191">
        <v>1.99829</v>
      </c>
      <c r="GX191">
        <v>2.67456</v>
      </c>
      <c r="GY191">
        <v>2.09351</v>
      </c>
      <c r="GZ191">
        <v>2.3291</v>
      </c>
      <c r="HA191">
        <v>39.7925</v>
      </c>
      <c r="HB191">
        <v>15.3841</v>
      </c>
      <c r="HC191">
        <v>18</v>
      </c>
      <c r="HD191">
        <v>427.782</v>
      </c>
      <c r="HE191">
        <v>697.949</v>
      </c>
      <c r="HF191">
        <v>23.0049</v>
      </c>
      <c r="HG191">
        <v>29.4939</v>
      </c>
      <c r="HH191">
        <v>30.0008</v>
      </c>
      <c r="HI191">
        <v>29.2633</v>
      </c>
      <c r="HJ191">
        <v>29.2468</v>
      </c>
      <c r="HK191">
        <v>52.3876</v>
      </c>
      <c r="HL191">
        <v>31.5555</v>
      </c>
      <c r="HM191">
        <v>26.0458</v>
      </c>
      <c r="HN191">
        <v>23</v>
      </c>
      <c r="HO191">
        <v>1002.32</v>
      </c>
      <c r="HP191">
        <v>21.4434</v>
      </c>
      <c r="HQ191">
        <v>96.8758</v>
      </c>
      <c r="HR191">
        <v>99.7728</v>
      </c>
    </row>
    <row r="192" spans="1:226">
      <c r="A192">
        <v>176</v>
      </c>
      <c r="B192">
        <v>1656173269.5</v>
      </c>
      <c r="C192">
        <v>3473</v>
      </c>
      <c r="D192" t="s">
        <v>711</v>
      </c>
      <c r="E192" t="s">
        <v>712</v>
      </c>
      <c r="F192">
        <v>5</v>
      </c>
      <c r="G192" t="s">
        <v>596</v>
      </c>
      <c r="H192" t="s">
        <v>354</v>
      </c>
      <c r="I192">
        <v>1656173261.71429</v>
      </c>
      <c r="J192">
        <f>(K192)/1000</f>
        <v>0</v>
      </c>
      <c r="K192">
        <f>IF(BF192, AN192, AH192)</f>
        <v>0</v>
      </c>
      <c r="L192">
        <f>IF(BF192, AI192, AG192)</f>
        <v>0</v>
      </c>
      <c r="M192">
        <f>BH192 - IF(AU192&gt;1, L192*BB192*100.0/(AW192*BV192), 0)</f>
        <v>0</v>
      </c>
      <c r="N192">
        <f>((T192-J192/2)*M192-L192)/(T192+J192/2)</f>
        <v>0</v>
      </c>
      <c r="O192">
        <f>N192*(BO192+BP192)/1000.0</f>
        <v>0</v>
      </c>
      <c r="P192">
        <f>(BH192 - IF(AU192&gt;1, L192*BB192*100.0/(AW192*BV192), 0))*(BO192+BP192)/1000.0</f>
        <v>0</v>
      </c>
      <c r="Q192">
        <f>2.0/((1/S192-1/R192)+SIGN(S192)*SQRT((1/S192-1/R192)*(1/S192-1/R192) + 4*BC192/((BC192+1)*(BC192+1))*(2*1/S192*1/R192-1/R192*1/R192)))</f>
        <v>0</v>
      </c>
      <c r="R192">
        <f>IF(LEFT(BD192,1)&lt;&gt;"0",IF(LEFT(BD192,1)="1",3.0,BE192),$D$5+$E$5*(BV192*BO192/($K$5*1000))+$F$5*(BV192*BO192/($K$5*1000))*MAX(MIN(BB192,$J$5),$I$5)*MAX(MIN(BB192,$J$5),$I$5)+$G$5*MAX(MIN(BB192,$J$5),$I$5)*(BV192*BO192/($K$5*1000))+$H$5*(BV192*BO192/($K$5*1000))*(BV192*BO192/($K$5*1000)))</f>
        <v>0</v>
      </c>
      <c r="S192">
        <f>J192*(1000-(1000*0.61365*exp(17.502*W192/(240.97+W192))/(BO192+BP192)+BJ192)/2)/(1000*0.61365*exp(17.502*W192/(240.97+W192))/(BO192+BP192)-BJ192)</f>
        <v>0</v>
      </c>
      <c r="T192">
        <f>1/((BC192+1)/(Q192/1.6)+1/(R192/1.37)) + BC192/((BC192+1)/(Q192/1.6) + BC192/(R192/1.37))</f>
        <v>0</v>
      </c>
      <c r="U192">
        <f>(AX192*BA192)</f>
        <v>0</v>
      </c>
      <c r="V192">
        <f>(BQ192+(U192+2*0.95*5.67E-8*(((BQ192+$B$7)+273)^4-(BQ192+273)^4)-44100*J192)/(1.84*29.3*R192+8*0.95*5.67E-8*(BQ192+273)^3))</f>
        <v>0</v>
      </c>
      <c r="W192">
        <f>($C$7*BR192+$D$7*BS192+$E$7*V192)</f>
        <v>0</v>
      </c>
      <c r="X192">
        <f>0.61365*exp(17.502*W192/(240.97+W192))</f>
        <v>0</v>
      </c>
      <c r="Y192">
        <f>(Z192/AA192*100)</f>
        <v>0</v>
      </c>
      <c r="Z192">
        <f>BJ192*(BO192+BP192)/1000</f>
        <v>0</v>
      </c>
      <c r="AA192">
        <f>0.61365*exp(17.502*BQ192/(240.97+BQ192))</f>
        <v>0</v>
      </c>
      <c r="AB192">
        <f>(X192-BJ192*(BO192+BP192)/1000)</f>
        <v>0</v>
      </c>
      <c r="AC192">
        <f>(-J192*44100)</f>
        <v>0</v>
      </c>
      <c r="AD192">
        <f>2*29.3*R192*0.92*(BQ192-W192)</f>
        <v>0</v>
      </c>
      <c r="AE192">
        <f>2*0.95*5.67E-8*(((BQ192+$B$7)+273)^4-(W192+273)^4)</f>
        <v>0</v>
      </c>
      <c r="AF192">
        <f>U192+AE192+AC192+AD192</f>
        <v>0</v>
      </c>
      <c r="AG192">
        <f>BN192*AU192*(BI192-BH192*(1000-AU192*BK192)/(1000-AU192*BJ192))/(100*BB192)</f>
        <v>0</v>
      </c>
      <c r="AH192">
        <f>1000*BN192*AU192*(BJ192-BK192)/(100*BB192*(1000-AU192*BJ192))</f>
        <v>0</v>
      </c>
      <c r="AI192">
        <f>(AJ192 - AK192 - BO192*1E3/(8.314*(BQ192+273.15)) * AM192/BN192 * AL192) * BN192/(100*BB192) * (1000 - BK192)/1000</f>
        <v>0</v>
      </c>
      <c r="AJ192">
        <v>1009.51998995308</v>
      </c>
      <c r="AK192">
        <v>980.122187878788</v>
      </c>
      <c r="AL192">
        <v>3.40468630497442</v>
      </c>
      <c r="AM192">
        <v>66.8786947202565</v>
      </c>
      <c r="AN192">
        <f>(AP192 - AO192 + BO192*1E3/(8.314*(BQ192+273.15)) * AR192/BN192 * AQ192) * BN192/(100*BB192) * 1000/(1000 - AP192)</f>
        <v>0</v>
      </c>
      <c r="AO192">
        <v>21.3735451856437</v>
      </c>
      <c r="AP192">
        <v>22.8580563636364</v>
      </c>
      <c r="AQ192">
        <v>-0.000152488360835144</v>
      </c>
      <c r="AR192">
        <v>77.4196873633664</v>
      </c>
      <c r="AS192">
        <v>13</v>
      </c>
      <c r="AT192">
        <v>3</v>
      </c>
      <c r="AU192">
        <f>IF(AS192*$H$13&gt;=AW192,1.0,(AW192/(AW192-AS192*$H$13)))</f>
        <v>0</v>
      </c>
      <c r="AV192">
        <f>(AU192-1)*100</f>
        <v>0</v>
      </c>
      <c r="AW192">
        <f>MAX(0,($B$13+$C$13*BV192)/(1+$D$13*BV192)*BO192/(BQ192+273)*$E$13)</f>
        <v>0</v>
      </c>
      <c r="AX192">
        <f>$B$11*BW192+$C$11*BX192+$F$11*CI192*(1-CL192)</f>
        <v>0</v>
      </c>
      <c r="AY192">
        <f>AX192*AZ192</f>
        <v>0</v>
      </c>
      <c r="AZ192">
        <f>($B$11*$D$9+$C$11*$D$9+$F$11*((CV192+CN192)/MAX(CV192+CN192+CW192, 0.1)*$I$9+CW192/MAX(CV192+CN192+CW192, 0.1)*$J$9))/($B$11+$C$11+$F$11)</f>
        <v>0</v>
      </c>
      <c r="BA192">
        <f>($B$11*$K$9+$C$11*$K$9+$F$11*((CV192+CN192)/MAX(CV192+CN192+CW192, 0.1)*$P$9+CW192/MAX(CV192+CN192+CW192, 0.1)*$Q$9))/($B$11+$C$11+$F$11)</f>
        <v>0</v>
      </c>
      <c r="BB192">
        <v>2.18</v>
      </c>
      <c r="BC192">
        <v>0.5</v>
      </c>
      <c r="BD192" t="s">
        <v>355</v>
      </c>
      <c r="BE192">
        <v>2</v>
      </c>
      <c r="BF192" t="b">
        <v>1</v>
      </c>
      <c r="BG192">
        <v>1656173261.71429</v>
      </c>
      <c r="BH192">
        <v>933.4475</v>
      </c>
      <c r="BI192">
        <v>972.349857142857</v>
      </c>
      <c r="BJ192">
        <v>22.8729321428571</v>
      </c>
      <c r="BK192">
        <v>21.3913785714286</v>
      </c>
      <c r="BL192">
        <v>931.298214285714</v>
      </c>
      <c r="BM192">
        <v>22.8213785714286</v>
      </c>
      <c r="BN192">
        <v>499.980071428571</v>
      </c>
      <c r="BO192">
        <v>76.3329571428571</v>
      </c>
      <c r="BP192">
        <v>0.100029892857143</v>
      </c>
      <c r="BQ192">
        <v>26.6705</v>
      </c>
      <c r="BR192">
        <v>26.8601857142857</v>
      </c>
      <c r="BS192">
        <v>999.9</v>
      </c>
      <c r="BT192">
        <v>0</v>
      </c>
      <c r="BU192">
        <v>0</v>
      </c>
      <c r="BV192">
        <v>9995.91321428571</v>
      </c>
      <c r="BW192">
        <v>0</v>
      </c>
      <c r="BX192">
        <v>1796.99035714286</v>
      </c>
      <c r="BY192">
        <v>-38.9023857142857</v>
      </c>
      <c r="BZ192">
        <v>955.297785714286</v>
      </c>
      <c r="CA192">
        <v>993.603892857143</v>
      </c>
      <c r="CB192">
        <v>1.48155214285714</v>
      </c>
      <c r="CC192">
        <v>972.349857142857</v>
      </c>
      <c r="CD192">
        <v>21.3913785714286</v>
      </c>
      <c r="CE192">
        <v>1.74595821428571</v>
      </c>
      <c r="CF192">
        <v>1.6328675</v>
      </c>
      <c r="CG192">
        <v>15.3111821428571</v>
      </c>
      <c r="CH192">
        <v>14.2725107142857</v>
      </c>
      <c r="CI192">
        <v>1999.98678571429</v>
      </c>
      <c r="CJ192">
        <v>0.979996214285714</v>
      </c>
      <c r="CK192">
        <v>0.0200038785714286</v>
      </c>
      <c r="CL192">
        <v>0</v>
      </c>
      <c r="CM192">
        <v>2.45148571428571</v>
      </c>
      <c r="CN192">
        <v>0</v>
      </c>
      <c r="CO192">
        <v>3146.06428571429</v>
      </c>
      <c r="CP192">
        <v>16705.2785714286</v>
      </c>
      <c r="CQ192">
        <v>46.2699285714286</v>
      </c>
      <c r="CR192">
        <v>48.71175</v>
      </c>
      <c r="CS192">
        <v>47.4325714285714</v>
      </c>
      <c r="CT192">
        <v>46.5066071428571</v>
      </c>
      <c r="CU192">
        <v>45.571</v>
      </c>
      <c r="CV192">
        <v>1959.97678571429</v>
      </c>
      <c r="CW192">
        <v>40.01</v>
      </c>
      <c r="CX192">
        <v>0</v>
      </c>
      <c r="CY192">
        <v>1656173268.6</v>
      </c>
      <c r="CZ192">
        <v>0</v>
      </c>
      <c r="DA192">
        <v>0</v>
      </c>
      <c r="DB192" t="s">
        <v>356</v>
      </c>
      <c r="DC192">
        <v>1656081796.1</v>
      </c>
      <c r="DD192">
        <v>1656081786.6</v>
      </c>
      <c r="DE192">
        <v>0</v>
      </c>
      <c r="DF192">
        <v>0.447</v>
      </c>
      <c r="DG192">
        <v>0.012</v>
      </c>
      <c r="DH192">
        <v>1.816</v>
      </c>
      <c r="DI192">
        <v>-0.091</v>
      </c>
      <c r="DJ192">
        <v>420</v>
      </c>
      <c r="DK192">
        <v>13</v>
      </c>
      <c r="DL192">
        <v>0.64</v>
      </c>
      <c r="DM192">
        <v>0.22</v>
      </c>
      <c r="DN192">
        <v>-38.747525</v>
      </c>
      <c r="DO192">
        <v>-3.31801350844274</v>
      </c>
      <c r="DP192">
        <v>0.338330913271312</v>
      </c>
      <c r="DQ192">
        <v>0</v>
      </c>
      <c r="DR192">
        <v>1.47686</v>
      </c>
      <c r="DS192">
        <v>0.124000975609752</v>
      </c>
      <c r="DT192">
        <v>0.016251033967105</v>
      </c>
      <c r="DU192">
        <v>0</v>
      </c>
      <c r="DV192">
        <v>0</v>
      </c>
      <c r="DW192">
        <v>2</v>
      </c>
      <c r="DX192" t="s">
        <v>357</v>
      </c>
      <c r="DY192">
        <v>2.84338</v>
      </c>
      <c r="DZ192">
        <v>2.71667</v>
      </c>
      <c r="EA192">
        <v>0.137416</v>
      </c>
      <c r="EB192">
        <v>0.140883</v>
      </c>
      <c r="EC192">
        <v>0.0844177</v>
      </c>
      <c r="ED192">
        <v>0.0799807</v>
      </c>
      <c r="EE192">
        <v>24379.1</v>
      </c>
      <c r="EF192">
        <v>20970.4</v>
      </c>
      <c r="EG192">
        <v>25314</v>
      </c>
      <c r="EH192">
        <v>23782.8</v>
      </c>
      <c r="EI192">
        <v>39576.6</v>
      </c>
      <c r="EJ192">
        <v>36230.9</v>
      </c>
      <c r="EK192">
        <v>45776.5</v>
      </c>
      <c r="EL192">
        <v>42442.1</v>
      </c>
      <c r="EM192">
        <v>1.7669</v>
      </c>
      <c r="EN192">
        <v>2.15873</v>
      </c>
      <c r="EO192">
        <v>0.0264049</v>
      </c>
      <c r="EP192">
        <v>0</v>
      </c>
      <c r="EQ192">
        <v>26.432</v>
      </c>
      <c r="ER192">
        <v>999.9</v>
      </c>
      <c r="ES192">
        <v>39.665</v>
      </c>
      <c r="ET192">
        <v>34.201</v>
      </c>
      <c r="EU192">
        <v>28.0799</v>
      </c>
      <c r="EV192">
        <v>52.8357</v>
      </c>
      <c r="EW192">
        <v>34.4391</v>
      </c>
      <c r="EX192">
        <v>2</v>
      </c>
      <c r="EY192">
        <v>0.156326</v>
      </c>
      <c r="EZ192">
        <v>2.74711</v>
      </c>
      <c r="FA192">
        <v>20.222</v>
      </c>
      <c r="FB192">
        <v>5.23271</v>
      </c>
      <c r="FC192">
        <v>11.992</v>
      </c>
      <c r="FD192">
        <v>4.9556</v>
      </c>
      <c r="FE192">
        <v>3.3039</v>
      </c>
      <c r="FF192">
        <v>9999</v>
      </c>
      <c r="FG192">
        <v>311.8</v>
      </c>
      <c r="FH192">
        <v>3776.1</v>
      </c>
      <c r="FI192">
        <v>9999</v>
      </c>
      <c r="FJ192">
        <v>1.86829</v>
      </c>
      <c r="FK192">
        <v>1.86401</v>
      </c>
      <c r="FL192">
        <v>1.87149</v>
      </c>
      <c r="FM192">
        <v>1.8625</v>
      </c>
      <c r="FN192">
        <v>1.86188</v>
      </c>
      <c r="FO192">
        <v>1.86829</v>
      </c>
      <c r="FP192">
        <v>1.85842</v>
      </c>
      <c r="FQ192">
        <v>1.86478</v>
      </c>
      <c r="FR192">
        <v>5</v>
      </c>
      <c r="FS192">
        <v>0</v>
      </c>
      <c r="FT192">
        <v>0</v>
      </c>
      <c r="FU192">
        <v>0</v>
      </c>
      <c r="FV192" t="s">
        <v>358</v>
      </c>
      <c r="FW192" t="s">
        <v>359</v>
      </c>
      <c r="FX192" t="s">
        <v>360</v>
      </c>
      <c r="FY192" t="s">
        <v>360</v>
      </c>
      <c r="FZ192" t="s">
        <v>360</v>
      </c>
      <c r="GA192" t="s">
        <v>360</v>
      </c>
      <c r="GB192">
        <v>0</v>
      </c>
      <c r="GC192">
        <v>100</v>
      </c>
      <c r="GD192">
        <v>100</v>
      </c>
      <c r="GE192">
        <v>2.186</v>
      </c>
      <c r="GF192">
        <v>0.0516</v>
      </c>
      <c r="GG192">
        <v>0.394990895927804</v>
      </c>
      <c r="GH192">
        <v>0.00311535208462502</v>
      </c>
      <c r="GI192">
        <v>-2.16445174003142e-06</v>
      </c>
      <c r="GJ192">
        <v>9.0383515404126e-10</v>
      </c>
      <c r="GK192">
        <v>0.0515542376217994</v>
      </c>
      <c r="GL192">
        <v>0</v>
      </c>
      <c r="GM192">
        <v>0</v>
      </c>
      <c r="GN192">
        <v>0</v>
      </c>
      <c r="GO192">
        <v>18</v>
      </c>
      <c r="GP192">
        <v>2154</v>
      </c>
      <c r="GQ192">
        <v>2</v>
      </c>
      <c r="GR192">
        <v>17</v>
      </c>
      <c r="GS192">
        <v>1524.6</v>
      </c>
      <c r="GT192">
        <v>1524.7</v>
      </c>
      <c r="GU192">
        <v>2.65015</v>
      </c>
      <c r="GV192">
        <v>2.3584</v>
      </c>
      <c r="GW192">
        <v>1.99829</v>
      </c>
      <c r="GX192">
        <v>2.67456</v>
      </c>
      <c r="GY192">
        <v>2.09351</v>
      </c>
      <c r="GZ192">
        <v>2.3291</v>
      </c>
      <c r="HA192">
        <v>39.7925</v>
      </c>
      <c r="HB192">
        <v>15.3841</v>
      </c>
      <c r="HC192">
        <v>18</v>
      </c>
      <c r="HD192">
        <v>427.756</v>
      </c>
      <c r="HE192">
        <v>697.987</v>
      </c>
      <c r="HF192">
        <v>23.0064</v>
      </c>
      <c r="HG192">
        <v>29.5028</v>
      </c>
      <c r="HH192">
        <v>30.0007</v>
      </c>
      <c r="HI192">
        <v>29.272</v>
      </c>
      <c r="HJ192">
        <v>29.2553</v>
      </c>
      <c r="HK192">
        <v>53.0969</v>
      </c>
      <c r="HL192">
        <v>31.5555</v>
      </c>
      <c r="HM192">
        <v>26.0458</v>
      </c>
      <c r="HN192">
        <v>23</v>
      </c>
      <c r="HO192">
        <v>1022.49</v>
      </c>
      <c r="HP192">
        <v>21.4438</v>
      </c>
      <c r="HQ192">
        <v>96.8738</v>
      </c>
      <c r="HR192">
        <v>99.7696</v>
      </c>
    </row>
    <row r="193" spans="1:226">
      <c r="A193">
        <v>177</v>
      </c>
      <c r="B193">
        <v>1656173274.5</v>
      </c>
      <c r="C193">
        <v>3478</v>
      </c>
      <c r="D193" t="s">
        <v>713</v>
      </c>
      <c r="E193" t="s">
        <v>714</v>
      </c>
      <c r="F193">
        <v>5</v>
      </c>
      <c r="G193" t="s">
        <v>596</v>
      </c>
      <c r="H193" t="s">
        <v>354</v>
      </c>
      <c r="I193">
        <v>1656173267</v>
      </c>
      <c r="J193">
        <f>(K193)/1000</f>
        <v>0</v>
      </c>
      <c r="K193">
        <f>IF(BF193, AN193, AH193)</f>
        <v>0</v>
      </c>
      <c r="L193">
        <f>IF(BF193, AI193, AG193)</f>
        <v>0</v>
      </c>
      <c r="M193">
        <f>BH193 - IF(AU193&gt;1, L193*BB193*100.0/(AW193*BV193), 0)</f>
        <v>0</v>
      </c>
      <c r="N193">
        <f>((T193-J193/2)*M193-L193)/(T193+J193/2)</f>
        <v>0</v>
      </c>
      <c r="O193">
        <f>N193*(BO193+BP193)/1000.0</f>
        <v>0</v>
      </c>
      <c r="P193">
        <f>(BH193 - IF(AU193&gt;1, L193*BB193*100.0/(AW193*BV193), 0))*(BO193+BP193)/1000.0</f>
        <v>0</v>
      </c>
      <c r="Q193">
        <f>2.0/((1/S193-1/R193)+SIGN(S193)*SQRT((1/S193-1/R193)*(1/S193-1/R193) + 4*BC193/((BC193+1)*(BC193+1))*(2*1/S193*1/R193-1/R193*1/R193)))</f>
        <v>0</v>
      </c>
      <c r="R193">
        <f>IF(LEFT(BD193,1)&lt;&gt;"0",IF(LEFT(BD193,1)="1",3.0,BE193),$D$5+$E$5*(BV193*BO193/($K$5*1000))+$F$5*(BV193*BO193/($K$5*1000))*MAX(MIN(BB193,$J$5),$I$5)*MAX(MIN(BB193,$J$5),$I$5)+$G$5*MAX(MIN(BB193,$J$5),$I$5)*(BV193*BO193/($K$5*1000))+$H$5*(BV193*BO193/($K$5*1000))*(BV193*BO193/($K$5*1000)))</f>
        <v>0</v>
      </c>
      <c r="S193">
        <f>J193*(1000-(1000*0.61365*exp(17.502*W193/(240.97+W193))/(BO193+BP193)+BJ193)/2)/(1000*0.61365*exp(17.502*W193/(240.97+W193))/(BO193+BP193)-BJ193)</f>
        <v>0</v>
      </c>
      <c r="T193">
        <f>1/((BC193+1)/(Q193/1.6)+1/(R193/1.37)) + BC193/((BC193+1)/(Q193/1.6) + BC193/(R193/1.37))</f>
        <v>0</v>
      </c>
      <c r="U193">
        <f>(AX193*BA193)</f>
        <v>0</v>
      </c>
      <c r="V193">
        <f>(BQ193+(U193+2*0.95*5.67E-8*(((BQ193+$B$7)+273)^4-(BQ193+273)^4)-44100*J193)/(1.84*29.3*R193+8*0.95*5.67E-8*(BQ193+273)^3))</f>
        <v>0</v>
      </c>
      <c r="W193">
        <f>($C$7*BR193+$D$7*BS193+$E$7*V193)</f>
        <v>0</v>
      </c>
      <c r="X193">
        <f>0.61365*exp(17.502*W193/(240.97+W193))</f>
        <v>0</v>
      </c>
      <c r="Y193">
        <f>(Z193/AA193*100)</f>
        <v>0</v>
      </c>
      <c r="Z193">
        <f>BJ193*(BO193+BP193)/1000</f>
        <v>0</v>
      </c>
      <c r="AA193">
        <f>0.61365*exp(17.502*BQ193/(240.97+BQ193))</f>
        <v>0</v>
      </c>
      <c r="AB193">
        <f>(X193-BJ193*(BO193+BP193)/1000)</f>
        <v>0</v>
      </c>
      <c r="AC193">
        <f>(-J193*44100)</f>
        <v>0</v>
      </c>
      <c r="AD193">
        <f>2*29.3*R193*0.92*(BQ193-W193)</f>
        <v>0</v>
      </c>
      <c r="AE193">
        <f>2*0.95*5.67E-8*(((BQ193+$B$7)+273)^4-(W193+273)^4)</f>
        <v>0</v>
      </c>
      <c r="AF193">
        <f>U193+AE193+AC193+AD193</f>
        <v>0</v>
      </c>
      <c r="AG193">
        <f>BN193*AU193*(BI193-BH193*(1000-AU193*BK193)/(1000-AU193*BJ193))/(100*BB193)</f>
        <v>0</v>
      </c>
      <c r="AH193">
        <f>1000*BN193*AU193*(BJ193-BK193)/(100*BB193*(1000-AU193*BJ193))</f>
        <v>0</v>
      </c>
      <c r="AI193">
        <f>(AJ193 - AK193 - BO193*1E3/(8.314*(BQ193+273.15)) * AM193/BN193 * AL193) * BN193/(100*BB193) * (1000 - BK193)/1000</f>
        <v>0</v>
      </c>
      <c r="AJ193">
        <v>1025.94850986715</v>
      </c>
      <c r="AK193">
        <v>997.020854545455</v>
      </c>
      <c r="AL193">
        <v>3.38241917183159</v>
      </c>
      <c r="AM193">
        <v>66.8786947202565</v>
      </c>
      <c r="AN193">
        <f>(AP193 - AO193 + BO193*1E3/(8.314*(BQ193+273.15)) * AR193/BN193 * AQ193) * BN193/(100*BB193) * 1000/(1000 - AP193)</f>
        <v>0</v>
      </c>
      <c r="AO193">
        <v>21.3842232684273</v>
      </c>
      <c r="AP193">
        <v>22.8547187878788</v>
      </c>
      <c r="AQ193">
        <v>-6.404856095016e-05</v>
      </c>
      <c r="AR193">
        <v>77.4196873633664</v>
      </c>
      <c r="AS193">
        <v>13</v>
      </c>
      <c r="AT193">
        <v>3</v>
      </c>
      <c r="AU193">
        <f>IF(AS193*$H$13&gt;=AW193,1.0,(AW193/(AW193-AS193*$H$13)))</f>
        <v>0</v>
      </c>
      <c r="AV193">
        <f>(AU193-1)*100</f>
        <v>0</v>
      </c>
      <c r="AW193">
        <f>MAX(0,($B$13+$C$13*BV193)/(1+$D$13*BV193)*BO193/(BQ193+273)*$E$13)</f>
        <v>0</v>
      </c>
      <c r="AX193">
        <f>$B$11*BW193+$C$11*BX193+$F$11*CI193*(1-CL193)</f>
        <v>0</v>
      </c>
      <c r="AY193">
        <f>AX193*AZ193</f>
        <v>0</v>
      </c>
      <c r="AZ193">
        <f>($B$11*$D$9+$C$11*$D$9+$F$11*((CV193+CN193)/MAX(CV193+CN193+CW193, 0.1)*$I$9+CW193/MAX(CV193+CN193+CW193, 0.1)*$J$9))/($B$11+$C$11+$F$11)</f>
        <v>0</v>
      </c>
      <c r="BA193">
        <f>($B$11*$K$9+$C$11*$K$9+$F$11*((CV193+CN193)/MAX(CV193+CN193+CW193, 0.1)*$P$9+CW193/MAX(CV193+CN193+CW193, 0.1)*$Q$9))/($B$11+$C$11+$F$11)</f>
        <v>0</v>
      </c>
      <c r="BB193">
        <v>2.18</v>
      </c>
      <c r="BC193">
        <v>0.5</v>
      </c>
      <c r="BD193" t="s">
        <v>355</v>
      </c>
      <c r="BE193">
        <v>2</v>
      </c>
      <c r="BF193" t="b">
        <v>1</v>
      </c>
      <c r="BG193">
        <v>1656173267</v>
      </c>
      <c r="BH193">
        <v>951.006814814815</v>
      </c>
      <c r="BI193">
        <v>990.023333333333</v>
      </c>
      <c r="BJ193">
        <v>22.8642555555556</v>
      </c>
      <c r="BK193">
        <v>21.380037037037</v>
      </c>
      <c r="BL193">
        <v>948.832296296296</v>
      </c>
      <c r="BM193">
        <v>22.8126962962963</v>
      </c>
      <c r="BN193">
        <v>500.002666666667</v>
      </c>
      <c r="BO193">
        <v>76.3329925925926</v>
      </c>
      <c r="BP193">
        <v>0.100004966666667</v>
      </c>
      <c r="BQ193">
        <v>26.6802777777778</v>
      </c>
      <c r="BR193">
        <v>26.8678074074074</v>
      </c>
      <c r="BS193">
        <v>999.9</v>
      </c>
      <c r="BT193">
        <v>0</v>
      </c>
      <c r="BU193">
        <v>0</v>
      </c>
      <c r="BV193">
        <v>10008.1062962963</v>
      </c>
      <c r="BW193">
        <v>0</v>
      </c>
      <c r="BX193">
        <v>1796.2062962963</v>
      </c>
      <c r="BY193">
        <v>-39.0163777777778</v>
      </c>
      <c r="BZ193">
        <v>973.259518518519</v>
      </c>
      <c r="CA193">
        <v>1011.65177777778</v>
      </c>
      <c r="CB193">
        <v>1.48421481481481</v>
      </c>
      <c r="CC193">
        <v>990.023333333333</v>
      </c>
      <c r="CD193">
        <v>21.380037037037</v>
      </c>
      <c r="CE193">
        <v>1.74529666666667</v>
      </c>
      <c r="CF193">
        <v>1.63200259259259</v>
      </c>
      <c r="CG193">
        <v>15.3052814814815</v>
      </c>
      <c r="CH193">
        <v>14.2643333333333</v>
      </c>
      <c r="CI193">
        <v>1999.99518518519</v>
      </c>
      <c r="CJ193">
        <v>0.979996444444445</v>
      </c>
      <c r="CK193">
        <v>0.0200036407407407</v>
      </c>
      <c r="CL193">
        <v>0</v>
      </c>
      <c r="CM193">
        <v>2.42221481481481</v>
      </c>
      <c r="CN193">
        <v>0</v>
      </c>
      <c r="CO193">
        <v>3142.54888888889</v>
      </c>
      <c r="CP193">
        <v>16705.3518518519</v>
      </c>
      <c r="CQ193">
        <v>46.2913333333333</v>
      </c>
      <c r="CR193">
        <v>48.7336666666667</v>
      </c>
      <c r="CS193">
        <v>47.437</v>
      </c>
      <c r="CT193">
        <v>46.5298518518518</v>
      </c>
      <c r="CU193">
        <v>45.5876666666667</v>
      </c>
      <c r="CV193">
        <v>1959.98518518519</v>
      </c>
      <c r="CW193">
        <v>40.01</v>
      </c>
      <c r="CX193">
        <v>0</v>
      </c>
      <c r="CY193">
        <v>1656173273.4</v>
      </c>
      <c r="CZ193">
        <v>0</v>
      </c>
      <c r="DA193">
        <v>0</v>
      </c>
      <c r="DB193" t="s">
        <v>356</v>
      </c>
      <c r="DC193">
        <v>1656081796.1</v>
      </c>
      <c r="DD193">
        <v>1656081786.6</v>
      </c>
      <c r="DE193">
        <v>0</v>
      </c>
      <c r="DF193">
        <v>0.447</v>
      </c>
      <c r="DG193">
        <v>0.012</v>
      </c>
      <c r="DH193">
        <v>1.816</v>
      </c>
      <c r="DI193">
        <v>-0.091</v>
      </c>
      <c r="DJ193">
        <v>420</v>
      </c>
      <c r="DK193">
        <v>13</v>
      </c>
      <c r="DL193">
        <v>0.64</v>
      </c>
      <c r="DM193">
        <v>0.22</v>
      </c>
      <c r="DN193">
        <v>-38.8632</v>
      </c>
      <c r="DO193">
        <v>-1.02802626641648</v>
      </c>
      <c r="DP193">
        <v>0.28701481059346</v>
      </c>
      <c r="DQ193">
        <v>0</v>
      </c>
      <c r="DR193">
        <v>1.4786105</v>
      </c>
      <c r="DS193">
        <v>0.0361706566604129</v>
      </c>
      <c r="DT193">
        <v>0.0153438515291957</v>
      </c>
      <c r="DU193">
        <v>1</v>
      </c>
      <c r="DV193">
        <v>1</v>
      </c>
      <c r="DW193">
        <v>2</v>
      </c>
      <c r="DX193" t="s">
        <v>375</v>
      </c>
      <c r="DY193">
        <v>2.84332</v>
      </c>
      <c r="DZ193">
        <v>2.71674</v>
      </c>
      <c r="EA193">
        <v>0.138942</v>
      </c>
      <c r="EB193">
        <v>0.142474</v>
      </c>
      <c r="EC193">
        <v>0.0844047</v>
      </c>
      <c r="ED193">
        <v>0.0800042</v>
      </c>
      <c r="EE193">
        <v>24335.8</v>
      </c>
      <c r="EF193">
        <v>20931.1</v>
      </c>
      <c r="EG193">
        <v>25313.8</v>
      </c>
      <c r="EH193">
        <v>23782.3</v>
      </c>
      <c r="EI193">
        <v>39576.6</v>
      </c>
      <c r="EJ193">
        <v>36229.3</v>
      </c>
      <c r="EK193">
        <v>45775.7</v>
      </c>
      <c r="EL193">
        <v>42441.3</v>
      </c>
      <c r="EM193">
        <v>1.76667</v>
      </c>
      <c r="EN193">
        <v>2.15852</v>
      </c>
      <c r="EO193">
        <v>0.0268146</v>
      </c>
      <c r="EP193">
        <v>0</v>
      </c>
      <c r="EQ193">
        <v>26.4396</v>
      </c>
      <c r="ER193">
        <v>999.9</v>
      </c>
      <c r="ES193">
        <v>39.641</v>
      </c>
      <c r="ET193">
        <v>34.201</v>
      </c>
      <c r="EU193">
        <v>28.0605</v>
      </c>
      <c r="EV193">
        <v>52.2457</v>
      </c>
      <c r="EW193">
        <v>34.391</v>
      </c>
      <c r="EX193">
        <v>2</v>
      </c>
      <c r="EY193">
        <v>0.157167</v>
      </c>
      <c r="EZ193">
        <v>2.78772</v>
      </c>
      <c r="FA193">
        <v>20.2214</v>
      </c>
      <c r="FB193">
        <v>5.23301</v>
      </c>
      <c r="FC193">
        <v>11.992</v>
      </c>
      <c r="FD193">
        <v>4.9557</v>
      </c>
      <c r="FE193">
        <v>3.3039</v>
      </c>
      <c r="FF193">
        <v>9999</v>
      </c>
      <c r="FG193">
        <v>311.8</v>
      </c>
      <c r="FH193">
        <v>3776.1</v>
      </c>
      <c r="FI193">
        <v>9999</v>
      </c>
      <c r="FJ193">
        <v>1.86829</v>
      </c>
      <c r="FK193">
        <v>1.86401</v>
      </c>
      <c r="FL193">
        <v>1.87149</v>
      </c>
      <c r="FM193">
        <v>1.86251</v>
      </c>
      <c r="FN193">
        <v>1.86188</v>
      </c>
      <c r="FO193">
        <v>1.86829</v>
      </c>
      <c r="FP193">
        <v>1.85843</v>
      </c>
      <c r="FQ193">
        <v>1.86478</v>
      </c>
      <c r="FR193">
        <v>5</v>
      </c>
      <c r="FS193">
        <v>0</v>
      </c>
      <c r="FT193">
        <v>0</v>
      </c>
      <c r="FU193">
        <v>0</v>
      </c>
      <c r="FV193" t="s">
        <v>358</v>
      </c>
      <c r="FW193" t="s">
        <v>359</v>
      </c>
      <c r="FX193" t="s">
        <v>360</v>
      </c>
      <c r="FY193" t="s">
        <v>360</v>
      </c>
      <c r="FZ193" t="s">
        <v>360</v>
      </c>
      <c r="GA193" t="s">
        <v>360</v>
      </c>
      <c r="GB193">
        <v>0</v>
      </c>
      <c r="GC193">
        <v>100</v>
      </c>
      <c r="GD193">
        <v>100</v>
      </c>
      <c r="GE193">
        <v>2.211</v>
      </c>
      <c r="GF193">
        <v>0.0516</v>
      </c>
      <c r="GG193">
        <v>0.394990895927804</v>
      </c>
      <c r="GH193">
        <v>0.00311535208462502</v>
      </c>
      <c r="GI193">
        <v>-2.16445174003142e-06</v>
      </c>
      <c r="GJ193">
        <v>9.0383515404126e-10</v>
      </c>
      <c r="GK193">
        <v>0.0515542376217994</v>
      </c>
      <c r="GL193">
        <v>0</v>
      </c>
      <c r="GM193">
        <v>0</v>
      </c>
      <c r="GN193">
        <v>0</v>
      </c>
      <c r="GO193">
        <v>18</v>
      </c>
      <c r="GP193">
        <v>2154</v>
      </c>
      <c r="GQ193">
        <v>2</v>
      </c>
      <c r="GR193">
        <v>17</v>
      </c>
      <c r="GS193">
        <v>1524.6</v>
      </c>
      <c r="GT193">
        <v>1524.8</v>
      </c>
      <c r="GU193">
        <v>2.68311</v>
      </c>
      <c r="GV193">
        <v>2.3584</v>
      </c>
      <c r="GW193">
        <v>1.99829</v>
      </c>
      <c r="GX193">
        <v>2.67456</v>
      </c>
      <c r="GY193">
        <v>2.09351</v>
      </c>
      <c r="GZ193">
        <v>2.34009</v>
      </c>
      <c r="HA193">
        <v>39.8177</v>
      </c>
      <c r="HB193">
        <v>15.3841</v>
      </c>
      <c r="HC193">
        <v>18</v>
      </c>
      <c r="HD193">
        <v>427.686</v>
      </c>
      <c r="HE193">
        <v>697.912</v>
      </c>
      <c r="HF193">
        <v>23.0077</v>
      </c>
      <c r="HG193">
        <v>29.5123</v>
      </c>
      <c r="HH193">
        <v>30.0009</v>
      </c>
      <c r="HI193">
        <v>29.2807</v>
      </c>
      <c r="HJ193">
        <v>29.2635</v>
      </c>
      <c r="HK193">
        <v>53.7555</v>
      </c>
      <c r="HL193">
        <v>31.5555</v>
      </c>
      <c r="HM193">
        <v>26.0458</v>
      </c>
      <c r="HN193">
        <v>23</v>
      </c>
      <c r="HO193">
        <v>1035.87</v>
      </c>
      <c r="HP193">
        <v>21.4454</v>
      </c>
      <c r="HQ193">
        <v>96.8725</v>
      </c>
      <c r="HR193">
        <v>99.7677</v>
      </c>
    </row>
    <row r="194" spans="1:226">
      <c r="A194">
        <v>178</v>
      </c>
      <c r="B194">
        <v>1656173279.5</v>
      </c>
      <c r="C194">
        <v>3483</v>
      </c>
      <c r="D194" t="s">
        <v>715</v>
      </c>
      <c r="E194" t="s">
        <v>716</v>
      </c>
      <c r="F194">
        <v>5</v>
      </c>
      <c r="G194" t="s">
        <v>596</v>
      </c>
      <c r="H194" t="s">
        <v>354</v>
      </c>
      <c r="I194">
        <v>1656173271.71429</v>
      </c>
      <c r="J194">
        <f>(K194)/1000</f>
        <v>0</v>
      </c>
      <c r="K194">
        <f>IF(BF194, AN194, AH194)</f>
        <v>0</v>
      </c>
      <c r="L194">
        <f>IF(BF194, AI194, AG194)</f>
        <v>0</v>
      </c>
      <c r="M194">
        <f>BH194 - IF(AU194&gt;1, L194*BB194*100.0/(AW194*BV194), 0)</f>
        <v>0</v>
      </c>
      <c r="N194">
        <f>((T194-J194/2)*M194-L194)/(T194+J194/2)</f>
        <v>0</v>
      </c>
      <c r="O194">
        <f>N194*(BO194+BP194)/1000.0</f>
        <v>0</v>
      </c>
      <c r="P194">
        <f>(BH194 - IF(AU194&gt;1, L194*BB194*100.0/(AW194*BV194), 0))*(BO194+BP194)/1000.0</f>
        <v>0</v>
      </c>
      <c r="Q194">
        <f>2.0/((1/S194-1/R194)+SIGN(S194)*SQRT((1/S194-1/R194)*(1/S194-1/R194) + 4*BC194/((BC194+1)*(BC194+1))*(2*1/S194*1/R194-1/R194*1/R194)))</f>
        <v>0</v>
      </c>
      <c r="R194">
        <f>IF(LEFT(BD194,1)&lt;&gt;"0",IF(LEFT(BD194,1)="1",3.0,BE194),$D$5+$E$5*(BV194*BO194/($K$5*1000))+$F$5*(BV194*BO194/($K$5*1000))*MAX(MIN(BB194,$J$5),$I$5)*MAX(MIN(BB194,$J$5),$I$5)+$G$5*MAX(MIN(BB194,$J$5),$I$5)*(BV194*BO194/($K$5*1000))+$H$5*(BV194*BO194/($K$5*1000))*(BV194*BO194/($K$5*1000)))</f>
        <v>0</v>
      </c>
      <c r="S194">
        <f>J194*(1000-(1000*0.61365*exp(17.502*W194/(240.97+W194))/(BO194+BP194)+BJ194)/2)/(1000*0.61365*exp(17.502*W194/(240.97+W194))/(BO194+BP194)-BJ194)</f>
        <v>0</v>
      </c>
      <c r="T194">
        <f>1/((BC194+1)/(Q194/1.6)+1/(R194/1.37)) + BC194/((BC194+1)/(Q194/1.6) + BC194/(R194/1.37))</f>
        <v>0</v>
      </c>
      <c r="U194">
        <f>(AX194*BA194)</f>
        <v>0</v>
      </c>
      <c r="V194">
        <f>(BQ194+(U194+2*0.95*5.67E-8*(((BQ194+$B$7)+273)^4-(BQ194+273)^4)-44100*J194)/(1.84*29.3*R194+8*0.95*5.67E-8*(BQ194+273)^3))</f>
        <v>0</v>
      </c>
      <c r="W194">
        <f>($C$7*BR194+$D$7*BS194+$E$7*V194)</f>
        <v>0</v>
      </c>
      <c r="X194">
        <f>0.61365*exp(17.502*W194/(240.97+W194))</f>
        <v>0</v>
      </c>
      <c r="Y194">
        <f>(Z194/AA194*100)</f>
        <v>0</v>
      </c>
      <c r="Z194">
        <f>BJ194*(BO194+BP194)/1000</f>
        <v>0</v>
      </c>
      <c r="AA194">
        <f>0.61365*exp(17.502*BQ194/(240.97+BQ194))</f>
        <v>0</v>
      </c>
      <c r="AB194">
        <f>(X194-BJ194*(BO194+BP194)/1000)</f>
        <v>0</v>
      </c>
      <c r="AC194">
        <f>(-J194*44100)</f>
        <v>0</v>
      </c>
      <c r="AD194">
        <f>2*29.3*R194*0.92*(BQ194-W194)</f>
        <v>0</v>
      </c>
      <c r="AE194">
        <f>2*0.95*5.67E-8*(((BQ194+$B$7)+273)^4-(W194+273)^4)</f>
        <v>0</v>
      </c>
      <c r="AF194">
        <f>U194+AE194+AC194+AD194</f>
        <v>0</v>
      </c>
      <c r="AG194">
        <f>BN194*AU194*(BI194-BH194*(1000-AU194*BK194)/(1000-AU194*BJ194))/(100*BB194)</f>
        <v>0</v>
      </c>
      <c r="AH194">
        <f>1000*BN194*AU194*(BJ194-BK194)/(100*BB194*(1000-AU194*BJ194))</f>
        <v>0</v>
      </c>
      <c r="AI194">
        <f>(AJ194 - AK194 - BO194*1E3/(8.314*(BQ194+273.15)) * AM194/BN194 * AL194) * BN194/(100*BB194) * (1000 - BK194)/1000</f>
        <v>0</v>
      </c>
      <c r="AJ194">
        <v>1043.69136259028</v>
      </c>
      <c r="AK194">
        <v>1014.36690909091</v>
      </c>
      <c r="AL194">
        <v>3.47581340399178</v>
      </c>
      <c r="AM194">
        <v>66.8786947202565</v>
      </c>
      <c r="AN194">
        <f>(AP194 - AO194 + BO194*1E3/(8.314*(BQ194+273.15)) * AR194/BN194 * AQ194) * BN194/(100*BB194) * 1000/(1000 - AP194)</f>
        <v>0</v>
      </c>
      <c r="AO194">
        <v>21.3919118707033</v>
      </c>
      <c r="AP194">
        <v>22.8553690909091</v>
      </c>
      <c r="AQ194">
        <v>-3.50312902739205e-06</v>
      </c>
      <c r="AR194">
        <v>77.4196873633664</v>
      </c>
      <c r="AS194">
        <v>13</v>
      </c>
      <c r="AT194">
        <v>3</v>
      </c>
      <c r="AU194">
        <f>IF(AS194*$H$13&gt;=AW194,1.0,(AW194/(AW194-AS194*$H$13)))</f>
        <v>0</v>
      </c>
      <c r="AV194">
        <f>(AU194-1)*100</f>
        <v>0</v>
      </c>
      <c r="AW194">
        <f>MAX(0,($B$13+$C$13*BV194)/(1+$D$13*BV194)*BO194/(BQ194+273)*$E$13)</f>
        <v>0</v>
      </c>
      <c r="AX194">
        <f>$B$11*BW194+$C$11*BX194+$F$11*CI194*(1-CL194)</f>
        <v>0</v>
      </c>
      <c r="AY194">
        <f>AX194*AZ194</f>
        <v>0</v>
      </c>
      <c r="AZ194">
        <f>($B$11*$D$9+$C$11*$D$9+$F$11*((CV194+CN194)/MAX(CV194+CN194+CW194, 0.1)*$I$9+CW194/MAX(CV194+CN194+CW194, 0.1)*$J$9))/($B$11+$C$11+$F$11)</f>
        <v>0</v>
      </c>
      <c r="BA194">
        <f>($B$11*$K$9+$C$11*$K$9+$F$11*((CV194+CN194)/MAX(CV194+CN194+CW194, 0.1)*$P$9+CW194/MAX(CV194+CN194+CW194, 0.1)*$Q$9))/($B$11+$C$11+$F$11)</f>
        <v>0</v>
      </c>
      <c r="BB194">
        <v>2.18</v>
      </c>
      <c r="BC194">
        <v>0.5</v>
      </c>
      <c r="BD194" t="s">
        <v>355</v>
      </c>
      <c r="BE194">
        <v>2</v>
      </c>
      <c r="BF194" t="b">
        <v>1</v>
      </c>
      <c r="BG194">
        <v>1656173271.71429</v>
      </c>
      <c r="BH194">
        <v>966.744857142857</v>
      </c>
      <c r="BI194">
        <v>1005.83121428571</v>
      </c>
      <c r="BJ194">
        <v>22.8574392857143</v>
      </c>
      <c r="BK194">
        <v>21.3848214285714</v>
      </c>
      <c r="BL194">
        <v>964.5475</v>
      </c>
      <c r="BM194">
        <v>22.8058821428571</v>
      </c>
      <c r="BN194">
        <v>500.022071428571</v>
      </c>
      <c r="BO194">
        <v>76.3326107142857</v>
      </c>
      <c r="BP194">
        <v>0.09998925</v>
      </c>
      <c r="BQ194">
        <v>26.6890892857143</v>
      </c>
      <c r="BR194">
        <v>26.8764964285714</v>
      </c>
      <c r="BS194">
        <v>999.9</v>
      </c>
      <c r="BT194">
        <v>0</v>
      </c>
      <c r="BU194">
        <v>0</v>
      </c>
      <c r="BV194">
        <v>10009.1625</v>
      </c>
      <c r="BW194">
        <v>0</v>
      </c>
      <c r="BX194">
        <v>1793.26178571429</v>
      </c>
      <c r="BY194">
        <v>-39.0860785714286</v>
      </c>
      <c r="BZ194">
        <v>989.359</v>
      </c>
      <c r="CA194">
        <v>1027.81035714286</v>
      </c>
      <c r="CB194">
        <v>1.47260964285714</v>
      </c>
      <c r="CC194">
        <v>1005.83121428571</v>
      </c>
      <c r="CD194">
        <v>21.3848214285714</v>
      </c>
      <c r="CE194">
        <v>1.74476785714286</v>
      </c>
      <c r="CF194">
        <v>1.63236</v>
      </c>
      <c r="CG194">
        <v>15.3005642857143</v>
      </c>
      <c r="CH194">
        <v>14.2677178571429</v>
      </c>
      <c r="CI194">
        <v>2000.01857142857</v>
      </c>
      <c r="CJ194">
        <v>0.97999675</v>
      </c>
      <c r="CK194">
        <v>0.020003325</v>
      </c>
      <c r="CL194">
        <v>0</v>
      </c>
      <c r="CM194">
        <v>2.4393</v>
      </c>
      <c r="CN194">
        <v>0</v>
      </c>
      <c r="CO194">
        <v>3139.56892857143</v>
      </c>
      <c r="CP194">
        <v>16705.5464285714</v>
      </c>
      <c r="CQ194">
        <v>46.3053571428571</v>
      </c>
      <c r="CR194">
        <v>48.7455</v>
      </c>
      <c r="CS194">
        <v>47.4415</v>
      </c>
      <c r="CT194">
        <v>46.5487142857143</v>
      </c>
      <c r="CU194">
        <v>45.607</v>
      </c>
      <c r="CV194">
        <v>1960.00857142857</v>
      </c>
      <c r="CW194">
        <v>40.01</v>
      </c>
      <c r="CX194">
        <v>0</v>
      </c>
      <c r="CY194">
        <v>1656173278.2</v>
      </c>
      <c r="CZ194">
        <v>0</v>
      </c>
      <c r="DA194">
        <v>0</v>
      </c>
      <c r="DB194" t="s">
        <v>356</v>
      </c>
      <c r="DC194">
        <v>1656081796.1</v>
      </c>
      <c r="DD194">
        <v>1656081786.6</v>
      </c>
      <c r="DE194">
        <v>0</v>
      </c>
      <c r="DF194">
        <v>0.447</v>
      </c>
      <c r="DG194">
        <v>0.012</v>
      </c>
      <c r="DH194">
        <v>1.816</v>
      </c>
      <c r="DI194">
        <v>-0.091</v>
      </c>
      <c r="DJ194">
        <v>420</v>
      </c>
      <c r="DK194">
        <v>13</v>
      </c>
      <c r="DL194">
        <v>0.64</v>
      </c>
      <c r="DM194">
        <v>0.22</v>
      </c>
      <c r="DN194">
        <v>-39.054935</v>
      </c>
      <c r="DO194">
        <v>-0.785563227016863</v>
      </c>
      <c r="DP194">
        <v>0.331235990307515</v>
      </c>
      <c r="DQ194">
        <v>0</v>
      </c>
      <c r="DR194">
        <v>1.47875575</v>
      </c>
      <c r="DS194">
        <v>-0.142307054409006</v>
      </c>
      <c r="DT194">
        <v>0.0150114556068857</v>
      </c>
      <c r="DU194">
        <v>0</v>
      </c>
      <c r="DV194">
        <v>0</v>
      </c>
      <c r="DW194">
        <v>2</v>
      </c>
      <c r="DX194" t="s">
        <v>357</v>
      </c>
      <c r="DY194">
        <v>2.84302</v>
      </c>
      <c r="DZ194">
        <v>2.71641</v>
      </c>
      <c r="EA194">
        <v>0.140493</v>
      </c>
      <c r="EB194">
        <v>0.143916</v>
      </c>
      <c r="EC194">
        <v>0.0844076</v>
      </c>
      <c r="ED194">
        <v>0.0800078</v>
      </c>
      <c r="EE194">
        <v>24291.4</v>
      </c>
      <c r="EF194">
        <v>20895.5</v>
      </c>
      <c r="EG194">
        <v>25313.3</v>
      </c>
      <c r="EH194">
        <v>23781.9</v>
      </c>
      <c r="EI194">
        <v>39575.6</v>
      </c>
      <c r="EJ194">
        <v>36228.5</v>
      </c>
      <c r="EK194">
        <v>45774.7</v>
      </c>
      <c r="EL194">
        <v>42440.6</v>
      </c>
      <c r="EM194">
        <v>1.76635</v>
      </c>
      <c r="EN194">
        <v>2.1586</v>
      </c>
      <c r="EO194">
        <v>0.0273883</v>
      </c>
      <c r="EP194">
        <v>0</v>
      </c>
      <c r="EQ194">
        <v>26.4503</v>
      </c>
      <c r="ER194">
        <v>999.9</v>
      </c>
      <c r="ES194">
        <v>39.641</v>
      </c>
      <c r="ET194">
        <v>34.211</v>
      </c>
      <c r="EU194">
        <v>28.0753</v>
      </c>
      <c r="EV194">
        <v>52.5857</v>
      </c>
      <c r="EW194">
        <v>34.4111</v>
      </c>
      <c r="EX194">
        <v>2</v>
      </c>
      <c r="EY194">
        <v>0.158082</v>
      </c>
      <c r="EZ194">
        <v>2.82632</v>
      </c>
      <c r="FA194">
        <v>20.2206</v>
      </c>
      <c r="FB194">
        <v>5.23226</v>
      </c>
      <c r="FC194">
        <v>11.992</v>
      </c>
      <c r="FD194">
        <v>4.95575</v>
      </c>
      <c r="FE194">
        <v>3.304</v>
      </c>
      <c r="FF194">
        <v>9999</v>
      </c>
      <c r="FG194">
        <v>311.8</v>
      </c>
      <c r="FH194">
        <v>3776.4</v>
      </c>
      <c r="FI194">
        <v>9999</v>
      </c>
      <c r="FJ194">
        <v>1.86829</v>
      </c>
      <c r="FK194">
        <v>1.86401</v>
      </c>
      <c r="FL194">
        <v>1.87149</v>
      </c>
      <c r="FM194">
        <v>1.86249</v>
      </c>
      <c r="FN194">
        <v>1.86188</v>
      </c>
      <c r="FO194">
        <v>1.86829</v>
      </c>
      <c r="FP194">
        <v>1.85841</v>
      </c>
      <c r="FQ194">
        <v>1.86478</v>
      </c>
      <c r="FR194">
        <v>5</v>
      </c>
      <c r="FS194">
        <v>0</v>
      </c>
      <c r="FT194">
        <v>0</v>
      </c>
      <c r="FU194">
        <v>0</v>
      </c>
      <c r="FV194" t="s">
        <v>358</v>
      </c>
      <c r="FW194" t="s">
        <v>359</v>
      </c>
      <c r="FX194" t="s">
        <v>360</v>
      </c>
      <c r="FY194" t="s">
        <v>360</v>
      </c>
      <c r="FZ194" t="s">
        <v>360</v>
      </c>
      <c r="GA194" t="s">
        <v>360</v>
      </c>
      <c r="GB194">
        <v>0</v>
      </c>
      <c r="GC194">
        <v>100</v>
      </c>
      <c r="GD194">
        <v>100</v>
      </c>
      <c r="GE194">
        <v>2.236</v>
      </c>
      <c r="GF194">
        <v>0.0516</v>
      </c>
      <c r="GG194">
        <v>0.394990895927804</v>
      </c>
      <c r="GH194">
        <v>0.00311535208462502</v>
      </c>
      <c r="GI194">
        <v>-2.16445174003142e-06</v>
      </c>
      <c r="GJ194">
        <v>9.0383515404126e-10</v>
      </c>
      <c r="GK194">
        <v>0.0515542376217994</v>
      </c>
      <c r="GL194">
        <v>0</v>
      </c>
      <c r="GM194">
        <v>0</v>
      </c>
      <c r="GN194">
        <v>0</v>
      </c>
      <c r="GO194">
        <v>18</v>
      </c>
      <c r="GP194">
        <v>2154</v>
      </c>
      <c r="GQ194">
        <v>2</v>
      </c>
      <c r="GR194">
        <v>17</v>
      </c>
      <c r="GS194">
        <v>1524.7</v>
      </c>
      <c r="GT194">
        <v>1524.9</v>
      </c>
      <c r="GU194">
        <v>2.71851</v>
      </c>
      <c r="GV194">
        <v>2.35596</v>
      </c>
      <c r="GW194">
        <v>1.99829</v>
      </c>
      <c r="GX194">
        <v>2.67456</v>
      </c>
      <c r="GY194">
        <v>2.09351</v>
      </c>
      <c r="GZ194">
        <v>2.38525</v>
      </c>
      <c r="HA194">
        <v>39.8177</v>
      </c>
      <c r="HB194">
        <v>15.3841</v>
      </c>
      <c r="HC194">
        <v>18</v>
      </c>
      <c r="HD194">
        <v>427.56</v>
      </c>
      <c r="HE194">
        <v>698.082</v>
      </c>
      <c r="HF194">
        <v>23.0079</v>
      </c>
      <c r="HG194">
        <v>29.5225</v>
      </c>
      <c r="HH194">
        <v>30.0009</v>
      </c>
      <c r="HI194">
        <v>29.2894</v>
      </c>
      <c r="HJ194">
        <v>29.2719</v>
      </c>
      <c r="HK194">
        <v>54.4537</v>
      </c>
      <c r="HL194">
        <v>31.2266</v>
      </c>
      <c r="HM194">
        <v>25.6743</v>
      </c>
      <c r="HN194">
        <v>23</v>
      </c>
      <c r="HO194">
        <v>1055.94</v>
      </c>
      <c r="HP194">
        <v>21.5483</v>
      </c>
      <c r="HQ194">
        <v>96.8705</v>
      </c>
      <c r="HR194">
        <v>99.766</v>
      </c>
    </row>
    <row r="195" spans="1:226">
      <c r="A195">
        <v>179</v>
      </c>
      <c r="B195">
        <v>1656173284.5</v>
      </c>
      <c r="C195">
        <v>3488</v>
      </c>
      <c r="D195" t="s">
        <v>717</v>
      </c>
      <c r="E195" t="s">
        <v>718</v>
      </c>
      <c r="F195">
        <v>5</v>
      </c>
      <c r="G195" t="s">
        <v>596</v>
      </c>
      <c r="H195" t="s">
        <v>354</v>
      </c>
      <c r="I195">
        <v>1656173277</v>
      </c>
      <c r="J195">
        <f>(K195)/1000</f>
        <v>0</v>
      </c>
      <c r="K195">
        <f>IF(BF195, AN195, AH195)</f>
        <v>0</v>
      </c>
      <c r="L195">
        <f>IF(BF195, AI195, AG195)</f>
        <v>0</v>
      </c>
      <c r="M195">
        <f>BH195 - IF(AU195&gt;1, L195*BB195*100.0/(AW195*BV195), 0)</f>
        <v>0</v>
      </c>
      <c r="N195">
        <f>((T195-J195/2)*M195-L195)/(T195+J195/2)</f>
        <v>0</v>
      </c>
      <c r="O195">
        <f>N195*(BO195+BP195)/1000.0</f>
        <v>0</v>
      </c>
      <c r="P195">
        <f>(BH195 - IF(AU195&gt;1, L195*BB195*100.0/(AW195*BV195), 0))*(BO195+BP195)/1000.0</f>
        <v>0</v>
      </c>
      <c r="Q195">
        <f>2.0/((1/S195-1/R195)+SIGN(S195)*SQRT((1/S195-1/R195)*(1/S195-1/R195) + 4*BC195/((BC195+1)*(BC195+1))*(2*1/S195*1/R195-1/R195*1/R195)))</f>
        <v>0</v>
      </c>
      <c r="R195">
        <f>IF(LEFT(BD195,1)&lt;&gt;"0",IF(LEFT(BD195,1)="1",3.0,BE195),$D$5+$E$5*(BV195*BO195/($K$5*1000))+$F$5*(BV195*BO195/($K$5*1000))*MAX(MIN(BB195,$J$5),$I$5)*MAX(MIN(BB195,$J$5),$I$5)+$G$5*MAX(MIN(BB195,$J$5),$I$5)*(BV195*BO195/($K$5*1000))+$H$5*(BV195*BO195/($K$5*1000))*(BV195*BO195/($K$5*1000)))</f>
        <v>0</v>
      </c>
      <c r="S195">
        <f>J195*(1000-(1000*0.61365*exp(17.502*W195/(240.97+W195))/(BO195+BP195)+BJ195)/2)/(1000*0.61365*exp(17.502*W195/(240.97+W195))/(BO195+BP195)-BJ195)</f>
        <v>0</v>
      </c>
      <c r="T195">
        <f>1/((BC195+1)/(Q195/1.6)+1/(R195/1.37)) + BC195/((BC195+1)/(Q195/1.6) + BC195/(R195/1.37))</f>
        <v>0</v>
      </c>
      <c r="U195">
        <f>(AX195*BA195)</f>
        <v>0</v>
      </c>
      <c r="V195">
        <f>(BQ195+(U195+2*0.95*5.67E-8*(((BQ195+$B$7)+273)^4-(BQ195+273)^4)-44100*J195)/(1.84*29.3*R195+8*0.95*5.67E-8*(BQ195+273)^3))</f>
        <v>0</v>
      </c>
      <c r="W195">
        <f>($C$7*BR195+$D$7*BS195+$E$7*V195)</f>
        <v>0</v>
      </c>
      <c r="X195">
        <f>0.61365*exp(17.502*W195/(240.97+W195))</f>
        <v>0</v>
      </c>
      <c r="Y195">
        <f>(Z195/AA195*100)</f>
        <v>0</v>
      </c>
      <c r="Z195">
        <f>BJ195*(BO195+BP195)/1000</f>
        <v>0</v>
      </c>
      <c r="AA195">
        <f>0.61365*exp(17.502*BQ195/(240.97+BQ195))</f>
        <v>0</v>
      </c>
      <c r="AB195">
        <f>(X195-BJ195*(BO195+BP195)/1000)</f>
        <v>0</v>
      </c>
      <c r="AC195">
        <f>(-J195*44100)</f>
        <v>0</v>
      </c>
      <c r="AD195">
        <f>2*29.3*R195*0.92*(BQ195-W195)</f>
        <v>0</v>
      </c>
      <c r="AE195">
        <f>2*0.95*5.67E-8*(((BQ195+$B$7)+273)^4-(W195+273)^4)</f>
        <v>0</v>
      </c>
      <c r="AF195">
        <f>U195+AE195+AC195+AD195</f>
        <v>0</v>
      </c>
      <c r="AG195">
        <f>BN195*AU195*(BI195-BH195*(1000-AU195*BK195)/(1000-AU195*BJ195))/(100*BB195)</f>
        <v>0</v>
      </c>
      <c r="AH195">
        <f>1000*BN195*AU195*(BJ195-BK195)/(100*BB195*(1000-AU195*BJ195))</f>
        <v>0</v>
      </c>
      <c r="AI195">
        <f>(AJ195 - AK195 - BO195*1E3/(8.314*(BQ195+273.15)) * AM195/BN195 * AL195) * BN195/(100*BB195) * (1000 - BK195)/1000</f>
        <v>0</v>
      </c>
      <c r="AJ195">
        <v>1060.37384044409</v>
      </c>
      <c r="AK195">
        <v>1031.44909090909</v>
      </c>
      <c r="AL195">
        <v>3.43514183174964</v>
      </c>
      <c r="AM195">
        <v>66.8786947202565</v>
      </c>
      <c r="AN195">
        <f>(AP195 - AO195 + BO195*1E3/(8.314*(BQ195+273.15)) * AR195/BN195 * AQ195) * BN195/(100*BB195) * 1000/(1000 - AP195)</f>
        <v>0</v>
      </c>
      <c r="AO195">
        <v>21.3980178738025</v>
      </c>
      <c r="AP195">
        <v>22.8610406060606</v>
      </c>
      <c r="AQ195">
        <v>5.14603557502754e-05</v>
      </c>
      <c r="AR195">
        <v>77.4196873633664</v>
      </c>
      <c r="AS195">
        <v>13</v>
      </c>
      <c r="AT195">
        <v>3</v>
      </c>
      <c r="AU195">
        <f>IF(AS195*$H$13&gt;=AW195,1.0,(AW195/(AW195-AS195*$H$13)))</f>
        <v>0</v>
      </c>
      <c r="AV195">
        <f>(AU195-1)*100</f>
        <v>0</v>
      </c>
      <c r="AW195">
        <f>MAX(0,($B$13+$C$13*BV195)/(1+$D$13*BV195)*BO195/(BQ195+273)*$E$13)</f>
        <v>0</v>
      </c>
      <c r="AX195">
        <f>$B$11*BW195+$C$11*BX195+$F$11*CI195*(1-CL195)</f>
        <v>0</v>
      </c>
      <c r="AY195">
        <f>AX195*AZ195</f>
        <v>0</v>
      </c>
      <c r="AZ195">
        <f>($B$11*$D$9+$C$11*$D$9+$F$11*((CV195+CN195)/MAX(CV195+CN195+CW195, 0.1)*$I$9+CW195/MAX(CV195+CN195+CW195, 0.1)*$J$9))/($B$11+$C$11+$F$11)</f>
        <v>0</v>
      </c>
      <c r="BA195">
        <f>($B$11*$K$9+$C$11*$K$9+$F$11*((CV195+CN195)/MAX(CV195+CN195+CW195, 0.1)*$P$9+CW195/MAX(CV195+CN195+CW195, 0.1)*$Q$9))/($B$11+$C$11+$F$11)</f>
        <v>0</v>
      </c>
      <c r="BB195">
        <v>2.18</v>
      </c>
      <c r="BC195">
        <v>0.5</v>
      </c>
      <c r="BD195" t="s">
        <v>355</v>
      </c>
      <c r="BE195">
        <v>2</v>
      </c>
      <c r="BF195" t="b">
        <v>1</v>
      </c>
      <c r="BG195">
        <v>1656173277</v>
      </c>
      <c r="BH195">
        <v>984.386074074074</v>
      </c>
      <c r="BI195">
        <v>1023.4947037037</v>
      </c>
      <c r="BJ195">
        <v>22.8560148148148</v>
      </c>
      <c r="BK195">
        <v>21.3921592592593</v>
      </c>
      <c r="BL195">
        <v>982.162185185185</v>
      </c>
      <c r="BM195">
        <v>22.8044555555556</v>
      </c>
      <c r="BN195">
        <v>500.005518518518</v>
      </c>
      <c r="BO195">
        <v>76.3324111111111</v>
      </c>
      <c r="BP195">
        <v>0.0998862148148148</v>
      </c>
      <c r="BQ195">
        <v>26.7031555555556</v>
      </c>
      <c r="BR195">
        <v>26.8879814814815</v>
      </c>
      <c r="BS195">
        <v>999.9</v>
      </c>
      <c r="BT195">
        <v>0</v>
      </c>
      <c r="BU195">
        <v>0</v>
      </c>
      <c r="BV195">
        <v>10024.3140740741</v>
      </c>
      <c r="BW195">
        <v>0</v>
      </c>
      <c r="BX195">
        <v>1790.64777777778</v>
      </c>
      <c r="BY195">
        <v>-39.1088444444444</v>
      </c>
      <c r="BZ195">
        <v>1007.41055555556</v>
      </c>
      <c r="CA195">
        <v>1045.86814814815</v>
      </c>
      <c r="CB195">
        <v>1.46385296296296</v>
      </c>
      <c r="CC195">
        <v>1023.4947037037</v>
      </c>
      <c r="CD195">
        <v>21.3921592592593</v>
      </c>
      <c r="CE195">
        <v>1.74465444444444</v>
      </c>
      <c r="CF195">
        <v>1.63291555555556</v>
      </c>
      <c r="CG195">
        <v>15.2995555555556</v>
      </c>
      <c r="CH195">
        <v>14.2729777777778</v>
      </c>
      <c r="CI195">
        <v>2000.00518518519</v>
      </c>
      <c r="CJ195">
        <v>0.979996888888889</v>
      </c>
      <c r="CK195">
        <v>0.0200031814814815</v>
      </c>
      <c r="CL195">
        <v>0</v>
      </c>
      <c r="CM195">
        <v>2.47382222222222</v>
      </c>
      <c r="CN195">
        <v>0</v>
      </c>
      <c r="CO195">
        <v>3136.53074074074</v>
      </c>
      <c r="CP195">
        <v>16705.437037037</v>
      </c>
      <c r="CQ195">
        <v>46.326</v>
      </c>
      <c r="CR195">
        <v>48.75</v>
      </c>
      <c r="CS195">
        <v>47.4626666666667</v>
      </c>
      <c r="CT195">
        <v>46.562</v>
      </c>
      <c r="CU195">
        <v>45.6203333333333</v>
      </c>
      <c r="CV195">
        <v>1959.99740740741</v>
      </c>
      <c r="CW195">
        <v>40.0077777777778</v>
      </c>
      <c r="CX195">
        <v>0</v>
      </c>
      <c r="CY195">
        <v>1656173283.6</v>
      </c>
      <c r="CZ195">
        <v>0</v>
      </c>
      <c r="DA195">
        <v>0</v>
      </c>
      <c r="DB195" t="s">
        <v>356</v>
      </c>
      <c r="DC195">
        <v>1656081796.1</v>
      </c>
      <c r="DD195">
        <v>1656081786.6</v>
      </c>
      <c r="DE195">
        <v>0</v>
      </c>
      <c r="DF195">
        <v>0.447</v>
      </c>
      <c r="DG195">
        <v>0.012</v>
      </c>
      <c r="DH195">
        <v>1.816</v>
      </c>
      <c r="DI195">
        <v>-0.091</v>
      </c>
      <c r="DJ195">
        <v>420</v>
      </c>
      <c r="DK195">
        <v>13</v>
      </c>
      <c r="DL195">
        <v>0.64</v>
      </c>
      <c r="DM195">
        <v>0.22</v>
      </c>
      <c r="DN195">
        <v>-39.07943</v>
      </c>
      <c r="DO195">
        <v>-0.543606754221342</v>
      </c>
      <c r="DP195">
        <v>0.360308714993129</v>
      </c>
      <c r="DQ195">
        <v>0</v>
      </c>
      <c r="DR195">
        <v>1.4696805</v>
      </c>
      <c r="DS195">
        <v>-0.0942767729831169</v>
      </c>
      <c r="DT195">
        <v>0.010611510719497</v>
      </c>
      <c r="DU195">
        <v>1</v>
      </c>
      <c r="DV195">
        <v>1</v>
      </c>
      <c r="DW195">
        <v>2</v>
      </c>
      <c r="DX195" t="s">
        <v>375</v>
      </c>
      <c r="DY195">
        <v>2.84319</v>
      </c>
      <c r="DZ195">
        <v>2.71683</v>
      </c>
      <c r="EA195">
        <v>0.142003</v>
      </c>
      <c r="EB195">
        <v>0.145463</v>
      </c>
      <c r="EC195">
        <v>0.0844166</v>
      </c>
      <c r="ED195">
        <v>0.0800066</v>
      </c>
      <c r="EE195">
        <v>24247.9</v>
      </c>
      <c r="EF195">
        <v>20857.5</v>
      </c>
      <c r="EG195">
        <v>25312.5</v>
      </c>
      <c r="EH195">
        <v>23781.7</v>
      </c>
      <c r="EI195">
        <v>39574.2</v>
      </c>
      <c r="EJ195">
        <v>36228.4</v>
      </c>
      <c r="EK195">
        <v>45773.5</v>
      </c>
      <c r="EL195">
        <v>42440.4</v>
      </c>
      <c r="EM195">
        <v>1.76635</v>
      </c>
      <c r="EN195">
        <v>2.15812</v>
      </c>
      <c r="EO195">
        <v>0.0272319</v>
      </c>
      <c r="EP195">
        <v>0</v>
      </c>
      <c r="EQ195">
        <v>26.4652</v>
      </c>
      <c r="ER195">
        <v>999.9</v>
      </c>
      <c r="ES195">
        <v>39.592</v>
      </c>
      <c r="ET195">
        <v>34.211</v>
      </c>
      <c r="EU195">
        <v>28.0406</v>
      </c>
      <c r="EV195">
        <v>52.2657</v>
      </c>
      <c r="EW195">
        <v>34.363</v>
      </c>
      <c r="EX195">
        <v>2</v>
      </c>
      <c r="EY195">
        <v>0.158991</v>
      </c>
      <c r="EZ195">
        <v>2.86195</v>
      </c>
      <c r="FA195">
        <v>20.2203</v>
      </c>
      <c r="FB195">
        <v>5.23241</v>
      </c>
      <c r="FC195">
        <v>11.992</v>
      </c>
      <c r="FD195">
        <v>4.9558</v>
      </c>
      <c r="FE195">
        <v>3.304</v>
      </c>
      <c r="FF195">
        <v>9999</v>
      </c>
      <c r="FG195">
        <v>311.8</v>
      </c>
      <c r="FH195">
        <v>3776.4</v>
      </c>
      <c r="FI195">
        <v>9999</v>
      </c>
      <c r="FJ195">
        <v>1.86829</v>
      </c>
      <c r="FK195">
        <v>1.86401</v>
      </c>
      <c r="FL195">
        <v>1.87149</v>
      </c>
      <c r="FM195">
        <v>1.86249</v>
      </c>
      <c r="FN195">
        <v>1.86188</v>
      </c>
      <c r="FO195">
        <v>1.86829</v>
      </c>
      <c r="FP195">
        <v>1.85846</v>
      </c>
      <c r="FQ195">
        <v>1.86478</v>
      </c>
      <c r="FR195">
        <v>5</v>
      </c>
      <c r="FS195">
        <v>0</v>
      </c>
      <c r="FT195">
        <v>0</v>
      </c>
      <c r="FU195">
        <v>0</v>
      </c>
      <c r="FV195" t="s">
        <v>358</v>
      </c>
      <c r="FW195" t="s">
        <v>359</v>
      </c>
      <c r="FX195" t="s">
        <v>360</v>
      </c>
      <c r="FY195" t="s">
        <v>360</v>
      </c>
      <c r="FZ195" t="s">
        <v>360</v>
      </c>
      <c r="GA195" t="s">
        <v>360</v>
      </c>
      <c r="GB195">
        <v>0</v>
      </c>
      <c r="GC195">
        <v>100</v>
      </c>
      <c r="GD195">
        <v>100</v>
      </c>
      <c r="GE195">
        <v>2.26</v>
      </c>
      <c r="GF195">
        <v>0.0515</v>
      </c>
      <c r="GG195">
        <v>0.394990895927804</v>
      </c>
      <c r="GH195">
        <v>0.00311535208462502</v>
      </c>
      <c r="GI195">
        <v>-2.16445174003142e-06</v>
      </c>
      <c r="GJ195">
        <v>9.0383515404126e-10</v>
      </c>
      <c r="GK195">
        <v>0.0515542376217994</v>
      </c>
      <c r="GL195">
        <v>0</v>
      </c>
      <c r="GM195">
        <v>0</v>
      </c>
      <c r="GN195">
        <v>0</v>
      </c>
      <c r="GO195">
        <v>18</v>
      </c>
      <c r="GP195">
        <v>2154</v>
      </c>
      <c r="GQ195">
        <v>2</v>
      </c>
      <c r="GR195">
        <v>17</v>
      </c>
      <c r="GS195">
        <v>1524.8</v>
      </c>
      <c r="GT195">
        <v>1525</v>
      </c>
      <c r="GU195">
        <v>2.75146</v>
      </c>
      <c r="GV195">
        <v>2.35352</v>
      </c>
      <c r="GW195">
        <v>1.99829</v>
      </c>
      <c r="GX195">
        <v>2.67456</v>
      </c>
      <c r="GY195">
        <v>2.09351</v>
      </c>
      <c r="GZ195">
        <v>2.39746</v>
      </c>
      <c r="HA195">
        <v>39.8428</v>
      </c>
      <c r="HB195">
        <v>15.3841</v>
      </c>
      <c r="HC195">
        <v>18</v>
      </c>
      <c r="HD195">
        <v>427.616</v>
      </c>
      <c r="HE195">
        <v>697.769</v>
      </c>
      <c r="HF195">
        <v>23.0076</v>
      </c>
      <c r="HG195">
        <v>29.5333</v>
      </c>
      <c r="HH195">
        <v>30.0009</v>
      </c>
      <c r="HI195">
        <v>29.2975</v>
      </c>
      <c r="HJ195">
        <v>29.2804</v>
      </c>
      <c r="HK195">
        <v>55.1056</v>
      </c>
      <c r="HL195">
        <v>30.6396</v>
      </c>
      <c r="HM195">
        <v>25.6743</v>
      </c>
      <c r="HN195">
        <v>23</v>
      </c>
      <c r="HO195">
        <v>1069.35</v>
      </c>
      <c r="HP195">
        <v>21.5897</v>
      </c>
      <c r="HQ195">
        <v>96.8678</v>
      </c>
      <c r="HR195">
        <v>99.7655</v>
      </c>
    </row>
    <row r="196" spans="1:226">
      <c r="A196">
        <v>180</v>
      </c>
      <c r="B196">
        <v>1656173289.5</v>
      </c>
      <c r="C196">
        <v>3493</v>
      </c>
      <c r="D196" t="s">
        <v>719</v>
      </c>
      <c r="E196" t="s">
        <v>720</v>
      </c>
      <c r="F196">
        <v>5</v>
      </c>
      <c r="G196" t="s">
        <v>596</v>
      </c>
      <c r="H196" t="s">
        <v>354</v>
      </c>
      <c r="I196">
        <v>1656173281.71429</v>
      </c>
      <c r="J196">
        <f>(K196)/1000</f>
        <v>0</v>
      </c>
      <c r="K196">
        <f>IF(BF196, AN196, AH196)</f>
        <v>0</v>
      </c>
      <c r="L196">
        <f>IF(BF196, AI196, AG196)</f>
        <v>0</v>
      </c>
      <c r="M196">
        <f>BH196 - IF(AU196&gt;1, L196*BB196*100.0/(AW196*BV196), 0)</f>
        <v>0</v>
      </c>
      <c r="N196">
        <f>((T196-J196/2)*M196-L196)/(T196+J196/2)</f>
        <v>0</v>
      </c>
      <c r="O196">
        <f>N196*(BO196+BP196)/1000.0</f>
        <v>0</v>
      </c>
      <c r="P196">
        <f>(BH196 - IF(AU196&gt;1, L196*BB196*100.0/(AW196*BV196), 0))*(BO196+BP196)/1000.0</f>
        <v>0</v>
      </c>
      <c r="Q196">
        <f>2.0/((1/S196-1/R196)+SIGN(S196)*SQRT((1/S196-1/R196)*(1/S196-1/R196) + 4*BC196/((BC196+1)*(BC196+1))*(2*1/S196*1/R196-1/R196*1/R196)))</f>
        <v>0</v>
      </c>
      <c r="R196">
        <f>IF(LEFT(BD196,1)&lt;&gt;"0",IF(LEFT(BD196,1)="1",3.0,BE196),$D$5+$E$5*(BV196*BO196/($K$5*1000))+$F$5*(BV196*BO196/($K$5*1000))*MAX(MIN(BB196,$J$5),$I$5)*MAX(MIN(BB196,$J$5),$I$5)+$G$5*MAX(MIN(BB196,$J$5),$I$5)*(BV196*BO196/($K$5*1000))+$H$5*(BV196*BO196/($K$5*1000))*(BV196*BO196/($K$5*1000)))</f>
        <v>0</v>
      </c>
      <c r="S196">
        <f>J196*(1000-(1000*0.61365*exp(17.502*W196/(240.97+W196))/(BO196+BP196)+BJ196)/2)/(1000*0.61365*exp(17.502*W196/(240.97+W196))/(BO196+BP196)-BJ196)</f>
        <v>0</v>
      </c>
      <c r="T196">
        <f>1/((BC196+1)/(Q196/1.6)+1/(R196/1.37)) + BC196/((BC196+1)/(Q196/1.6) + BC196/(R196/1.37))</f>
        <v>0</v>
      </c>
      <c r="U196">
        <f>(AX196*BA196)</f>
        <v>0</v>
      </c>
      <c r="V196">
        <f>(BQ196+(U196+2*0.95*5.67E-8*(((BQ196+$B$7)+273)^4-(BQ196+273)^4)-44100*J196)/(1.84*29.3*R196+8*0.95*5.67E-8*(BQ196+273)^3))</f>
        <v>0</v>
      </c>
      <c r="W196">
        <f>($C$7*BR196+$D$7*BS196+$E$7*V196)</f>
        <v>0</v>
      </c>
      <c r="X196">
        <f>0.61365*exp(17.502*W196/(240.97+W196))</f>
        <v>0</v>
      </c>
      <c r="Y196">
        <f>(Z196/AA196*100)</f>
        <v>0</v>
      </c>
      <c r="Z196">
        <f>BJ196*(BO196+BP196)/1000</f>
        <v>0</v>
      </c>
      <c r="AA196">
        <f>0.61365*exp(17.502*BQ196/(240.97+BQ196))</f>
        <v>0</v>
      </c>
      <c r="AB196">
        <f>(X196-BJ196*(BO196+BP196)/1000)</f>
        <v>0</v>
      </c>
      <c r="AC196">
        <f>(-J196*44100)</f>
        <v>0</v>
      </c>
      <c r="AD196">
        <f>2*29.3*R196*0.92*(BQ196-W196)</f>
        <v>0</v>
      </c>
      <c r="AE196">
        <f>2*0.95*5.67E-8*(((BQ196+$B$7)+273)^4-(W196+273)^4)</f>
        <v>0</v>
      </c>
      <c r="AF196">
        <f>U196+AE196+AC196+AD196</f>
        <v>0</v>
      </c>
      <c r="AG196">
        <f>BN196*AU196*(BI196-BH196*(1000-AU196*BK196)/(1000-AU196*BJ196))/(100*BB196)</f>
        <v>0</v>
      </c>
      <c r="AH196">
        <f>1000*BN196*AU196*(BJ196-BK196)/(100*BB196*(1000-AU196*BJ196))</f>
        <v>0</v>
      </c>
      <c r="AI196">
        <f>(AJ196 - AK196 - BO196*1E3/(8.314*(BQ196+273.15)) * AM196/BN196 * AL196) * BN196/(100*BB196) * (1000 - BK196)/1000</f>
        <v>0</v>
      </c>
      <c r="AJ196">
        <v>1078.26388533895</v>
      </c>
      <c r="AK196">
        <v>1048.74715151515</v>
      </c>
      <c r="AL196">
        <v>3.46738806527248</v>
      </c>
      <c r="AM196">
        <v>66.8786947202565</v>
      </c>
      <c r="AN196">
        <f>(AP196 - AO196 + BO196*1E3/(8.314*(BQ196+273.15)) * AR196/BN196 * AQ196) * BN196/(100*BB196) * 1000/(1000 - AP196)</f>
        <v>0</v>
      </c>
      <c r="AO196">
        <v>21.3982639604242</v>
      </c>
      <c r="AP196">
        <v>22.861583030303</v>
      </c>
      <c r="AQ196">
        <v>-4.54914063059618e-05</v>
      </c>
      <c r="AR196">
        <v>77.4196873633664</v>
      </c>
      <c r="AS196">
        <v>13</v>
      </c>
      <c r="AT196">
        <v>3</v>
      </c>
      <c r="AU196">
        <f>IF(AS196*$H$13&gt;=AW196,1.0,(AW196/(AW196-AS196*$H$13)))</f>
        <v>0</v>
      </c>
      <c r="AV196">
        <f>(AU196-1)*100</f>
        <v>0</v>
      </c>
      <c r="AW196">
        <f>MAX(0,($B$13+$C$13*BV196)/(1+$D$13*BV196)*BO196/(BQ196+273)*$E$13)</f>
        <v>0</v>
      </c>
      <c r="AX196">
        <f>$B$11*BW196+$C$11*BX196+$F$11*CI196*(1-CL196)</f>
        <v>0</v>
      </c>
      <c r="AY196">
        <f>AX196*AZ196</f>
        <v>0</v>
      </c>
      <c r="AZ196">
        <f>($B$11*$D$9+$C$11*$D$9+$F$11*((CV196+CN196)/MAX(CV196+CN196+CW196, 0.1)*$I$9+CW196/MAX(CV196+CN196+CW196, 0.1)*$J$9))/($B$11+$C$11+$F$11)</f>
        <v>0</v>
      </c>
      <c r="BA196">
        <f>($B$11*$K$9+$C$11*$K$9+$F$11*((CV196+CN196)/MAX(CV196+CN196+CW196, 0.1)*$P$9+CW196/MAX(CV196+CN196+CW196, 0.1)*$Q$9))/($B$11+$C$11+$F$11)</f>
        <v>0</v>
      </c>
      <c r="BB196">
        <v>2.18</v>
      </c>
      <c r="BC196">
        <v>0.5</v>
      </c>
      <c r="BD196" t="s">
        <v>355</v>
      </c>
      <c r="BE196">
        <v>2</v>
      </c>
      <c r="BF196" t="b">
        <v>1</v>
      </c>
      <c r="BG196">
        <v>1656173281.71429</v>
      </c>
      <c r="BH196">
        <v>1000.21792857143</v>
      </c>
      <c r="BI196">
        <v>1039.46892857143</v>
      </c>
      <c r="BJ196">
        <v>22.8573964285714</v>
      </c>
      <c r="BK196">
        <v>21.4020142857143</v>
      </c>
      <c r="BL196">
        <v>997.97025</v>
      </c>
      <c r="BM196">
        <v>22.8058357142857</v>
      </c>
      <c r="BN196">
        <v>500.021964285714</v>
      </c>
      <c r="BO196">
        <v>76.3320892857143</v>
      </c>
      <c r="BP196">
        <v>0.100008514285714</v>
      </c>
      <c r="BQ196">
        <v>26.7166821428571</v>
      </c>
      <c r="BR196">
        <v>26.9002321428571</v>
      </c>
      <c r="BS196">
        <v>999.9</v>
      </c>
      <c r="BT196">
        <v>0</v>
      </c>
      <c r="BU196">
        <v>0</v>
      </c>
      <c r="BV196">
        <v>10000.5367857143</v>
      </c>
      <c r="BW196">
        <v>0</v>
      </c>
      <c r="BX196">
        <v>1789.32285714286</v>
      </c>
      <c r="BY196">
        <v>-39.2514785714286</v>
      </c>
      <c r="BZ196">
        <v>1023.61460714286</v>
      </c>
      <c r="CA196">
        <v>1062.20357142857</v>
      </c>
      <c r="CB196">
        <v>1.45537642857143</v>
      </c>
      <c r="CC196">
        <v>1039.46892857143</v>
      </c>
      <c r="CD196">
        <v>21.4020142857143</v>
      </c>
      <c r="CE196">
        <v>1.74475285714286</v>
      </c>
      <c r="CF196">
        <v>1.63366107142857</v>
      </c>
      <c r="CG196">
        <v>15.3004357142857</v>
      </c>
      <c r="CH196">
        <v>14.2800285714286</v>
      </c>
      <c r="CI196">
        <v>2000.01428571429</v>
      </c>
      <c r="CJ196">
        <v>0.979997285714286</v>
      </c>
      <c r="CK196">
        <v>0.0200027714285714</v>
      </c>
      <c r="CL196">
        <v>0</v>
      </c>
      <c r="CM196">
        <v>2.49318571428571</v>
      </c>
      <c r="CN196">
        <v>0</v>
      </c>
      <c r="CO196">
        <v>3134.17357142857</v>
      </c>
      <c r="CP196">
        <v>16705.5107142857</v>
      </c>
      <c r="CQ196">
        <v>46.34575</v>
      </c>
      <c r="CR196">
        <v>48.7699285714286</v>
      </c>
      <c r="CS196">
        <v>47.482</v>
      </c>
      <c r="CT196">
        <v>46.58225</v>
      </c>
      <c r="CU196">
        <v>45.625</v>
      </c>
      <c r="CV196">
        <v>1960.00928571429</v>
      </c>
      <c r="CW196">
        <v>40.005</v>
      </c>
      <c r="CX196">
        <v>0</v>
      </c>
      <c r="CY196">
        <v>1656173288.4</v>
      </c>
      <c r="CZ196">
        <v>0</v>
      </c>
      <c r="DA196">
        <v>0</v>
      </c>
      <c r="DB196" t="s">
        <v>356</v>
      </c>
      <c r="DC196">
        <v>1656081796.1</v>
      </c>
      <c r="DD196">
        <v>1656081786.6</v>
      </c>
      <c r="DE196">
        <v>0</v>
      </c>
      <c r="DF196">
        <v>0.447</v>
      </c>
      <c r="DG196">
        <v>0.012</v>
      </c>
      <c r="DH196">
        <v>1.816</v>
      </c>
      <c r="DI196">
        <v>-0.091</v>
      </c>
      <c r="DJ196">
        <v>420</v>
      </c>
      <c r="DK196">
        <v>13</v>
      </c>
      <c r="DL196">
        <v>0.64</v>
      </c>
      <c r="DM196">
        <v>0.22</v>
      </c>
      <c r="DN196">
        <v>-39.1714425</v>
      </c>
      <c r="DO196">
        <v>-1.52980525328325</v>
      </c>
      <c r="DP196">
        <v>0.386733881944355</v>
      </c>
      <c r="DQ196">
        <v>0</v>
      </c>
      <c r="DR196">
        <v>1.45920675</v>
      </c>
      <c r="DS196">
        <v>-0.095956885553472</v>
      </c>
      <c r="DT196">
        <v>0.012648617787628</v>
      </c>
      <c r="DU196">
        <v>1</v>
      </c>
      <c r="DV196">
        <v>1</v>
      </c>
      <c r="DW196">
        <v>2</v>
      </c>
      <c r="DX196" t="s">
        <v>375</v>
      </c>
      <c r="DY196">
        <v>2.84295</v>
      </c>
      <c r="DZ196">
        <v>2.71599</v>
      </c>
      <c r="EA196">
        <v>0.143526</v>
      </c>
      <c r="EB196">
        <v>0.146887</v>
      </c>
      <c r="EC196">
        <v>0.0844246</v>
      </c>
      <c r="ED196">
        <v>0.0801424</v>
      </c>
      <c r="EE196">
        <v>24204.2</v>
      </c>
      <c r="EF196">
        <v>20822.5</v>
      </c>
      <c r="EG196">
        <v>25311.9</v>
      </c>
      <c r="EH196">
        <v>23781.5</v>
      </c>
      <c r="EI196">
        <v>39572.8</v>
      </c>
      <c r="EJ196">
        <v>36222.4</v>
      </c>
      <c r="EK196">
        <v>45772.3</v>
      </c>
      <c r="EL196">
        <v>42439.6</v>
      </c>
      <c r="EM196">
        <v>1.76612</v>
      </c>
      <c r="EN196">
        <v>2.15812</v>
      </c>
      <c r="EO196">
        <v>0.0268966</v>
      </c>
      <c r="EP196">
        <v>0</v>
      </c>
      <c r="EQ196">
        <v>26.4838</v>
      </c>
      <c r="ER196">
        <v>999.9</v>
      </c>
      <c r="ES196">
        <v>39.543</v>
      </c>
      <c r="ET196">
        <v>34.221</v>
      </c>
      <c r="EU196">
        <v>28.0213</v>
      </c>
      <c r="EV196">
        <v>52.5157</v>
      </c>
      <c r="EW196">
        <v>34.3149</v>
      </c>
      <c r="EX196">
        <v>2</v>
      </c>
      <c r="EY196">
        <v>0.159881</v>
      </c>
      <c r="EZ196">
        <v>2.89964</v>
      </c>
      <c r="FA196">
        <v>20.2197</v>
      </c>
      <c r="FB196">
        <v>5.23167</v>
      </c>
      <c r="FC196">
        <v>11.992</v>
      </c>
      <c r="FD196">
        <v>4.95545</v>
      </c>
      <c r="FE196">
        <v>3.3039</v>
      </c>
      <c r="FF196">
        <v>9999</v>
      </c>
      <c r="FG196">
        <v>311.8</v>
      </c>
      <c r="FH196">
        <v>3776.7</v>
      </c>
      <c r="FI196">
        <v>9999</v>
      </c>
      <c r="FJ196">
        <v>1.86829</v>
      </c>
      <c r="FK196">
        <v>1.86401</v>
      </c>
      <c r="FL196">
        <v>1.87149</v>
      </c>
      <c r="FM196">
        <v>1.8625</v>
      </c>
      <c r="FN196">
        <v>1.86188</v>
      </c>
      <c r="FO196">
        <v>1.86829</v>
      </c>
      <c r="FP196">
        <v>1.85844</v>
      </c>
      <c r="FQ196">
        <v>1.86478</v>
      </c>
      <c r="FR196">
        <v>5</v>
      </c>
      <c r="FS196">
        <v>0</v>
      </c>
      <c r="FT196">
        <v>0</v>
      </c>
      <c r="FU196">
        <v>0</v>
      </c>
      <c r="FV196" t="s">
        <v>358</v>
      </c>
      <c r="FW196" t="s">
        <v>359</v>
      </c>
      <c r="FX196" t="s">
        <v>360</v>
      </c>
      <c r="FY196" t="s">
        <v>360</v>
      </c>
      <c r="FZ196" t="s">
        <v>360</v>
      </c>
      <c r="GA196" t="s">
        <v>360</v>
      </c>
      <c r="GB196">
        <v>0</v>
      </c>
      <c r="GC196">
        <v>100</v>
      </c>
      <c r="GD196">
        <v>100</v>
      </c>
      <c r="GE196">
        <v>2.28</v>
      </c>
      <c r="GF196">
        <v>0.0516</v>
      </c>
      <c r="GG196">
        <v>0.394990895927804</v>
      </c>
      <c r="GH196">
        <v>0.00311535208462502</v>
      </c>
      <c r="GI196">
        <v>-2.16445174003142e-06</v>
      </c>
      <c r="GJ196">
        <v>9.0383515404126e-10</v>
      </c>
      <c r="GK196">
        <v>0.0515542376217994</v>
      </c>
      <c r="GL196">
        <v>0</v>
      </c>
      <c r="GM196">
        <v>0</v>
      </c>
      <c r="GN196">
        <v>0</v>
      </c>
      <c r="GO196">
        <v>18</v>
      </c>
      <c r="GP196">
        <v>2154</v>
      </c>
      <c r="GQ196">
        <v>2</v>
      </c>
      <c r="GR196">
        <v>17</v>
      </c>
      <c r="GS196">
        <v>1524.9</v>
      </c>
      <c r="GT196">
        <v>1525</v>
      </c>
      <c r="GU196">
        <v>2.78564</v>
      </c>
      <c r="GV196">
        <v>2.35596</v>
      </c>
      <c r="GW196">
        <v>1.99829</v>
      </c>
      <c r="GX196">
        <v>2.67456</v>
      </c>
      <c r="GY196">
        <v>2.09351</v>
      </c>
      <c r="GZ196">
        <v>2.41089</v>
      </c>
      <c r="HA196">
        <v>39.8428</v>
      </c>
      <c r="HB196">
        <v>15.3841</v>
      </c>
      <c r="HC196">
        <v>18</v>
      </c>
      <c r="HD196">
        <v>427.552</v>
      </c>
      <c r="HE196">
        <v>697.881</v>
      </c>
      <c r="HF196">
        <v>23.0078</v>
      </c>
      <c r="HG196">
        <v>29.5441</v>
      </c>
      <c r="HH196">
        <v>30.0009</v>
      </c>
      <c r="HI196">
        <v>29.3069</v>
      </c>
      <c r="HJ196">
        <v>29.2895</v>
      </c>
      <c r="HK196">
        <v>55.8</v>
      </c>
      <c r="HL196">
        <v>30.3491</v>
      </c>
      <c r="HM196">
        <v>25.6743</v>
      </c>
      <c r="HN196">
        <v>23</v>
      </c>
      <c r="HO196">
        <v>1089.48</v>
      </c>
      <c r="HP196">
        <v>21.6174</v>
      </c>
      <c r="HQ196">
        <v>96.8652</v>
      </c>
      <c r="HR196">
        <v>99.7639</v>
      </c>
    </row>
    <row r="197" spans="1:226">
      <c r="A197">
        <v>181</v>
      </c>
      <c r="B197">
        <v>1656173294.5</v>
      </c>
      <c r="C197">
        <v>3498</v>
      </c>
      <c r="D197" t="s">
        <v>721</v>
      </c>
      <c r="E197" t="s">
        <v>722</v>
      </c>
      <c r="F197">
        <v>5</v>
      </c>
      <c r="G197" t="s">
        <v>596</v>
      </c>
      <c r="H197" t="s">
        <v>354</v>
      </c>
      <c r="I197">
        <v>1656173287</v>
      </c>
      <c r="J197">
        <f>(K197)/1000</f>
        <v>0</v>
      </c>
      <c r="K197">
        <f>IF(BF197, AN197, AH197)</f>
        <v>0</v>
      </c>
      <c r="L197">
        <f>IF(BF197, AI197, AG197)</f>
        <v>0</v>
      </c>
      <c r="M197">
        <f>BH197 - IF(AU197&gt;1, L197*BB197*100.0/(AW197*BV197), 0)</f>
        <v>0</v>
      </c>
      <c r="N197">
        <f>((T197-J197/2)*M197-L197)/(T197+J197/2)</f>
        <v>0</v>
      </c>
      <c r="O197">
        <f>N197*(BO197+BP197)/1000.0</f>
        <v>0</v>
      </c>
      <c r="P197">
        <f>(BH197 - IF(AU197&gt;1, L197*BB197*100.0/(AW197*BV197), 0))*(BO197+BP197)/1000.0</f>
        <v>0</v>
      </c>
      <c r="Q197">
        <f>2.0/((1/S197-1/R197)+SIGN(S197)*SQRT((1/S197-1/R197)*(1/S197-1/R197) + 4*BC197/((BC197+1)*(BC197+1))*(2*1/S197*1/R197-1/R197*1/R197)))</f>
        <v>0</v>
      </c>
      <c r="R197">
        <f>IF(LEFT(BD197,1)&lt;&gt;"0",IF(LEFT(BD197,1)="1",3.0,BE197),$D$5+$E$5*(BV197*BO197/($K$5*1000))+$F$5*(BV197*BO197/($K$5*1000))*MAX(MIN(BB197,$J$5),$I$5)*MAX(MIN(BB197,$J$5),$I$5)+$G$5*MAX(MIN(BB197,$J$5),$I$5)*(BV197*BO197/($K$5*1000))+$H$5*(BV197*BO197/($K$5*1000))*(BV197*BO197/($K$5*1000)))</f>
        <v>0</v>
      </c>
      <c r="S197">
        <f>J197*(1000-(1000*0.61365*exp(17.502*W197/(240.97+W197))/(BO197+BP197)+BJ197)/2)/(1000*0.61365*exp(17.502*W197/(240.97+W197))/(BO197+BP197)-BJ197)</f>
        <v>0</v>
      </c>
      <c r="T197">
        <f>1/((BC197+1)/(Q197/1.6)+1/(R197/1.37)) + BC197/((BC197+1)/(Q197/1.6) + BC197/(R197/1.37))</f>
        <v>0</v>
      </c>
      <c r="U197">
        <f>(AX197*BA197)</f>
        <v>0</v>
      </c>
      <c r="V197">
        <f>(BQ197+(U197+2*0.95*5.67E-8*(((BQ197+$B$7)+273)^4-(BQ197+273)^4)-44100*J197)/(1.84*29.3*R197+8*0.95*5.67E-8*(BQ197+273)^3))</f>
        <v>0</v>
      </c>
      <c r="W197">
        <f>($C$7*BR197+$D$7*BS197+$E$7*V197)</f>
        <v>0</v>
      </c>
      <c r="X197">
        <f>0.61365*exp(17.502*W197/(240.97+W197))</f>
        <v>0</v>
      </c>
      <c r="Y197">
        <f>(Z197/AA197*100)</f>
        <v>0</v>
      </c>
      <c r="Z197">
        <f>BJ197*(BO197+BP197)/1000</f>
        <v>0</v>
      </c>
      <c r="AA197">
        <f>0.61365*exp(17.502*BQ197/(240.97+BQ197))</f>
        <v>0</v>
      </c>
      <c r="AB197">
        <f>(X197-BJ197*(BO197+BP197)/1000)</f>
        <v>0</v>
      </c>
      <c r="AC197">
        <f>(-J197*44100)</f>
        <v>0</v>
      </c>
      <c r="AD197">
        <f>2*29.3*R197*0.92*(BQ197-W197)</f>
        <v>0</v>
      </c>
      <c r="AE197">
        <f>2*0.95*5.67E-8*(((BQ197+$B$7)+273)^4-(W197+273)^4)</f>
        <v>0</v>
      </c>
      <c r="AF197">
        <f>U197+AE197+AC197+AD197</f>
        <v>0</v>
      </c>
      <c r="AG197">
        <f>BN197*AU197*(BI197-BH197*(1000-AU197*BK197)/(1000-AU197*BJ197))/(100*BB197)</f>
        <v>0</v>
      </c>
      <c r="AH197">
        <f>1000*BN197*AU197*(BJ197-BK197)/(100*BB197*(1000-AU197*BJ197))</f>
        <v>0</v>
      </c>
      <c r="AI197">
        <f>(AJ197 - AK197 - BO197*1E3/(8.314*(BQ197+273.15)) * AM197/BN197 * AL197) * BN197/(100*BB197) * (1000 - BK197)/1000</f>
        <v>0</v>
      </c>
      <c r="AJ197">
        <v>1094.81908919909</v>
      </c>
      <c r="AK197">
        <v>1065.58981818182</v>
      </c>
      <c r="AL197">
        <v>3.37862940526059</v>
      </c>
      <c r="AM197">
        <v>66.8786947202565</v>
      </c>
      <c r="AN197">
        <f>(AP197 - AO197 + BO197*1E3/(8.314*(BQ197+273.15)) * AR197/BN197 * AQ197) * BN197/(100*BB197) * 1000/(1000 - AP197)</f>
        <v>0</v>
      </c>
      <c r="AO197">
        <v>21.4584468701801</v>
      </c>
      <c r="AP197">
        <v>22.8885648484848</v>
      </c>
      <c r="AQ197">
        <v>0.000122692146908312</v>
      </c>
      <c r="AR197">
        <v>77.4196873633664</v>
      </c>
      <c r="AS197">
        <v>13</v>
      </c>
      <c r="AT197">
        <v>3</v>
      </c>
      <c r="AU197">
        <f>IF(AS197*$H$13&gt;=AW197,1.0,(AW197/(AW197-AS197*$H$13)))</f>
        <v>0</v>
      </c>
      <c r="AV197">
        <f>(AU197-1)*100</f>
        <v>0</v>
      </c>
      <c r="AW197">
        <f>MAX(0,($B$13+$C$13*BV197)/(1+$D$13*BV197)*BO197/(BQ197+273)*$E$13)</f>
        <v>0</v>
      </c>
      <c r="AX197">
        <f>$B$11*BW197+$C$11*BX197+$F$11*CI197*(1-CL197)</f>
        <v>0</v>
      </c>
      <c r="AY197">
        <f>AX197*AZ197</f>
        <v>0</v>
      </c>
      <c r="AZ197">
        <f>($B$11*$D$9+$C$11*$D$9+$F$11*((CV197+CN197)/MAX(CV197+CN197+CW197, 0.1)*$I$9+CW197/MAX(CV197+CN197+CW197, 0.1)*$J$9))/($B$11+$C$11+$F$11)</f>
        <v>0</v>
      </c>
      <c r="BA197">
        <f>($B$11*$K$9+$C$11*$K$9+$F$11*((CV197+CN197)/MAX(CV197+CN197+CW197, 0.1)*$P$9+CW197/MAX(CV197+CN197+CW197, 0.1)*$Q$9))/($B$11+$C$11+$F$11)</f>
        <v>0</v>
      </c>
      <c r="BB197">
        <v>2.18</v>
      </c>
      <c r="BC197">
        <v>0.5</v>
      </c>
      <c r="BD197" t="s">
        <v>355</v>
      </c>
      <c r="BE197">
        <v>2</v>
      </c>
      <c r="BF197" t="b">
        <v>1</v>
      </c>
      <c r="BG197">
        <v>1656173287</v>
      </c>
      <c r="BH197">
        <v>1017.90211111111</v>
      </c>
      <c r="BI197">
        <v>1057.18666666667</v>
      </c>
      <c r="BJ197">
        <v>22.8648259259259</v>
      </c>
      <c r="BK197">
        <v>21.4320962962963</v>
      </c>
      <c r="BL197">
        <v>1015.62737037037</v>
      </c>
      <c r="BM197">
        <v>22.813262962963</v>
      </c>
      <c r="BN197">
        <v>500.017851851852</v>
      </c>
      <c r="BO197">
        <v>76.3321814814815</v>
      </c>
      <c r="BP197">
        <v>0.100013625925926</v>
      </c>
      <c r="BQ197">
        <v>26.7342481481481</v>
      </c>
      <c r="BR197">
        <v>26.9128333333333</v>
      </c>
      <c r="BS197">
        <v>999.9</v>
      </c>
      <c r="BT197">
        <v>0</v>
      </c>
      <c r="BU197">
        <v>0</v>
      </c>
      <c r="BV197">
        <v>9984.69740740741</v>
      </c>
      <c r="BW197">
        <v>0</v>
      </c>
      <c r="BX197">
        <v>1790.46851851852</v>
      </c>
      <c r="BY197">
        <v>-39.2855962962963</v>
      </c>
      <c r="BZ197">
        <v>1041.72074074074</v>
      </c>
      <c r="CA197">
        <v>1080.34259259259</v>
      </c>
      <c r="CB197">
        <v>1.43272851851852</v>
      </c>
      <c r="CC197">
        <v>1057.18666666667</v>
      </c>
      <c r="CD197">
        <v>21.4320962962963</v>
      </c>
      <c r="CE197">
        <v>1.74532222222222</v>
      </c>
      <c r="CF197">
        <v>1.63595851851852</v>
      </c>
      <c r="CG197">
        <v>15.3055148148148</v>
      </c>
      <c r="CH197">
        <v>14.3017185185185</v>
      </c>
      <c r="CI197">
        <v>1999.98333333333</v>
      </c>
      <c r="CJ197">
        <v>0.979997333333333</v>
      </c>
      <c r="CK197">
        <v>0.0200027222222222</v>
      </c>
      <c r="CL197">
        <v>0</v>
      </c>
      <c r="CM197">
        <v>2.4744962962963</v>
      </c>
      <c r="CN197">
        <v>0</v>
      </c>
      <c r="CO197">
        <v>3131.66851851852</v>
      </c>
      <c r="CP197">
        <v>16705.2555555556</v>
      </c>
      <c r="CQ197">
        <v>46.368</v>
      </c>
      <c r="CR197">
        <v>48.7913333333333</v>
      </c>
      <c r="CS197">
        <v>47.5</v>
      </c>
      <c r="CT197">
        <v>46.604</v>
      </c>
      <c r="CU197">
        <v>45.6433703703704</v>
      </c>
      <c r="CV197">
        <v>1959.98148148148</v>
      </c>
      <c r="CW197">
        <v>40.0018518518519</v>
      </c>
      <c r="CX197">
        <v>0</v>
      </c>
      <c r="CY197">
        <v>1656173293.2</v>
      </c>
      <c r="CZ197">
        <v>0</v>
      </c>
      <c r="DA197">
        <v>0</v>
      </c>
      <c r="DB197" t="s">
        <v>356</v>
      </c>
      <c r="DC197">
        <v>1656081796.1</v>
      </c>
      <c r="DD197">
        <v>1656081786.6</v>
      </c>
      <c r="DE197">
        <v>0</v>
      </c>
      <c r="DF197">
        <v>0.447</v>
      </c>
      <c r="DG197">
        <v>0.012</v>
      </c>
      <c r="DH197">
        <v>1.816</v>
      </c>
      <c r="DI197">
        <v>-0.091</v>
      </c>
      <c r="DJ197">
        <v>420</v>
      </c>
      <c r="DK197">
        <v>13</v>
      </c>
      <c r="DL197">
        <v>0.64</v>
      </c>
      <c r="DM197">
        <v>0.22</v>
      </c>
      <c r="DN197">
        <v>-39.2407525</v>
      </c>
      <c r="DO197">
        <v>0.122889681050773</v>
      </c>
      <c r="DP197">
        <v>0.336528969026071</v>
      </c>
      <c r="DQ197">
        <v>0</v>
      </c>
      <c r="DR197">
        <v>1.4454485</v>
      </c>
      <c r="DS197">
        <v>-0.219260037523457</v>
      </c>
      <c r="DT197">
        <v>0.0253241611460281</v>
      </c>
      <c r="DU197">
        <v>0</v>
      </c>
      <c r="DV197">
        <v>0</v>
      </c>
      <c r="DW197">
        <v>2</v>
      </c>
      <c r="DX197" t="s">
        <v>357</v>
      </c>
      <c r="DY197">
        <v>2.84284</v>
      </c>
      <c r="DZ197">
        <v>2.71623</v>
      </c>
      <c r="EA197">
        <v>0.144996</v>
      </c>
      <c r="EB197">
        <v>0.148422</v>
      </c>
      <c r="EC197">
        <v>0.0844965</v>
      </c>
      <c r="ED197">
        <v>0.080302</v>
      </c>
      <c r="EE197">
        <v>24162.1</v>
      </c>
      <c r="EF197">
        <v>20784.6</v>
      </c>
      <c r="EG197">
        <v>25311.3</v>
      </c>
      <c r="EH197">
        <v>23781</v>
      </c>
      <c r="EI197">
        <v>39569.2</v>
      </c>
      <c r="EJ197">
        <v>36215.9</v>
      </c>
      <c r="EK197">
        <v>45771.7</v>
      </c>
      <c r="EL197">
        <v>42439.4</v>
      </c>
      <c r="EM197">
        <v>1.76588</v>
      </c>
      <c r="EN197">
        <v>2.15815</v>
      </c>
      <c r="EO197">
        <v>0.0258908</v>
      </c>
      <c r="EP197">
        <v>0</v>
      </c>
      <c r="EQ197">
        <v>26.5065</v>
      </c>
      <c r="ER197">
        <v>999.9</v>
      </c>
      <c r="ES197">
        <v>39.519</v>
      </c>
      <c r="ET197">
        <v>34.241</v>
      </c>
      <c r="EU197">
        <v>28.0352</v>
      </c>
      <c r="EV197">
        <v>52.9457</v>
      </c>
      <c r="EW197">
        <v>34.2869</v>
      </c>
      <c r="EX197">
        <v>2</v>
      </c>
      <c r="EY197">
        <v>0.160938</v>
      </c>
      <c r="EZ197">
        <v>2.93793</v>
      </c>
      <c r="FA197">
        <v>20.2191</v>
      </c>
      <c r="FB197">
        <v>5.23212</v>
      </c>
      <c r="FC197">
        <v>11.992</v>
      </c>
      <c r="FD197">
        <v>4.9558</v>
      </c>
      <c r="FE197">
        <v>3.304</v>
      </c>
      <c r="FF197">
        <v>9999</v>
      </c>
      <c r="FG197">
        <v>311.8</v>
      </c>
      <c r="FH197">
        <v>3776.7</v>
      </c>
      <c r="FI197">
        <v>9999</v>
      </c>
      <c r="FJ197">
        <v>1.86829</v>
      </c>
      <c r="FK197">
        <v>1.86401</v>
      </c>
      <c r="FL197">
        <v>1.87149</v>
      </c>
      <c r="FM197">
        <v>1.86249</v>
      </c>
      <c r="FN197">
        <v>1.86188</v>
      </c>
      <c r="FO197">
        <v>1.86829</v>
      </c>
      <c r="FP197">
        <v>1.85844</v>
      </c>
      <c r="FQ197">
        <v>1.86478</v>
      </c>
      <c r="FR197">
        <v>5</v>
      </c>
      <c r="FS197">
        <v>0</v>
      </c>
      <c r="FT197">
        <v>0</v>
      </c>
      <c r="FU197">
        <v>0</v>
      </c>
      <c r="FV197" t="s">
        <v>358</v>
      </c>
      <c r="FW197" t="s">
        <v>359</v>
      </c>
      <c r="FX197" t="s">
        <v>360</v>
      </c>
      <c r="FY197" t="s">
        <v>360</v>
      </c>
      <c r="FZ197" t="s">
        <v>360</v>
      </c>
      <c r="GA197" t="s">
        <v>360</v>
      </c>
      <c r="GB197">
        <v>0</v>
      </c>
      <c r="GC197">
        <v>100</v>
      </c>
      <c r="GD197">
        <v>100</v>
      </c>
      <c r="GE197">
        <v>2.31</v>
      </c>
      <c r="GF197">
        <v>0.0515</v>
      </c>
      <c r="GG197">
        <v>0.394990895927804</v>
      </c>
      <c r="GH197">
        <v>0.00311535208462502</v>
      </c>
      <c r="GI197">
        <v>-2.16445174003142e-06</v>
      </c>
      <c r="GJ197">
        <v>9.0383515404126e-10</v>
      </c>
      <c r="GK197">
        <v>0.0515542376217994</v>
      </c>
      <c r="GL197">
        <v>0</v>
      </c>
      <c r="GM197">
        <v>0</v>
      </c>
      <c r="GN197">
        <v>0</v>
      </c>
      <c r="GO197">
        <v>18</v>
      </c>
      <c r="GP197">
        <v>2154</v>
      </c>
      <c r="GQ197">
        <v>2</v>
      </c>
      <c r="GR197">
        <v>17</v>
      </c>
      <c r="GS197">
        <v>1525</v>
      </c>
      <c r="GT197">
        <v>1525.1</v>
      </c>
      <c r="GU197">
        <v>2.8186</v>
      </c>
      <c r="GV197">
        <v>2.35474</v>
      </c>
      <c r="GW197">
        <v>1.99829</v>
      </c>
      <c r="GX197">
        <v>2.67456</v>
      </c>
      <c r="GY197">
        <v>2.09351</v>
      </c>
      <c r="GZ197">
        <v>2.38892</v>
      </c>
      <c r="HA197">
        <v>39.868</v>
      </c>
      <c r="HB197">
        <v>15.3841</v>
      </c>
      <c r="HC197">
        <v>18</v>
      </c>
      <c r="HD197">
        <v>427.473</v>
      </c>
      <c r="HE197">
        <v>698.015</v>
      </c>
      <c r="HF197">
        <v>23.0079</v>
      </c>
      <c r="HG197">
        <v>29.5554</v>
      </c>
      <c r="HH197">
        <v>30.001</v>
      </c>
      <c r="HI197">
        <v>29.3163</v>
      </c>
      <c r="HJ197">
        <v>29.2987</v>
      </c>
      <c r="HK197">
        <v>56.4487</v>
      </c>
      <c r="HL197">
        <v>30.0675</v>
      </c>
      <c r="HM197">
        <v>25.6743</v>
      </c>
      <c r="HN197">
        <v>23</v>
      </c>
      <c r="HO197">
        <v>1102.99</v>
      </c>
      <c r="HP197">
        <v>21.6301</v>
      </c>
      <c r="HQ197">
        <v>96.8636</v>
      </c>
      <c r="HR197">
        <v>99.7628</v>
      </c>
    </row>
    <row r="198" spans="1:226">
      <c r="A198">
        <v>182</v>
      </c>
      <c r="B198">
        <v>1656173299</v>
      </c>
      <c r="C198">
        <v>3502.5</v>
      </c>
      <c r="D198" t="s">
        <v>723</v>
      </c>
      <c r="E198" t="s">
        <v>724</v>
      </c>
      <c r="F198">
        <v>5</v>
      </c>
      <c r="G198" t="s">
        <v>596</v>
      </c>
      <c r="H198" t="s">
        <v>354</v>
      </c>
      <c r="I198">
        <v>1656173291.44444</v>
      </c>
      <c r="J198">
        <f>(K198)/1000</f>
        <v>0</v>
      </c>
      <c r="K198">
        <f>IF(BF198, AN198, AH198)</f>
        <v>0</v>
      </c>
      <c r="L198">
        <f>IF(BF198, AI198, AG198)</f>
        <v>0</v>
      </c>
      <c r="M198">
        <f>BH198 - IF(AU198&gt;1, L198*BB198*100.0/(AW198*BV198), 0)</f>
        <v>0</v>
      </c>
      <c r="N198">
        <f>((T198-J198/2)*M198-L198)/(T198+J198/2)</f>
        <v>0</v>
      </c>
      <c r="O198">
        <f>N198*(BO198+BP198)/1000.0</f>
        <v>0</v>
      </c>
      <c r="P198">
        <f>(BH198 - IF(AU198&gt;1, L198*BB198*100.0/(AW198*BV198), 0))*(BO198+BP198)/1000.0</f>
        <v>0</v>
      </c>
      <c r="Q198">
        <f>2.0/((1/S198-1/R198)+SIGN(S198)*SQRT((1/S198-1/R198)*(1/S198-1/R198) + 4*BC198/((BC198+1)*(BC198+1))*(2*1/S198*1/R198-1/R198*1/R198)))</f>
        <v>0</v>
      </c>
      <c r="R198">
        <f>IF(LEFT(BD198,1)&lt;&gt;"0",IF(LEFT(BD198,1)="1",3.0,BE198),$D$5+$E$5*(BV198*BO198/($K$5*1000))+$F$5*(BV198*BO198/($K$5*1000))*MAX(MIN(BB198,$J$5),$I$5)*MAX(MIN(BB198,$J$5),$I$5)+$G$5*MAX(MIN(BB198,$J$5),$I$5)*(BV198*BO198/($K$5*1000))+$H$5*(BV198*BO198/($K$5*1000))*(BV198*BO198/($K$5*1000)))</f>
        <v>0</v>
      </c>
      <c r="S198">
        <f>J198*(1000-(1000*0.61365*exp(17.502*W198/(240.97+W198))/(BO198+BP198)+BJ198)/2)/(1000*0.61365*exp(17.502*W198/(240.97+W198))/(BO198+BP198)-BJ198)</f>
        <v>0</v>
      </c>
      <c r="T198">
        <f>1/((BC198+1)/(Q198/1.6)+1/(R198/1.37)) + BC198/((BC198+1)/(Q198/1.6) + BC198/(R198/1.37))</f>
        <v>0</v>
      </c>
      <c r="U198">
        <f>(AX198*BA198)</f>
        <v>0</v>
      </c>
      <c r="V198">
        <f>(BQ198+(U198+2*0.95*5.67E-8*(((BQ198+$B$7)+273)^4-(BQ198+273)^4)-44100*J198)/(1.84*29.3*R198+8*0.95*5.67E-8*(BQ198+273)^3))</f>
        <v>0</v>
      </c>
      <c r="W198">
        <f>($C$7*BR198+$D$7*BS198+$E$7*V198)</f>
        <v>0</v>
      </c>
      <c r="X198">
        <f>0.61365*exp(17.502*W198/(240.97+W198))</f>
        <v>0</v>
      </c>
      <c r="Y198">
        <f>(Z198/AA198*100)</f>
        <v>0</v>
      </c>
      <c r="Z198">
        <f>BJ198*(BO198+BP198)/1000</f>
        <v>0</v>
      </c>
      <c r="AA198">
        <f>0.61365*exp(17.502*BQ198/(240.97+BQ198))</f>
        <v>0</v>
      </c>
      <c r="AB198">
        <f>(X198-BJ198*(BO198+BP198)/1000)</f>
        <v>0</v>
      </c>
      <c r="AC198">
        <f>(-J198*44100)</f>
        <v>0</v>
      </c>
      <c r="AD198">
        <f>2*29.3*R198*0.92*(BQ198-W198)</f>
        <v>0</v>
      </c>
      <c r="AE198">
        <f>2*0.95*5.67E-8*(((BQ198+$B$7)+273)^4-(W198+273)^4)</f>
        <v>0</v>
      </c>
      <c r="AF198">
        <f>U198+AE198+AC198+AD198</f>
        <v>0</v>
      </c>
      <c r="AG198">
        <f>BN198*AU198*(BI198-BH198*(1000-AU198*BK198)/(1000-AU198*BJ198))/(100*BB198)</f>
        <v>0</v>
      </c>
      <c r="AH198">
        <f>1000*BN198*AU198*(BJ198-BK198)/(100*BB198*(1000-AU198*BJ198))</f>
        <v>0</v>
      </c>
      <c r="AI198">
        <f>(AJ198 - AK198 - BO198*1E3/(8.314*(BQ198+273.15)) * AM198/BN198 * AL198) * BN198/(100*BB198) * (1000 - BK198)/1000</f>
        <v>0</v>
      </c>
      <c r="AJ198">
        <v>1111.17380915582</v>
      </c>
      <c r="AK198">
        <v>1081.23696969697</v>
      </c>
      <c r="AL198">
        <v>3.47298256558896</v>
      </c>
      <c r="AM198">
        <v>66.8786947202565</v>
      </c>
      <c r="AN198">
        <f>(AP198 - AO198 + BO198*1E3/(8.314*(BQ198+273.15)) * AR198/BN198 * AQ198) * BN198/(100*BB198) * 1000/(1000 - AP198)</f>
        <v>0</v>
      </c>
      <c r="AO198">
        <v>21.5066597288761</v>
      </c>
      <c r="AP198">
        <v>22.9088781818182</v>
      </c>
      <c r="AQ198">
        <v>0.00630437506675046</v>
      </c>
      <c r="AR198">
        <v>77.4196873633664</v>
      </c>
      <c r="AS198">
        <v>13</v>
      </c>
      <c r="AT198">
        <v>3</v>
      </c>
      <c r="AU198">
        <f>IF(AS198*$H$13&gt;=AW198,1.0,(AW198/(AW198-AS198*$H$13)))</f>
        <v>0</v>
      </c>
      <c r="AV198">
        <f>(AU198-1)*100</f>
        <v>0</v>
      </c>
      <c r="AW198">
        <f>MAX(0,($B$13+$C$13*BV198)/(1+$D$13*BV198)*BO198/(BQ198+273)*$E$13)</f>
        <v>0</v>
      </c>
      <c r="AX198">
        <f>$B$11*BW198+$C$11*BX198+$F$11*CI198*(1-CL198)</f>
        <v>0</v>
      </c>
      <c r="AY198">
        <f>AX198*AZ198</f>
        <v>0</v>
      </c>
      <c r="AZ198">
        <f>($B$11*$D$9+$C$11*$D$9+$F$11*((CV198+CN198)/MAX(CV198+CN198+CW198, 0.1)*$I$9+CW198/MAX(CV198+CN198+CW198, 0.1)*$J$9))/($B$11+$C$11+$F$11)</f>
        <v>0</v>
      </c>
      <c r="BA198">
        <f>($B$11*$K$9+$C$11*$K$9+$F$11*((CV198+CN198)/MAX(CV198+CN198+CW198, 0.1)*$P$9+CW198/MAX(CV198+CN198+CW198, 0.1)*$Q$9))/($B$11+$C$11+$F$11)</f>
        <v>0</v>
      </c>
      <c r="BB198">
        <v>2.18</v>
      </c>
      <c r="BC198">
        <v>0.5</v>
      </c>
      <c r="BD198" t="s">
        <v>355</v>
      </c>
      <c r="BE198">
        <v>2</v>
      </c>
      <c r="BF198" t="b">
        <v>1</v>
      </c>
      <c r="BG198">
        <v>1656173291.44444</v>
      </c>
      <c r="BH198">
        <v>1032.79185185185</v>
      </c>
      <c r="BI198">
        <v>1072.30148148148</v>
      </c>
      <c r="BJ198">
        <v>22.8782814814815</v>
      </c>
      <c r="BK198">
        <v>21.4676</v>
      </c>
      <c r="BL198">
        <v>1030.49518518519</v>
      </c>
      <c r="BM198">
        <v>22.8267296296296</v>
      </c>
      <c r="BN198">
        <v>500.026037037037</v>
      </c>
      <c r="BO198">
        <v>76.3321296296296</v>
      </c>
      <c r="BP198">
        <v>0.100077633333333</v>
      </c>
      <c r="BQ198">
        <v>26.7497222222222</v>
      </c>
      <c r="BR198">
        <v>26.9254666666667</v>
      </c>
      <c r="BS198">
        <v>999.9</v>
      </c>
      <c r="BT198">
        <v>0</v>
      </c>
      <c r="BU198">
        <v>0</v>
      </c>
      <c r="BV198">
        <v>9965.37074074074</v>
      </c>
      <c r="BW198">
        <v>0</v>
      </c>
      <c r="BX198">
        <v>1790.53814814815</v>
      </c>
      <c r="BY198">
        <v>-39.5104481481481</v>
      </c>
      <c r="BZ198">
        <v>1056.97481481481</v>
      </c>
      <c r="CA198">
        <v>1095.82851851852</v>
      </c>
      <c r="CB198">
        <v>1.4106937037037</v>
      </c>
      <c r="CC198">
        <v>1072.30148148148</v>
      </c>
      <c r="CD198">
        <v>21.4676</v>
      </c>
      <c r="CE198">
        <v>1.74634851851852</v>
      </c>
      <c r="CF198">
        <v>1.63866703703704</v>
      </c>
      <c r="CG198">
        <v>15.314662962963</v>
      </c>
      <c r="CH198">
        <v>14.3272740740741</v>
      </c>
      <c r="CI198">
        <v>2000.01148148148</v>
      </c>
      <c r="CJ198">
        <v>0.979997666666667</v>
      </c>
      <c r="CK198">
        <v>0.0200023777777778</v>
      </c>
      <c r="CL198">
        <v>0</v>
      </c>
      <c r="CM198">
        <v>2.43701851851852</v>
      </c>
      <c r="CN198">
        <v>0</v>
      </c>
      <c r="CO198">
        <v>3129.49481481481</v>
      </c>
      <c r="CP198">
        <v>16705.4888888889</v>
      </c>
      <c r="CQ198">
        <v>46.3795925925926</v>
      </c>
      <c r="CR198">
        <v>48.8167037037037</v>
      </c>
      <c r="CS198">
        <v>47.5</v>
      </c>
      <c r="CT198">
        <v>46.6295555555555</v>
      </c>
      <c r="CU198">
        <v>45.6617407407407</v>
      </c>
      <c r="CV198">
        <v>1960.01037037037</v>
      </c>
      <c r="CW198">
        <v>40.0011111111111</v>
      </c>
      <c r="CX198">
        <v>0</v>
      </c>
      <c r="CY198">
        <v>1656173298</v>
      </c>
      <c r="CZ198">
        <v>0</v>
      </c>
      <c r="DA198">
        <v>0</v>
      </c>
      <c r="DB198" t="s">
        <v>356</v>
      </c>
      <c r="DC198">
        <v>1656081796.1</v>
      </c>
      <c r="DD198">
        <v>1656081786.6</v>
      </c>
      <c r="DE198">
        <v>0</v>
      </c>
      <c r="DF198">
        <v>0.447</v>
      </c>
      <c r="DG198">
        <v>0.012</v>
      </c>
      <c r="DH198">
        <v>1.816</v>
      </c>
      <c r="DI198">
        <v>-0.091</v>
      </c>
      <c r="DJ198">
        <v>420</v>
      </c>
      <c r="DK198">
        <v>13</v>
      </c>
      <c r="DL198">
        <v>0.64</v>
      </c>
      <c r="DM198">
        <v>0.22</v>
      </c>
      <c r="DN198">
        <v>-39.36224</v>
      </c>
      <c r="DO198">
        <v>-2.96488030018755</v>
      </c>
      <c r="DP198">
        <v>0.432662784856752</v>
      </c>
      <c r="DQ198">
        <v>0</v>
      </c>
      <c r="DR198">
        <v>1.42636325</v>
      </c>
      <c r="DS198">
        <v>-0.322146078799251</v>
      </c>
      <c r="DT198">
        <v>0.0328886608413523</v>
      </c>
      <c r="DU198">
        <v>0</v>
      </c>
      <c r="DV198">
        <v>0</v>
      </c>
      <c r="DW198">
        <v>2</v>
      </c>
      <c r="DX198" t="s">
        <v>357</v>
      </c>
      <c r="DY198">
        <v>2.84267</v>
      </c>
      <c r="DZ198">
        <v>2.71633</v>
      </c>
      <c r="EA198">
        <v>0.146346</v>
      </c>
      <c r="EB198">
        <v>0.149681</v>
      </c>
      <c r="EC198">
        <v>0.0845469</v>
      </c>
      <c r="ED198">
        <v>0.0803724</v>
      </c>
      <c r="EE198">
        <v>24123.4</v>
      </c>
      <c r="EF198">
        <v>20753.7</v>
      </c>
      <c r="EG198">
        <v>25310.8</v>
      </c>
      <c r="EH198">
        <v>23780.8</v>
      </c>
      <c r="EI198">
        <v>39566.2</v>
      </c>
      <c r="EJ198">
        <v>36212.8</v>
      </c>
      <c r="EK198">
        <v>45770.7</v>
      </c>
      <c r="EL198">
        <v>42438.9</v>
      </c>
      <c r="EM198">
        <v>1.7656</v>
      </c>
      <c r="EN198">
        <v>2.158</v>
      </c>
      <c r="EO198">
        <v>0.0257976</v>
      </c>
      <c r="EP198">
        <v>0</v>
      </c>
      <c r="EQ198">
        <v>26.5298</v>
      </c>
      <c r="ER198">
        <v>999.9</v>
      </c>
      <c r="ES198">
        <v>39.47</v>
      </c>
      <c r="ET198">
        <v>34.241</v>
      </c>
      <c r="EU198">
        <v>28.0044</v>
      </c>
      <c r="EV198">
        <v>52.6857</v>
      </c>
      <c r="EW198">
        <v>34.2829</v>
      </c>
      <c r="EX198">
        <v>2</v>
      </c>
      <c r="EY198">
        <v>0.161674</v>
      </c>
      <c r="EZ198">
        <v>2.95766</v>
      </c>
      <c r="FA198">
        <v>20.2186</v>
      </c>
      <c r="FB198">
        <v>5.23152</v>
      </c>
      <c r="FC198">
        <v>11.992</v>
      </c>
      <c r="FD198">
        <v>4.9556</v>
      </c>
      <c r="FE198">
        <v>3.30395</v>
      </c>
      <c r="FF198">
        <v>9999</v>
      </c>
      <c r="FG198">
        <v>311.8</v>
      </c>
      <c r="FH198">
        <v>3776.9</v>
      </c>
      <c r="FI198">
        <v>9999</v>
      </c>
      <c r="FJ198">
        <v>1.86829</v>
      </c>
      <c r="FK198">
        <v>1.86401</v>
      </c>
      <c r="FL198">
        <v>1.87149</v>
      </c>
      <c r="FM198">
        <v>1.86249</v>
      </c>
      <c r="FN198">
        <v>1.86188</v>
      </c>
      <c r="FO198">
        <v>1.86829</v>
      </c>
      <c r="FP198">
        <v>1.85847</v>
      </c>
      <c r="FQ198">
        <v>1.86478</v>
      </c>
      <c r="FR198">
        <v>5</v>
      </c>
      <c r="FS198">
        <v>0</v>
      </c>
      <c r="FT198">
        <v>0</v>
      </c>
      <c r="FU198">
        <v>0</v>
      </c>
      <c r="FV198" t="s">
        <v>358</v>
      </c>
      <c r="FW198" t="s">
        <v>359</v>
      </c>
      <c r="FX198" t="s">
        <v>360</v>
      </c>
      <c r="FY198" t="s">
        <v>360</v>
      </c>
      <c r="FZ198" t="s">
        <v>360</v>
      </c>
      <c r="GA198" t="s">
        <v>360</v>
      </c>
      <c r="GB198">
        <v>0</v>
      </c>
      <c r="GC198">
        <v>100</v>
      </c>
      <c r="GD198">
        <v>100</v>
      </c>
      <c r="GE198">
        <v>2.34</v>
      </c>
      <c r="GF198">
        <v>0.0516</v>
      </c>
      <c r="GG198">
        <v>0.394990895927804</v>
      </c>
      <c r="GH198">
        <v>0.00311535208462502</v>
      </c>
      <c r="GI198">
        <v>-2.16445174003142e-06</v>
      </c>
      <c r="GJ198">
        <v>9.0383515404126e-10</v>
      </c>
      <c r="GK198">
        <v>0.0515542376217994</v>
      </c>
      <c r="GL198">
        <v>0</v>
      </c>
      <c r="GM198">
        <v>0</v>
      </c>
      <c r="GN198">
        <v>0</v>
      </c>
      <c r="GO198">
        <v>18</v>
      </c>
      <c r="GP198">
        <v>2154</v>
      </c>
      <c r="GQ198">
        <v>2</v>
      </c>
      <c r="GR198">
        <v>17</v>
      </c>
      <c r="GS198">
        <v>1525</v>
      </c>
      <c r="GT198">
        <v>1525.2</v>
      </c>
      <c r="GU198">
        <v>2.84546</v>
      </c>
      <c r="GV198">
        <v>2.35229</v>
      </c>
      <c r="GW198">
        <v>1.99829</v>
      </c>
      <c r="GX198">
        <v>2.67456</v>
      </c>
      <c r="GY198">
        <v>2.09351</v>
      </c>
      <c r="GZ198">
        <v>2.32422</v>
      </c>
      <c r="HA198">
        <v>39.868</v>
      </c>
      <c r="HB198">
        <v>15.3754</v>
      </c>
      <c r="HC198">
        <v>18</v>
      </c>
      <c r="HD198">
        <v>427.374</v>
      </c>
      <c r="HE198">
        <v>697.987</v>
      </c>
      <c r="HF198">
        <v>23.0057</v>
      </c>
      <c r="HG198">
        <v>29.566</v>
      </c>
      <c r="HH198">
        <v>30.001</v>
      </c>
      <c r="HI198">
        <v>29.3248</v>
      </c>
      <c r="HJ198">
        <v>29.3071</v>
      </c>
      <c r="HK198">
        <v>56.9808</v>
      </c>
      <c r="HL198">
        <v>30.0675</v>
      </c>
      <c r="HM198">
        <v>25.6743</v>
      </c>
      <c r="HN198">
        <v>23</v>
      </c>
      <c r="HO198">
        <v>1123.21</v>
      </c>
      <c r="HP198">
        <v>21.6344</v>
      </c>
      <c r="HQ198">
        <v>96.8616</v>
      </c>
      <c r="HR198">
        <v>99.7619</v>
      </c>
    </row>
    <row r="199" spans="1:226">
      <c r="A199">
        <v>183</v>
      </c>
      <c r="B199">
        <v>1656173304.5</v>
      </c>
      <c r="C199">
        <v>3508</v>
      </c>
      <c r="D199" t="s">
        <v>725</v>
      </c>
      <c r="E199" t="s">
        <v>726</v>
      </c>
      <c r="F199">
        <v>5</v>
      </c>
      <c r="G199" t="s">
        <v>596</v>
      </c>
      <c r="H199" t="s">
        <v>354</v>
      </c>
      <c r="I199">
        <v>1656173296.73214</v>
      </c>
      <c r="J199">
        <f>(K199)/1000</f>
        <v>0</v>
      </c>
      <c r="K199">
        <f>IF(BF199, AN199, AH199)</f>
        <v>0</v>
      </c>
      <c r="L199">
        <f>IF(BF199, AI199, AG199)</f>
        <v>0</v>
      </c>
      <c r="M199">
        <f>BH199 - IF(AU199&gt;1, L199*BB199*100.0/(AW199*BV199), 0)</f>
        <v>0</v>
      </c>
      <c r="N199">
        <f>((T199-J199/2)*M199-L199)/(T199+J199/2)</f>
        <v>0</v>
      </c>
      <c r="O199">
        <f>N199*(BO199+BP199)/1000.0</f>
        <v>0</v>
      </c>
      <c r="P199">
        <f>(BH199 - IF(AU199&gt;1, L199*BB199*100.0/(AW199*BV199), 0))*(BO199+BP199)/1000.0</f>
        <v>0</v>
      </c>
      <c r="Q199">
        <f>2.0/((1/S199-1/R199)+SIGN(S199)*SQRT((1/S199-1/R199)*(1/S199-1/R199) + 4*BC199/((BC199+1)*(BC199+1))*(2*1/S199*1/R199-1/R199*1/R199)))</f>
        <v>0</v>
      </c>
      <c r="R199">
        <f>IF(LEFT(BD199,1)&lt;&gt;"0",IF(LEFT(BD199,1)="1",3.0,BE199),$D$5+$E$5*(BV199*BO199/($K$5*1000))+$F$5*(BV199*BO199/($K$5*1000))*MAX(MIN(BB199,$J$5),$I$5)*MAX(MIN(BB199,$J$5),$I$5)+$G$5*MAX(MIN(BB199,$J$5),$I$5)*(BV199*BO199/($K$5*1000))+$H$5*(BV199*BO199/($K$5*1000))*(BV199*BO199/($K$5*1000)))</f>
        <v>0</v>
      </c>
      <c r="S199">
        <f>J199*(1000-(1000*0.61365*exp(17.502*W199/(240.97+W199))/(BO199+BP199)+BJ199)/2)/(1000*0.61365*exp(17.502*W199/(240.97+W199))/(BO199+BP199)-BJ199)</f>
        <v>0</v>
      </c>
      <c r="T199">
        <f>1/((BC199+1)/(Q199/1.6)+1/(R199/1.37)) + BC199/((BC199+1)/(Q199/1.6) + BC199/(R199/1.37))</f>
        <v>0</v>
      </c>
      <c r="U199">
        <f>(AX199*BA199)</f>
        <v>0</v>
      </c>
      <c r="V199">
        <f>(BQ199+(U199+2*0.95*5.67E-8*(((BQ199+$B$7)+273)^4-(BQ199+273)^4)-44100*J199)/(1.84*29.3*R199+8*0.95*5.67E-8*(BQ199+273)^3))</f>
        <v>0</v>
      </c>
      <c r="W199">
        <f>($C$7*BR199+$D$7*BS199+$E$7*V199)</f>
        <v>0</v>
      </c>
      <c r="X199">
        <f>0.61365*exp(17.502*W199/(240.97+W199))</f>
        <v>0</v>
      </c>
      <c r="Y199">
        <f>(Z199/AA199*100)</f>
        <v>0</v>
      </c>
      <c r="Z199">
        <f>BJ199*(BO199+BP199)/1000</f>
        <v>0</v>
      </c>
      <c r="AA199">
        <f>0.61365*exp(17.502*BQ199/(240.97+BQ199))</f>
        <v>0</v>
      </c>
      <c r="AB199">
        <f>(X199-BJ199*(BO199+BP199)/1000)</f>
        <v>0</v>
      </c>
      <c r="AC199">
        <f>(-J199*44100)</f>
        <v>0</v>
      </c>
      <c r="AD199">
        <f>2*29.3*R199*0.92*(BQ199-W199)</f>
        <v>0</v>
      </c>
      <c r="AE199">
        <f>2*0.95*5.67E-8*(((BQ199+$B$7)+273)^4-(W199+273)^4)</f>
        <v>0</v>
      </c>
      <c r="AF199">
        <f>U199+AE199+AC199+AD199</f>
        <v>0</v>
      </c>
      <c r="AG199">
        <f>BN199*AU199*(BI199-BH199*(1000-AU199*BK199)/(1000-AU199*BJ199))/(100*BB199)</f>
        <v>0</v>
      </c>
      <c r="AH199">
        <f>1000*BN199*AU199*(BJ199-BK199)/(100*BB199*(1000-AU199*BJ199))</f>
        <v>0</v>
      </c>
      <c r="AI199">
        <f>(AJ199 - AK199 - BO199*1E3/(8.314*(BQ199+273.15)) * AM199/BN199 * AL199) * BN199/(100*BB199) * (1000 - BK199)/1000</f>
        <v>0</v>
      </c>
      <c r="AJ199">
        <v>1128.95576608798</v>
      </c>
      <c r="AK199">
        <v>1099.61024242424</v>
      </c>
      <c r="AL199">
        <v>3.30850498384023</v>
      </c>
      <c r="AM199">
        <v>66.8786947202565</v>
      </c>
      <c r="AN199">
        <f>(AP199 - AO199 + BO199*1E3/(8.314*(BQ199+273.15)) * AR199/BN199 * AQ199) * BN199/(100*BB199) * 1000/(1000 - AP199)</f>
        <v>0</v>
      </c>
      <c r="AO199">
        <v>21.5385046361907</v>
      </c>
      <c r="AP199">
        <v>22.9277157575758</v>
      </c>
      <c r="AQ199">
        <v>0.00109586483314116</v>
      </c>
      <c r="AR199">
        <v>77.4196873633664</v>
      </c>
      <c r="AS199">
        <v>13</v>
      </c>
      <c r="AT199">
        <v>3</v>
      </c>
      <c r="AU199">
        <f>IF(AS199*$H$13&gt;=AW199,1.0,(AW199/(AW199-AS199*$H$13)))</f>
        <v>0</v>
      </c>
      <c r="AV199">
        <f>(AU199-1)*100</f>
        <v>0</v>
      </c>
      <c r="AW199">
        <f>MAX(0,($B$13+$C$13*BV199)/(1+$D$13*BV199)*BO199/(BQ199+273)*$E$13)</f>
        <v>0</v>
      </c>
      <c r="AX199">
        <f>$B$11*BW199+$C$11*BX199+$F$11*CI199*(1-CL199)</f>
        <v>0</v>
      </c>
      <c r="AY199">
        <f>AX199*AZ199</f>
        <v>0</v>
      </c>
      <c r="AZ199">
        <f>($B$11*$D$9+$C$11*$D$9+$F$11*((CV199+CN199)/MAX(CV199+CN199+CW199, 0.1)*$I$9+CW199/MAX(CV199+CN199+CW199, 0.1)*$J$9))/($B$11+$C$11+$F$11)</f>
        <v>0</v>
      </c>
      <c r="BA199">
        <f>($B$11*$K$9+$C$11*$K$9+$F$11*((CV199+CN199)/MAX(CV199+CN199+CW199, 0.1)*$P$9+CW199/MAX(CV199+CN199+CW199, 0.1)*$Q$9))/($B$11+$C$11+$F$11)</f>
        <v>0</v>
      </c>
      <c r="BB199">
        <v>2.18</v>
      </c>
      <c r="BC199">
        <v>0.5</v>
      </c>
      <c r="BD199" t="s">
        <v>355</v>
      </c>
      <c r="BE199">
        <v>2</v>
      </c>
      <c r="BF199" t="b">
        <v>1</v>
      </c>
      <c r="BG199">
        <v>1656173296.73214</v>
      </c>
      <c r="BH199">
        <v>1050.41428571429</v>
      </c>
      <c r="BI199">
        <v>1089.79892857143</v>
      </c>
      <c r="BJ199">
        <v>22.8997321428571</v>
      </c>
      <c r="BK199">
        <v>21.5110678571429</v>
      </c>
      <c r="BL199">
        <v>1048.09</v>
      </c>
      <c r="BM199">
        <v>22.8481821428571</v>
      </c>
      <c r="BN199">
        <v>499.995071428571</v>
      </c>
      <c r="BO199">
        <v>76.332575</v>
      </c>
      <c r="BP199">
        <v>0.0999525607142857</v>
      </c>
      <c r="BQ199">
        <v>26.762675</v>
      </c>
      <c r="BR199">
        <v>26.94115</v>
      </c>
      <c r="BS199">
        <v>999.9</v>
      </c>
      <c r="BT199">
        <v>0</v>
      </c>
      <c r="BU199">
        <v>0</v>
      </c>
      <c r="BV199">
        <v>9982.95285714286</v>
      </c>
      <c r="BW199">
        <v>0</v>
      </c>
      <c r="BX199">
        <v>1791.04857142857</v>
      </c>
      <c r="BY199">
        <v>-39.3854285714286</v>
      </c>
      <c r="BZ199">
        <v>1075.03214285714</v>
      </c>
      <c r="CA199">
        <v>1113.75714285714</v>
      </c>
      <c r="CB199">
        <v>1.38868</v>
      </c>
      <c r="CC199">
        <v>1089.79892857143</v>
      </c>
      <c r="CD199">
        <v>21.5110678571429</v>
      </c>
      <c r="CE199">
        <v>1.74799642857143</v>
      </c>
      <c r="CF199">
        <v>1.64199428571429</v>
      </c>
      <c r="CG199">
        <v>15.3293464285714</v>
      </c>
      <c r="CH199">
        <v>14.3586428571429</v>
      </c>
      <c r="CI199">
        <v>1999.99178571429</v>
      </c>
      <c r="CJ199">
        <v>0.979997392857143</v>
      </c>
      <c r="CK199">
        <v>0.0200026607142857</v>
      </c>
      <c r="CL199">
        <v>0</v>
      </c>
      <c r="CM199">
        <v>2.44812857142857</v>
      </c>
      <c r="CN199">
        <v>0</v>
      </c>
      <c r="CO199">
        <v>3127.03285714286</v>
      </c>
      <c r="CP199">
        <v>16705.3285714286</v>
      </c>
      <c r="CQ199">
        <v>46.3905</v>
      </c>
      <c r="CR199">
        <v>48.8255</v>
      </c>
      <c r="CS199">
        <v>47.5177142857143</v>
      </c>
      <c r="CT199">
        <v>46.6471428571428</v>
      </c>
      <c r="CU199">
        <v>45.6825714285714</v>
      </c>
      <c r="CV199">
        <v>1959.98964285714</v>
      </c>
      <c r="CW199">
        <v>40.0021428571429</v>
      </c>
      <c r="CX199">
        <v>0</v>
      </c>
      <c r="CY199">
        <v>1656173303.4</v>
      </c>
      <c r="CZ199">
        <v>0</v>
      </c>
      <c r="DA199">
        <v>0</v>
      </c>
      <c r="DB199" t="s">
        <v>356</v>
      </c>
      <c r="DC199">
        <v>1656081796.1</v>
      </c>
      <c r="DD199">
        <v>1656081786.6</v>
      </c>
      <c r="DE199">
        <v>0</v>
      </c>
      <c r="DF199">
        <v>0.447</v>
      </c>
      <c r="DG199">
        <v>0.012</v>
      </c>
      <c r="DH199">
        <v>1.816</v>
      </c>
      <c r="DI199">
        <v>-0.091</v>
      </c>
      <c r="DJ199">
        <v>420</v>
      </c>
      <c r="DK199">
        <v>13</v>
      </c>
      <c r="DL199">
        <v>0.64</v>
      </c>
      <c r="DM199">
        <v>0.22</v>
      </c>
      <c r="DN199">
        <v>-39.4009675</v>
      </c>
      <c r="DO199">
        <v>0.415187617260924</v>
      </c>
      <c r="DP199">
        <v>0.378969497049235</v>
      </c>
      <c r="DQ199">
        <v>0</v>
      </c>
      <c r="DR199">
        <v>1.40209625</v>
      </c>
      <c r="DS199">
        <v>-0.245206941838651</v>
      </c>
      <c r="DT199">
        <v>0.0271339659548231</v>
      </c>
      <c r="DU199">
        <v>0</v>
      </c>
      <c r="DV199">
        <v>0</v>
      </c>
      <c r="DW199">
        <v>2</v>
      </c>
      <c r="DX199" t="s">
        <v>357</v>
      </c>
      <c r="DY199">
        <v>2.84276</v>
      </c>
      <c r="DZ199">
        <v>2.71657</v>
      </c>
      <c r="EA199">
        <v>0.147913</v>
      </c>
      <c r="EB199">
        <v>0.151223</v>
      </c>
      <c r="EC199">
        <v>0.0845912</v>
      </c>
      <c r="ED199">
        <v>0.0804333</v>
      </c>
      <c r="EE199">
        <v>24078.1</v>
      </c>
      <c r="EF199">
        <v>20714.9</v>
      </c>
      <c r="EG199">
        <v>25309.9</v>
      </c>
      <c r="EH199">
        <v>23779.6</v>
      </c>
      <c r="EI199">
        <v>39563.3</v>
      </c>
      <c r="EJ199">
        <v>36208.8</v>
      </c>
      <c r="EK199">
        <v>45769.6</v>
      </c>
      <c r="EL199">
        <v>42437.1</v>
      </c>
      <c r="EM199">
        <v>1.7655</v>
      </c>
      <c r="EN199">
        <v>2.15795</v>
      </c>
      <c r="EO199">
        <v>0.0240803</v>
      </c>
      <c r="EP199">
        <v>0</v>
      </c>
      <c r="EQ199">
        <v>26.5578</v>
      </c>
      <c r="ER199">
        <v>999.9</v>
      </c>
      <c r="ES199">
        <v>39.44</v>
      </c>
      <c r="ET199">
        <v>34.251</v>
      </c>
      <c r="EU199">
        <v>27.9972</v>
      </c>
      <c r="EV199">
        <v>52.4857</v>
      </c>
      <c r="EW199">
        <v>34.3269</v>
      </c>
      <c r="EX199">
        <v>2</v>
      </c>
      <c r="EY199">
        <v>0.16268</v>
      </c>
      <c r="EZ199">
        <v>2.9562</v>
      </c>
      <c r="FA199">
        <v>20.2186</v>
      </c>
      <c r="FB199">
        <v>5.23032</v>
      </c>
      <c r="FC199">
        <v>11.992</v>
      </c>
      <c r="FD199">
        <v>4.9556</v>
      </c>
      <c r="FE199">
        <v>3.30395</v>
      </c>
      <c r="FF199">
        <v>9999</v>
      </c>
      <c r="FG199">
        <v>311.8</v>
      </c>
      <c r="FH199">
        <v>3776.9</v>
      </c>
      <c r="FI199">
        <v>9999</v>
      </c>
      <c r="FJ199">
        <v>1.86828</v>
      </c>
      <c r="FK199">
        <v>1.86401</v>
      </c>
      <c r="FL199">
        <v>1.87149</v>
      </c>
      <c r="FM199">
        <v>1.86249</v>
      </c>
      <c r="FN199">
        <v>1.86188</v>
      </c>
      <c r="FO199">
        <v>1.86829</v>
      </c>
      <c r="FP199">
        <v>1.85846</v>
      </c>
      <c r="FQ199">
        <v>1.86478</v>
      </c>
      <c r="FR199">
        <v>5</v>
      </c>
      <c r="FS199">
        <v>0</v>
      </c>
      <c r="FT199">
        <v>0</v>
      </c>
      <c r="FU199">
        <v>0</v>
      </c>
      <c r="FV199" t="s">
        <v>358</v>
      </c>
      <c r="FW199" t="s">
        <v>359</v>
      </c>
      <c r="FX199" t="s">
        <v>360</v>
      </c>
      <c r="FY199" t="s">
        <v>360</v>
      </c>
      <c r="FZ199" t="s">
        <v>360</v>
      </c>
      <c r="GA199" t="s">
        <v>360</v>
      </c>
      <c r="GB199">
        <v>0</v>
      </c>
      <c r="GC199">
        <v>100</v>
      </c>
      <c r="GD199">
        <v>100</v>
      </c>
      <c r="GE199">
        <v>2.37</v>
      </c>
      <c r="GF199">
        <v>0.0516</v>
      </c>
      <c r="GG199">
        <v>0.394990895927804</v>
      </c>
      <c r="GH199">
        <v>0.00311535208462502</v>
      </c>
      <c r="GI199">
        <v>-2.16445174003142e-06</v>
      </c>
      <c r="GJ199">
        <v>9.0383515404126e-10</v>
      </c>
      <c r="GK199">
        <v>0.0515542376217994</v>
      </c>
      <c r="GL199">
        <v>0</v>
      </c>
      <c r="GM199">
        <v>0</v>
      </c>
      <c r="GN199">
        <v>0</v>
      </c>
      <c r="GO199">
        <v>18</v>
      </c>
      <c r="GP199">
        <v>2154</v>
      </c>
      <c r="GQ199">
        <v>2</v>
      </c>
      <c r="GR199">
        <v>17</v>
      </c>
      <c r="GS199">
        <v>1525.1</v>
      </c>
      <c r="GT199">
        <v>1525.3</v>
      </c>
      <c r="GU199">
        <v>2.88208</v>
      </c>
      <c r="GV199">
        <v>2.35474</v>
      </c>
      <c r="GW199">
        <v>1.99829</v>
      </c>
      <c r="GX199">
        <v>2.67456</v>
      </c>
      <c r="GY199">
        <v>2.09351</v>
      </c>
      <c r="GZ199">
        <v>2.41089</v>
      </c>
      <c r="HA199">
        <v>39.868</v>
      </c>
      <c r="HB199">
        <v>15.3841</v>
      </c>
      <c r="HC199">
        <v>18</v>
      </c>
      <c r="HD199">
        <v>427.388</v>
      </c>
      <c r="HE199">
        <v>698.071</v>
      </c>
      <c r="HF199">
        <v>23.0014</v>
      </c>
      <c r="HG199">
        <v>29.5783</v>
      </c>
      <c r="HH199">
        <v>30.0009</v>
      </c>
      <c r="HI199">
        <v>29.3351</v>
      </c>
      <c r="HJ199">
        <v>29.3175</v>
      </c>
      <c r="HK199">
        <v>57.7345</v>
      </c>
      <c r="HL199">
        <v>29.7919</v>
      </c>
      <c r="HM199">
        <v>25.6743</v>
      </c>
      <c r="HN199">
        <v>23</v>
      </c>
      <c r="HO199">
        <v>1136.66</v>
      </c>
      <c r="HP199">
        <v>21.6468</v>
      </c>
      <c r="HQ199">
        <v>96.8588</v>
      </c>
      <c r="HR199">
        <v>99.7572</v>
      </c>
    </row>
    <row r="200" spans="1:226">
      <c r="A200">
        <v>184</v>
      </c>
      <c r="B200">
        <v>1656173309</v>
      </c>
      <c r="C200">
        <v>3512.5</v>
      </c>
      <c r="D200" t="s">
        <v>727</v>
      </c>
      <c r="E200" t="s">
        <v>728</v>
      </c>
      <c r="F200">
        <v>5</v>
      </c>
      <c r="G200" t="s">
        <v>596</v>
      </c>
      <c r="H200" t="s">
        <v>354</v>
      </c>
      <c r="I200">
        <v>1656173301.17857</v>
      </c>
      <c r="J200">
        <f>(K200)/1000</f>
        <v>0</v>
      </c>
      <c r="K200">
        <f>IF(BF200, AN200, AH200)</f>
        <v>0</v>
      </c>
      <c r="L200">
        <f>IF(BF200, AI200, AG200)</f>
        <v>0</v>
      </c>
      <c r="M200">
        <f>BH200 - IF(AU200&gt;1, L200*BB200*100.0/(AW200*BV200), 0)</f>
        <v>0</v>
      </c>
      <c r="N200">
        <f>((T200-J200/2)*M200-L200)/(T200+J200/2)</f>
        <v>0</v>
      </c>
      <c r="O200">
        <f>N200*(BO200+BP200)/1000.0</f>
        <v>0</v>
      </c>
      <c r="P200">
        <f>(BH200 - IF(AU200&gt;1, L200*BB200*100.0/(AW200*BV200), 0))*(BO200+BP200)/1000.0</f>
        <v>0</v>
      </c>
      <c r="Q200">
        <f>2.0/((1/S200-1/R200)+SIGN(S200)*SQRT((1/S200-1/R200)*(1/S200-1/R200) + 4*BC200/((BC200+1)*(BC200+1))*(2*1/S200*1/R200-1/R200*1/R200)))</f>
        <v>0</v>
      </c>
      <c r="R200">
        <f>IF(LEFT(BD200,1)&lt;&gt;"0",IF(LEFT(BD200,1)="1",3.0,BE200),$D$5+$E$5*(BV200*BO200/($K$5*1000))+$F$5*(BV200*BO200/($K$5*1000))*MAX(MIN(BB200,$J$5),$I$5)*MAX(MIN(BB200,$J$5),$I$5)+$G$5*MAX(MIN(BB200,$J$5),$I$5)*(BV200*BO200/($K$5*1000))+$H$5*(BV200*BO200/($K$5*1000))*(BV200*BO200/($K$5*1000)))</f>
        <v>0</v>
      </c>
      <c r="S200">
        <f>J200*(1000-(1000*0.61365*exp(17.502*W200/(240.97+W200))/(BO200+BP200)+BJ200)/2)/(1000*0.61365*exp(17.502*W200/(240.97+W200))/(BO200+BP200)-BJ200)</f>
        <v>0</v>
      </c>
      <c r="T200">
        <f>1/((BC200+1)/(Q200/1.6)+1/(R200/1.37)) + BC200/((BC200+1)/(Q200/1.6) + BC200/(R200/1.37))</f>
        <v>0</v>
      </c>
      <c r="U200">
        <f>(AX200*BA200)</f>
        <v>0</v>
      </c>
      <c r="V200">
        <f>(BQ200+(U200+2*0.95*5.67E-8*(((BQ200+$B$7)+273)^4-(BQ200+273)^4)-44100*J200)/(1.84*29.3*R200+8*0.95*5.67E-8*(BQ200+273)^3))</f>
        <v>0</v>
      </c>
      <c r="W200">
        <f>($C$7*BR200+$D$7*BS200+$E$7*V200)</f>
        <v>0</v>
      </c>
      <c r="X200">
        <f>0.61365*exp(17.502*W200/(240.97+W200))</f>
        <v>0</v>
      </c>
      <c r="Y200">
        <f>(Z200/AA200*100)</f>
        <v>0</v>
      </c>
      <c r="Z200">
        <f>BJ200*(BO200+BP200)/1000</f>
        <v>0</v>
      </c>
      <c r="AA200">
        <f>0.61365*exp(17.502*BQ200/(240.97+BQ200))</f>
        <v>0</v>
      </c>
      <c r="AB200">
        <f>(X200-BJ200*(BO200+BP200)/1000)</f>
        <v>0</v>
      </c>
      <c r="AC200">
        <f>(-J200*44100)</f>
        <v>0</v>
      </c>
      <c r="AD200">
        <f>2*29.3*R200*0.92*(BQ200-W200)</f>
        <v>0</v>
      </c>
      <c r="AE200">
        <f>2*0.95*5.67E-8*(((BQ200+$B$7)+273)^4-(W200+273)^4)</f>
        <v>0</v>
      </c>
      <c r="AF200">
        <f>U200+AE200+AC200+AD200</f>
        <v>0</v>
      </c>
      <c r="AG200">
        <f>BN200*AU200*(BI200-BH200*(1000-AU200*BK200)/(1000-AU200*BJ200))/(100*BB200)</f>
        <v>0</v>
      </c>
      <c r="AH200">
        <f>1000*BN200*AU200*(BJ200-BK200)/(100*BB200*(1000-AU200*BJ200))</f>
        <v>0</v>
      </c>
      <c r="AI200">
        <f>(AJ200 - AK200 - BO200*1E3/(8.314*(BQ200+273.15)) * AM200/BN200 * AL200) * BN200/(100*BB200) * (1000 - BK200)/1000</f>
        <v>0</v>
      </c>
      <c r="AJ200">
        <v>1144.35752844179</v>
      </c>
      <c r="AK200">
        <v>1114.676</v>
      </c>
      <c r="AL200">
        <v>3.33646516127979</v>
      </c>
      <c r="AM200">
        <v>66.8786947202565</v>
      </c>
      <c r="AN200">
        <f>(AP200 - AO200 + BO200*1E3/(8.314*(BQ200+273.15)) * AR200/BN200 * AQ200) * BN200/(100*BB200) * 1000/(1000 - AP200)</f>
        <v>0</v>
      </c>
      <c r="AO200">
        <v>21.5638810735451</v>
      </c>
      <c r="AP200">
        <v>22.9425527272727</v>
      </c>
      <c r="AQ200">
        <v>0.000448082741374985</v>
      </c>
      <c r="AR200">
        <v>77.4196873633664</v>
      </c>
      <c r="AS200">
        <v>13</v>
      </c>
      <c r="AT200">
        <v>3</v>
      </c>
      <c r="AU200">
        <f>IF(AS200*$H$13&gt;=AW200,1.0,(AW200/(AW200-AS200*$H$13)))</f>
        <v>0</v>
      </c>
      <c r="AV200">
        <f>(AU200-1)*100</f>
        <v>0</v>
      </c>
      <c r="AW200">
        <f>MAX(0,($B$13+$C$13*BV200)/(1+$D$13*BV200)*BO200/(BQ200+273)*$E$13)</f>
        <v>0</v>
      </c>
      <c r="AX200">
        <f>$B$11*BW200+$C$11*BX200+$F$11*CI200*(1-CL200)</f>
        <v>0</v>
      </c>
      <c r="AY200">
        <f>AX200*AZ200</f>
        <v>0</v>
      </c>
      <c r="AZ200">
        <f>($B$11*$D$9+$C$11*$D$9+$F$11*((CV200+CN200)/MAX(CV200+CN200+CW200, 0.1)*$I$9+CW200/MAX(CV200+CN200+CW200, 0.1)*$J$9))/($B$11+$C$11+$F$11)</f>
        <v>0</v>
      </c>
      <c r="BA200">
        <f>($B$11*$K$9+$C$11*$K$9+$F$11*((CV200+CN200)/MAX(CV200+CN200+CW200, 0.1)*$P$9+CW200/MAX(CV200+CN200+CW200, 0.1)*$Q$9))/($B$11+$C$11+$F$11)</f>
        <v>0</v>
      </c>
      <c r="BB200">
        <v>2.18</v>
      </c>
      <c r="BC200">
        <v>0.5</v>
      </c>
      <c r="BD200" t="s">
        <v>355</v>
      </c>
      <c r="BE200">
        <v>2</v>
      </c>
      <c r="BF200" t="b">
        <v>1</v>
      </c>
      <c r="BG200">
        <v>1656173301.17857</v>
      </c>
      <c r="BH200">
        <v>1065.1325</v>
      </c>
      <c r="BI200">
        <v>1104.58071428571</v>
      </c>
      <c r="BJ200">
        <v>22.9179357142857</v>
      </c>
      <c r="BK200">
        <v>21.5439285714286</v>
      </c>
      <c r="BL200">
        <v>1062.78535714286</v>
      </c>
      <c r="BM200">
        <v>22.8663821428572</v>
      </c>
      <c r="BN200">
        <v>499.989964285714</v>
      </c>
      <c r="BO200">
        <v>76.3324178571429</v>
      </c>
      <c r="BP200">
        <v>0.0998986142857143</v>
      </c>
      <c r="BQ200">
        <v>26.76635</v>
      </c>
      <c r="BR200">
        <v>26.9476892857143</v>
      </c>
      <c r="BS200">
        <v>999.9</v>
      </c>
      <c r="BT200">
        <v>0</v>
      </c>
      <c r="BU200">
        <v>0</v>
      </c>
      <c r="BV200">
        <v>9997.5475</v>
      </c>
      <c r="BW200">
        <v>0</v>
      </c>
      <c r="BX200">
        <v>1790.26714285714</v>
      </c>
      <c r="BY200">
        <v>-39.4487035714286</v>
      </c>
      <c r="BZ200">
        <v>1090.11535714286</v>
      </c>
      <c r="CA200">
        <v>1128.90178571429</v>
      </c>
      <c r="CB200">
        <v>1.374015</v>
      </c>
      <c r="CC200">
        <v>1104.58071428571</v>
      </c>
      <c r="CD200">
        <v>21.5439285714286</v>
      </c>
      <c r="CE200">
        <v>1.7493825</v>
      </c>
      <c r="CF200">
        <v>1.64450035714286</v>
      </c>
      <c r="CG200">
        <v>15.3416892857143</v>
      </c>
      <c r="CH200">
        <v>14.3822214285714</v>
      </c>
      <c r="CI200">
        <v>2000.00714285714</v>
      </c>
      <c r="CJ200">
        <v>0.979997392857143</v>
      </c>
      <c r="CK200">
        <v>0.0200026607142857</v>
      </c>
      <c r="CL200">
        <v>0</v>
      </c>
      <c r="CM200">
        <v>2.43756785714286</v>
      </c>
      <c r="CN200">
        <v>0</v>
      </c>
      <c r="CO200">
        <v>3124.94464285714</v>
      </c>
      <c r="CP200">
        <v>16705.4571428571</v>
      </c>
      <c r="CQ200">
        <v>46.4015714285714</v>
      </c>
      <c r="CR200">
        <v>48.8435</v>
      </c>
      <c r="CS200">
        <v>47.5354285714286</v>
      </c>
      <c r="CT200">
        <v>46.6537857142857</v>
      </c>
      <c r="CU200">
        <v>45.69375</v>
      </c>
      <c r="CV200">
        <v>1960.00428571429</v>
      </c>
      <c r="CW200">
        <v>40.0039285714286</v>
      </c>
      <c r="CX200">
        <v>0</v>
      </c>
      <c r="CY200">
        <v>1656173308.2</v>
      </c>
      <c r="CZ200">
        <v>0</v>
      </c>
      <c r="DA200">
        <v>0</v>
      </c>
      <c r="DB200" t="s">
        <v>356</v>
      </c>
      <c r="DC200">
        <v>1656081796.1</v>
      </c>
      <c r="DD200">
        <v>1656081786.6</v>
      </c>
      <c r="DE200">
        <v>0</v>
      </c>
      <c r="DF200">
        <v>0.447</v>
      </c>
      <c r="DG200">
        <v>0.012</v>
      </c>
      <c r="DH200">
        <v>1.816</v>
      </c>
      <c r="DI200">
        <v>-0.091</v>
      </c>
      <c r="DJ200">
        <v>420</v>
      </c>
      <c r="DK200">
        <v>13</v>
      </c>
      <c r="DL200">
        <v>0.64</v>
      </c>
      <c r="DM200">
        <v>0.22</v>
      </c>
      <c r="DN200">
        <v>-39.3688121951219</v>
      </c>
      <c r="DO200">
        <v>-0.249309407665576</v>
      </c>
      <c r="DP200">
        <v>0.363836961071196</v>
      </c>
      <c r="DQ200">
        <v>0</v>
      </c>
      <c r="DR200">
        <v>1.38616341463415</v>
      </c>
      <c r="DS200">
        <v>-0.189367317073167</v>
      </c>
      <c r="DT200">
        <v>0.0208323457000085</v>
      </c>
      <c r="DU200">
        <v>0</v>
      </c>
      <c r="DV200">
        <v>0</v>
      </c>
      <c r="DW200">
        <v>2</v>
      </c>
      <c r="DX200" t="s">
        <v>357</v>
      </c>
      <c r="DY200">
        <v>2.84218</v>
      </c>
      <c r="DZ200">
        <v>2.71658</v>
      </c>
      <c r="EA200">
        <v>0.149193</v>
      </c>
      <c r="EB200">
        <v>0.15247</v>
      </c>
      <c r="EC200">
        <v>0.0846331</v>
      </c>
      <c r="ED200">
        <v>0.0805175</v>
      </c>
      <c r="EE200">
        <v>24041.2</v>
      </c>
      <c r="EF200">
        <v>20683.7</v>
      </c>
      <c r="EG200">
        <v>25309.1</v>
      </c>
      <c r="EH200">
        <v>23778.8</v>
      </c>
      <c r="EI200">
        <v>39560.5</v>
      </c>
      <c r="EJ200">
        <v>36204.6</v>
      </c>
      <c r="EK200">
        <v>45768.3</v>
      </c>
      <c r="EL200">
        <v>42436</v>
      </c>
      <c r="EM200">
        <v>1.76497</v>
      </c>
      <c r="EN200">
        <v>2.15785</v>
      </c>
      <c r="EO200">
        <v>0.022836</v>
      </c>
      <c r="EP200">
        <v>0</v>
      </c>
      <c r="EQ200">
        <v>26.5769</v>
      </c>
      <c r="ER200">
        <v>999.9</v>
      </c>
      <c r="ES200">
        <v>39.415</v>
      </c>
      <c r="ET200">
        <v>34.251</v>
      </c>
      <c r="EU200">
        <v>27.9768</v>
      </c>
      <c r="EV200">
        <v>52.1657</v>
      </c>
      <c r="EW200">
        <v>34.5272</v>
      </c>
      <c r="EX200">
        <v>2</v>
      </c>
      <c r="EY200">
        <v>0.163559</v>
      </c>
      <c r="EZ200">
        <v>2.93559</v>
      </c>
      <c r="FA200">
        <v>20.2191</v>
      </c>
      <c r="FB200">
        <v>5.22972</v>
      </c>
      <c r="FC200">
        <v>11.992</v>
      </c>
      <c r="FD200">
        <v>4.95565</v>
      </c>
      <c r="FE200">
        <v>3.30395</v>
      </c>
      <c r="FF200">
        <v>9999</v>
      </c>
      <c r="FG200">
        <v>311.8</v>
      </c>
      <c r="FH200">
        <v>3777.2</v>
      </c>
      <c r="FI200">
        <v>9999</v>
      </c>
      <c r="FJ200">
        <v>1.86827</v>
      </c>
      <c r="FK200">
        <v>1.86401</v>
      </c>
      <c r="FL200">
        <v>1.87149</v>
      </c>
      <c r="FM200">
        <v>1.86249</v>
      </c>
      <c r="FN200">
        <v>1.86188</v>
      </c>
      <c r="FO200">
        <v>1.86829</v>
      </c>
      <c r="FP200">
        <v>1.85845</v>
      </c>
      <c r="FQ200">
        <v>1.86478</v>
      </c>
      <c r="FR200">
        <v>5</v>
      </c>
      <c r="FS200">
        <v>0</v>
      </c>
      <c r="FT200">
        <v>0</v>
      </c>
      <c r="FU200">
        <v>0</v>
      </c>
      <c r="FV200" t="s">
        <v>358</v>
      </c>
      <c r="FW200" t="s">
        <v>359</v>
      </c>
      <c r="FX200" t="s">
        <v>360</v>
      </c>
      <c r="FY200" t="s">
        <v>360</v>
      </c>
      <c r="FZ200" t="s">
        <v>360</v>
      </c>
      <c r="GA200" t="s">
        <v>360</v>
      </c>
      <c r="GB200">
        <v>0</v>
      </c>
      <c r="GC200">
        <v>100</v>
      </c>
      <c r="GD200">
        <v>100</v>
      </c>
      <c r="GE200">
        <v>2.38</v>
      </c>
      <c r="GF200">
        <v>0.0515</v>
      </c>
      <c r="GG200">
        <v>0.394990895927804</v>
      </c>
      <c r="GH200">
        <v>0.00311535208462502</v>
      </c>
      <c r="GI200">
        <v>-2.16445174003142e-06</v>
      </c>
      <c r="GJ200">
        <v>9.0383515404126e-10</v>
      </c>
      <c r="GK200">
        <v>0.0515542376217994</v>
      </c>
      <c r="GL200">
        <v>0</v>
      </c>
      <c r="GM200">
        <v>0</v>
      </c>
      <c r="GN200">
        <v>0</v>
      </c>
      <c r="GO200">
        <v>18</v>
      </c>
      <c r="GP200">
        <v>2154</v>
      </c>
      <c r="GQ200">
        <v>2</v>
      </c>
      <c r="GR200">
        <v>17</v>
      </c>
      <c r="GS200">
        <v>1525.2</v>
      </c>
      <c r="GT200">
        <v>1525.4</v>
      </c>
      <c r="GU200">
        <v>2.91138</v>
      </c>
      <c r="GV200">
        <v>2.34863</v>
      </c>
      <c r="GW200">
        <v>1.99829</v>
      </c>
      <c r="GX200">
        <v>2.67456</v>
      </c>
      <c r="GY200">
        <v>2.09351</v>
      </c>
      <c r="GZ200">
        <v>2.32056</v>
      </c>
      <c r="HA200">
        <v>39.8932</v>
      </c>
      <c r="HB200">
        <v>15.3754</v>
      </c>
      <c r="HC200">
        <v>18</v>
      </c>
      <c r="HD200">
        <v>427.15</v>
      </c>
      <c r="HE200">
        <v>698.087</v>
      </c>
      <c r="HF200">
        <v>22.9974</v>
      </c>
      <c r="HG200">
        <v>29.5883</v>
      </c>
      <c r="HH200">
        <v>30.001</v>
      </c>
      <c r="HI200">
        <v>29.3442</v>
      </c>
      <c r="HJ200">
        <v>29.3261</v>
      </c>
      <c r="HK200">
        <v>58.2971</v>
      </c>
      <c r="HL200">
        <v>29.7919</v>
      </c>
      <c r="HM200">
        <v>25.2957</v>
      </c>
      <c r="HN200">
        <v>23</v>
      </c>
      <c r="HO200">
        <v>1156.77</v>
      </c>
      <c r="HP200">
        <v>21.6455</v>
      </c>
      <c r="HQ200">
        <v>96.8561</v>
      </c>
      <c r="HR200">
        <v>99.7544</v>
      </c>
    </row>
    <row r="201" spans="1:226">
      <c r="A201">
        <v>185</v>
      </c>
      <c r="B201">
        <v>1656173314.5</v>
      </c>
      <c r="C201">
        <v>3518</v>
      </c>
      <c r="D201" t="s">
        <v>729</v>
      </c>
      <c r="E201" t="s">
        <v>730</v>
      </c>
      <c r="F201">
        <v>5</v>
      </c>
      <c r="G201" t="s">
        <v>596</v>
      </c>
      <c r="H201" t="s">
        <v>354</v>
      </c>
      <c r="I201">
        <v>1656173306.75</v>
      </c>
      <c r="J201">
        <f>(K201)/1000</f>
        <v>0</v>
      </c>
      <c r="K201">
        <f>IF(BF201, AN201, AH201)</f>
        <v>0</v>
      </c>
      <c r="L201">
        <f>IF(BF201, AI201, AG201)</f>
        <v>0</v>
      </c>
      <c r="M201">
        <f>BH201 - IF(AU201&gt;1, L201*BB201*100.0/(AW201*BV201), 0)</f>
        <v>0</v>
      </c>
      <c r="N201">
        <f>((T201-J201/2)*M201-L201)/(T201+J201/2)</f>
        <v>0</v>
      </c>
      <c r="O201">
        <f>N201*(BO201+BP201)/1000.0</f>
        <v>0</v>
      </c>
      <c r="P201">
        <f>(BH201 - IF(AU201&gt;1, L201*BB201*100.0/(AW201*BV201), 0))*(BO201+BP201)/1000.0</f>
        <v>0</v>
      </c>
      <c r="Q201">
        <f>2.0/((1/S201-1/R201)+SIGN(S201)*SQRT((1/S201-1/R201)*(1/S201-1/R201) + 4*BC201/((BC201+1)*(BC201+1))*(2*1/S201*1/R201-1/R201*1/R201)))</f>
        <v>0</v>
      </c>
      <c r="R201">
        <f>IF(LEFT(BD201,1)&lt;&gt;"0",IF(LEFT(BD201,1)="1",3.0,BE201),$D$5+$E$5*(BV201*BO201/($K$5*1000))+$F$5*(BV201*BO201/($K$5*1000))*MAX(MIN(BB201,$J$5),$I$5)*MAX(MIN(BB201,$J$5),$I$5)+$G$5*MAX(MIN(BB201,$J$5),$I$5)*(BV201*BO201/($K$5*1000))+$H$5*(BV201*BO201/($K$5*1000))*(BV201*BO201/($K$5*1000)))</f>
        <v>0</v>
      </c>
      <c r="S201">
        <f>J201*(1000-(1000*0.61365*exp(17.502*W201/(240.97+W201))/(BO201+BP201)+BJ201)/2)/(1000*0.61365*exp(17.502*W201/(240.97+W201))/(BO201+BP201)-BJ201)</f>
        <v>0</v>
      </c>
      <c r="T201">
        <f>1/((BC201+1)/(Q201/1.6)+1/(R201/1.37)) + BC201/((BC201+1)/(Q201/1.6) + BC201/(R201/1.37))</f>
        <v>0</v>
      </c>
      <c r="U201">
        <f>(AX201*BA201)</f>
        <v>0</v>
      </c>
      <c r="V201">
        <f>(BQ201+(U201+2*0.95*5.67E-8*(((BQ201+$B$7)+273)^4-(BQ201+273)^4)-44100*J201)/(1.84*29.3*R201+8*0.95*5.67E-8*(BQ201+273)^3))</f>
        <v>0</v>
      </c>
      <c r="W201">
        <f>($C$7*BR201+$D$7*BS201+$E$7*V201)</f>
        <v>0</v>
      </c>
      <c r="X201">
        <f>0.61365*exp(17.502*W201/(240.97+W201))</f>
        <v>0</v>
      </c>
      <c r="Y201">
        <f>(Z201/AA201*100)</f>
        <v>0</v>
      </c>
      <c r="Z201">
        <f>BJ201*(BO201+BP201)/1000</f>
        <v>0</v>
      </c>
      <c r="AA201">
        <f>0.61365*exp(17.502*BQ201/(240.97+BQ201))</f>
        <v>0</v>
      </c>
      <c r="AB201">
        <f>(X201-BJ201*(BO201+BP201)/1000)</f>
        <v>0</v>
      </c>
      <c r="AC201">
        <f>(-J201*44100)</f>
        <v>0</v>
      </c>
      <c r="AD201">
        <f>2*29.3*R201*0.92*(BQ201-W201)</f>
        <v>0</v>
      </c>
      <c r="AE201">
        <f>2*0.95*5.67E-8*(((BQ201+$B$7)+273)^4-(W201+273)^4)</f>
        <v>0</v>
      </c>
      <c r="AF201">
        <f>U201+AE201+AC201+AD201</f>
        <v>0</v>
      </c>
      <c r="AG201">
        <f>BN201*AU201*(BI201-BH201*(1000-AU201*BK201)/(1000-AU201*BJ201))/(100*BB201)</f>
        <v>0</v>
      </c>
      <c r="AH201">
        <f>1000*BN201*AU201*(BJ201-BK201)/(100*BB201*(1000-AU201*BJ201))</f>
        <v>0</v>
      </c>
      <c r="AI201">
        <f>(AJ201 - AK201 - BO201*1E3/(8.314*(BQ201+273.15)) * AM201/BN201 * AL201) * BN201/(100*BB201) * (1000 - BK201)/1000</f>
        <v>0</v>
      </c>
      <c r="AJ201">
        <v>1162.92945003054</v>
      </c>
      <c r="AK201">
        <v>1133.37054545455</v>
      </c>
      <c r="AL201">
        <v>3.43319405069736</v>
      </c>
      <c r="AM201">
        <v>66.8786947202565</v>
      </c>
      <c r="AN201">
        <f>(AP201 - AO201 + BO201*1E3/(8.314*(BQ201+273.15)) * AR201/BN201 * AQ201) * BN201/(100*BB201) * 1000/(1000 - AP201)</f>
        <v>0</v>
      </c>
      <c r="AO201">
        <v>21.5700867327042</v>
      </c>
      <c r="AP201">
        <v>22.9447181818182</v>
      </c>
      <c r="AQ201">
        <v>0.00132557438661183</v>
      </c>
      <c r="AR201">
        <v>77.4196873633664</v>
      </c>
      <c r="AS201">
        <v>14</v>
      </c>
      <c r="AT201">
        <v>3</v>
      </c>
      <c r="AU201">
        <f>IF(AS201*$H$13&gt;=AW201,1.0,(AW201/(AW201-AS201*$H$13)))</f>
        <v>0</v>
      </c>
      <c r="AV201">
        <f>(AU201-1)*100</f>
        <v>0</v>
      </c>
      <c r="AW201">
        <f>MAX(0,($B$13+$C$13*BV201)/(1+$D$13*BV201)*BO201/(BQ201+273)*$E$13)</f>
        <v>0</v>
      </c>
      <c r="AX201">
        <f>$B$11*BW201+$C$11*BX201+$F$11*CI201*(1-CL201)</f>
        <v>0</v>
      </c>
      <c r="AY201">
        <f>AX201*AZ201</f>
        <v>0</v>
      </c>
      <c r="AZ201">
        <f>($B$11*$D$9+$C$11*$D$9+$F$11*((CV201+CN201)/MAX(CV201+CN201+CW201, 0.1)*$I$9+CW201/MAX(CV201+CN201+CW201, 0.1)*$J$9))/($B$11+$C$11+$F$11)</f>
        <v>0</v>
      </c>
      <c r="BA201">
        <f>($B$11*$K$9+$C$11*$K$9+$F$11*((CV201+CN201)/MAX(CV201+CN201+CW201, 0.1)*$P$9+CW201/MAX(CV201+CN201+CW201, 0.1)*$Q$9))/($B$11+$C$11+$F$11)</f>
        <v>0</v>
      </c>
      <c r="BB201">
        <v>2.18</v>
      </c>
      <c r="BC201">
        <v>0.5</v>
      </c>
      <c r="BD201" t="s">
        <v>355</v>
      </c>
      <c r="BE201">
        <v>2</v>
      </c>
      <c r="BF201" t="b">
        <v>1</v>
      </c>
      <c r="BG201">
        <v>1656173306.75</v>
      </c>
      <c r="BH201">
        <v>1083.45464285714</v>
      </c>
      <c r="BI201">
        <v>1122.85107142857</v>
      </c>
      <c r="BJ201">
        <v>22.9352678571429</v>
      </c>
      <c r="BK201">
        <v>21.5578785714286</v>
      </c>
      <c r="BL201">
        <v>1081.07857142857</v>
      </c>
      <c r="BM201">
        <v>22.8837071428571</v>
      </c>
      <c r="BN201">
        <v>499.993535714286</v>
      </c>
      <c r="BO201">
        <v>76.3323</v>
      </c>
      <c r="BP201">
        <v>0.0999944571428572</v>
      </c>
      <c r="BQ201">
        <v>26.7627142857143</v>
      </c>
      <c r="BR201">
        <v>26.95095</v>
      </c>
      <c r="BS201">
        <v>999.9</v>
      </c>
      <c r="BT201">
        <v>0</v>
      </c>
      <c r="BU201">
        <v>0</v>
      </c>
      <c r="BV201">
        <v>10013.6417857143</v>
      </c>
      <c r="BW201">
        <v>0</v>
      </c>
      <c r="BX201">
        <v>1789.03071428571</v>
      </c>
      <c r="BY201">
        <v>-39.3971392857143</v>
      </c>
      <c r="BZ201">
        <v>1108.88642857143</v>
      </c>
      <c r="CA201">
        <v>1147.59035714286</v>
      </c>
      <c r="CB201">
        <v>1.3773825</v>
      </c>
      <c r="CC201">
        <v>1122.85107142857</v>
      </c>
      <c r="CD201">
        <v>21.5578785714286</v>
      </c>
      <c r="CE201">
        <v>1.75070214285714</v>
      </c>
      <c r="CF201">
        <v>1.64556321428571</v>
      </c>
      <c r="CG201">
        <v>15.3534428571429</v>
      </c>
      <c r="CH201">
        <v>14.3922178571429</v>
      </c>
      <c r="CI201">
        <v>2000.00678571429</v>
      </c>
      <c r="CJ201">
        <v>0.979997285714286</v>
      </c>
      <c r="CK201">
        <v>0.0200027714285714</v>
      </c>
      <c r="CL201">
        <v>0</v>
      </c>
      <c r="CM201">
        <v>2.44539642857143</v>
      </c>
      <c r="CN201">
        <v>0</v>
      </c>
      <c r="CO201">
        <v>3122.64214285714</v>
      </c>
      <c r="CP201">
        <v>16705.4428571429</v>
      </c>
      <c r="CQ201">
        <v>46.4192857142857</v>
      </c>
      <c r="CR201">
        <v>48.85925</v>
      </c>
      <c r="CS201">
        <v>47.5575714285714</v>
      </c>
      <c r="CT201">
        <v>46.6692857142857</v>
      </c>
      <c r="CU201">
        <v>45.71625</v>
      </c>
      <c r="CV201">
        <v>1960.00357142857</v>
      </c>
      <c r="CW201">
        <v>40.0057142857143</v>
      </c>
      <c r="CX201">
        <v>0</v>
      </c>
      <c r="CY201">
        <v>1656173313.6</v>
      </c>
      <c r="CZ201">
        <v>0</v>
      </c>
      <c r="DA201">
        <v>0</v>
      </c>
      <c r="DB201" t="s">
        <v>356</v>
      </c>
      <c r="DC201">
        <v>1656081796.1</v>
      </c>
      <c r="DD201">
        <v>1656081786.6</v>
      </c>
      <c r="DE201">
        <v>0</v>
      </c>
      <c r="DF201">
        <v>0.447</v>
      </c>
      <c r="DG201">
        <v>0.012</v>
      </c>
      <c r="DH201">
        <v>1.816</v>
      </c>
      <c r="DI201">
        <v>-0.091</v>
      </c>
      <c r="DJ201">
        <v>420</v>
      </c>
      <c r="DK201">
        <v>13</v>
      </c>
      <c r="DL201">
        <v>0.64</v>
      </c>
      <c r="DM201">
        <v>0.22</v>
      </c>
      <c r="DN201">
        <v>-39.4825975</v>
      </c>
      <c r="DO201">
        <v>0.669225140713069</v>
      </c>
      <c r="DP201">
        <v>0.321277286380084</v>
      </c>
      <c r="DQ201">
        <v>0</v>
      </c>
      <c r="DR201">
        <v>1.3772645</v>
      </c>
      <c r="DS201">
        <v>-0.0285820637898718</v>
      </c>
      <c r="DT201">
        <v>0.0170825560075183</v>
      </c>
      <c r="DU201">
        <v>1</v>
      </c>
      <c r="DV201">
        <v>1</v>
      </c>
      <c r="DW201">
        <v>2</v>
      </c>
      <c r="DX201" t="s">
        <v>375</v>
      </c>
      <c r="DY201">
        <v>2.84277</v>
      </c>
      <c r="DZ201">
        <v>2.71648</v>
      </c>
      <c r="EA201">
        <v>0.150769</v>
      </c>
      <c r="EB201">
        <v>0.154062</v>
      </c>
      <c r="EC201">
        <v>0.0846223</v>
      </c>
      <c r="ED201">
        <v>0.0803647</v>
      </c>
      <c r="EE201">
        <v>23995.9</v>
      </c>
      <c r="EF201">
        <v>20644.4</v>
      </c>
      <c r="EG201">
        <v>25308.4</v>
      </c>
      <c r="EH201">
        <v>23778.3</v>
      </c>
      <c r="EI201">
        <v>39560</v>
      </c>
      <c r="EJ201">
        <v>36209.9</v>
      </c>
      <c r="EK201">
        <v>45767.2</v>
      </c>
      <c r="EL201">
        <v>42435.2</v>
      </c>
      <c r="EM201">
        <v>1.76515</v>
      </c>
      <c r="EN201">
        <v>2.1576</v>
      </c>
      <c r="EO201">
        <v>0.0216737</v>
      </c>
      <c r="EP201">
        <v>0</v>
      </c>
      <c r="EQ201">
        <v>26.595</v>
      </c>
      <c r="ER201">
        <v>999.9</v>
      </c>
      <c r="ES201">
        <v>39.342</v>
      </c>
      <c r="ET201">
        <v>34.271</v>
      </c>
      <c r="EU201">
        <v>27.9593</v>
      </c>
      <c r="EV201">
        <v>52.3557</v>
      </c>
      <c r="EW201">
        <v>34.3029</v>
      </c>
      <c r="EX201">
        <v>2</v>
      </c>
      <c r="EY201">
        <v>0.164451</v>
      </c>
      <c r="EZ201">
        <v>2.89952</v>
      </c>
      <c r="FA201">
        <v>20.2196</v>
      </c>
      <c r="FB201">
        <v>5.23017</v>
      </c>
      <c r="FC201">
        <v>11.992</v>
      </c>
      <c r="FD201">
        <v>4.9557</v>
      </c>
      <c r="FE201">
        <v>3.30395</v>
      </c>
      <c r="FF201">
        <v>9999</v>
      </c>
      <c r="FG201">
        <v>311.8</v>
      </c>
      <c r="FH201">
        <v>3777.2</v>
      </c>
      <c r="FI201">
        <v>9999</v>
      </c>
      <c r="FJ201">
        <v>1.86827</v>
      </c>
      <c r="FK201">
        <v>1.86401</v>
      </c>
      <c r="FL201">
        <v>1.87149</v>
      </c>
      <c r="FM201">
        <v>1.86249</v>
      </c>
      <c r="FN201">
        <v>1.86188</v>
      </c>
      <c r="FO201">
        <v>1.86829</v>
      </c>
      <c r="FP201">
        <v>1.85842</v>
      </c>
      <c r="FQ201">
        <v>1.86478</v>
      </c>
      <c r="FR201">
        <v>5</v>
      </c>
      <c r="FS201">
        <v>0</v>
      </c>
      <c r="FT201">
        <v>0</v>
      </c>
      <c r="FU201">
        <v>0</v>
      </c>
      <c r="FV201" t="s">
        <v>358</v>
      </c>
      <c r="FW201" t="s">
        <v>359</v>
      </c>
      <c r="FX201" t="s">
        <v>360</v>
      </c>
      <c r="FY201" t="s">
        <v>360</v>
      </c>
      <c r="FZ201" t="s">
        <v>360</v>
      </c>
      <c r="GA201" t="s">
        <v>360</v>
      </c>
      <c r="GB201">
        <v>0</v>
      </c>
      <c r="GC201">
        <v>100</v>
      </c>
      <c r="GD201">
        <v>100</v>
      </c>
      <c r="GE201">
        <v>2.42</v>
      </c>
      <c r="GF201">
        <v>0.0516</v>
      </c>
      <c r="GG201">
        <v>0.394990895927804</v>
      </c>
      <c r="GH201">
        <v>0.00311535208462502</v>
      </c>
      <c r="GI201">
        <v>-2.16445174003142e-06</v>
      </c>
      <c r="GJ201">
        <v>9.0383515404126e-10</v>
      </c>
      <c r="GK201">
        <v>0.0515542376217994</v>
      </c>
      <c r="GL201">
        <v>0</v>
      </c>
      <c r="GM201">
        <v>0</v>
      </c>
      <c r="GN201">
        <v>0</v>
      </c>
      <c r="GO201">
        <v>18</v>
      </c>
      <c r="GP201">
        <v>2154</v>
      </c>
      <c r="GQ201">
        <v>2</v>
      </c>
      <c r="GR201">
        <v>17</v>
      </c>
      <c r="GS201">
        <v>1525.3</v>
      </c>
      <c r="GT201">
        <v>1525.5</v>
      </c>
      <c r="GU201">
        <v>2.948</v>
      </c>
      <c r="GV201">
        <v>2.34985</v>
      </c>
      <c r="GW201">
        <v>1.99829</v>
      </c>
      <c r="GX201">
        <v>2.67456</v>
      </c>
      <c r="GY201">
        <v>2.09351</v>
      </c>
      <c r="GZ201">
        <v>2.40967</v>
      </c>
      <c r="HA201">
        <v>39.8932</v>
      </c>
      <c r="HB201">
        <v>15.3841</v>
      </c>
      <c r="HC201">
        <v>18</v>
      </c>
      <c r="HD201">
        <v>427.321</v>
      </c>
      <c r="HE201">
        <v>698.002</v>
      </c>
      <c r="HF201">
        <v>22.9944</v>
      </c>
      <c r="HG201">
        <v>29.5995</v>
      </c>
      <c r="HH201">
        <v>30.0009</v>
      </c>
      <c r="HI201">
        <v>29.3545</v>
      </c>
      <c r="HJ201">
        <v>29.337</v>
      </c>
      <c r="HK201">
        <v>59.0473</v>
      </c>
      <c r="HL201">
        <v>29.5012</v>
      </c>
      <c r="HM201">
        <v>25.2957</v>
      </c>
      <c r="HN201">
        <v>23</v>
      </c>
      <c r="HO201">
        <v>1170.21</v>
      </c>
      <c r="HP201">
        <v>21.6698</v>
      </c>
      <c r="HQ201">
        <v>96.8536</v>
      </c>
      <c r="HR201">
        <v>99.7524</v>
      </c>
    </row>
    <row r="202" spans="1:226">
      <c r="A202">
        <v>186</v>
      </c>
      <c r="B202">
        <v>1656173319.5</v>
      </c>
      <c r="C202">
        <v>3523</v>
      </c>
      <c r="D202" t="s">
        <v>731</v>
      </c>
      <c r="E202" t="s">
        <v>732</v>
      </c>
      <c r="F202">
        <v>5</v>
      </c>
      <c r="G202" t="s">
        <v>596</v>
      </c>
      <c r="H202" t="s">
        <v>354</v>
      </c>
      <c r="I202">
        <v>1656173312.01852</v>
      </c>
      <c r="J202">
        <f>(K202)/1000</f>
        <v>0</v>
      </c>
      <c r="K202">
        <f>IF(BF202, AN202, AH202)</f>
        <v>0</v>
      </c>
      <c r="L202">
        <f>IF(BF202, AI202, AG202)</f>
        <v>0</v>
      </c>
      <c r="M202">
        <f>BH202 - IF(AU202&gt;1, L202*BB202*100.0/(AW202*BV202), 0)</f>
        <v>0</v>
      </c>
      <c r="N202">
        <f>((T202-J202/2)*M202-L202)/(T202+J202/2)</f>
        <v>0</v>
      </c>
      <c r="O202">
        <f>N202*(BO202+BP202)/1000.0</f>
        <v>0</v>
      </c>
      <c r="P202">
        <f>(BH202 - IF(AU202&gt;1, L202*BB202*100.0/(AW202*BV202), 0))*(BO202+BP202)/1000.0</f>
        <v>0</v>
      </c>
      <c r="Q202">
        <f>2.0/((1/S202-1/R202)+SIGN(S202)*SQRT((1/S202-1/R202)*(1/S202-1/R202) + 4*BC202/((BC202+1)*(BC202+1))*(2*1/S202*1/R202-1/R202*1/R202)))</f>
        <v>0</v>
      </c>
      <c r="R202">
        <f>IF(LEFT(BD202,1)&lt;&gt;"0",IF(LEFT(BD202,1)="1",3.0,BE202),$D$5+$E$5*(BV202*BO202/($K$5*1000))+$F$5*(BV202*BO202/($K$5*1000))*MAX(MIN(BB202,$J$5),$I$5)*MAX(MIN(BB202,$J$5),$I$5)+$G$5*MAX(MIN(BB202,$J$5),$I$5)*(BV202*BO202/($K$5*1000))+$H$5*(BV202*BO202/($K$5*1000))*(BV202*BO202/($K$5*1000)))</f>
        <v>0</v>
      </c>
      <c r="S202">
        <f>J202*(1000-(1000*0.61365*exp(17.502*W202/(240.97+W202))/(BO202+BP202)+BJ202)/2)/(1000*0.61365*exp(17.502*W202/(240.97+W202))/(BO202+BP202)-BJ202)</f>
        <v>0</v>
      </c>
      <c r="T202">
        <f>1/((BC202+1)/(Q202/1.6)+1/(R202/1.37)) + BC202/((BC202+1)/(Q202/1.6) + BC202/(R202/1.37))</f>
        <v>0</v>
      </c>
      <c r="U202">
        <f>(AX202*BA202)</f>
        <v>0</v>
      </c>
      <c r="V202">
        <f>(BQ202+(U202+2*0.95*5.67E-8*(((BQ202+$B$7)+273)^4-(BQ202+273)^4)-44100*J202)/(1.84*29.3*R202+8*0.95*5.67E-8*(BQ202+273)^3))</f>
        <v>0</v>
      </c>
      <c r="W202">
        <f>($C$7*BR202+$D$7*BS202+$E$7*V202)</f>
        <v>0</v>
      </c>
      <c r="X202">
        <f>0.61365*exp(17.502*W202/(240.97+W202))</f>
        <v>0</v>
      </c>
      <c r="Y202">
        <f>(Z202/AA202*100)</f>
        <v>0</v>
      </c>
      <c r="Z202">
        <f>BJ202*(BO202+BP202)/1000</f>
        <v>0</v>
      </c>
      <c r="AA202">
        <f>0.61365*exp(17.502*BQ202/(240.97+BQ202))</f>
        <v>0</v>
      </c>
      <c r="AB202">
        <f>(X202-BJ202*(BO202+BP202)/1000)</f>
        <v>0</v>
      </c>
      <c r="AC202">
        <f>(-J202*44100)</f>
        <v>0</v>
      </c>
      <c r="AD202">
        <f>2*29.3*R202*0.92*(BQ202-W202)</f>
        <v>0</v>
      </c>
      <c r="AE202">
        <f>2*0.95*5.67E-8*(((BQ202+$B$7)+273)^4-(W202+273)^4)</f>
        <v>0</v>
      </c>
      <c r="AF202">
        <f>U202+AE202+AC202+AD202</f>
        <v>0</v>
      </c>
      <c r="AG202">
        <f>BN202*AU202*(BI202-BH202*(1000-AU202*BK202)/(1000-AU202*BJ202))/(100*BB202)</f>
        <v>0</v>
      </c>
      <c r="AH202">
        <f>1000*BN202*AU202*(BJ202-BK202)/(100*BB202*(1000-AU202*BJ202))</f>
        <v>0</v>
      </c>
      <c r="AI202">
        <f>(AJ202 - AK202 - BO202*1E3/(8.314*(BQ202+273.15)) * AM202/BN202 * AL202) * BN202/(100*BB202) * (1000 - BK202)/1000</f>
        <v>0</v>
      </c>
      <c r="AJ202">
        <v>1180.2219356968</v>
      </c>
      <c r="AK202">
        <v>1150.41545454545</v>
      </c>
      <c r="AL202">
        <v>3.42280101964531</v>
      </c>
      <c r="AM202">
        <v>66.8786947202565</v>
      </c>
      <c r="AN202">
        <f>(AP202 - AO202 + BO202*1E3/(8.314*(BQ202+273.15)) * AR202/BN202 * AQ202) * BN202/(100*BB202) * 1000/(1000 - AP202)</f>
        <v>0</v>
      </c>
      <c r="AO202">
        <v>21.5379374275721</v>
      </c>
      <c r="AP202">
        <v>22.928783030303</v>
      </c>
      <c r="AQ202">
        <v>-0.00090107063863915</v>
      </c>
      <c r="AR202">
        <v>77.4196873633664</v>
      </c>
      <c r="AS202">
        <v>14</v>
      </c>
      <c r="AT202">
        <v>3</v>
      </c>
      <c r="AU202">
        <f>IF(AS202*$H$13&gt;=AW202,1.0,(AW202/(AW202-AS202*$H$13)))</f>
        <v>0</v>
      </c>
      <c r="AV202">
        <f>(AU202-1)*100</f>
        <v>0</v>
      </c>
      <c r="AW202">
        <f>MAX(0,($B$13+$C$13*BV202)/(1+$D$13*BV202)*BO202/(BQ202+273)*$E$13)</f>
        <v>0</v>
      </c>
      <c r="AX202">
        <f>$B$11*BW202+$C$11*BX202+$F$11*CI202*(1-CL202)</f>
        <v>0</v>
      </c>
      <c r="AY202">
        <f>AX202*AZ202</f>
        <v>0</v>
      </c>
      <c r="AZ202">
        <f>($B$11*$D$9+$C$11*$D$9+$F$11*((CV202+CN202)/MAX(CV202+CN202+CW202, 0.1)*$I$9+CW202/MAX(CV202+CN202+CW202, 0.1)*$J$9))/($B$11+$C$11+$F$11)</f>
        <v>0</v>
      </c>
      <c r="BA202">
        <f>($B$11*$K$9+$C$11*$K$9+$F$11*((CV202+CN202)/MAX(CV202+CN202+CW202, 0.1)*$P$9+CW202/MAX(CV202+CN202+CW202, 0.1)*$Q$9))/($B$11+$C$11+$F$11)</f>
        <v>0</v>
      </c>
      <c r="BB202">
        <v>2.18</v>
      </c>
      <c r="BC202">
        <v>0.5</v>
      </c>
      <c r="BD202" t="s">
        <v>355</v>
      </c>
      <c r="BE202">
        <v>2</v>
      </c>
      <c r="BF202" t="b">
        <v>1</v>
      </c>
      <c r="BG202">
        <v>1656173312.01852</v>
      </c>
      <c r="BH202">
        <v>1100.7937037037</v>
      </c>
      <c r="BI202">
        <v>1140.43222222222</v>
      </c>
      <c r="BJ202">
        <v>22.9396814814815</v>
      </c>
      <c r="BK202">
        <v>21.561337037037</v>
      </c>
      <c r="BL202">
        <v>1098.39074074074</v>
      </c>
      <c r="BM202">
        <v>22.8881259259259</v>
      </c>
      <c r="BN202">
        <v>500.010777777778</v>
      </c>
      <c r="BO202">
        <v>76.3317259259259</v>
      </c>
      <c r="BP202">
        <v>0.100009514814815</v>
      </c>
      <c r="BQ202">
        <v>26.7587925925926</v>
      </c>
      <c r="BR202">
        <v>26.9438333333333</v>
      </c>
      <c r="BS202">
        <v>999.9</v>
      </c>
      <c r="BT202">
        <v>0</v>
      </c>
      <c r="BU202">
        <v>0</v>
      </c>
      <c r="BV202">
        <v>10008.0518518519</v>
      </c>
      <c r="BW202">
        <v>0</v>
      </c>
      <c r="BX202">
        <v>1787.89037037037</v>
      </c>
      <c r="BY202">
        <v>-39.6391185185185</v>
      </c>
      <c r="BZ202">
        <v>1126.63851851852</v>
      </c>
      <c r="CA202">
        <v>1165.56407407407</v>
      </c>
      <c r="CB202">
        <v>1.37834259259259</v>
      </c>
      <c r="CC202">
        <v>1140.43222222222</v>
      </c>
      <c r="CD202">
        <v>21.561337037037</v>
      </c>
      <c r="CE202">
        <v>1.75102555555556</v>
      </c>
      <c r="CF202">
        <v>1.64581518518519</v>
      </c>
      <c r="CG202">
        <v>15.3563259259259</v>
      </c>
      <c r="CH202">
        <v>14.3945777777778</v>
      </c>
      <c r="CI202">
        <v>1999.98740740741</v>
      </c>
      <c r="CJ202">
        <v>0.979997111111111</v>
      </c>
      <c r="CK202">
        <v>0.0200029518518519</v>
      </c>
      <c r="CL202">
        <v>0</v>
      </c>
      <c r="CM202">
        <v>2.43225185185185</v>
      </c>
      <c r="CN202">
        <v>0</v>
      </c>
      <c r="CO202">
        <v>3120.86962962963</v>
      </c>
      <c r="CP202">
        <v>16705.2740740741</v>
      </c>
      <c r="CQ202">
        <v>46.4301111111111</v>
      </c>
      <c r="CR202">
        <v>48.875</v>
      </c>
      <c r="CS202">
        <v>47.562</v>
      </c>
      <c r="CT202">
        <v>46.6755185185185</v>
      </c>
      <c r="CU202">
        <v>45.7383333333333</v>
      </c>
      <c r="CV202">
        <v>1959.98518518519</v>
      </c>
      <c r="CW202">
        <v>40.0055555555556</v>
      </c>
      <c r="CX202">
        <v>0</v>
      </c>
      <c r="CY202">
        <v>1656173318.4</v>
      </c>
      <c r="CZ202">
        <v>0</v>
      </c>
      <c r="DA202">
        <v>0</v>
      </c>
      <c r="DB202" t="s">
        <v>356</v>
      </c>
      <c r="DC202">
        <v>1656081796.1</v>
      </c>
      <c r="DD202">
        <v>1656081786.6</v>
      </c>
      <c r="DE202">
        <v>0</v>
      </c>
      <c r="DF202">
        <v>0.447</v>
      </c>
      <c r="DG202">
        <v>0.012</v>
      </c>
      <c r="DH202">
        <v>1.816</v>
      </c>
      <c r="DI202">
        <v>-0.091</v>
      </c>
      <c r="DJ202">
        <v>420</v>
      </c>
      <c r="DK202">
        <v>13</v>
      </c>
      <c r="DL202">
        <v>0.64</v>
      </c>
      <c r="DM202">
        <v>0.22</v>
      </c>
      <c r="DN202">
        <v>-39.481465</v>
      </c>
      <c r="DO202">
        <v>-2.882053283302</v>
      </c>
      <c r="DP202">
        <v>0.313506412653713</v>
      </c>
      <c r="DQ202">
        <v>0</v>
      </c>
      <c r="DR202">
        <v>1.37962475</v>
      </c>
      <c r="DS202">
        <v>0.0756969230769228</v>
      </c>
      <c r="DT202">
        <v>0.0198033435292503</v>
      </c>
      <c r="DU202">
        <v>1</v>
      </c>
      <c r="DV202">
        <v>1</v>
      </c>
      <c r="DW202">
        <v>2</v>
      </c>
      <c r="DX202" t="s">
        <v>375</v>
      </c>
      <c r="DY202">
        <v>2.84226</v>
      </c>
      <c r="DZ202">
        <v>2.71654</v>
      </c>
      <c r="EA202">
        <v>0.152196</v>
      </c>
      <c r="EB202">
        <v>0.155438</v>
      </c>
      <c r="EC202">
        <v>0.0845804</v>
      </c>
      <c r="ED202">
        <v>0.080439</v>
      </c>
      <c r="EE202">
        <v>23954.8</v>
      </c>
      <c r="EF202">
        <v>20610.5</v>
      </c>
      <c r="EG202">
        <v>25307.6</v>
      </c>
      <c r="EH202">
        <v>23778</v>
      </c>
      <c r="EI202">
        <v>39561.1</v>
      </c>
      <c r="EJ202">
        <v>36206.5</v>
      </c>
      <c r="EK202">
        <v>45766.3</v>
      </c>
      <c r="EL202">
        <v>42434.5</v>
      </c>
      <c r="EM202">
        <v>1.7647</v>
      </c>
      <c r="EN202">
        <v>2.15758</v>
      </c>
      <c r="EO202">
        <v>0.0199303</v>
      </c>
      <c r="EP202">
        <v>0</v>
      </c>
      <c r="EQ202">
        <v>26.6071</v>
      </c>
      <c r="ER202">
        <v>999.9</v>
      </c>
      <c r="ES202">
        <v>39.318</v>
      </c>
      <c r="ET202">
        <v>34.291</v>
      </c>
      <c r="EU202">
        <v>27.972</v>
      </c>
      <c r="EV202">
        <v>51.9757</v>
      </c>
      <c r="EW202">
        <v>34.3429</v>
      </c>
      <c r="EX202">
        <v>2</v>
      </c>
      <c r="EY202">
        <v>0.165277</v>
      </c>
      <c r="EZ202">
        <v>2.87004</v>
      </c>
      <c r="FA202">
        <v>20.2199</v>
      </c>
      <c r="FB202">
        <v>5.22972</v>
      </c>
      <c r="FC202">
        <v>11.992</v>
      </c>
      <c r="FD202">
        <v>4.95565</v>
      </c>
      <c r="FE202">
        <v>3.30395</v>
      </c>
      <c r="FF202">
        <v>9999</v>
      </c>
      <c r="FG202">
        <v>311.8</v>
      </c>
      <c r="FH202">
        <v>3777.5</v>
      </c>
      <c r="FI202">
        <v>9999</v>
      </c>
      <c r="FJ202">
        <v>1.86828</v>
      </c>
      <c r="FK202">
        <v>1.86401</v>
      </c>
      <c r="FL202">
        <v>1.87149</v>
      </c>
      <c r="FM202">
        <v>1.8625</v>
      </c>
      <c r="FN202">
        <v>1.86188</v>
      </c>
      <c r="FO202">
        <v>1.86829</v>
      </c>
      <c r="FP202">
        <v>1.85843</v>
      </c>
      <c r="FQ202">
        <v>1.86478</v>
      </c>
      <c r="FR202">
        <v>5</v>
      </c>
      <c r="FS202">
        <v>0</v>
      </c>
      <c r="FT202">
        <v>0</v>
      </c>
      <c r="FU202">
        <v>0</v>
      </c>
      <c r="FV202" t="s">
        <v>358</v>
      </c>
      <c r="FW202" t="s">
        <v>359</v>
      </c>
      <c r="FX202" t="s">
        <v>360</v>
      </c>
      <c r="FY202" t="s">
        <v>360</v>
      </c>
      <c r="FZ202" t="s">
        <v>360</v>
      </c>
      <c r="GA202" t="s">
        <v>360</v>
      </c>
      <c r="GB202">
        <v>0</v>
      </c>
      <c r="GC202">
        <v>100</v>
      </c>
      <c r="GD202">
        <v>100</v>
      </c>
      <c r="GE202">
        <v>2.44</v>
      </c>
      <c r="GF202">
        <v>0.0515</v>
      </c>
      <c r="GG202">
        <v>0.394990895927804</v>
      </c>
      <c r="GH202">
        <v>0.00311535208462502</v>
      </c>
      <c r="GI202">
        <v>-2.16445174003142e-06</v>
      </c>
      <c r="GJ202">
        <v>9.0383515404126e-10</v>
      </c>
      <c r="GK202">
        <v>0.0515542376217994</v>
      </c>
      <c r="GL202">
        <v>0</v>
      </c>
      <c r="GM202">
        <v>0</v>
      </c>
      <c r="GN202">
        <v>0</v>
      </c>
      <c r="GO202">
        <v>18</v>
      </c>
      <c r="GP202">
        <v>2154</v>
      </c>
      <c r="GQ202">
        <v>2</v>
      </c>
      <c r="GR202">
        <v>17</v>
      </c>
      <c r="GS202">
        <v>1525.4</v>
      </c>
      <c r="GT202">
        <v>1525.5</v>
      </c>
      <c r="GU202">
        <v>2.97852</v>
      </c>
      <c r="GV202">
        <v>2.35107</v>
      </c>
      <c r="GW202">
        <v>1.99829</v>
      </c>
      <c r="GX202">
        <v>2.67456</v>
      </c>
      <c r="GY202">
        <v>2.09351</v>
      </c>
      <c r="GZ202">
        <v>2.41577</v>
      </c>
      <c r="HA202">
        <v>39.9184</v>
      </c>
      <c r="HB202">
        <v>15.3841</v>
      </c>
      <c r="HC202">
        <v>18</v>
      </c>
      <c r="HD202">
        <v>427.128</v>
      </c>
      <c r="HE202">
        <v>698.096</v>
      </c>
      <c r="HF202">
        <v>22.9941</v>
      </c>
      <c r="HG202">
        <v>29.609</v>
      </c>
      <c r="HH202">
        <v>30.0008</v>
      </c>
      <c r="HI202">
        <v>29.3639</v>
      </c>
      <c r="HJ202">
        <v>29.3465</v>
      </c>
      <c r="HK202">
        <v>59.7212</v>
      </c>
      <c r="HL202">
        <v>29.2093</v>
      </c>
      <c r="HM202">
        <v>25.2957</v>
      </c>
      <c r="HN202">
        <v>23</v>
      </c>
      <c r="HO202">
        <v>1190.45</v>
      </c>
      <c r="HP202">
        <v>21.6949</v>
      </c>
      <c r="HQ202">
        <v>96.8513</v>
      </c>
      <c r="HR202">
        <v>99.751</v>
      </c>
    </row>
    <row r="203" spans="1:226">
      <c r="A203">
        <v>187</v>
      </c>
      <c r="B203">
        <v>1656173324.5</v>
      </c>
      <c r="C203">
        <v>3528</v>
      </c>
      <c r="D203" t="s">
        <v>733</v>
      </c>
      <c r="E203" t="s">
        <v>734</v>
      </c>
      <c r="F203">
        <v>5</v>
      </c>
      <c r="G203" t="s">
        <v>596</v>
      </c>
      <c r="H203" t="s">
        <v>354</v>
      </c>
      <c r="I203">
        <v>1656173316.73214</v>
      </c>
      <c r="J203">
        <f>(K203)/1000</f>
        <v>0</v>
      </c>
      <c r="K203">
        <f>IF(BF203, AN203, AH203)</f>
        <v>0</v>
      </c>
      <c r="L203">
        <f>IF(BF203, AI203, AG203)</f>
        <v>0</v>
      </c>
      <c r="M203">
        <f>BH203 - IF(AU203&gt;1, L203*BB203*100.0/(AW203*BV203), 0)</f>
        <v>0</v>
      </c>
      <c r="N203">
        <f>((T203-J203/2)*M203-L203)/(T203+J203/2)</f>
        <v>0</v>
      </c>
      <c r="O203">
        <f>N203*(BO203+BP203)/1000.0</f>
        <v>0</v>
      </c>
      <c r="P203">
        <f>(BH203 - IF(AU203&gt;1, L203*BB203*100.0/(AW203*BV203), 0))*(BO203+BP203)/1000.0</f>
        <v>0</v>
      </c>
      <c r="Q203">
        <f>2.0/((1/S203-1/R203)+SIGN(S203)*SQRT((1/S203-1/R203)*(1/S203-1/R203) + 4*BC203/((BC203+1)*(BC203+1))*(2*1/S203*1/R203-1/R203*1/R203)))</f>
        <v>0</v>
      </c>
      <c r="R203">
        <f>IF(LEFT(BD203,1)&lt;&gt;"0",IF(LEFT(BD203,1)="1",3.0,BE203),$D$5+$E$5*(BV203*BO203/($K$5*1000))+$F$5*(BV203*BO203/($K$5*1000))*MAX(MIN(BB203,$J$5),$I$5)*MAX(MIN(BB203,$J$5),$I$5)+$G$5*MAX(MIN(BB203,$J$5),$I$5)*(BV203*BO203/($K$5*1000))+$H$5*(BV203*BO203/($K$5*1000))*(BV203*BO203/($K$5*1000)))</f>
        <v>0</v>
      </c>
      <c r="S203">
        <f>J203*(1000-(1000*0.61365*exp(17.502*W203/(240.97+W203))/(BO203+BP203)+BJ203)/2)/(1000*0.61365*exp(17.502*W203/(240.97+W203))/(BO203+BP203)-BJ203)</f>
        <v>0</v>
      </c>
      <c r="T203">
        <f>1/((BC203+1)/(Q203/1.6)+1/(R203/1.37)) + BC203/((BC203+1)/(Q203/1.6) + BC203/(R203/1.37))</f>
        <v>0</v>
      </c>
      <c r="U203">
        <f>(AX203*BA203)</f>
        <v>0</v>
      </c>
      <c r="V203">
        <f>(BQ203+(U203+2*0.95*5.67E-8*(((BQ203+$B$7)+273)^4-(BQ203+273)^4)-44100*J203)/(1.84*29.3*R203+8*0.95*5.67E-8*(BQ203+273)^3))</f>
        <v>0</v>
      </c>
      <c r="W203">
        <f>($C$7*BR203+$D$7*BS203+$E$7*V203)</f>
        <v>0</v>
      </c>
      <c r="X203">
        <f>0.61365*exp(17.502*W203/(240.97+W203))</f>
        <v>0</v>
      </c>
      <c r="Y203">
        <f>(Z203/AA203*100)</f>
        <v>0</v>
      </c>
      <c r="Z203">
        <f>BJ203*(BO203+BP203)/1000</f>
        <v>0</v>
      </c>
      <c r="AA203">
        <f>0.61365*exp(17.502*BQ203/(240.97+BQ203))</f>
        <v>0</v>
      </c>
      <c r="AB203">
        <f>(X203-BJ203*(BO203+BP203)/1000)</f>
        <v>0</v>
      </c>
      <c r="AC203">
        <f>(-J203*44100)</f>
        <v>0</v>
      </c>
      <c r="AD203">
        <f>2*29.3*R203*0.92*(BQ203-W203)</f>
        <v>0</v>
      </c>
      <c r="AE203">
        <f>2*0.95*5.67E-8*(((BQ203+$B$7)+273)^4-(W203+273)^4)</f>
        <v>0</v>
      </c>
      <c r="AF203">
        <f>U203+AE203+AC203+AD203</f>
        <v>0</v>
      </c>
      <c r="AG203">
        <f>BN203*AU203*(BI203-BH203*(1000-AU203*BK203)/(1000-AU203*BJ203))/(100*BB203)</f>
        <v>0</v>
      </c>
      <c r="AH203">
        <f>1000*BN203*AU203*(BJ203-BK203)/(100*BB203*(1000-AU203*BJ203))</f>
        <v>0</v>
      </c>
      <c r="AI203">
        <f>(AJ203 - AK203 - BO203*1E3/(8.314*(BQ203+273.15)) * AM203/BN203 * AL203) * BN203/(100*BB203) * (1000 - BK203)/1000</f>
        <v>0</v>
      </c>
      <c r="AJ203">
        <v>1197.20841162132</v>
      </c>
      <c r="AK203">
        <v>1167.40818181818</v>
      </c>
      <c r="AL203">
        <v>3.39402986692024</v>
      </c>
      <c r="AM203">
        <v>66.8786947202565</v>
      </c>
      <c r="AN203">
        <f>(AP203 - AO203 + BO203*1E3/(8.314*(BQ203+273.15)) * AR203/BN203 * AQ203) * BN203/(100*BB203) * 1000/(1000 - AP203)</f>
        <v>0</v>
      </c>
      <c r="AO203">
        <v>21.5681735233783</v>
      </c>
      <c r="AP203">
        <v>22.92764</v>
      </c>
      <c r="AQ203">
        <v>-0.000221267966199855</v>
      </c>
      <c r="AR203">
        <v>77.4196873633664</v>
      </c>
      <c r="AS203">
        <v>14</v>
      </c>
      <c r="AT203">
        <v>3</v>
      </c>
      <c r="AU203">
        <f>IF(AS203*$H$13&gt;=AW203,1.0,(AW203/(AW203-AS203*$H$13)))</f>
        <v>0</v>
      </c>
      <c r="AV203">
        <f>(AU203-1)*100</f>
        <v>0</v>
      </c>
      <c r="AW203">
        <f>MAX(0,($B$13+$C$13*BV203)/(1+$D$13*BV203)*BO203/(BQ203+273)*$E$13)</f>
        <v>0</v>
      </c>
      <c r="AX203">
        <f>$B$11*BW203+$C$11*BX203+$F$11*CI203*(1-CL203)</f>
        <v>0</v>
      </c>
      <c r="AY203">
        <f>AX203*AZ203</f>
        <v>0</v>
      </c>
      <c r="AZ203">
        <f>($B$11*$D$9+$C$11*$D$9+$F$11*((CV203+CN203)/MAX(CV203+CN203+CW203, 0.1)*$I$9+CW203/MAX(CV203+CN203+CW203, 0.1)*$J$9))/($B$11+$C$11+$F$11)</f>
        <v>0</v>
      </c>
      <c r="BA203">
        <f>($B$11*$K$9+$C$11*$K$9+$F$11*((CV203+CN203)/MAX(CV203+CN203+CW203, 0.1)*$P$9+CW203/MAX(CV203+CN203+CW203, 0.1)*$Q$9))/($B$11+$C$11+$F$11)</f>
        <v>0</v>
      </c>
      <c r="BB203">
        <v>2.18</v>
      </c>
      <c r="BC203">
        <v>0.5</v>
      </c>
      <c r="BD203" t="s">
        <v>355</v>
      </c>
      <c r="BE203">
        <v>2</v>
      </c>
      <c r="BF203" t="b">
        <v>1</v>
      </c>
      <c r="BG203">
        <v>1656173316.73214</v>
      </c>
      <c r="BH203">
        <v>1116.43357142857</v>
      </c>
      <c r="BI203">
        <v>1156.23428571429</v>
      </c>
      <c r="BJ203">
        <v>22.9362142857143</v>
      </c>
      <c r="BK203">
        <v>21.5642571428571</v>
      </c>
      <c r="BL203">
        <v>1114.00392857143</v>
      </c>
      <c r="BM203">
        <v>22.8846535714286</v>
      </c>
      <c r="BN203">
        <v>500.016857142857</v>
      </c>
      <c r="BO203">
        <v>76.3315678571429</v>
      </c>
      <c r="BP203">
        <v>0.100088175</v>
      </c>
      <c r="BQ203">
        <v>26.7544107142857</v>
      </c>
      <c r="BR203">
        <v>26.9449214285714</v>
      </c>
      <c r="BS203">
        <v>999.9</v>
      </c>
      <c r="BT203">
        <v>0</v>
      </c>
      <c r="BU203">
        <v>0</v>
      </c>
      <c r="BV203">
        <v>10003.1025</v>
      </c>
      <c r="BW203">
        <v>0</v>
      </c>
      <c r="BX203">
        <v>1788.08642857143</v>
      </c>
      <c r="BY203">
        <v>-39.8017821428572</v>
      </c>
      <c r="BZ203">
        <v>1142.64</v>
      </c>
      <c r="CA203">
        <v>1181.71821428571</v>
      </c>
      <c r="CB203">
        <v>1.37195285714286</v>
      </c>
      <c r="CC203">
        <v>1156.23428571429</v>
      </c>
      <c r="CD203">
        <v>21.5642571428571</v>
      </c>
      <c r="CE203">
        <v>1.75075678571429</v>
      </c>
      <c r="CF203">
        <v>1.64603392857143</v>
      </c>
      <c r="CG203">
        <v>15.3539357142857</v>
      </c>
      <c r="CH203">
        <v>14.3966321428571</v>
      </c>
      <c r="CI203">
        <v>1999.99321428571</v>
      </c>
      <c r="CJ203">
        <v>0.979997178571429</v>
      </c>
      <c r="CK203">
        <v>0.0200028821428571</v>
      </c>
      <c r="CL203">
        <v>0</v>
      </c>
      <c r="CM203">
        <v>2.455425</v>
      </c>
      <c r="CN203">
        <v>0</v>
      </c>
      <c r="CO203">
        <v>3120.08571428571</v>
      </c>
      <c r="CP203">
        <v>16705.3357142857</v>
      </c>
      <c r="CQ203">
        <v>46.437</v>
      </c>
      <c r="CR203">
        <v>48.875</v>
      </c>
      <c r="CS203">
        <v>47.562</v>
      </c>
      <c r="CT203">
        <v>46.687</v>
      </c>
      <c r="CU203">
        <v>45.75</v>
      </c>
      <c r="CV203">
        <v>1959.99142857143</v>
      </c>
      <c r="CW203">
        <v>40.0039285714286</v>
      </c>
      <c r="CX203">
        <v>0</v>
      </c>
      <c r="CY203">
        <v>1656173323.2</v>
      </c>
      <c r="CZ203">
        <v>0</v>
      </c>
      <c r="DA203">
        <v>0</v>
      </c>
      <c r="DB203" t="s">
        <v>356</v>
      </c>
      <c r="DC203">
        <v>1656081796.1</v>
      </c>
      <c r="DD203">
        <v>1656081786.6</v>
      </c>
      <c r="DE203">
        <v>0</v>
      </c>
      <c r="DF203">
        <v>0.447</v>
      </c>
      <c r="DG203">
        <v>0.012</v>
      </c>
      <c r="DH203">
        <v>1.816</v>
      </c>
      <c r="DI203">
        <v>-0.091</v>
      </c>
      <c r="DJ203">
        <v>420</v>
      </c>
      <c r="DK203">
        <v>13</v>
      </c>
      <c r="DL203">
        <v>0.64</v>
      </c>
      <c r="DM203">
        <v>0.22</v>
      </c>
      <c r="DN203">
        <v>-39.642135</v>
      </c>
      <c r="DO203">
        <v>-1.97299136960589</v>
      </c>
      <c r="DP203">
        <v>0.2544300803266</v>
      </c>
      <c r="DQ203">
        <v>0</v>
      </c>
      <c r="DR203">
        <v>1.37152725</v>
      </c>
      <c r="DS203">
        <v>-0.0334227016885577</v>
      </c>
      <c r="DT203">
        <v>0.0253028289907967</v>
      </c>
      <c r="DU203">
        <v>1</v>
      </c>
      <c r="DV203">
        <v>1</v>
      </c>
      <c r="DW203">
        <v>2</v>
      </c>
      <c r="DX203" t="s">
        <v>375</v>
      </c>
      <c r="DY203">
        <v>2.84236</v>
      </c>
      <c r="DZ203">
        <v>2.71635</v>
      </c>
      <c r="EA203">
        <v>0.1536</v>
      </c>
      <c r="EB203">
        <v>0.15688</v>
      </c>
      <c r="EC203">
        <v>0.0845855</v>
      </c>
      <c r="ED203">
        <v>0.0806005</v>
      </c>
      <c r="EE203">
        <v>23914.3</v>
      </c>
      <c r="EF203">
        <v>20574.8</v>
      </c>
      <c r="EG203">
        <v>25306.8</v>
      </c>
      <c r="EH203">
        <v>23777.5</v>
      </c>
      <c r="EI203">
        <v>39560</v>
      </c>
      <c r="EJ203">
        <v>36199.5</v>
      </c>
      <c r="EK203">
        <v>45765.3</v>
      </c>
      <c r="EL203">
        <v>42433.8</v>
      </c>
      <c r="EM203">
        <v>1.7649</v>
      </c>
      <c r="EN203">
        <v>2.15743</v>
      </c>
      <c r="EO203">
        <v>0.0205562</v>
      </c>
      <c r="EP203">
        <v>0</v>
      </c>
      <c r="EQ203">
        <v>26.6152</v>
      </c>
      <c r="ER203">
        <v>999.9</v>
      </c>
      <c r="ES203">
        <v>39.269</v>
      </c>
      <c r="ET203">
        <v>34.291</v>
      </c>
      <c r="EU203">
        <v>27.9371</v>
      </c>
      <c r="EV203">
        <v>52.0757</v>
      </c>
      <c r="EW203">
        <v>34.2548</v>
      </c>
      <c r="EX203">
        <v>2</v>
      </c>
      <c r="EY203">
        <v>0.165991</v>
      </c>
      <c r="EZ203">
        <v>2.84917</v>
      </c>
      <c r="FA203">
        <v>20.2202</v>
      </c>
      <c r="FB203">
        <v>5.22987</v>
      </c>
      <c r="FC203">
        <v>11.992</v>
      </c>
      <c r="FD203">
        <v>4.95565</v>
      </c>
      <c r="FE203">
        <v>3.30393</v>
      </c>
      <c r="FF203">
        <v>9999</v>
      </c>
      <c r="FG203">
        <v>311.8</v>
      </c>
      <c r="FH203">
        <v>3777.5</v>
      </c>
      <c r="FI203">
        <v>9999</v>
      </c>
      <c r="FJ203">
        <v>1.86829</v>
      </c>
      <c r="FK203">
        <v>1.86401</v>
      </c>
      <c r="FL203">
        <v>1.87149</v>
      </c>
      <c r="FM203">
        <v>1.86249</v>
      </c>
      <c r="FN203">
        <v>1.86188</v>
      </c>
      <c r="FO203">
        <v>1.86829</v>
      </c>
      <c r="FP203">
        <v>1.85846</v>
      </c>
      <c r="FQ203">
        <v>1.86478</v>
      </c>
      <c r="FR203">
        <v>5</v>
      </c>
      <c r="FS203">
        <v>0</v>
      </c>
      <c r="FT203">
        <v>0</v>
      </c>
      <c r="FU203">
        <v>0</v>
      </c>
      <c r="FV203" t="s">
        <v>358</v>
      </c>
      <c r="FW203" t="s">
        <v>359</v>
      </c>
      <c r="FX203" t="s">
        <v>360</v>
      </c>
      <c r="FY203" t="s">
        <v>360</v>
      </c>
      <c r="FZ203" t="s">
        <v>360</v>
      </c>
      <c r="GA203" t="s">
        <v>360</v>
      </c>
      <c r="GB203">
        <v>0</v>
      </c>
      <c r="GC203">
        <v>100</v>
      </c>
      <c r="GD203">
        <v>100</v>
      </c>
      <c r="GE203">
        <v>2.47</v>
      </c>
      <c r="GF203">
        <v>0.0516</v>
      </c>
      <c r="GG203">
        <v>0.394990895927804</v>
      </c>
      <c r="GH203">
        <v>0.00311535208462502</v>
      </c>
      <c r="GI203">
        <v>-2.16445174003142e-06</v>
      </c>
      <c r="GJ203">
        <v>9.0383515404126e-10</v>
      </c>
      <c r="GK203">
        <v>0.0515542376217994</v>
      </c>
      <c r="GL203">
        <v>0</v>
      </c>
      <c r="GM203">
        <v>0</v>
      </c>
      <c r="GN203">
        <v>0</v>
      </c>
      <c r="GO203">
        <v>18</v>
      </c>
      <c r="GP203">
        <v>2154</v>
      </c>
      <c r="GQ203">
        <v>2</v>
      </c>
      <c r="GR203">
        <v>17</v>
      </c>
      <c r="GS203">
        <v>1525.5</v>
      </c>
      <c r="GT203">
        <v>1525.6</v>
      </c>
      <c r="GU203">
        <v>3.01392</v>
      </c>
      <c r="GV203">
        <v>2.34619</v>
      </c>
      <c r="GW203">
        <v>1.99829</v>
      </c>
      <c r="GX203">
        <v>2.67456</v>
      </c>
      <c r="GY203">
        <v>2.09351</v>
      </c>
      <c r="GZ203">
        <v>2.40967</v>
      </c>
      <c r="HA203">
        <v>39.9184</v>
      </c>
      <c r="HB203">
        <v>15.3841</v>
      </c>
      <c r="HC203">
        <v>18</v>
      </c>
      <c r="HD203">
        <v>427.303</v>
      </c>
      <c r="HE203">
        <v>698.08</v>
      </c>
      <c r="HF203">
        <v>22.995</v>
      </c>
      <c r="HG203">
        <v>29.6192</v>
      </c>
      <c r="HH203">
        <v>30.0009</v>
      </c>
      <c r="HI203">
        <v>29.3727</v>
      </c>
      <c r="HJ203">
        <v>29.3559</v>
      </c>
      <c r="HK203">
        <v>60.3561</v>
      </c>
      <c r="HL203">
        <v>29.2093</v>
      </c>
      <c r="HM203">
        <v>25.2957</v>
      </c>
      <c r="HN203">
        <v>23</v>
      </c>
      <c r="HO203">
        <v>1203.98</v>
      </c>
      <c r="HP203">
        <v>21.6997</v>
      </c>
      <c r="HQ203">
        <v>96.8488</v>
      </c>
      <c r="HR203">
        <v>99.7491</v>
      </c>
    </row>
    <row r="204" spans="1:226">
      <c r="A204">
        <v>188</v>
      </c>
      <c r="B204">
        <v>1656173329.5</v>
      </c>
      <c r="C204">
        <v>3533</v>
      </c>
      <c r="D204" t="s">
        <v>735</v>
      </c>
      <c r="E204" t="s">
        <v>736</v>
      </c>
      <c r="F204">
        <v>5</v>
      </c>
      <c r="G204" t="s">
        <v>596</v>
      </c>
      <c r="H204" t="s">
        <v>354</v>
      </c>
      <c r="I204">
        <v>1656173322</v>
      </c>
      <c r="J204">
        <f>(K204)/1000</f>
        <v>0</v>
      </c>
      <c r="K204">
        <f>IF(BF204, AN204, AH204)</f>
        <v>0</v>
      </c>
      <c r="L204">
        <f>IF(BF204, AI204, AG204)</f>
        <v>0</v>
      </c>
      <c r="M204">
        <f>BH204 - IF(AU204&gt;1, L204*BB204*100.0/(AW204*BV204), 0)</f>
        <v>0</v>
      </c>
      <c r="N204">
        <f>((T204-J204/2)*M204-L204)/(T204+J204/2)</f>
        <v>0</v>
      </c>
      <c r="O204">
        <f>N204*(BO204+BP204)/1000.0</f>
        <v>0</v>
      </c>
      <c r="P204">
        <f>(BH204 - IF(AU204&gt;1, L204*BB204*100.0/(AW204*BV204), 0))*(BO204+BP204)/1000.0</f>
        <v>0</v>
      </c>
      <c r="Q204">
        <f>2.0/((1/S204-1/R204)+SIGN(S204)*SQRT((1/S204-1/R204)*(1/S204-1/R204) + 4*BC204/((BC204+1)*(BC204+1))*(2*1/S204*1/R204-1/R204*1/R204)))</f>
        <v>0</v>
      </c>
      <c r="R204">
        <f>IF(LEFT(BD204,1)&lt;&gt;"0",IF(LEFT(BD204,1)="1",3.0,BE204),$D$5+$E$5*(BV204*BO204/($K$5*1000))+$F$5*(BV204*BO204/($K$5*1000))*MAX(MIN(BB204,$J$5),$I$5)*MAX(MIN(BB204,$J$5),$I$5)+$G$5*MAX(MIN(BB204,$J$5),$I$5)*(BV204*BO204/($K$5*1000))+$H$5*(BV204*BO204/($K$5*1000))*(BV204*BO204/($K$5*1000)))</f>
        <v>0</v>
      </c>
      <c r="S204">
        <f>J204*(1000-(1000*0.61365*exp(17.502*W204/(240.97+W204))/(BO204+BP204)+BJ204)/2)/(1000*0.61365*exp(17.502*W204/(240.97+W204))/(BO204+BP204)-BJ204)</f>
        <v>0</v>
      </c>
      <c r="T204">
        <f>1/((BC204+1)/(Q204/1.6)+1/(R204/1.37)) + BC204/((BC204+1)/(Q204/1.6) + BC204/(R204/1.37))</f>
        <v>0</v>
      </c>
      <c r="U204">
        <f>(AX204*BA204)</f>
        <v>0</v>
      </c>
      <c r="V204">
        <f>(BQ204+(U204+2*0.95*5.67E-8*(((BQ204+$B$7)+273)^4-(BQ204+273)^4)-44100*J204)/(1.84*29.3*R204+8*0.95*5.67E-8*(BQ204+273)^3))</f>
        <v>0</v>
      </c>
      <c r="W204">
        <f>($C$7*BR204+$D$7*BS204+$E$7*V204)</f>
        <v>0</v>
      </c>
      <c r="X204">
        <f>0.61365*exp(17.502*W204/(240.97+W204))</f>
        <v>0</v>
      </c>
      <c r="Y204">
        <f>(Z204/AA204*100)</f>
        <v>0</v>
      </c>
      <c r="Z204">
        <f>BJ204*(BO204+BP204)/1000</f>
        <v>0</v>
      </c>
      <c r="AA204">
        <f>0.61365*exp(17.502*BQ204/(240.97+BQ204))</f>
        <v>0</v>
      </c>
      <c r="AB204">
        <f>(X204-BJ204*(BO204+BP204)/1000)</f>
        <v>0</v>
      </c>
      <c r="AC204">
        <f>(-J204*44100)</f>
        <v>0</v>
      </c>
      <c r="AD204">
        <f>2*29.3*R204*0.92*(BQ204-W204)</f>
        <v>0</v>
      </c>
      <c r="AE204">
        <f>2*0.95*5.67E-8*(((BQ204+$B$7)+273)^4-(W204+273)^4)</f>
        <v>0</v>
      </c>
      <c r="AF204">
        <f>U204+AE204+AC204+AD204</f>
        <v>0</v>
      </c>
      <c r="AG204">
        <f>BN204*AU204*(BI204-BH204*(1000-AU204*BK204)/(1000-AU204*BJ204))/(100*BB204)</f>
        <v>0</v>
      </c>
      <c r="AH204">
        <f>1000*BN204*AU204*(BJ204-BK204)/(100*BB204*(1000-AU204*BJ204))</f>
        <v>0</v>
      </c>
      <c r="AI204">
        <f>(AJ204 - AK204 - BO204*1E3/(8.314*(BQ204+273.15)) * AM204/BN204 * AL204) * BN204/(100*BB204) * (1000 - BK204)/1000</f>
        <v>0</v>
      </c>
      <c r="AJ204">
        <v>1214.97211189178</v>
      </c>
      <c r="AK204">
        <v>1184.68406060606</v>
      </c>
      <c r="AL204">
        <v>3.47392289195191</v>
      </c>
      <c r="AM204">
        <v>66.8786947202565</v>
      </c>
      <c r="AN204">
        <f>(AP204 - AO204 + BO204*1E3/(8.314*(BQ204+273.15)) * AR204/BN204 * AQ204) * BN204/(100*BB204) * 1000/(1000 - AP204)</f>
        <v>0</v>
      </c>
      <c r="AO204">
        <v>21.6260168845794</v>
      </c>
      <c r="AP204">
        <v>22.9451642424242</v>
      </c>
      <c r="AQ204">
        <v>0.000448705797536101</v>
      </c>
      <c r="AR204">
        <v>77.4196873633664</v>
      </c>
      <c r="AS204">
        <v>14</v>
      </c>
      <c r="AT204">
        <v>3</v>
      </c>
      <c r="AU204">
        <f>IF(AS204*$H$13&gt;=AW204,1.0,(AW204/(AW204-AS204*$H$13)))</f>
        <v>0</v>
      </c>
      <c r="AV204">
        <f>(AU204-1)*100</f>
        <v>0</v>
      </c>
      <c r="AW204">
        <f>MAX(0,($B$13+$C$13*BV204)/(1+$D$13*BV204)*BO204/(BQ204+273)*$E$13)</f>
        <v>0</v>
      </c>
      <c r="AX204">
        <f>$B$11*BW204+$C$11*BX204+$F$11*CI204*(1-CL204)</f>
        <v>0</v>
      </c>
      <c r="AY204">
        <f>AX204*AZ204</f>
        <v>0</v>
      </c>
      <c r="AZ204">
        <f>($B$11*$D$9+$C$11*$D$9+$F$11*((CV204+CN204)/MAX(CV204+CN204+CW204, 0.1)*$I$9+CW204/MAX(CV204+CN204+CW204, 0.1)*$J$9))/($B$11+$C$11+$F$11)</f>
        <v>0</v>
      </c>
      <c r="BA204">
        <f>($B$11*$K$9+$C$11*$K$9+$F$11*((CV204+CN204)/MAX(CV204+CN204+CW204, 0.1)*$P$9+CW204/MAX(CV204+CN204+CW204, 0.1)*$Q$9))/($B$11+$C$11+$F$11)</f>
        <v>0</v>
      </c>
      <c r="BB204">
        <v>2.18</v>
      </c>
      <c r="BC204">
        <v>0.5</v>
      </c>
      <c r="BD204" t="s">
        <v>355</v>
      </c>
      <c r="BE204">
        <v>2</v>
      </c>
      <c r="BF204" t="b">
        <v>1</v>
      </c>
      <c r="BG204">
        <v>1656173322</v>
      </c>
      <c r="BH204">
        <v>1134.01703703704</v>
      </c>
      <c r="BI204">
        <v>1174.03</v>
      </c>
      <c r="BJ204">
        <v>22.9327074074074</v>
      </c>
      <c r="BK204">
        <v>21.5889592592593</v>
      </c>
      <c r="BL204">
        <v>1131.55740740741</v>
      </c>
      <c r="BM204">
        <v>22.8811481481481</v>
      </c>
      <c r="BN204">
        <v>500.002925925926</v>
      </c>
      <c r="BO204">
        <v>76.3311259259259</v>
      </c>
      <c r="BP204">
        <v>0.0999296074074074</v>
      </c>
      <c r="BQ204">
        <v>26.7518555555556</v>
      </c>
      <c r="BR204">
        <v>26.9413666666667</v>
      </c>
      <c r="BS204">
        <v>999.9</v>
      </c>
      <c r="BT204">
        <v>0</v>
      </c>
      <c r="BU204">
        <v>0</v>
      </c>
      <c r="BV204">
        <v>10004.7425925926</v>
      </c>
      <c r="BW204">
        <v>0</v>
      </c>
      <c r="BX204">
        <v>1789.84592592593</v>
      </c>
      <c r="BY204">
        <v>-40.0136444444444</v>
      </c>
      <c r="BZ204">
        <v>1160.63222222222</v>
      </c>
      <c r="CA204">
        <v>1199.9362962963</v>
      </c>
      <c r="CB204">
        <v>1.34375259259259</v>
      </c>
      <c r="CC204">
        <v>1174.03</v>
      </c>
      <c r="CD204">
        <v>21.5889592592593</v>
      </c>
      <c r="CE204">
        <v>1.75047925925926</v>
      </c>
      <c r="CF204">
        <v>1.64790925925926</v>
      </c>
      <c r="CG204">
        <v>15.351462962963</v>
      </c>
      <c r="CH204">
        <v>14.4142333333333</v>
      </c>
      <c r="CI204">
        <v>1999.9837037037</v>
      </c>
      <c r="CJ204">
        <v>0.979997333333333</v>
      </c>
      <c r="CK204">
        <v>0.0200027222222222</v>
      </c>
      <c r="CL204">
        <v>0</v>
      </c>
      <c r="CM204">
        <v>2.46432592592593</v>
      </c>
      <c r="CN204">
        <v>0</v>
      </c>
      <c r="CO204">
        <v>3119.32185185185</v>
      </c>
      <c r="CP204">
        <v>16705.2666666667</v>
      </c>
      <c r="CQ204">
        <v>46.437</v>
      </c>
      <c r="CR204">
        <v>48.8933703703704</v>
      </c>
      <c r="CS204">
        <v>47.5666666666667</v>
      </c>
      <c r="CT204">
        <v>46.687</v>
      </c>
      <c r="CU204">
        <v>45.75</v>
      </c>
      <c r="CV204">
        <v>1959.98259259259</v>
      </c>
      <c r="CW204">
        <v>40.0018518518519</v>
      </c>
      <c r="CX204">
        <v>0</v>
      </c>
      <c r="CY204">
        <v>1656173328.6</v>
      </c>
      <c r="CZ204">
        <v>0</v>
      </c>
      <c r="DA204">
        <v>0</v>
      </c>
      <c r="DB204" t="s">
        <v>356</v>
      </c>
      <c r="DC204">
        <v>1656081796.1</v>
      </c>
      <c r="DD204">
        <v>1656081786.6</v>
      </c>
      <c r="DE204">
        <v>0</v>
      </c>
      <c r="DF204">
        <v>0.447</v>
      </c>
      <c r="DG204">
        <v>0.012</v>
      </c>
      <c r="DH204">
        <v>1.816</v>
      </c>
      <c r="DI204">
        <v>-0.091</v>
      </c>
      <c r="DJ204">
        <v>420</v>
      </c>
      <c r="DK204">
        <v>13</v>
      </c>
      <c r="DL204">
        <v>0.64</v>
      </c>
      <c r="DM204">
        <v>0.22</v>
      </c>
      <c r="DN204">
        <v>-39.890865</v>
      </c>
      <c r="DO204">
        <v>-2.84476772983102</v>
      </c>
      <c r="DP204">
        <v>0.341216249283354</v>
      </c>
      <c r="DQ204">
        <v>0</v>
      </c>
      <c r="DR204">
        <v>1.35952225</v>
      </c>
      <c r="DS204">
        <v>-0.302016022514075</v>
      </c>
      <c r="DT204">
        <v>0.0366015896845683</v>
      </c>
      <c r="DU204">
        <v>0</v>
      </c>
      <c r="DV204">
        <v>0</v>
      </c>
      <c r="DW204">
        <v>2</v>
      </c>
      <c r="DX204" t="s">
        <v>357</v>
      </c>
      <c r="DY204">
        <v>2.84205</v>
      </c>
      <c r="DZ204">
        <v>2.71662</v>
      </c>
      <c r="EA204">
        <v>0.155027</v>
      </c>
      <c r="EB204">
        <v>0.158238</v>
      </c>
      <c r="EC204">
        <v>0.0846256</v>
      </c>
      <c r="ED204">
        <v>0.0806032</v>
      </c>
      <c r="EE204">
        <v>23873.4</v>
      </c>
      <c r="EF204">
        <v>20541.3</v>
      </c>
      <c r="EG204">
        <v>25306.2</v>
      </c>
      <c r="EH204">
        <v>23777.2</v>
      </c>
      <c r="EI204">
        <v>39557.3</v>
      </c>
      <c r="EJ204">
        <v>36199.3</v>
      </c>
      <c r="EK204">
        <v>45764.2</v>
      </c>
      <c r="EL204">
        <v>42433.7</v>
      </c>
      <c r="EM204">
        <v>1.7643</v>
      </c>
      <c r="EN204">
        <v>2.1574</v>
      </c>
      <c r="EO204">
        <v>0.0189915</v>
      </c>
      <c r="EP204">
        <v>0</v>
      </c>
      <c r="EQ204">
        <v>26.6208</v>
      </c>
      <c r="ER204">
        <v>999.9</v>
      </c>
      <c r="ES204">
        <v>39.244</v>
      </c>
      <c r="ET204">
        <v>34.311</v>
      </c>
      <c r="EU204">
        <v>27.9497</v>
      </c>
      <c r="EV204">
        <v>51.9657</v>
      </c>
      <c r="EW204">
        <v>34.347</v>
      </c>
      <c r="EX204">
        <v>2</v>
      </c>
      <c r="EY204">
        <v>0.166646</v>
      </c>
      <c r="EZ204">
        <v>2.83739</v>
      </c>
      <c r="FA204">
        <v>20.2203</v>
      </c>
      <c r="FB204">
        <v>5.23062</v>
      </c>
      <c r="FC204">
        <v>11.992</v>
      </c>
      <c r="FD204">
        <v>4.95575</v>
      </c>
      <c r="FE204">
        <v>3.30398</v>
      </c>
      <c r="FF204">
        <v>9999</v>
      </c>
      <c r="FG204">
        <v>311.8</v>
      </c>
      <c r="FH204">
        <v>3777.8</v>
      </c>
      <c r="FI204">
        <v>9999</v>
      </c>
      <c r="FJ204">
        <v>1.86829</v>
      </c>
      <c r="FK204">
        <v>1.86401</v>
      </c>
      <c r="FL204">
        <v>1.87149</v>
      </c>
      <c r="FM204">
        <v>1.8625</v>
      </c>
      <c r="FN204">
        <v>1.86188</v>
      </c>
      <c r="FO204">
        <v>1.86829</v>
      </c>
      <c r="FP204">
        <v>1.85845</v>
      </c>
      <c r="FQ204">
        <v>1.86478</v>
      </c>
      <c r="FR204">
        <v>5</v>
      </c>
      <c r="FS204">
        <v>0</v>
      </c>
      <c r="FT204">
        <v>0</v>
      </c>
      <c r="FU204">
        <v>0</v>
      </c>
      <c r="FV204" t="s">
        <v>358</v>
      </c>
      <c r="FW204" t="s">
        <v>359</v>
      </c>
      <c r="FX204" t="s">
        <v>360</v>
      </c>
      <c r="FY204" t="s">
        <v>360</v>
      </c>
      <c r="FZ204" t="s">
        <v>360</v>
      </c>
      <c r="GA204" t="s">
        <v>360</v>
      </c>
      <c r="GB204">
        <v>0</v>
      </c>
      <c r="GC204">
        <v>100</v>
      </c>
      <c r="GD204">
        <v>100</v>
      </c>
      <c r="GE204">
        <v>2.51</v>
      </c>
      <c r="GF204">
        <v>0.0515</v>
      </c>
      <c r="GG204">
        <v>0.394990895927804</v>
      </c>
      <c r="GH204">
        <v>0.00311535208462502</v>
      </c>
      <c r="GI204">
        <v>-2.16445174003142e-06</v>
      </c>
      <c r="GJ204">
        <v>9.0383515404126e-10</v>
      </c>
      <c r="GK204">
        <v>0.0515542376217994</v>
      </c>
      <c r="GL204">
        <v>0</v>
      </c>
      <c r="GM204">
        <v>0</v>
      </c>
      <c r="GN204">
        <v>0</v>
      </c>
      <c r="GO204">
        <v>18</v>
      </c>
      <c r="GP204">
        <v>2154</v>
      </c>
      <c r="GQ204">
        <v>2</v>
      </c>
      <c r="GR204">
        <v>17</v>
      </c>
      <c r="GS204">
        <v>1525.6</v>
      </c>
      <c r="GT204">
        <v>1525.7</v>
      </c>
      <c r="GU204">
        <v>3.04443</v>
      </c>
      <c r="GV204">
        <v>2.34741</v>
      </c>
      <c r="GW204">
        <v>1.99829</v>
      </c>
      <c r="GX204">
        <v>2.67456</v>
      </c>
      <c r="GY204">
        <v>2.09351</v>
      </c>
      <c r="GZ204">
        <v>2.39868</v>
      </c>
      <c r="HA204">
        <v>39.9437</v>
      </c>
      <c r="HB204">
        <v>15.3841</v>
      </c>
      <c r="HC204">
        <v>18</v>
      </c>
      <c r="HD204">
        <v>427.013</v>
      </c>
      <c r="HE204">
        <v>698.162</v>
      </c>
      <c r="HF204">
        <v>22.9966</v>
      </c>
      <c r="HG204">
        <v>29.6284</v>
      </c>
      <c r="HH204">
        <v>30.0008</v>
      </c>
      <c r="HI204">
        <v>29.3805</v>
      </c>
      <c r="HJ204">
        <v>29.3643</v>
      </c>
      <c r="HK204">
        <v>61.0399</v>
      </c>
      <c r="HL204">
        <v>29.2093</v>
      </c>
      <c r="HM204">
        <v>25.2957</v>
      </c>
      <c r="HN204">
        <v>23</v>
      </c>
      <c r="HO204">
        <v>1224.27</v>
      </c>
      <c r="HP204">
        <v>21.7076</v>
      </c>
      <c r="HQ204">
        <v>96.8464</v>
      </c>
      <c r="HR204">
        <v>99.7484</v>
      </c>
    </row>
    <row r="205" spans="1:226">
      <c r="A205">
        <v>189</v>
      </c>
      <c r="B205">
        <v>1656173334.5</v>
      </c>
      <c r="C205">
        <v>3538</v>
      </c>
      <c r="D205" t="s">
        <v>737</v>
      </c>
      <c r="E205" t="s">
        <v>738</v>
      </c>
      <c r="F205">
        <v>5</v>
      </c>
      <c r="G205" t="s">
        <v>596</v>
      </c>
      <c r="H205" t="s">
        <v>354</v>
      </c>
      <c r="I205">
        <v>1656173326.71429</v>
      </c>
      <c r="J205">
        <f>(K205)/1000</f>
        <v>0</v>
      </c>
      <c r="K205">
        <f>IF(BF205, AN205, AH205)</f>
        <v>0</v>
      </c>
      <c r="L205">
        <f>IF(BF205, AI205, AG205)</f>
        <v>0</v>
      </c>
      <c r="M205">
        <f>BH205 - IF(AU205&gt;1, L205*BB205*100.0/(AW205*BV205), 0)</f>
        <v>0</v>
      </c>
      <c r="N205">
        <f>((T205-J205/2)*M205-L205)/(T205+J205/2)</f>
        <v>0</v>
      </c>
      <c r="O205">
        <f>N205*(BO205+BP205)/1000.0</f>
        <v>0</v>
      </c>
      <c r="P205">
        <f>(BH205 - IF(AU205&gt;1, L205*BB205*100.0/(AW205*BV205), 0))*(BO205+BP205)/1000.0</f>
        <v>0</v>
      </c>
      <c r="Q205">
        <f>2.0/((1/S205-1/R205)+SIGN(S205)*SQRT((1/S205-1/R205)*(1/S205-1/R205) + 4*BC205/((BC205+1)*(BC205+1))*(2*1/S205*1/R205-1/R205*1/R205)))</f>
        <v>0</v>
      </c>
      <c r="R205">
        <f>IF(LEFT(BD205,1)&lt;&gt;"0",IF(LEFT(BD205,1)="1",3.0,BE205),$D$5+$E$5*(BV205*BO205/($K$5*1000))+$F$5*(BV205*BO205/($K$5*1000))*MAX(MIN(BB205,$J$5),$I$5)*MAX(MIN(BB205,$J$5),$I$5)+$G$5*MAX(MIN(BB205,$J$5),$I$5)*(BV205*BO205/($K$5*1000))+$H$5*(BV205*BO205/($K$5*1000))*(BV205*BO205/($K$5*1000)))</f>
        <v>0</v>
      </c>
      <c r="S205">
        <f>J205*(1000-(1000*0.61365*exp(17.502*W205/(240.97+W205))/(BO205+BP205)+BJ205)/2)/(1000*0.61365*exp(17.502*W205/(240.97+W205))/(BO205+BP205)-BJ205)</f>
        <v>0</v>
      </c>
      <c r="T205">
        <f>1/((BC205+1)/(Q205/1.6)+1/(R205/1.37)) + BC205/((BC205+1)/(Q205/1.6) + BC205/(R205/1.37))</f>
        <v>0</v>
      </c>
      <c r="U205">
        <f>(AX205*BA205)</f>
        <v>0</v>
      </c>
      <c r="V205">
        <f>(BQ205+(U205+2*0.95*5.67E-8*(((BQ205+$B$7)+273)^4-(BQ205+273)^4)-44100*J205)/(1.84*29.3*R205+8*0.95*5.67E-8*(BQ205+273)^3))</f>
        <v>0</v>
      </c>
      <c r="W205">
        <f>($C$7*BR205+$D$7*BS205+$E$7*V205)</f>
        <v>0</v>
      </c>
      <c r="X205">
        <f>0.61365*exp(17.502*W205/(240.97+W205))</f>
        <v>0</v>
      </c>
      <c r="Y205">
        <f>(Z205/AA205*100)</f>
        <v>0</v>
      </c>
      <c r="Z205">
        <f>BJ205*(BO205+BP205)/1000</f>
        <v>0</v>
      </c>
      <c r="AA205">
        <f>0.61365*exp(17.502*BQ205/(240.97+BQ205))</f>
        <v>0</v>
      </c>
      <c r="AB205">
        <f>(X205-BJ205*(BO205+BP205)/1000)</f>
        <v>0</v>
      </c>
      <c r="AC205">
        <f>(-J205*44100)</f>
        <v>0</v>
      </c>
      <c r="AD205">
        <f>2*29.3*R205*0.92*(BQ205-W205)</f>
        <v>0</v>
      </c>
      <c r="AE205">
        <f>2*0.95*5.67E-8*(((BQ205+$B$7)+273)^4-(W205+273)^4)</f>
        <v>0</v>
      </c>
      <c r="AF205">
        <f>U205+AE205+AC205+AD205</f>
        <v>0</v>
      </c>
      <c r="AG205">
        <f>BN205*AU205*(BI205-BH205*(1000-AU205*BK205)/(1000-AU205*BJ205))/(100*BB205)</f>
        <v>0</v>
      </c>
      <c r="AH205">
        <f>1000*BN205*AU205*(BJ205-BK205)/(100*BB205*(1000-AU205*BJ205))</f>
        <v>0</v>
      </c>
      <c r="AI205">
        <f>(AJ205 - AK205 - BO205*1E3/(8.314*(BQ205+273.15)) * AM205/BN205 * AL205) * BN205/(100*BB205) * (1000 - BK205)/1000</f>
        <v>0</v>
      </c>
      <c r="AJ205">
        <v>1231.83670733519</v>
      </c>
      <c r="AK205">
        <v>1201.94521212121</v>
      </c>
      <c r="AL205">
        <v>3.46713682984802</v>
      </c>
      <c r="AM205">
        <v>66.8786947202565</v>
      </c>
      <c r="AN205">
        <f>(AP205 - AO205 + BO205*1E3/(8.314*(BQ205+273.15)) * AR205/BN205 * AQ205) * BN205/(100*BB205) * 1000/(1000 - AP205)</f>
        <v>0</v>
      </c>
      <c r="AO205">
        <v>21.6256622123082</v>
      </c>
      <c r="AP205">
        <v>22.9499575757576</v>
      </c>
      <c r="AQ205">
        <v>2.67637265202685e-05</v>
      </c>
      <c r="AR205">
        <v>77.4196873633664</v>
      </c>
      <c r="AS205">
        <v>14</v>
      </c>
      <c r="AT205">
        <v>3</v>
      </c>
      <c r="AU205">
        <f>IF(AS205*$H$13&gt;=AW205,1.0,(AW205/(AW205-AS205*$H$13)))</f>
        <v>0</v>
      </c>
      <c r="AV205">
        <f>(AU205-1)*100</f>
        <v>0</v>
      </c>
      <c r="AW205">
        <f>MAX(0,($B$13+$C$13*BV205)/(1+$D$13*BV205)*BO205/(BQ205+273)*$E$13)</f>
        <v>0</v>
      </c>
      <c r="AX205">
        <f>$B$11*BW205+$C$11*BX205+$F$11*CI205*(1-CL205)</f>
        <v>0</v>
      </c>
      <c r="AY205">
        <f>AX205*AZ205</f>
        <v>0</v>
      </c>
      <c r="AZ205">
        <f>($B$11*$D$9+$C$11*$D$9+$F$11*((CV205+CN205)/MAX(CV205+CN205+CW205, 0.1)*$I$9+CW205/MAX(CV205+CN205+CW205, 0.1)*$J$9))/($B$11+$C$11+$F$11)</f>
        <v>0</v>
      </c>
      <c r="BA205">
        <f>($B$11*$K$9+$C$11*$K$9+$F$11*((CV205+CN205)/MAX(CV205+CN205+CW205, 0.1)*$P$9+CW205/MAX(CV205+CN205+CW205, 0.1)*$Q$9))/($B$11+$C$11+$F$11)</f>
        <v>0</v>
      </c>
      <c r="BB205">
        <v>2.18</v>
      </c>
      <c r="BC205">
        <v>0.5</v>
      </c>
      <c r="BD205" t="s">
        <v>355</v>
      </c>
      <c r="BE205">
        <v>2</v>
      </c>
      <c r="BF205" t="b">
        <v>1</v>
      </c>
      <c r="BG205">
        <v>1656173326.71429</v>
      </c>
      <c r="BH205">
        <v>1149.81142857143</v>
      </c>
      <c r="BI205">
        <v>1189.91678571429</v>
      </c>
      <c r="BJ205">
        <v>22.9372821428571</v>
      </c>
      <c r="BK205">
        <v>21.612825</v>
      </c>
      <c r="BL205">
        <v>1147.325</v>
      </c>
      <c r="BM205">
        <v>22.8857178571429</v>
      </c>
      <c r="BN205">
        <v>500.01075</v>
      </c>
      <c r="BO205">
        <v>76.3310571428571</v>
      </c>
      <c r="BP205">
        <v>0.100024964285714</v>
      </c>
      <c r="BQ205">
        <v>26.752475</v>
      </c>
      <c r="BR205">
        <v>26.9456</v>
      </c>
      <c r="BS205">
        <v>999.9</v>
      </c>
      <c r="BT205">
        <v>0</v>
      </c>
      <c r="BU205">
        <v>0</v>
      </c>
      <c r="BV205">
        <v>9998.14642857143</v>
      </c>
      <c r="BW205">
        <v>0</v>
      </c>
      <c r="BX205">
        <v>1791.22535714286</v>
      </c>
      <c r="BY205">
        <v>-40.1051571428571</v>
      </c>
      <c r="BZ205">
        <v>1176.80285714286</v>
      </c>
      <c r="CA205">
        <v>1216.20214285714</v>
      </c>
      <c r="CB205">
        <v>1.32445428571429</v>
      </c>
      <c r="CC205">
        <v>1189.91678571429</v>
      </c>
      <c r="CD205">
        <v>21.612825</v>
      </c>
      <c r="CE205">
        <v>1.75082678571429</v>
      </c>
      <c r="CF205">
        <v>1.64972928571429</v>
      </c>
      <c r="CG205">
        <v>15.3545535714286</v>
      </c>
      <c r="CH205">
        <v>14.4313214285714</v>
      </c>
      <c r="CI205">
        <v>2000.00285714286</v>
      </c>
      <c r="CJ205">
        <v>0.979997821428571</v>
      </c>
      <c r="CK205">
        <v>0.0200022178571429</v>
      </c>
      <c r="CL205">
        <v>0</v>
      </c>
      <c r="CM205">
        <v>2.43735714285714</v>
      </c>
      <c r="CN205">
        <v>0</v>
      </c>
      <c r="CO205">
        <v>3118.38607142857</v>
      </c>
      <c r="CP205">
        <v>16705.4285714286</v>
      </c>
      <c r="CQ205">
        <v>46.437</v>
      </c>
      <c r="CR205">
        <v>48.9082142857143</v>
      </c>
      <c r="CS205">
        <v>47.57775</v>
      </c>
      <c r="CT205">
        <v>46.6915</v>
      </c>
      <c r="CU205">
        <v>45.75</v>
      </c>
      <c r="CV205">
        <v>1960.00214285714</v>
      </c>
      <c r="CW205">
        <v>40.0007142857143</v>
      </c>
      <c r="CX205">
        <v>0</v>
      </c>
      <c r="CY205">
        <v>1656173333.4</v>
      </c>
      <c r="CZ205">
        <v>0</v>
      </c>
      <c r="DA205">
        <v>0</v>
      </c>
      <c r="DB205" t="s">
        <v>356</v>
      </c>
      <c r="DC205">
        <v>1656081796.1</v>
      </c>
      <c r="DD205">
        <v>1656081786.6</v>
      </c>
      <c r="DE205">
        <v>0</v>
      </c>
      <c r="DF205">
        <v>0.447</v>
      </c>
      <c r="DG205">
        <v>0.012</v>
      </c>
      <c r="DH205">
        <v>1.816</v>
      </c>
      <c r="DI205">
        <v>-0.091</v>
      </c>
      <c r="DJ205">
        <v>420</v>
      </c>
      <c r="DK205">
        <v>13</v>
      </c>
      <c r="DL205">
        <v>0.64</v>
      </c>
      <c r="DM205">
        <v>0.22</v>
      </c>
      <c r="DN205">
        <v>-40.02013</v>
      </c>
      <c r="DO205">
        <v>-1.47221088180108</v>
      </c>
      <c r="DP205">
        <v>0.258982363492188</v>
      </c>
      <c r="DQ205">
        <v>0</v>
      </c>
      <c r="DR205">
        <v>1.34399675</v>
      </c>
      <c r="DS205">
        <v>-0.311953508442778</v>
      </c>
      <c r="DT205">
        <v>0.0347991372297863</v>
      </c>
      <c r="DU205">
        <v>0</v>
      </c>
      <c r="DV205">
        <v>0</v>
      </c>
      <c r="DW205">
        <v>2</v>
      </c>
      <c r="DX205" t="s">
        <v>357</v>
      </c>
      <c r="DY205">
        <v>2.84227</v>
      </c>
      <c r="DZ205">
        <v>2.71625</v>
      </c>
      <c r="EA205">
        <v>0.156436</v>
      </c>
      <c r="EB205">
        <v>0.159649</v>
      </c>
      <c r="EC205">
        <v>0.0846343</v>
      </c>
      <c r="ED205">
        <v>0.0806196</v>
      </c>
      <c r="EE205">
        <v>23832.9</v>
      </c>
      <c r="EF205">
        <v>20506.5</v>
      </c>
      <c r="EG205">
        <v>25305.5</v>
      </c>
      <c r="EH205">
        <v>23776.7</v>
      </c>
      <c r="EI205">
        <v>39556.1</v>
      </c>
      <c r="EJ205">
        <v>36198</v>
      </c>
      <c r="EK205">
        <v>45763.1</v>
      </c>
      <c r="EL205">
        <v>42432.9</v>
      </c>
      <c r="EM205">
        <v>1.76462</v>
      </c>
      <c r="EN205">
        <v>2.15723</v>
      </c>
      <c r="EO205">
        <v>0.0203997</v>
      </c>
      <c r="EP205">
        <v>0</v>
      </c>
      <c r="EQ205">
        <v>26.6278</v>
      </c>
      <c r="ER205">
        <v>999.9</v>
      </c>
      <c r="ES205">
        <v>39.195</v>
      </c>
      <c r="ET205">
        <v>34.322</v>
      </c>
      <c r="EU205">
        <v>27.9318</v>
      </c>
      <c r="EV205">
        <v>53.0257</v>
      </c>
      <c r="EW205">
        <v>34.2668</v>
      </c>
      <c r="EX205">
        <v>2</v>
      </c>
      <c r="EY205">
        <v>0.167419</v>
      </c>
      <c r="EZ205">
        <v>2.84352</v>
      </c>
      <c r="FA205">
        <v>20.2201</v>
      </c>
      <c r="FB205">
        <v>5.23137</v>
      </c>
      <c r="FC205">
        <v>11.992</v>
      </c>
      <c r="FD205">
        <v>4.9557</v>
      </c>
      <c r="FE205">
        <v>3.30393</v>
      </c>
      <c r="FF205">
        <v>9999</v>
      </c>
      <c r="FG205">
        <v>311.8</v>
      </c>
      <c r="FH205">
        <v>3777.8</v>
      </c>
      <c r="FI205">
        <v>9999</v>
      </c>
      <c r="FJ205">
        <v>1.86828</v>
      </c>
      <c r="FK205">
        <v>1.86401</v>
      </c>
      <c r="FL205">
        <v>1.87149</v>
      </c>
      <c r="FM205">
        <v>1.8625</v>
      </c>
      <c r="FN205">
        <v>1.86188</v>
      </c>
      <c r="FO205">
        <v>1.86829</v>
      </c>
      <c r="FP205">
        <v>1.85843</v>
      </c>
      <c r="FQ205">
        <v>1.86478</v>
      </c>
      <c r="FR205">
        <v>5</v>
      </c>
      <c r="FS205">
        <v>0</v>
      </c>
      <c r="FT205">
        <v>0</v>
      </c>
      <c r="FU205">
        <v>0</v>
      </c>
      <c r="FV205" t="s">
        <v>358</v>
      </c>
      <c r="FW205" t="s">
        <v>359</v>
      </c>
      <c r="FX205" t="s">
        <v>360</v>
      </c>
      <c r="FY205" t="s">
        <v>360</v>
      </c>
      <c r="FZ205" t="s">
        <v>360</v>
      </c>
      <c r="GA205" t="s">
        <v>360</v>
      </c>
      <c r="GB205">
        <v>0</v>
      </c>
      <c r="GC205">
        <v>100</v>
      </c>
      <c r="GD205">
        <v>100</v>
      </c>
      <c r="GE205">
        <v>2.53</v>
      </c>
      <c r="GF205">
        <v>0.0515</v>
      </c>
      <c r="GG205">
        <v>0.394990895927804</v>
      </c>
      <c r="GH205">
        <v>0.00311535208462502</v>
      </c>
      <c r="GI205">
        <v>-2.16445174003142e-06</v>
      </c>
      <c r="GJ205">
        <v>9.0383515404126e-10</v>
      </c>
      <c r="GK205">
        <v>0.0515542376217994</v>
      </c>
      <c r="GL205">
        <v>0</v>
      </c>
      <c r="GM205">
        <v>0</v>
      </c>
      <c r="GN205">
        <v>0</v>
      </c>
      <c r="GO205">
        <v>18</v>
      </c>
      <c r="GP205">
        <v>2154</v>
      </c>
      <c r="GQ205">
        <v>2</v>
      </c>
      <c r="GR205">
        <v>17</v>
      </c>
      <c r="GS205">
        <v>1525.6</v>
      </c>
      <c r="GT205">
        <v>1525.8</v>
      </c>
      <c r="GU205">
        <v>3.07983</v>
      </c>
      <c r="GV205">
        <v>2.34497</v>
      </c>
      <c r="GW205">
        <v>1.99829</v>
      </c>
      <c r="GX205">
        <v>2.67334</v>
      </c>
      <c r="GY205">
        <v>2.09351</v>
      </c>
      <c r="GZ205">
        <v>2.44385</v>
      </c>
      <c r="HA205">
        <v>39.9437</v>
      </c>
      <c r="HB205">
        <v>15.3841</v>
      </c>
      <c r="HC205">
        <v>18</v>
      </c>
      <c r="HD205">
        <v>427.266</v>
      </c>
      <c r="HE205">
        <v>698.121</v>
      </c>
      <c r="HF205">
        <v>22.9998</v>
      </c>
      <c r="HG205">
        <v>29.6384</v>
      </c>
      <c r="HH205">
        <v>30.0008</v>
      </c>
      <c r="HI205">
        <v>29.3903</v>
      </c>
      <c r="HJ205">
        <v>29.3735</v>
      </c>
      <c r="HK205">
        <v>61.6754</v>
      </c>
      <c r="HL205">
        <v>28.9372</v>
      </c>
      <c r="HM205">
        <v>25.2957</v>
      </c>
      <c r="HN205">
        <v>23</v>
      </c>
      <c r="HO205">
        <v>1237.72</v>
      </c>
      <c r="HP205">
        <v>21.7148</v>
      </c>
      <c r="HQ205">
        <v>96.844</v>
      </c>
      <c r="HR205">
        <v>99.7466</v>
      </c>
    </row>
    <row r="206" spans="1:226">
      <c r="A206">
        <v>190</v>
      </c>
      <c r="B206">
        <v>1656173339.5</v>
      </c>
      <c r="C206">
        <v>3543</v>
      </c>
      <c r="D206" t="s">
        <v>739</v>
      </c>
      <c r="E206" t="s">
        <v>740</v>
      </c>
      <c r="F206">
        <v>5</v>
      </c>
      <c r="G206" t="s">
        <v>596</v>
      </c>
      <c r="H206" t="s">
        <v>354</v>
      </c>
      <c r="I206">
        <v>1656173332</v>
      </c>
      <c r="J206">
        <f>(K206)/1000</f>
        <v>0</v>
      </c>
      <c r="K206">
        <f>IF(BF206, AN206, AH206)</f>
        <v>0</v>
      </c>
      <c r="L206">
        <f>IF(BF206, AI206, AG206)</f>
        <v>0</v>
      </c>
      <c r="M206">
        <f>BH206 - IF(AU206&gt;1, L206*BB206*100.0/(AW206*BV206), 0)</f>
        <v>0</v>
      </c>
      <c r="N206">
        <f>((T206-J206/2)*M206-L206)/(T206+J206/2)</f>
        <v>0</v>
      </c>
      <c r="O206">
        <f>N206*(BO206+BP206)/1000.0</f>
        <v>0</v>
      </c>
      <c r="P206">
        <f>(BH206 - IF(AU206&gt;1, L206*BB206*100.0/(AW206*BV206), 0))*(BO206+BP206)/1000.0</f>
        <v>0</v>
      </c>
      <c r="Q206">
        <f>2.0/((1/S206-1/R206)+SIGN(S206)*SQRT((1/S206-1/R206)*(1/S206-1/R206) + 4*BC206/((BC206+1)*(BC206+1))*(2*1/S206*1/R206-1/R206*1/R206)))</f>
        <v>0</v>
      </c>
      <c r="R206">
        <f>IF(LEFT(BD206,1)&lt;&gt;"0",IF(LEFT(BD206,1)="1",3.0,BE206),$D$5+$E$5*(BV206*BO206/($K$5*1000))+$F$5*(BV206*BO206/($K$5*1000))*MAX(MIN(BB206,$J$5),$I$5)*MAX(MIN(BB206,$J$5),$I$5)+$G$5*MAX(MIN(BB206,$J$5),$I$5)*(BV206*BO206/($K$5*1000))+$H$5*(BV206*BO206/($K$5*1000))*(BV206*BO206/($K$5*1000)))</f>
        <v>0</v>
      </c>
      <c r="S206">
        <f>J206*(1000-(1000*0.61365*exp(17.502*W206/(240.97+W206))/(BO206+BP206)+BJ206)/2)/(1000*0.61365*exp(17.502*W206/(240.97+W206))/(BO206+BP206)-BJ206)</f>
        <v>0</v>
      </c>
      <c r="T206">
        <f>1/((BC206+1)/(Q206/1.6)+1/(R206/1.37)) + BC206/((BC206+1)/(Q206/1.6) + BC206/(R206/1.37))</f>
        <v>0</v>
      </c>
      <c r="U206">
        <f>(AX206*BA206)</f>
        <v>0</v>
      </c>
      <c r="V206">
        <f>(BQ206+(U206+2*0.95*5.67E-8*(((BQ206+$B$7)+273)^4-(BQ206+273)^4)-44100*J206)/(1.84*29.3*R206+8*0.95*5.67E-8*(BQ206+273)^3))</f>
        <v>0</v>
      </c>
      <c r="W206">
        <f>($C$7*BR206+$D$7*BS206+$E$7*V206)</f>
        <v>0</v>
      </c>
      <c r="X206">
        <f>0.61365*exp(17.502*W206/(240.97+W206))</f>
        <v>0</v>
      </c>
      <c r="Y206">
        <f>(Z206/AA206*100)</f>
        <v>0</v>
      </c>
      <c r="Z206">
        <f>BJ206*(BO206+BP206)/1000</f>
        <v>0</v>
      </c>
      <c r="AA206">
        <f>0.61365*exp(17.502*BQ206/(240.97+BQ206))</f>
        <v>0</v>
      </c>
      <c r="AB206">
        <f>(X206-BJ206*(BO206+BP206)/1000)</f>
        <v>0</v>
      </c>
      <c r="AC206">
        <f>(-J206*44100)</f>
        <v>0</v>
      </c>
      <c r="AD206">
        <f>2*29.3*R206*0.92*(BQ206-W206)</f>
        <v>0</v>
      </c>
      <c r="AE206">
        <f>2*0.95*5.67E-8*(((BQ206+$B$7)+273)^4-(W206+273)^4)</f>
        <v>0</v>
      </c>
      <c r="AF206">
        <f>U206+AE206+AC206+AD206</f>
        <v>0</v>
      </c>
      <c r="AG206">
        <f>BN206*AU206*(BI206-BH206*(1000-AU206*BK206)/(1000-AU206*BJ206))/(100*BB206)</f>
        <v>0</v>
      </c>
      <c r="AH206">
        <f>1000*BN206*AU206*(BJ206-BK206)/(100*BB206*(1000-AU206*BJ206))</f>
        <v>0</v>
      </c>
      <c r="AI206">
        <f>(AJ206 - AK206 - BO206*1E3/(8.314*(BQ206+273.15)) * AM206/BN206 * AL206) * BN206/(100*BB206) * (1000 - BK206)/1000</f>
        <v>0</v>
      </c>
      <c r="AJ206">
        <v>1249.66742202906</v>
      </c>
      <c r="AK206">
        <v>1219.46157575758</v>
      </c>
      <c r="AL206">
        <v>3.51989307319436</v>
      </c>
      <c r="AM206">
        <v>66.8786947202565</v>
      </c>
      <c r="AN206">
        <f>(AP206 - AO206 + BO206*1E3/(8.314*(BQ206+273.15)) * AR206/BN206 * AQ206) * BN206/(100*BB206) * 1000/(1000 - AP206)</f>
        <v>0</v>
      </c>
      <c r="AO206">
        <v>21.6399753350895</v>
      </c>
      <c r="AP206">
        <v>22.9560254545455</v>
      </c>
      <c r="AQ206">
        <v>7.79940743231957e-05</v>
      </c>
      <c r="AR206">
        <v>77.4196873633664</v>
      </c>
      <c r="AS206">
        <v>14</v>
      </c>
      <c r="AT206">
        <v>3</v>
      </c>
      <c r="AU206">
        <f>IF(AS206*$H$13&gt;=AW206,1.0,(AW206/(AW206-AS206*$H$13)))</f>
        <v>0</v>
      </c>
      <c r="AV206">
        <f>(AU206-1)*100</f>
        <v>0</v>
      </c>
      <c r="AW206">
        <f>MAX(0,($B$13+$C$13*BV206)/(1+$D$13*BV206)*BO206/(BQ206+273)*$E$13)</f>
        <v>0</v>
      </c>
      <c r="AX206">
        <f>$B$11*BW206+$C$11*BX206+$F$11*CI206*(1-CL206)</f>
        <v>0</v>
      </c>
      <c r="AY206">
        <f>AX206*AZ206</f>
        <v>0</v>
      </c>
      <c r="AZ206">
        <f>($B$11*$D$9+$C$11*$D$9+$F$11*((CV206+CN206)/MAX(CV206+CN206+CW206, 0.1)*$I$9+CW206/MAX(CV206+CN206+CW206, 0.1)*$J$9))/($B$11+$C$11+$F$11)</f>
        <v>0</v>
      </c>
      <c r="BA206">
        <f>($B$11*$K$9+$C$11*$K$9+$F$11*((CV206+CN206)/MAX(CV206+CN206+CW206, 0.1)*$P$9+CW206/MAX(CV206+CN206+CW206, 0.1)*$Q$9))/($B$11+$C$11+$F$11)</f>
        <v>0</v>
      </c>
      <c r="BB206">
        <v>2.18</v>
      </c>
      <c r="BC206">
        <v>0.5</v>
      </c>
      <c r="BD206" t="s">
        <v>355</v>
      </c>
      <c r="BE206">
        <v>2</v>
      </c>
      <c r="BF206" t="b">
        <v>1</v>
      </c>
      <c r="BG206">
        <v>1656173332</v>
      </c>
      <c r="BH206">
        <v>1167.62185185185</v>
      </c>
      <c r="BI206">
        <v>1207.91888888889</v>
      </c>
      <c r="BJ206">
        <v>22.9466851851852</v>
      </c>
      <c r="BK206">
        <v>21.6330814814815</v>
      </c>
      <c r="BL206">
        <v>1165.10592592593</v>
      </c>
      <c r="BM206">
        <v>22.8951333333333</v>
      </c>
      <c r="BN206">
        <v>500.009296296296</v>
      </c>
      <c r="BO206">
        <v>76.3304925925926</v>
      </c>
      <c r="BP206">
        <v>0.0999601481481481</v>
      </c>
      <c r="BQ206">
        <v>26.7605148148148</v>
      </c>
      <c r="BR206">
        <v>26.9500074074074</v>
      </c>
      <c r="BS206">
        <v>999.9</v>
      </c>
      <c r="BT206">
        <v>0</v>
      </c>
      <c r="BU206">
        <v>0</v>
      </c>
      <c r="BV206">
        <v>9993.98</v>
      </c>
      <c r="BW206">
        <v>0</v>
      </c>
      <c r="BX206">
        <v>1792.86</v>
      </c>
      <c r="BY206">
        <v>-40.2966814814815</v>
      </c>
      <c r="BZ206">
        <v>1195.04407407407</v>
      </c>
      <c r="CA206">
        <v>1234.62814814815</v>
      </c>
      <c r="CB206">
        <v>1.31360481481481</v>
      </c>
      <c r="CC206">
        <v>1207.91888888889</v>
      </c>
      <c r="CD206">
        <v>21.6330814814815</v>
      </c>
      <c r="CE206">
        <v>1.75153111111111</v>
      </c>
      <c r="CF206">
        <v>1.65126333333333</v>
      </c>
      <c r="CG206">
        <v>15.3608222222222</v>
      </c>
      <c r="CH206">
        <v>14.4457037037037</v>
      </c>
      <c r="CI206">
        <v>1999.98222222222</v>
      </c>
      <c r="CJ206">
        <v>0.979998</v>
      </c>
      <c r="CK206">
        <v>0.0200020333333333</v>
      </c>
      <c r="CL206">
        <v>0</v>
      </c>
      <c r="CM206">
        <v>2.3843962962963</v>
      </c>
      <c r="CN206">
        <v>0</v>
      </c>
      <c r="CO206">
        <v>3117.18777777778</v>
      </c>
      <c r="CP206">
        <v>16705.2518518519</v>
      </c>
      <c r="CQ206">
        <v>46.4416666666667</v>
      </c>
      <c r="CR206">
        <v>48.9301111111111</v>
      </c>
      <c r="CS206">
        <v>47.5946666666667</v>
      </c>
      <c r="CT206">
        <v>46.7056666666667</v>
      </c>
      <c r="CU206">
        <v>45.7545925925926</v>
      </c>
      <c r="CV206">
        <v>1959.98222222222</v>
      </c>
      <c r="CW206">
        <v>40</v>
      </c>
      <c r="CX206">
        <v>0</v>
      </c>
      <c r="CY206">
        <v>1656173338.2</v>
      </c>
      <c r="CZ206">
        <v>0</v>
      </c>
      <c r="DA206">
        <v>0</v>
      </c>
      <c r="DB206" t="s">
        <v>356</v>
      </c>
      <c r="DC206">
        <v>1656081796.1</v>
      </c>
      <c r="DD206">
        <v>1656081786.6</v>
      </c>
      <c r="DE206">
        <v>0</v>
      </c>
      <c r="DF206">
        <v>0.447</v>
      </c>
      <c r="DG206">
        <v>0.012</v>
      </c>
      <c r="DH206">
        <v>1.816</v>
      </c>
      <c r="DI206">
        <v>-0.091</v>
      </c>
      <c r="DJ206">
        <v>420</v>
      </c>
      <c r="DK206">
        <v>13</v>
      </c>
      <c r="DL206">
        <v>0.64</v>
      </c>
      <c r="DM206">
        <v>0.22</v>
      </c>
      <c r="DN206">
        <v>-40.1918925</v>
      </c>
      <c r="DO206">
        <v>-1.75647692307686</v>
      </c>
      <c r="DP206">
        <v>0.272997747598308</v>
      </c>
      <c r="DQ206">
        <v>0</v>
      </c>
      <c r="DR206">
        <v>1.319468</v>
      </c>
      <c r="DS206">
        <v>-0.101435797373362</v>
      </c>
      <c r="DT206">
        <v>0.0156388166432118</v>
      </c>
      <c r="DU206">
        <v>0</v>
      </c>
      <c r="DV206">
        <v>0</v>
      </c>
      <c r="DW206">
        <v>2</v>
      </c>
      <c r="DX206" t="s">
        <v>357</v>
      </c>
      <c r="DY206">
        <v>2.84182</v>
      </c>
      <c r="DZ206">
        <v>2.71648</v>
      </c>
      <c r="EA206">
        <v>0.157855</v>
      </c>
      <c r="EB206">
        <v>0.161024</v>
      </c>
      <c r="EC206">
        <v>0.084647</v>
      </c>
      <c r="ED206">
        <v>0.0806193</v>
      </c>
      <c r="EE206">
        <v>23792.2</v>
      </c>
      <c r="EF206">
        <v>20472.5</v>
      </c>
      <c r="EG206">
        <v>25305</v>
      </c>
      <c r="EH206">
        <v>23776.2</v>
      </c>
      <c r="EI206">
        <v>39554.5</v>
      </c>
      <c r="EJ206">
        <v>36197.1</v>
      </c>
      <c r="EK206">
        <v>45761.8</v>
      </c>
      <c r="EL206">
        <v>42431.8</v>
      </c>
      <c r="EM206">
        <v>1.76423</v>
      </c>
      <c r="EN206">
        <v>2.15727</v>
      </c>
      <c r="EO206">
        <v>0.0205263</v>
      </c>
      <c r="EP206">
        <v>0</v>
      </c>
      <c r="EQ206">
        <v>26.6348</v>
      </c>
      <c r="ER206">
        <v>999.9</v>
      </c>
      <c r="ES206">
        <v>39.147</v>
      </c>
      <c r="ET206">
        <v>34.322</v>
      </c>
      <c r="EU206">
        <v>27.899</v>
      </c>
      <c r="EV206">
        <v>52.5257</v>
      </c>
      <c r="EW206">
        <v>34.363</v>
      </c>
      <c r="EX206">
        <v>2</v>
      </c>
      <c r="EY206">
        <v>0.168153</v>
      </c>
      <c r="EZ206">
        <v>2.85741</v>
      </c>
      <c r="FA206">
        <v>20.2199</v>
      </c>
      <c r="FB206">
        <v>5.23212</v>
      </c>
      <c r="FC206">
        <v>11.992</v>
      </c>
      <c r="FD206">
        <v>4.9557</v>
      </c>
      <c r="FE206">
        <v>3.30395</v>
      </c>
      <c r="FF206">
        <v>9999</v>
      </c>
      <c r="FG206">
        <v>311.8</v>
      </c>
      <c r="FH206">
        <v>3778</v>
      </c>
      <c r="FI206">
        <v>9999</v>
      </c>
      <c r="FJ206">
        <v>1.86828</v>
      </c>
      <c r="FK206">
        <v>1.86401</v>
      </c>
      <c r="FL206">
        <v>1.87149</v>
      </c>
      <c r="FM206">
        <v>1.86252</v>
      </c>
      <c r="FN206">
        <v>1.86188</v>
      </c>
      <c r="FO206">
        <v>1.86829</v>
      </c>
      <c r="FP206">
        <v>1.85845</v>
      </c>
      <c r="FQ206">
        <v>1.86478</v>
      </c>
      <c r="FR206">
        <v>5</v>
      </c>
      <c r="FS206">
        <v>0</v>
      </c>
      <c r="FT206">
        <v>0</v>
      </c>
      <c r="FU206">
        <v>0</v>
      </c>
      <c r="FV206" t="s">
        <v>358</v>
      </c>
      <c r="FW206" t="s">
        <v>359</v>
      </c>
      <c r="FX206" t="s">
        <v>360</v>
      </c>
      <c r="FY206" t="s">
        <v>360</v>
      </c>
      <c r="FZ206" t="s">
        <v>360</v>
      </c>
      <c r="GA206" t="s">
        <v>360</v>
      </c>
      <c r="GB206">
        <v>0</v>
      </c>
      <c r="GC206">
        <v>100</v>
      </c>
      <c r="GD206">
        <v>100</v>
      </c>
      <c r="GE206">
        <v>2.56</v>
      </c>
      <c r="GF206">
        <v>0.0515</v>
      </c>
      <c r="GG206">
        <v>0.394990895927804</v>
      </c>
      <c r="GH206">
        <v>0.00311535208462502</v>
      </c>
      <c r="GI206">
        <v>-2.16445174003142e-06</v>
      </c>
      <c r="GJ206">
        <v>9.0383515404126e-10</v>
      </c>
      <c r="GK206">
        <v>0.0515542376217994</v>
      </c>
      <c r="GL206">
        <v>0</v>
      </c>
      <c r="GM206">
        <v>0</v>
      </c>
      <c r="GN206">
        <v>0</v>
      </c>
      <c r="GO206">
        <v>18</v>
      </c>
      <c r="GP206">
        <v>2154</v>
      </c>
      <c r="GQ206">
        <v>2</v>
      </c>
      <c r="GR206">
        <v>17</v>
      </c>
      <c r="GS206">
        <v>1525.7</v>
      </c>
      <c r="GT206">
        <v>1525.9</v>
      </c>
      <c r="GU206">
        <v>3.10913</v>
      </c>
      <c r="GV206">
        <v>2.34131</v>
      </c>
      <c r="GW206">
        <v>1.99829</v>
      </c>
      <c r="GX206">
        <v>2.67456</v>
      </c>
      <c r="GY206">
        <v>2.09351</v>
      </c>
      <c r="GZ206">
        <v>2.42432</v>
      </c>
      <c r="HA206">
        <v>39.9437</v>
      </c>
      <c r="HB206">
        <v>15.3841</v>
      </c>
      <c r="HC206">
        <v>18</v>
      </c>
      <c r="HD206">
        <v>427.092</v>
      </c>
      <c r="HE206">
        <v>698.271</v>
      </c>
      <c r="HF206">
        <v>23.0018</v>
      </c>
      <c r="HG206">
        <v>29.6484</v>
      </c>
      <c r="HH206">
        <v>30.0008</v>
      </c>
      <c r="HI206">
        <v>29.3983</v>
      </c>
      <c r="HJ206">
        <v>29.3821</v>
      </c>
      <c r="HK206">
        <v>62.3334</v>
      </c>
      <c r="HL206">
        <v>28.9372</v>
      </c>
      <c r="HM206">
        <v>24.924</v>
      </c>
      <c r="HN206">
        <v>23</v>
      </c>
      <c r="HO206">
        <v>1257.89</v>
      </c>
      <c r="HP206">
        <v>21.7204</v>
      </c>
      <c r="HQ206">
        <v>96.8417</v>
      </c>
      <c r="HR206">
        <v>99.7443</v>
      </c>
    </row>
    <row r="207" spans="1:226">
      <c r="A207">
        <v>191</v>
      </c>
      <c r="B207">
        <v>1656173344.5</v>
      </c>
      <c r="C207">
        <v>3548</v>
      </c>
      <c r="D207" t="s">
        <v>741</v>
      </c>
      <c r="E207" t="s">
        <v>742</v>
      </c>
      <c r="F207">
        <v>5</v>
      </c>
      <c r="G207" t="s">
        <v>596</v>
      </c>
      <c r="H207" t="s">
        <v>354</v>
      </c>
      <c r="I207">
        <v>1656173336.71429</v>
      </c>
      <c r="J207">
        <f>(K207)/1000</f>
        <v>0</v>
      </c>
      <c r="K207">
        <f>IF(BF207, AN207, AH207)</f>
        <v>0</v>
      </c>
      <c r="L207">
        <f>IF(BF207, AI207, AG207)</f>
        <v>0</v>
      </c>
      <c r="M207">
        <f>BH207 - IF(AU207&gt;1, L207*BB207*100.0/(AW207*BV207), 0)</f>
        <v>0</v>
      </c>
      <c r="N207">
        <f>((T207-J207/2)*M207-L207)/(T207+J207/2)</f>
        <v>0</v>
      </c>
      <c r="O207">
        <f>N207*(BO207+BP207)/1000.0</f>
        <v>0</v>
      </c>
      <c r="P207">
        <f>(BH207 - IF(AU207&gt;1, L207*BB207*100.0/(AW207*BV207), 0))*(BO207+BP207)/1000.0</f>
        <v>0</v>
      </c>
      <c r="Q207">
        <f>2.0/((1/S207-1/R207)+SIGN(S207)*SQRT((1/S207-1/R207)*(1/S207-1/R207) + 4*BC207/((BC207+1)*(BC207+1))*(2*1/S207*1/R207-1/R207*1/R207)))</f>
        <v>0</v>
      </c>
      <c r="R207">
        <f>IF(LEFT(BD207,1)&lt;&gt;"0",IF(LEFT(BD207,1)="1",3.0,BE207),$D$5+$E$5*(BV207*BO207/($K$5*1000))+$F$5*(BV207*BO207/($K$5*1000))*MAX(MIN(BB207,$J$5),$I$5)*MAX(MIN(BB207,$J$5),$I$5)+$G$5*MAX(MIN(BB207,$J$5),$I$5)*(BV207*BO207/($K$5*1000))+$H$5*(BV207*BO207/($K$5*1000))*(BV207*BO207/($K$5*1000)))</f>
        <v>0</v>
      </c>
      <c r="S207">
        <f>J207*(1000-(1000*0.61365*exp(17.502*W207/(240.97+W207))/(BO207+BP207)+BJ207)/2)/(1000*0.61365*exp(17.502*W207/(240.97+W207))/(BO207+BP207)-BJ207)</f>
        <v>0</v>
      </c>
      <c r="T207">
        <f>1/((BC207+1)/(Q207/1.6)+1/(R207/1.37)) + BC207/((BC207+1)/(Q207/1.6) + BC207/(R207/1.37))</f>
        <v>0</v>
      </c>
      <c r="U207">
        <f>(AX207*BA207)</f>
        <v>0</v>
      </c>
      <c r="V207">
        <f>(BQ207+(U207+2*0.95*5.67E-8*(((BQ207+$B$7)+273)^4-(BQ207+273)^4)-44100*J207)/(1.84*29.3*R207+8*0.95*5.67E-8*(BQ207+273)^3))</f>
        <v>0</v>
      </c>
      <c r="W207">
        <f>($C$7*BR207+$D$7*BS207+$E$7*V207)</f>
        <v>0</v>
      </c>
      <c r="X207">
        <f>0.61365*exp(17.502*W207/(240.97+W207))</f>
        <v>0</v>
      </c>
      <c r="Y207">
        <f>(Z207/AA207*100)</f>
        <v>0</v>
      </c>
      <c r="Z207">
        <f>BJ207*(BO207+BP207)/1000</f>
        <v>0</v>
      </c>
      <c r="AA207">
        <f>0.61365*exp(17.502*BQ207/(240.97+BQ207))</f>
        <v>0</v>
      </c>
      <c r="AB207">
        <f>(X207-BJ207*(BO207+BP207)/1000)</f>
        <v>0</v>
      </c>
      <c r="AC207">
        <f>(-J207*44100)</f>
        <v>0</v>
      </c>
      <c r="AD207">
        <f>2*29.3*R207*0.92*(BQ207-W207)</f>
        <v>0</v>
      </c>
      <c r="AE207">
        <f>2*0.95*5.67E-8*(((BQ207+$B$7)+273)^4-(W207+273)^4)</f>
        <v>0</v>
      </c>
      <c r="AF207">
        <f>U207+AE207+AC207+AD207</f>
        <v>0</v>
      </c>
      <c r="AG207">
        <f>BN207*AU207*(BI207-BH207*(1000-AU207*BK207)/(1000-AU207*BJ207))/(100*BB207)</f>
        <v>0</v>
      </c>
      <c r="AH207">
        <f>1000*BN207*AU207*(BJ207-BK207)/(100*BB207*(1000-AU207*BJ207))</f>
        <v>0</v>
      </c>
      <c r="AI207">
        <f>(AJ207 - AK207 - BO207*1E3/(8.314*(BQ207+273.15)) * AM207/BN207 * AL207) * BN207/(100*BB207) * (1000 - BK207)/1000</f>
        <v>0</v>
      </c>
      <c r="AJ207">
        <v>1266.75711961408</v>
      </c>
      <c r="AK207">
        <v>1236.70636363636</v>
      </c>
      <c r="AL207">
        <v>3.42733831115338</v>
      </c>
      <c r="AM207">
        <v>66.8786947202565</v>
      </c>
      <c r="AN207">
        <f>(AP207 - AO207 + BO207*1E3/(8.314*(BQ207+273.15)) * AR207/BN207 * AQ207) * BN207/(100*BB207) * 1000/(1000 - AP207)</f>
        <v>0</v>
      </c>
      <c r="AO207">
        <v>21.6194455604903</v>
      </c>
      <c r="AP207">
        <v>22.9374375757576</v>
      </c>
      <c r="AQ207">
        <v>-0.000250387210936994</v>
      </c>
      <c r="AR207">
        <v>77.4196873633664</v>
      </c>
      <c r="AS207">
        <v>14</v>
      </c>
      <c r="AT207">
        <v>3</v>
      </c>
      <c r="AU207">
        <f>IF(AS207*$H$13&gt;=AW207,1.0,(AW207/(AW207-AS207*$H$13)))</f>
        <v>0</v>
      </c>
      <c r="AV207">
        <f>(AU207-1)*100</f>
        <v>0</v>
      </c>
      <c r="AW207">
        <f>MAX(0,($B$13+$C$13*BV207)/(1+$D$13*BV207)*BO207/(BQ207+273)*$E$13)</f>
        <v>0</v>
      </c>
      <c r="AX207">
        <f>$B$11*BW207+$C$11*BX207+$F$11*CI207*(1-CL207)</f>
        <v>0</v>
      </c>
      <c r="AY207">
        <f>AX207*AZ207</f>
        <v>0</v>
      </c>
      <c r="AZ207">
        <f>($B$11*$D$9+$C$11*$D$9+$F$11*((CV207+CN207)/MAX(CV207+CN207+CW207, 0.1)*$I$9+CW207/MAX(CV207+CN207+CW207, 0.1)*$J$9))/($B$11+$C$11+$F$11)</f>
        <v>0</v>
      </c>
      <c r="BA207">
        <f>($B$11*$K$9+$C$11*$K$9+$F$11*((CV207+CN207)/MAX(CV207+CN207+CW207, 0.1)*$P$9+CW207/MAX(CV207+CN207+CW207, 0.1)*$Q$9))/($B$11+$C$11+$F$11)</f>
        <v>0</v>
      </c>
      <c r="BB207">
        <v>2.18</v>
      </c>
      <c r="BC207">
        <v>0.5</v>
      </c>
      <c r="BD207" t="s">
        <v>355</v>
      </c>
      <c r="BE207">
        <v>2</v>
      </c>
      <c r="BF207" t="b">
        <v>1</v>
      </c>
      <c r="BG207">
        <v>1656173336.71429</v>
      </c>
      <c r="BH207">
        <v>1183.62464285714</v>
      </c>
      <c r="BI207">
        <v>1223.87321428571</v>
      </c>
      <c r="BJ207">
        <v>22.9490678571429</v>
      </c>
      <c r="BK207">
        <v>21.627875</v>
      </c>
      <c r="BL207">
        <v>1181.08071428571</v>
      </c>
      <c r="BM207">
        <v>22.8975142857143</v>
      </c>
      <c r="BN207">
        <v>500.025178571429</v>
      </c>
      <c r="BO207">
        <v>76.3300178571429</v>
      </c>
      <c r="BP207">
        <v>0.100074842857143</v>
      </c>
      <c r="BQ207">
        <v>26.7704285714286</v>
      </c>
      <c r="BR207">
        <v>26.9635178571429</v>
      </c>
      <c r="BS207">
        <v>999.9</v>
      </c>
      <c r="BT207">
        <v>0</v>
      </c>
      <c r="BU207">
        <v>0</v>
      </c>
      <c r="BV207">
        <v>9980.87</v>
      </c>
      <c r="BW207">
        <v>0</v>
      </c>
      <c r="BX207">
        <v>1792.89821428571</v>
      </c>
      <c r="BY207">
        <v>-40.2483892857143</v>
      </c>
      <c r="BZ207">
        <v>1211.42535714286</v>
      </c>
      <c r="CA207">
        <v>1250.92928571429</v>
      </c>
      <c r="CB207">
        <v>1.3211825</v>
      </c>
      <c r="CC207">
        <v>1223.87321428571</v>
      </c>
      <c r="CD207">
        <v>21.627875</v>
      </c>
      <c r="CE207">
        <v>1.75170178571429</v>
      </c>
      <c r="CF207">
        <v>1.65085678571429</v>
      </c>
      <c r="CG207">
        <v>15.3623464285714</v>
      </c>
      <c r="CH207">
        <v>14.4418892857143</v>
      </c>
      <c r="CI207">
        <v>2000.005</v>
      </c>
      <c r="CJ207">
        <v>0.979998357142857</v>
      </c>
      <c r="CK207">
        <v>0.0200016642857143</v>
      </c>
      <c r="CL207">
        <v>0</v>
      </c>
      <c r="CM207">
        <v>2.39363571428571</v>
      </c>
      <c r="CN207">
        <v>0</v>
      </c>
      <c r="CO207">
        <v>3115.57964285714</v>
      </c>
      <c r="CP207">
        <v>16705.4392857143</v>
      </c>
      <c r="CQ207">
        <v>46.45275</v>
      </c>
      <c r="CR207">
        <v>48.9325714285714</v>
      </c>
      <c r="CS207">
        <v>47.60925</v>
      </c>
      <c r="CT207">
        <v>46.72525</v>
      </c>
      <c r="CU207">
        <v>45.7721428571428</v>
      </c>
      <c r="CV207">
        <v>1960.005</v>
      </c>
      <c r="CW207">
        <v>40</v>
      </c>
      <c r="CX207">
        <v>0</v>
      </c>
      <c r="CY207">
        <v>1656173343.6</v>
      </c>
      <c r="CZ207">
        <v>0</v>
      </c>
      <c r="DA207">
        <v>0</v>
      </c>
      <c r="DB207" t="s">
        <v>356</v>
      </c>
      <c r="DC207">
        <v>1656081796.1</v>
      </c>
      <c r="DD207">
        <v>1656081786.6</v>
      </c>
      <c r="DE207">
        <v>0</v>
      </c>
      <c r="DF207">
        <v>0.447</v>
      </c>
      <c r="DG207">
        <v>0.012</v>
      </c>
      <c r="DH207">
        <v>1.816</v>
      </c>
      <c r="DI207">
        <v>-0.091</v>
      </c>
      <c r="DJ207">
        <v>420</v>
      </c>
      <c r="DK207">
        <v>13</v>
      </c>
      <c r="DL207">
        <v>0.64</v>
      </c>
      <c r="DM207">
        <v>0.22</v>
      </c>
      <c r="DN207">
        <v>-40.2666375</v>
      </c>
      <c r="DO207">
        <v>0.0988153846153699</v>
      </c>
      <c r="DP207">
        <v>0.177959419092527</v>
      </c>
      <c r="DQ207">
        <v>1</v>
      </c>
      <c r="DR207">
        <v>1.3189575</v>
      </c>
      <c r="DS207">
        <v>0.0601411632270138</v>
      </c>
      <c r="DT207">
        <v>0.0121362856241109</v>
      </c>
      <c r="DU207">
        <v>1</v>
      </c>
      <c r="DV207">
        <v>2</v>
      </c>
      <c r="DW207">
        <v>2</v>
      </c>
      <c r="DX207" t="s">
        <v>743</v>
      </c>
      <c r="DY207">
        <v>2.84202</v>
      </c>
      <c r="DZ207">
        <v>2.71646</v>
      </c>
      <c r="EA207">
        <v>0.159237</v>
      </c>
      <c r="EB207">
        <v>0.162378</v>
      </c>
      <c r="EC207">
        <v>0.0845907</v>
      </c>
      <c r="ED207">
        <v>0.0805965</v>
      </c>
      <c r="EE207">
        <v>23752.8</v>
      </c>
      <c r="EF207">
        <v>20439.2</v>
      </c>
      <c r="EG207">
        <v>25304.7</v>
      </c>
      <c r="EH207">
        <v>23776.1</v>
      </c>
      <c r="EI207">
        <v>39556.4</v>
      </c>
      <c r="EJ207">
        <v>36198</v>
      </c>
      <c r="EK207">
        <v>45761.2</v>
      </c>
      <c r="EL207">
        <v>42431.8</v>
      </c>
      <c r="EM207">
        <v>1.76438</v>
      </c>
      <c r="EN207">
        <v>2.15715</v>
      </c>
      <c r="EO207">
        <v>0.0214353</v>
      </c>
      <c r="EP207">
        <v>0</v>
      </c>
      <c r="EQ207">
        <v>26.6454</v>
      </c>
      <c r="ER207">
        <v>999.9</v>
      </c>
      <c r="ES207">
        <v>39.122</v>
      </c>
      <c r="ET207">
        <v>34.342</v>
      </c>
      <c r="EU207">
        <v>27.9119</v>
      </c>
      <c r="EV207">
        <v>52.7157</v>
      </c>
      <c r="EW207">
        <v>34.2348</v>
      </c>
      <c r="EX207">
        <v>2</v>
      </c>
      <c r="EY207">
        <v>0.168892</v>
      </c>
      <c r="EZ207">
        <v>2.88178</v>
      </c>
      <c r="FA207">
        <v>20.2195</v>
      </c>
      <c r="FB207">
        <v>5.23301</v>
      </c>
      <c r="FC207">
        <v>11.992</v>
      </c>
      <c r="FD207">
        <v>4.9558</v>
      </c>
      <c r="FE207">
        <v>3.304</v>
      </c>
      <c r="FF207">
        <v>9999</v>
      </c>
      <c r="FG207">
        <v>311.8</v>
      </c>
      <c r="FH207">
        <v>3778</v>
      </c>
      <c r="FI207">
        <v>9999</v>
      </c>
      <c r="FJ207">
        <v>1.86828</v>
      </c>
      <c r="FK207">
        <v>1.86401</v>
      </c>
      <c r="FL207">
        <v>1.87149</v>
      </c>
      <c r="FM207">
        <v>1.8625</v>
      </c>
      <c r="FN207">
        <v>1.86188</v>
      </c>
      <c r="FO207">
        <v>1.86829</v>
      </c>
      <c r="FP207">
        <v>1.85847</v>
      </c>
      <c r="FQ207">
        <v>1.86478</v>
      </c>
      <c r="FR207">
        <v>5</v>
      </c>
      <c r="FS207">
        <v>0</v>
      </c>
      <c r="FT207">
        <v>0</v>
      </c>
      <c r="FU207">
        <v>0</v>
      </c>
      <c r="FV207" t="s">
        <v>358</v>
      </c>
      <c r="FW207" t="s">
        <v>359</v>
      </c>
      <c r="FX207" t="s">
        <v>360</v>
      </c>
      <c r="FY207" t="s">
        <v>360</v>
      </c>
      <c r="FZ207" t="s">
        <v>360</v>
      </c>
      <c r="GA207" t="s">
        <v>360</v>
      </c>
      <c r="GB207">
        <v>0</v>
      </c>
      <c r="GC207">
        <v>100</v>
      </c>
      <c r="GD207">
        <v>100</v>
      </c>
      <c r="GE207">
        <v>2.59</v>
      </c>
      <c r="GF207">
        <v>0.0516</v>
      </c>
      <c r="GG207">
        <v>0.394990895927804</v>
      </c>
      <c r="GH207">
        <v>0.00311535208462502</v>
      </c>
      <c r="GI207">
        <v>-2.16445174003142e-06</v>
      </c>
      <c r="GJ207">
        <v>9.0383515404126e-10</v>
      </c>
      <c r="GK207">
        <v>0.0515542376217994</v>
      </c>
      <c r="GL207">
        <v>0</v>
      </c>
      <c r="GM207">
        <v>0</v>
      </c>
      <c r="GN207">
        <v>0</v>
      </c>
      <c r="GO207">
        <v>18</v>
      </c>
      <c r="GP207">
        <v>2154</v>
      </c>
      <c r="GQ207">
        <v>2</v>
      </c>
      <c r="GR207">
        <v>17</v>
      </c>
      <c r="GS207">
        <v>1525.8</v>
      </c>
      <c r="GT207">
        <v>1526</v>
      </c>
      <c r="GU207">
        <v>3.14331</v>
      </c>
      <c r="GV207">
        <v>2.34375</v>
      </c>
      <c r="GW207">
        <v>1.99829</v>
      </c>
      <c r="GX207">
        <v>2.67456</v>
      </c>
      <c r="GY207">
        <v>2.09351</v>
      </c>
      <c r="GZ207">
        <v>2.43042</v>
      </c>
      <c r="HA207">
        <v>39.9437</v>
      </c>
      <c r="HB207">
        <v>15.3841</v>
      </c>
      <c r="HC207">
        <v>18</v>
      </c>
      <c r="HD207">
        <v>427.24</v>
      </c>
      <c r="HE207">
        <v>698.272</v>
      </c>
      <c r="HF207">
        <v>23.0037</v>
      </c>
      <c r="HG207">
        <v>29.6594</v>
      </c>
      <c r="HH207">
        <v>30.0008</v>
      </c>
      <c r="HI207">
        <v>29.4072</v>
      </c>
      <c r="HJ207">
        <v>29.3912</v>
      </c>
      <c r="HK207">
        <v>62.9619</v>
      </c>
      <c r="HL207">
        <v>28.6377</v>
      </c>
      <c r="HM207">
        <v>24.924</v>
      </c>
      <c r="HN207">
        <v>23</v>
      </c>
      <c r="HO207">
        <v>1271.36</v>
      </c>
      <c r="HP207">
        <v>21.7493</v>
      </c>
      <c r="HQ207">
        <v>96.8404</v>
      </c>
      <c r="HR207">
        <v>99.7441</v>
      </c>
    </row>
    <row r="208" spans="1:226">
      <c r="A208">
        <v>192</v>
      </c>
      <c r="B208">
        <v>1656173349.5</v>
      </c>
      <c r="C208">
        <v>3553</v>
      </c>
      <c r="D208" t="s">
        <v>744</v>
      </c>
      <c r="E208" t="s">
        <v>745</v>
      </c>
      <c r="F208">
        <v>5</v>
      </c>
      <c r="G208" t="s">
        <v>596</v>
      </c>
      <c r="H208" t="s">
        <v>354</v>
      </c>
      <c r="I208">
        <v>1656173342</v>
      </c>
      <c r="J208">
        <f>(K208)/1000</f>
        <v>0</v>
      </c>
      <c r="K208">
        <f>IF(BF208, AN208, AH208)</f>
        <v>0</v>
      </c>
      <c r="L208">
        <f>IF(BF208, AI208, AG208)</f>
        <v>0</v>
      </c>
      <c r="M208">
        <f>BH208 - IF(AU208&gt;1, L208*BB208*100.0/(AW208*BV208), 0)</f>
        <v>0</v>
      </c>
      <c r="N208">
        <f>((T208-J208/2)*M208-L208)/(T208+J208/2)</f>
        <v>0</v>
      </c>
      <c r="O208">
        <f>N208*(BO208+BP208)/1000.0</f>
        <v>0</v>
      </c>
      <c r="P208">
        <f>(BH208 - IF(AU208&gt;1, L208*BB208*100.0/(AW208*BV208), 0))*(BO208+BP208)/1000.0</f>
        <v>0</v>
      </c>
      <c r="Q208">
        <f>2.0/((1/S208-1/R208)+SIGN(S208)*SQRT((1/S208-1/R208)*(1/S208-1/R208) + 4*BC208/((BC208+1)*(BC208+1))*(2*1/S208*1/R208-1/R208*1/R208)))</f>
        <v>0</v>
      </c>
      <c r="R208">
        <f>IF(LEFT(BD208,1)&lt;&gt;"0",IF(LEFT(BD208,1)="1",3.0,BE208),$D$5+$E$5*(BV208*BO208/($K$5*1000))+$F$5*(BV208*BO208/($K$5*1000))*MAX(MIN(BB208,$J$5),$I$5)*MAX(MIN(BB208,$J$5),$I$5)+$G$5*MAX(MIN(BB208,$J$5),$I$5)*(BV208*BO208/($K$5*1000))+$H$5*(BV208*BO208/($K$5*1000))*(BV208*BO208/($K$5*1000)))</f>
        <v>0</v>
      </c>
      <c r="S208">
        <f>J208*(1000-(1000*0.61365*exp(17.502*W208/(240.97+W208))/(BO208+BP208)+BJ208)/2)/(1000*0.61365*exp(17.502*W208/(240.97+W208))/(BO208+BP208)-BJ208)</f>
        <v>0</v>
      </c>
      <c r="T208">
        <f>1/((BC208+1)/(Q208/1.6)+1/(R208/1.37)) + BC208/((BC208+1)/(Q208/1.6) + BC208/(R208/1.37))</f>
        <v>0</v>
      </c>
      <c r="U208">
        <f>(AX208*BA208)</f>
        <v>0</v>
      </c>
      <c r="V208">
        <f>(BQ208+(U208+2*0.95*5.67E-8*(((BQ208+$B$7)+273)^4-(BQ208+273)^4)-44100*J208)/(1.84*29.3*R208+8*0.95*5.67E-8*(BQ208+273)^3))</f>
        <v>0</v>
      </c>
      <c r="W208">
        <f>($C$7*BR208+$D$7*BS208+$E$7*V208)</f>
        <v>0</v>
      </c>
      <c r="X208">
        <f>0.61365*exp(17.502*W208/(240.97+W208))</f>
        <v>0</v>
      </c>
      <c r="Y208">
        <f>(Z208/AA208*100)</f>
        <v>0</v>
      </c>
      <c r="Z208">
        <f>BJ208*(BO208+BP208)/1000</f>
        <v>0</v>
      </c>
      <c r="AA208">
        <f>0.61365*exp(17.502*BQ208/(240.97+BQ208))</f>
        <v>0</v>
      </c>
      <c r="AB208">
        <f>(X208-BJ208*(BO208+BP208)/1000)</f>
        <v>0</v>
      </c>
      <c r="AC208">
        <f>(-J208*44100)</f>
        <v>0</v>
      </c>
      <c r="AD208">
        <f>2*29.3*R208*0.92*(BQ208-W208)</f>
        <v>0</v>
      </c>
      <c r="AE208">
        <f>2*0.95*5.67E-8*(((BQ208+$B$7)+273)^4-(W208+273)^4)</f>
        <v>0</v>
      </c>
      <c r="AF208">
        <f>U208+AE208+AC208+AD208</f>
        <v>0</v>
      </c>
      <c r="AG208">
        <f>BN208*AU208*(BI208-BH208*(1000-AU208*BK208)/(1000-AU208*BJ208))/(100*BB208)</f>
        <v>0</v>
      </c>
      <c r="AH208">
        <f>1000*BN208*AU208*(BJ208-BK208)/(100*BB208*(1000-AU208*BJ208))</f>
        <v>0</v>
      </c>
      <c r="AI208">
        <f>(AJ208 - AK208 - BO208*1E3/(8.314*(BQ208+273.15)) * AM208/BN208 * AL208) * BN208/(100*BB208) * (1000 - BK208)/1000</f>
        <v>0</v>
      </c>
      <c r="AJ208">
        <v>1284.10346846835</v>
      </c>
      <c r="AK208">
        <v>1253.73296969697</v>
      </c>
      <c r="AL208">
        <v>3.42297517110318</v>
      </c>
      <c r="AM208">
        <v>66.8786947202565</v>
      </c>
      <c r="AN208">
        <f>(AP208 - AO208 + BO208*1E3/(8.314*(BQ208+273.15)) * AR208/BN208 * AQ208) * BN208/(100*BB208) * 1000/(1000 - AP208)</f>
        <v>0</v>
      </c>
      <c r="AO208">
        <v>21.6408074288501</v>
      </c>
      <c r="AP208">
        <v>22.93556</v>
      </c>
      <c r="AQ208">
        <v>-0.000130044964806129</v>
      </c>
      <c r="AR208">
        <v>77.4196873633664</v>
      </c>
      <c r="AS208">
        <v>14</v>
      </c>
      <c r="AT208">
        <v>3</v>
      </c>
      <c r="AU208">
        <f>IF(AS208*$H$13&gt;=AW208,1.0,(AW208/(AW208-AS208*$H$13)))</f>
        <v>0</v>
      </c>
      <c r="AV208">
        <f>(AU208-1)*100</f>
        <v>0</v>
      </c>
      <c r="AW208">
        <f>MAX(0,($B$13+$C$13*BV208)/(1+$D$13*BV208)*BO208/(BQ208+273)*$E$13)</f>
        <v>0</v>
      </c>
      <c r="AX208">
        <f>$B$11*BW208+$C$11*BX208+$F$11*CI208*(1-CL208)</f>
        <v>0</v>
      </c>
      <c r="AY208">
        <f>AX208*AZ208</f>
        <v>0</v>
      </c>
      <c r="AZ208">
        <f>($B$11*$D$9+$C$11*$D$9+$F$11*((CV208+CN208)/MAX(CV208+CN208+CW208, 0.1)*$I$9+CW208/MAX(CV208+CN208+CW208, 0.1)*$J$9))/($B$11+$C$11+$F$11)</f>
        <v>0</v>
      </c>
      <c r="BA208">
        <f>($B$11*$K$9+$C$11*$K$9+$F$11*((CV208+CN208)/MAX(CV208+CN208+CW208, 0.1)*$P$9+CW208/MAX(CV208+CN208+CW208, 0.1)*$Q$9))/($B$11+$C$11+$F$11)</f>
        <v>0</v>
      </c>
      <c r="BB208">
        <v>2.18</v>
      </c>
      <c r="BC208">
        <v>0.5</v>
      </c>
      <c r="BD208" t="s">
        <v>355</v>
      </c>
      <c r="BE208">
        <v>2</v>
      </c>
      <c r="BF208" t="b">
        <v>1</v>
      </c>
      <c r="BG208">
        <v>1656173342</v>
      </c>
      <c r="BH208">
        <v>1201.48777777778</v>
      </c>
      <c r="BI208">
        <v>1241.84777777778</v>
      </c>
      <c r="BJ208">
        <v>22.9448888888889</v>
      </c>
      <c r="BK208">
        <v>21.637362962963</v>
      </c>
      <c r="BL208">
        <v>1198.91074074074</v>
      </c>
      <c r="BM208">
        <v>22.8933296296296</v>
      </c>
      <c r="BN208">
        <v>500.000148148148</v>
      </c>
      <c r="BO208">
        <v>76.3292481481482</v>
      </c>
      <c r="BP208">
        <v>0.0999845703703704</v>
      </c>
      <c r="BQ208">
        <v>26.7802592592593</v>
      </c>
      <c r="BR208">
        <v>26.9791666666667</v>
      </c>
      <c r="BS208">
        <v>999.9</v>
      </c>
      <c r="BT208">
        <v>0</v>
      </c>
      <c r="BU208">
        <v>0</v>
      </c>
      <c r="BV208">
        <v>9992.22</v>
      </c>
      <c r="BW208">
        <v>0</v>
      </c>
      <c r="BX208">
        <v>1793.29259259259</v>
      </c>
      <c r="BY208">
        <v>-40.3610222222222</v>
      </c>
      <c r="BZ208">
        <v>1229.70185185185</v>
      </c>
      <c r="CA208">
        <v>1269.31444444444</v>
      </c>
      <c r="CB208">
        <v>1.30750851851852</v>
      </c>
      <c r="CC208">
        <v>1241.84777777778</v>
      </c>
      <c r="CD208">
        <v>21.637362962963</v>
      </c>
      <c r="CE208">
        <v>1.75136481481481</v>
      </c>
      <c r="CF208">
        <v>1.65156444444444</v>
      </c>
      <c r="CG208">
        <v>15.3593444444444</v>
      </c>
      <c r="CH208">
        <v>14.4485111111111</v>
      </c>
      <c r="CI208">
        <v>2000.00703703704</v>
      </c>
      <c r="CJ208">
        <v>0.979998555555556</v>
      </c>
      <c r="CK208">
        <v>0.0200014592592593</v>
      </c>
      <c r="CL208">
        <v>0</v>
      </c>
      <c r="CM208">
        <v>2.3827</v>
      </c>
      <c r="CN208">
        <v>0</v>
      </c>
      <c r="CO208">
        <v>3113.59592592593</v>
      </c>
      <c r="CP208">
        <v>16705.4592592593</v>
      </c>
      <c r="CQ208">
        <v>46.4743333333333</v>
      </c>
      <c r="CR208">
        <v>48.937</v>
      </c>
      <c r="CS208">
        <v>47.6203333333333</v>
      </c>
      <c r="CT208">
        <v>46.743</v>
      </c>
      <c r="CU208">
        <v>45.7936296296296</v>
      </c>
      <c r="CV208">
        <v>1960.00703703704</v>
      </c>
      <c r="CW208">
        <v>40</v>
      </c>
      <c r="CX208">
        <v>0</v>
      </c>
      <c r="CY208">
        <v>1656173348.4</v>
      </c>
      <c r="CZ208">
        <v>0</v>
      </c>
      <c r="DA208">
        <v>0</v>
      </c>
      <c r="DB208" t="s">
        <v>356</v>
      </c>
      <c r="DC208">
        <v>1656081796.1</v>
      </c>
      <c r="DD208">
        <v>1656081786.6</v>
      </c>
      <c r="DE208">
        <v>0</v>
      </c>
      <c r="DF208">
        <v>0.447</v>
      </c>
      <c r="DG208">
        <v>0.012</v>
      </c>
      <c r="DH208">
        <v>1.816</v>
      </c>
      <c r="DI208">
        <v>-0.091</v>
      </c>
      <c r="DJ208">
        <v>420</v>
      </c>
      <c r="DK208">
        <v>13</v>
      </c>
      <c r="DL208">
        <v>0.64</v>
      </c>
      <c r="DM208">
        <v>0.22</v>
      </c>
      <c r="DN208">
        <v>-40.29306</v>
      </c>
      <c r="DO208">
        <v>-0.885334333958692</v>
      </c>
      <c r="DP208">
        <v>0.184225813609276</v>
      </c>
      <c r="DQ208">
        <v>0</v>
      </c>
      <c r="DR208">
        <v>1.31173725</v>
      </c>
      <c r="DS208">
        <v>-0.107012195121952</v>
      </c>
      <c r="DT208">
        <v>0.0208441598520425</v>
      </c>
      <c r="DU208">
        <v>0</v>
      </c>
      <c r="DV208">
        <v>0</v>
      </c>
      <c r="DW208">
        <v>2</v>
      </c>
      <c r="DX208" t="s">
        <v>357</v>
      </c>
      <c r="DY208">
        <v>2.84188</v>
      </c>
      <c r="DZ208">
        <v>2.71659</v>
      </c>
      <c r="EA208">
        <v>0.160603</v>
      </c>
      <c r="EB208">
        <v>0.163726</v>
      </c>
      <c r="EC208">
        <v>0.0845913</v>
      </c>
      <c r="ED208">
        <v>0.0806936</v>
      </c>
      <c r="EE208">
        <v>23713.5</v>
      </c>
      <c r="EF208">
        <v>20405.7</v>
      </c>
      <c r="EG208">
        <v>25304</v>
      </c>
      <c r="EH208">
        <v>23775.4</v>
      </c>
      <c r="EI208">
        <v>39555.7</v>
      </c>
      <c r="EJ208">
        <v>36193.1</v>
      </c>
      <c r="EK208">
        <v>45760.3</v>
      </c>
      <c r="EL208">
        <v>42430.5</v>
      </c>
      <c r="EM208">
        <v>1.7638</v>
      </c>
      <c r="EN208">
        <v>2.1569</v>
      </c>
      <c r="EO208">
        <v>0.0202581</v>
      </c>
      <c r="EP208">
        <v>0</v>
      </c>
      <c r="EQ208">
        <v>26.6567</v>
      </c>
      <c r="ER208">
        <v>999.9</v>
      </c>
      <c r="ES208">
        <v>39.073</v>
      </c>
      <c r="ET208">
        <v>34.352</v>
      </c>
      <c r="EU208">
        <v>27.8928</v>
      </c>
      <c r="EV208">
        <v>52.8457</v>
      </c>
      <c r="EW208">
        <v>34.2909</v>
      </c>
      <c r="EX208">
        <v>2</v>
      </c>
      <c r="EY208">
        <v>0.169695</v>
      </c>
      <c r="EZ208">
        <v>2.90647</v>
      </c>
      <c r="FA208">
        <v>20.2192</v>
      </c>
      <c r="FB208">
        <v>5.23256</v>
      </c>
      <c r="FC208">
        <v>11.992</v>
      </c>
      <c r="FD208">
        <v>4.9557</v>
      </c>
      <c r="FE208">
        <v>3.30395</v>
      </c>
      <c r="FF208">
        <v>9999</v>
      </c>
      <c r="FG208">
        <v>311.8</v>
      </c>
      <c r="FH208">
        <v>3778</v>
      </c>
      <c r="FI208">
        <v>9999</v>
      </c>
      <c r="FJ208">
        <v>1.86829</v>
      </c>
      <c r="FK208">
        <v>1.86401</v>
      </c>
      <c r="FL208">
        <v>1.87149</v>
      </c>
      <c r="FM208">
        <v>1.86252</v>
      </c>
      <c r="FN208">
        <v>1.86189</v>
      </c>
      <c r="FO208">
        <v>1.86831</v>
      </c>
      <c r="FP208">
        <v>1.85843</v>
      </c>
      <c r="FQ208">
        <v>1.86478</v>
      </c>
      <c r="FR208">
        <v>5</v>
      </c>
      <c r="FS208">
        <v>0</v>
      </c>
      <c r="FT208">
        <v>0</v>
      </c>
      <c r="FU208">
        <v>0</v>
      </c>
      <c r="FV208" t="s">
        <v>358</v>
      </c>
      <c r="FW208" t="s">
        <v>359</v>
      </c>
      <c r="FX208" t="s">
        <v>360</v>
      </c>
      <c r="FY208" t="s">
        <v>360</v>
      </c>
      <c r="FZ208" t="s">
        <v>360</v>
      </c>
      <c r="GA208" t="s">
        <v>360</v>
      </c>
      <c r="GB208">
        <v>0</v>
      </c>
      <c r="GC208">
        <v>100</v>
      </c>
      <c r="GD208">
        <v>100</v>
      </c>
      <c r="GE208">
        <v>2.62</v>
      </c>
      <c r="GF208">
        <v>0.0516</v>
      </c>
      <c r="GG208">
        <v>0.394990895927804</v>
      </c>
      <c r="GH208">
        <v>0.00311535208462502</v>
      </c>
      <c r="GI208">
        <v>-2.16445174003142e-06</v>
      </c>
      <c r="GJ208">
        <v>9.0383515404126e-10</v>
      </c>
      <c r="GK208">
        <v>0.0515542376217994</v>
      </c>
      <c r="GL208">
        <v>0</v>
      </c>
      <c r="GM208">
        <v>0</v>
      </c>
      <c r="GN208">
        <v>0</v>
      </c>
      <c r="GO208">
        <v>18</v>
      </c>
      <c r="GP208">
        <v>2154</v>
      </c>
      <c r="GQ208">
        <v>2</v>
      </c>
      <c r="GR208">
        <v>17</v>
      </c>
      <c r="GS208">
        <v>1525.9</v>
      </c>
      <c r="GT208">
        <v>1526</v>
      </c>
      <c r="GU208">
        <v>3.17261</v>
      </c>
      <c r="GV208">
        <v>2.33765</v>
      </c>
      <c r="GW208">
        <v>1.99829</v>
      </c>
      <c r="GX208">
        <v>2.67456</v>
      </c>
      <c r="GY208">
        <v>2.09351</v>
      </c>
      <c r="GZ208">
        <v>2.44019</v>
      </c>
      <c r="HA208">
        <v>39.9437</v>
      </c>
      <c r="HB208">
        <v>15.3754</v>
      </c>
      <c r="HC208">
        <v>18</v>
      </c>
      <c r="HD208">
        <v>426.975</v>
      </c>
      <c r="HE208">
        <v>698.164</v>
      </c>
      <c r="HF208">
        <v>23.0048</v>
      </c>
      <c r="HG208">
        <v>29.6701</v>
      </c>
      <c r="HH208">
        <v>30.0008</v>
      </c>
      <c r="HI208">
        <v>29.4167</v>
      </c>
      <c r="HJ208">
        <v>29.4003</v>
      </c>
      <c r="HK208">
        <v>63.5145</v>
      </c>
      <c r="HL208">
        <v>28.6377</v>
      </c>
      <c r="HM208">
        <v>24.924</v>
      </c>
      <c r="HN208">
        <v>23</v>
      </c>
      <c r="HO208">
        <v>1291.49</v>
      </c>
      <c r="HP208">
        <v>21.7559</v>
      </c>
      <c r="HQ208">
        <v>96.8383</v>
      </c>
      <c r="HR208">
        <v>99.741</v>
      </c>
    </row>
    <row r="209" spans="1:226">
      <c r="A209">
        <v>193</v>
      </c>
      <c r="B209">
        <v>1656173354.1</v>
      </c>
      <c r="C209">
        <v>3557.59999990463</v>
      </c>
      <c r="D209" t="s">
        <v>746</v>
      </c>
      <c r="E209" t="s">
        <v>747</v>
      </c>
      <c r="F209">
        <v>5</v>
      </c>
      <c r="G209" t="s">
        <v>596</v>
      </c>
      <c r="H209" t="s">
        <v>354</v>
      </c>
      <c r="I209">
        <v>1656173346.65714</v>
      </c>
      <c r="J209">
        <f>(K209)/1000</f>
        <v>0</v>
      </c>
      <c r="K209">
        <f>IF(BF209, AN209, AH209)</f>
        <v>0</v>
      </c>
      <c r="L209">
        <f>IF(BF209, AI209, AG209)</f>
        <v>0</v>
      </c>
      <c r="M209">
        <f>BH209 - IF(AU209&gt;1, L209*BB209*100.0/(AW209*BV209), 0)</f>
        <v>0</v>
      </c>
      <c r="N209">
        <f>((T209-J209/2)*M209-L209)/(T209+J209/2)</f>
        <v>0</v>
      </c>
      <c r="O209">
        <f>N209*(BO209+BP209)/1000.0</f>
        <v>0</v>
      </c>
      <c r="P209">
        <f>(BH209 - IF(AU209&gt;1, L209*BB209*100.0/(AW209*BV209), 0))*(BO209+BP209)/1000.0</f>
        <v>0</v>
      </c>
      <c r="Q209">
        <f>2.0/((1/S209-1/R209)+SIGN(S209)*SQRT((1/S209-1/R209)*(1/S209-1/R209) + 4*BC209/((BC209+1)*(BC209+1))*(2*1/S209*1/R209-1/R209*1/R209)))</f>
        <v>0</v>
      </c>
      <c r="R209">
        <f>IF(LEFT(BD209,1)&lt;&gt;"0",IF(LEFT(BD209,1)="1",3.0,BE209),$D$5+$E$5*(BV209*BO209/($K$5*1000))+$F$5*(BV209*BO209/($K$5*1000))*MAX(MIN(BB209,$J$5),$I$5)*MAX(MIN(BB209,$J$5),$I$5)+$G$5*MAX(MIN(BB209,$J$5),$I$5)*(BV209*BO209/($K$5*1000))+$H$5*(BV209*BO209/($K$5*1000))*(BV209*BO209/($K$5*1000)))</f>
        <v>0</v>
      </c>
      <c r="S209">
        <f>J209*(1000-(1000*0.61365*exp(17.502*W209/(240.97+W209))/(BO209+BP209)+BJ209)/2)/(1000*0.61365*exp(17.502*W209/(240.97+W209))/(BO209+BP209)-BJ209)</f>
        <v>0</v>
      </c>
      <c r="T209">
        <f>1/((BC209+1)/(Q209/1.6)+1/(R209/1.37)) + BC209/((BC209+1)/(Q209/1.6) + BC209/(R209/1.37))</f>
        <v>0</v>
      </c>
      <c r="U209">
        <f>(AX209*BA209)</f>
        <v>0</v>
      </c>
      <c r="V209">
        <f>(BQ209+(U209+2*0.95*5.67E-8*(((BQ209+$B$7)+273)^4-(BQ209+273)^4)-44100*J209)/(1.84*29.3*R209+8*0.95*5.67E-8*(BQ209+273)^3))</f>
        <v>0</v>
      </c>
      <c r="W209">
        <f>($C$7*BR209+$D$7*BS209+$E$7*V209)</f>
        <v>0</v>
      </c>
      <c r="X209">
        <f>0.61365*exp(17.502*W209/(240.97+W209))</f>
        <v>0</v>
      </c>
      <c r="Y209">
        <f>(Z209/AA209*100)</f>
        <v>0</v>
      </c>
      <c r="Z209">
        <f>BJ209*(BO209+BP209)/1000</f>
        <v>0</v>
      </c>
      <c r="AA209">
        <f>0.61365*exp(17.502*BQ209/(240.97+BQ209))</f>
        <v>0</v>
      </c>
      <c r="AB209">
        <f>(X209-BJ209*(BO209+BP209)/1000)</f>
        <v>0</v>
      </c>
      <c r="AC209">
        <f>(-J209*44100)</f>
        <v>0</v>
      </c>
      <c r="AD209">
        <f>2*29.3*R209*0.92*(BQ209-W209)</f>
        <v>0</v>
      </c>
      <c r="AE209">
        <f>2*0.95*5.67E-8*(((BQ209+$B$7)+273)^4-(W209+273)^4)</f>
        <v>0</v>
      </c>
      <c r="AF209">
        <f>U209+AE209+AC209+AD209</f>
        <v>0</v>
      </c>
      <c r="AG209">
        <f>BN209*AU209*(BI209-BH209*(1000-AU209*BK209)/(1000-AU209*BJ209))/(100*BB209)</f>
        <v>0</v>
      </c>
      <c r="AH209">
        <f>1000*BN209*AU209*(BJ209-BK209)/(100*BB209*(1000-AU209*BJ209))</f>
        <v>0</v>
      </c>
      <c r="AI209">
        <f>(AJ209 - AK209 - BO209*1E3/(8.314*(BQ209+273.15)) * AM209/BN209 * AL209) * BN209/(100*BB209) * (1000 - BK209)/1000</f>
        <v>0</v>
      </c>
      <c r="AJ209">
        <v>1299.44533443366</v>
      </c>
      <c r="AK209">
        <v>1269.47261244036</v>
      </c>
      <c r="AL209">
        <v>3.40131764167163</v>
      </c>
      <c r="AM209">
        <v>66.8786947202565</v>
      </c>
      <c r="AN209">
        <f>(AP209 - AO209 + BO209*1E3/(8.314*(BQ209+273.15)) * AR209/BN209 * AQ209) * BN209/(100*BB209) * 1000/(1000 - AP209)</f>
        <v>0</v>
      </c>
      <c r="AO209">
        <v>21.6630449226282</v>
      </c>
      <c r="AP209">
        <v>22.9392719767066</v>
      </c>
      <c r="AQ209">
        <v>0.000337597920147083</v>
      </c>
      <c r="AR209">
        <v>77.4196873633664</v>
      </c>
      <c r="AS209">
        <v>14</v>
      </c>
      <c r="AT209">
        <v>3</v>
      </c>
      <c r="AU209">
        <f>IF(AS209*$H$13&gt;=AW209,1.0,(AW209/(AW209-AS209*$H$13)))</f>
        <v>0</v>
      </c>
      <c r="AV209">
        <f>(AU209-1)*100</f>
        <v>0</v>
      </c>
      <c r="AW209">
        <f>MAX(0,($B$13+$C$13*BV209)/(1+$D$13*BV209)*BO209/(BQ209+273)*$E$13)</f>
        <v>0</v>
      </c>
      <c r="AX209">
        <f>$B$11*BW209+$C$11*BX209+$F$11*CI209*(1-CL209)</f>
        <v>0</v>
      </c>
      <c r="AY209">
        <f>AX209*AZ209</f>
        <v>0</v>
      </c>
      <c r="AZ209">
        <f>($B$11*$D$9+$C$11*$D$9+$F$11*((CV209+CN209)/MAX(CV209+CN209+CW209, 0.1)*$I$9+CW209/MAX(CV209+CN209+CW209, 0.1)*$J$9))/($B$11+$C$11+$F$11)</f>
        <v>0</v>
      </c>
      <c r="BA209">
        <f>($B$11*$K$9+$C$11*$K$9+$F$11*((CV209+CN209)/MAX(CV209+CN209+CW209, 0.1)*$P$9+CW209/MAX(CV209+CN209+CW209, 0.1)*$Q$9))/($B$11+$C$11+$F$11)</f>
        <v>0</v>
      </c>
      <c r="BB209">
        <v>2.18</v>
      </c>
      <c r="BC209">
        <v>0.5</v>
      </c>
      <c r="BD209" t="s">
        <v>355</v>
      </c>
      <c r="BE209">
        <v>2</v>
      </c>
      <c r="BF209" t="b">
        <v>1</v>
      </c>
      <c r="BG209">
        <v>1656173346.65714</v>
      </c>
      <c r="BH209">
        <v>1217.17</v>
      </c>
      <c r="BI209">
        <v>1257.33285714286</v>
      </c>
      <c r="BJ209">
        <v>22.9405714285714</v>
      </c>
      <c r="BK209">
        <v>21.6445892857143</v>
      </c>
      <c r="BL209">
        <v>1214.56321428571</v>
      </c>
      <c r="BM209">
        <v>22.8890142857143</v>
      </c>
      <c r="BN209">
        <v>500.002642857143</v>
      </c>
      <c r="BO209">
        <v>76.3287714285714</v>
      </c>
      <c r="BP209">
        <v>0.100039696428571</v>
      </c>
      <c r="BQ209">
        <v>26.7856607142857</v>
      </c>
      <c r="BR209">
        <v>26.9860357142857</v>
      </c>
      <c r="BS209">
        <v>999.9</v>
      </c>
      <c r="BT209">
        <v>0</v>
      </c>
      <c r="BU209">
        <v>0</v>
      </c>
      <c r="BV209">
        <v>9999.98</v>
      </c>
      <c r="BW209">
        <v>0</v>
      </c>
      <c r="BX209">
        <v>1793.15392857143</v>
      </c>
      <c r="BY209">
        <v>-40.1647071428571</v>
      </c>
      <c r="BZ209">
        <v>1245.74642857143</v>
      </c>
      <c r="CA209">
        <v>1285.15178571429</v>
      </c>
      <c r="CB209">
        <v>1.29596678571429</v>
      </c>
      <c r="CC209">
        <v>1257.33285714286</v>
      </c>
      <c r="CD209">
        <v>21.6445892857143</v>
      </c>
      <c r="CE209">
        <v>1.751025</v>
      </c>
      <c r="CF209">
        <v>1.65210571428571</v>
      </c>
      <c r="CG209">
        <v>15.3563178571429</v>
      </c>
      <c r="CH209">
        <v>14.4535714285714</v>
      </c>
      <c r="CI209">
        <v>2000.01714285714</v>
      </c>
      <c r="CJ209">
        <v>0.979998785714286</v>
      </c>
      <c r="CK209">
        <v>0.0200012214285714</v>
      </c>
      <c r="CL209">
        <v>0</v>
      </c>
      <c r="CM209">
        <v>2.47831428571429</v>
      </c>
      <c r="CN209">
        <v>0</v>
      </c>
      <c r="CO209">
        <v>3111.41142857143</v>
      </c>
      <c r="CP209">
        <v>16705.55</v>
      </c>
      <c r="CQ209">
        <v>46.491</v>
      </c>
      <c r="CR209">
        <v>48.94375</v>
      </c>
      <c r="CS209">
        <v>47.6294285714286</v>
      </c>
      <c r="CT209">
        <v>46.7544285714286</v>
      </c>
      <c r="CU209">
        <v>45.8097857142857</v>
      </c>
      <c r="CV209">
        <v>1960.01714285714</v>
      </c>
      <c r="CW209">
        <v>40</v>
      </c>
      <c r="CX209">
        <v>0</v>
      </c>
      <c r="CY209">
        <v>1656173353.2</v>
      </c>
      <c r="CZ209">
        <v>0</v>
      </c>
      <c r="DA209">
        <v>0</v>
      </c>
      <c r="DB209" t="s">
        <v>356</v>
      </c>
      <c r="DC209">
        <v>1656081796.1</v>
      </c>
      <c r="DD209">
        <v>1656081786.6</v>
      </c>
      <c r="DE209">
        <v>0</v>
      </c>
      <c r="DF209">
        <v>0.447</v>
      </c>
      <c r="DG209">
        <v>0.012</v>
      </c>
      <c r="DH209">
        <v>1.816</v>
      </c>
      <c r="DI209">
        <v>-0.091</v>
      </c>
      <c r="DJ209">
        <v>420</v>
      </c>
      <c r="DK209">
        <v>13</v>
      </c>
      <c r="DL209">
        <v>0.64</v>
      </c>
      <c r="DM209">
        <v>0.22</v>
      </c>
      <c r="DN209">
        <v>-40.2527487804878</v>
      </c>
      <c r="DO209">
        <v>1.25732667370226</v>
      </c>
      <c r="DP209">
        <v>0.240138288534886</v>
      </c>
      <c r="DQ209">
        <v>0</v>
      </c>
      <c r="DR209">
        <v>1.30080195121951</v>
      </c>
      <c r="DS209">
        <v>-0.184337821868803</v>
      </c>
      <c r="DT209">
        <v>0.0255799885790619</v>
      </c>
      <c r="DU209">
        <v>0</v>
      </c>
      <c r="DV209">
        <v>0</v>
      </c>
      <c r="DW209">
        <v>2</v>
      </c>
      <c r="DX209" t="s">
        <v>357</v>
      </c>
      <c r="DY209">
        <v>2.84178</v>
      </c>
      <c r="DZ209">
        <v>2.71644</v>
      </c>
      <c r="EA209">
        <v>0.161838</v>
      </c>
      <c r="EB209">
        <v>0.16488</v>
      </c>
      <c r="EC209">
        <v>0.084595</v>
      </c>
      <c r="ED209">
        <v>0.0807538</v>
      </c>
      <c r="EE209">
        <v>23678.1</v>
      </c>
      <c r="EF209">
        <v>20377.5</v>
      </c>
      <c r="EG209">
        <v>25303.6</v>
      </c>
      <c r="EH209">
        <v>23775.5</v>
      </c>
      <c r="EI209">
        <v>39555</v>
      </c>
      <c r="EJ209">
        <v>36190.8</v>
      </c>
      <c r="EK209">
        <v>45759.7</v>
      </c>
      <c r="EL209">
        <v>42430.5</v>
      </c>
      <c r="EM209">
        <v>1.76338</v>
      </c>
      <c r="EN209">
        <v>2.15708</v>
      </c>
      <c r="EO209">
        <v>0.0193492</v>
      </c>
      <c r="EP209">
        <v>0</v>
      </c>
      <c r="EQ209">
        <v>26.6671</v>
      </c>
      <c r="ER209">
        <v>999.9</v>
      </c>
      <c r="ES209">
        <v>39.049</v>
      </c>
      <c r="ET209">
        <v>34.352</v>
      </c>
      <c r="EU209">
        <v>27.876</v>
      </c>
      <c r="EV209">
        <v>52.4766</v>
      </c>
      <c r="EW209">
        <v>34.3069</v>
      </c>
      <c r="EX209">
        <v>2</v>
      </c>
      <c r="EY209">
        <v>0.170368</v>
      </c>
      <c r="EZ209">
        <v>2.93194</v>
      </c>
      <c r="FA209">
        <v>20.2186</v>
      </c>
      <c r="FB209">
        <v>5.23197</v>
      </c>
      <c r="FC209">
        <v>11.992</v>
      </c>
      <c r="FD209">
        <v>4.95565</v>
      </c>
      <c r="FE209">
        <v>3.3039</v>
      </c>
      <c r="FF209">
        <v>9999</v>
      </c>
      <c r="FG209">
        <v>311.8</v>
      </c>
      <c r="FH209">
        <v>3778.3</v>
      </c>
      <c r="FI209">
        <v>9999</v>
      </c>
      <c r="FJ209">
        <v>1.86829</v>
      </c>
      <c r="FK209">
        <v>1.86401</v>
      </c>
      <c r="FL209">
        <v>1.87149</v>
      </c>
      <c r="FM209">
        <v>1.8625</v>
      </c>
      <c r="FN209">
        <v>1.86188</v>
      </c>
      <c r="FO209">
        <v>1.86829</v>
      </c>
      <c r="FP209">
        <v>1.85846</v>
      </c>
      <c r="FQ209">
        <v>1.86478</v>
      </c>
      <c r="FR209">
        <v>5</v>
      </c>
      <c r="FS209">
        <v>0</v>
      </c>
      <c r="FT209">
        <v>0</v>
      </c>
      <c r="FU209">
        <v>0</v>
      </c>
      <c r="FV209" t="s">
        <v>358</v>
      </c>
      <c r="FW209" t="s">
        <v>359</v>
      </c>
      <c r="FX209" t="s">
        <v>360</v>
      </c>
      <c r="FY209" t="s">
        <v>360</v>
      </c>
      <c r="FZ209" t="s">
        <v>360</v>
      </c>
      <c r="GA209" t="s">
        <v>360</v>
      </c>
      <c r="GB209">
        <v>0</v>
      </c>
      <c r="GC209">
        <v>100</v>
      </c>
      <c r="GD209">
        <v>100</v>
      </c>
      <c r="GE209">
        <v>2.65</v>
      </c>
      <c r="GF209">
        <v>0.0515</v>
      </c>
      <c r="GG209">
        <v>0.394990895927804</v>
      </c>
      <c r="GH209">
        <v>0.00311535208462502</v>
      </c>
      <c r="GI209">
        <v>-2.16445174003142e-06</v>
      </c>
      <c r="GJ209">
        <v>9.0383515404126e-10</v>
      </c>
      <c r="GK209">
        <v>0.0515542376217994</v>
      </c>
      <c r="GL209">
        <v>0</v>
      </c>
      <c r="GM209">
        <v>0</v>
      </c>
      <c r="GN209">
        <v>0</v>
      </c>
      <c r="GO209">
        <v>18</v>
      </c>
      <c r="GP209">
        <v>2154</v>
      </c>
      <c r="GQ209">
        <v>2</v>
      </c>
      <c r="GR209">
        <v>17</v>
      </c>
      <c r="GS209">
        <v>1526</v>
      </c>
      <c r="GT209">
        <v>1526.1</v>
      </c>
      <c r="GU209">
        <v>3.19946</v>
      </c>
      <c r="GV209">
        <v>2.34375</v>
      </c>
      <c r="GW209">
        <v>1.99829</v>
      </c>
      <c r="GX209">
        <v>2.67334</v>
      </c>
      <c r="GY209">
        <v>2.09351</v>
      </c>
      <c r="GZ209">
        <v>2.31079</v>
      </c>
      <c r="HA209">
        <v>39.9437</v>
      </c>
      <c r="HB209">
        <v>15.3666</v>
      </c>
      <c r="HC209">
        <v>18</v>
      </c>
      <c r="HD209">
        <v>426.785</v>
      </c>
      <c r="HE209">
        <v>698.413</v>
      </c>
      <c r="HF209">
        <v>23.0052</v>
      </c>
      <c r="HG209">
        <v>29.6794</v>
      </c>
      <c r="HH209">
        <v>30.0008</v>
      </c>
      <c r="HI209">
        <v>29.4245</v>
      </c>
      <c r="HJ209">
        <v>29.4081</v>
      </c>
      <c r="HK209">
        <v>64.129</v>
      </c>
      <c r="HL209">
        <v>28.047</v>
      </c>
      <c r="HM209">
        <v>24.924</v>
      </c>
      <c r="HN209">
        <v>23</v>
      </c>
      <c r="HO209">
        <v>1304.94</v>
      </c>
      <c r="HP209">
        <v>21.8793</v>
      </c>
      <c r="HQ209">
        <v>96.8368</v>
      </c>
      <c r="HR209">
        <v>99.7411</v>
      </c>
    </row>
    <row r="210" spans="1:226">
      <c r="A210">
        <v>194</v>
      </c>
      <c r="B210">
        <v>1656173359.1</v>
      </c>
      <c r="C210">
        <v>3562.59999990463</v>
      </c>
      <c r="D210" t="s">
        <v>748</v>
      </c>
      <c r="E210" t="s">
        <v>749</v>
      </c>
      <c r="F210">
        <v>5</v>
      </c>
      <c r="G210" t="s">
        <v>596</v>
      </c>
      <c r="H210" t="s">
        <v>354</v>
      </c>
      <c r="I210">
        <v>1656173351.52857</v>
      </c>
      <c r="J210">
        <f>(K210)/1000</f>
        <v>0</v>
      </c>
      <c r="K210">
        <f>IF(BF210, AN210, AH210)</f>
        <v>0</v>
      </c>
      <c r="L210">
        <f>IF(BF210, AI210, AG210)</f>
        <v>0</v>
      </c>
      <c r="M210">
        <f>BH210 - IF(AU210&gt;1, L210*BB210*100.0/(AW210*BV210), 0)</f>
        <v>0</v>
      </c>
      <c r="N210">
        <f>((T210-J210/2)*M210-L210)/(T210+J210/2)</f>
        <v>0</v>
      </c>
      <c r="O210">
        <f>N210*(BO210+BP210)/1000.0</f>
        <v>0</v>
      </c>
      <c r="P210">
        <f>(BH210 - IF(AU210&gt;1, L210*BB210*100.0/(AW210*BV210), 0))*(BO210+BP210)/1000.0</f>
        <v>0</v>
      </c>
      <c r="Q210">
        <f>2.0/((1/S210-1/R210)+SIGN(S210)*SQRT((1/S210-1/R210)*(1/S210-1/R210) + 4*BC210/((BC210+1)*(BC210+1))*(2*1/S210*1/R210-1/R210*1/R210)))</f>
        <v>0</v>
      </c>
      <c r="R210">
        <f>IF(LEFT(BD210,1)&lt;&gt;"0",IF(LEFT(BD210,1)="1",3.0,BE210),$D$5+$E$5*(BV210*BO210/($K$5*1000))+$F$5*(BV210*BO210/($K$5*1000))*MAX(MIN(BB210,$J$5),$I$5)*MAX(MIN(BB210,$J$5),$I$5)+$G$5*MAX(MIN(BB210,$J$5),$I$5)*(BV210*BO210/($K$5*1000))+$H$5*(BV210*BO210/($K$5*1000))*(BV210*BO210/($K$5*1000)))</f>
        <v>0</v>
      </c>
      <c r="S210">
        <f>J210*(1000-(1000*0.61365*exp(17.502*W210/(240.97+W210))/(BO210+BP210)+BJ210)/2)/(1000*0.61365*exp(17.502*W210/(240.97+W210))/(BO210+BP210)-BJ210)</f>
        <v>0</v>
      </c>
      <c r="T210">
        <f>1/((BC210+1)/(Q210/1.6)+1/(R210/1.37)) + BC210/((BC210+1)/(Q210/1.6) + BC210/(R210/1.37))</f>
        <v>0</v>
      </c>
      <c r="U210">
        <f>(AX210*BA210)</f>
        <v>0</v>
      </c>
      <c r="V210">
        <f>(BQ210+(U210+2*0.95*5.67E-8*(((BQ210+$B$7)+273)^4-(BQ210+273)^4)-44100*J210)/(1.84*29.3*R210+8*0.95*5.67E-8*(BQ210+273)^3))</f>
        <v>0</v>
      </c>
      <c r="W210">
        <f>($C$7*BR210+$D$7*BS210+$E$7*V210)</f>
        <v>0</v>
      </c>
      <c r="X210">
        <f>0.61365*exp(17.502*W210/(240.97+W210))</f>
        <v>0</v>
      </c>
      <c r="Y210">
        <f>(Z210/AA210*100)</f>
        <v>0</v>
      </c>
      <c r="Z210">
        <f>BJ210*(BO210+BP210)/1000</f>
        <v>0</v>
      </c>
      <c r="AA210">
        <f>0.61365*exp(17.502*BQ210/(240.97+BQ210))</f>
        <v>0</v>
      </c>
      <c r="AB210">
        <f>(X210-BJ210*(BO210+BP210)/1000)</f>
        <v>0</v>
      </c>
      <c r="AC210">
        <f>(-J210*44100)</f>
        <v>0</v>
      </c>
      <c r="AD210">
        <f>2*29.3*R210*0.92*(BQ210-W210)</f>
        <v>0</v>
      </c>
      <c r="AE210">
        <f>2*0.95*5.67E-8*(((BQ210+$B$7)+273)^4-(W210+273)^4)</f>
        <v>0</v>
      </c>
      <c r="AF210">
        <f>U210+AE210+AC210+AD210</f>
        <v>0</v>
      </c>
      <c r="AG210">
        <f>BN210*AU210*(BI210-BH210*(1000-AU210*BK210)/(1000-AU210*BJ210))/(100*BB210)</f>
        <v>0</v>
      </c>
      <c r="AH210">
        <f>1000*BN210*AU210*(BJ210-BK210)/(100*BB210*(1000-AU210*BJ210))</f>
        <v>0</v>
      </c>
      <c r="AI210">
        <f>(AJ210 - AK210 - BO210*1E3/(8.314*(BQ210+273.15)) * AM210/BN210 * AL210) * BN210/(100*BB210) * (1000 - BK210)/1000</f>
        <v>0</v>
      </c>
      <c r="AJ210">
        <v>1316.07188280318</v>
      </c>
      <c r="AK210">
        <v>1286.19545454545</v>
      </c>
      <c r="AL210">
        <v>3.3452064952474</v>
      </c>
      <c r="AM210">
        <v>66.8786947202565</v>
      </c>
      <c r="AN210">
        <f>(AP210 - AO210 + BO210*1E3/(8.314*(BQ210+273.15)) * AR210/BN210 * AQ210) * BN210/(100*BB210) * 1000/(1000 - AP210)</f>
        <v>0</v>
      </c>
      <c r="AO210">
        <v>21.7066856072547</v>
      </c>
      <c r="AP210">
        <v>22.9533739393939</v>
      </c>
      <c r="AQ210">
        <v>0.000108280348139366</v>
      </c>
      <c r="AR210">
        <v>77.4196873633664</v>
      </c>
      <c r="AS210">
        <v>14</v>
      </c>
      <c r="AT210">
        <v>3</v>
      </c>
      <c r="AU210">
        <f>IF(AS210*$H$13&gt;=AW210,1.0,(AW210/(AW210-AS210*$H$13)))</f>
        <v>0</v>
      </c>
      <c r="AV210">
        <f>(AU210-1)*100</f>
        <v>0</v>
      </c>
      <c r="AW210">
        <f>MAX(0,($B$13+$C$13*BV210)/(1+$D$13*BV210)*BO210/(BQ210+273)*$E$13)</f>
        <v>0</v>
      </c>
      <c r="AX210">
        <f>$B$11*BW210+$C$11*BX210+$F$11*CI210*(1-CL210)</f>
        <v>0</v>
      </c>
      <c r="AY210">
        <f>AX210*AZ210</f>
        <v>0</v>
      </c>
      <c r="AZ210">
        <f>($B$11*$D$9+$C$11*$D$9+$F$11*((CV210+CN210)/MAX(CV210+CN210+CW210, 0.1)*$I$9+CW210/MAX(CV210+CN210+CW210, 0.1)*$J$9))/($B$11+$C$11+$F$11)</f>
        <v>0</v>
      </c>
      <c r="BA210">
        <f>($B$11*$K$9+$C$11*$K$9+$F$11*((CV210+CN210)/MAX(CV210+CN210+CW210, 0.1)*$P$9+CW210/MAX(CV210+CN210+CW210, 0.1)*$Q$9))/($B$11+$C$11+$F$11)</f>
        <v>0</v>
      </c>
      <c r="BB210">
        <v>2.18</v>
      </c>
      <c r="BC210">
        <v>0.5</v>
      </c>
      <c r="BD210" t="s">
        <v>355</v>
      </c>
      <c r="BE210">
        <v>2</v>
      </c>
      <c r="BF210" t="b">
        <v>1</v>
      </c>
      <c r="BG210">
        <v>1656173351.52857</v>
      </c>
      <c r="BH210">
        <v>1233.36142857143</v>
      </c>
      <c r="BI210">
        <v>1273.39214285714</v>
      </c>
      <c r="BJ210">
        <v>22.9393892857143</v>
      </c>
      <c r="BK210">
        <v>21.6843035714286</v>
      </c>
      <c r="BL210">
        <v>1230.72428571429</v>
      </c>
      <c r="BM210">
        <v>22.8878321428571</v>
      </c>
      <c r="BN210">
        <v>500.008678571429</v>
      </c>
      <c r="BO210">
        <v>76.3281071428571</v>
      </c>
      <c r="BP210">
        <v>0.100007357142857</v>
      </c>
      <c r="BQ210">
        <v>26.7921535714286</v>
      </c>
      <c r="BR210">
        <v>26.9864142857143</v>
      </c>
      <c r="BS210">
        <v>999.9</v>
      </c>
      <c r="BT210">
        <v>0</v>
      </c>
      <c r="BU210">
        <v>0</v>
      </c>
      <c r="BV210">
        <v>10005.0657142857</v>
      </c>
      <c r="BW210">
        <v>0</v>
      </c>
      <c r="BX210">
        <v>1793.32178571429</v>
      </c>
      <c r="BY210">
        <v>-40.0327035714286</v>
      </c>
      <c r="BZ210">
        <v>1262.31785714286</v>
      </c>
      <c r="CA210">
        <v>1301.61964285714</v>
      </c>
      <c r="CB210">
        <v>1.25507107142857</v>
      </c>
      <c r="CC210">
        <v>1273.39214285714</v>
      </c>
      <c r="CD210">
        <v>21.6843035714286</v>
      </c>
      <c r="CE210">
        <v>1.75091964285714</v>
      </c>
      <c r="CF210">
        <v>1.65512214285714</v>
      </c>
      <c r="CG210">
        <v>15.355375</v>
      </c>
      <c r="CH210">
        <v>14.4817785714286</v>
      </c>
      <c r="CI210">
        <v>1999.99607142857</v>
      </c>
      <c r="CJ210">
        <v>0.979998678571429</v>
      </c>
      <c r="CK210">
        <v>0.0200013321428571</v>
      </c>
      <c r="CL210">
        <v>0</v>
      </c>
      <c r="CM210">
        <v>2.50755714285714</v>
      </c>
      <c r="CN210">
        <v>0</v>
      </c>
      <c r="CO210">
        <v>3109.48892857143</v>
      </c>
      <c r="CP210">
        <v>16705.3785714286</v>
      </c>
      <c r="CQ210">
        <v>46.5</v>
      </c>
      <c r="CR210">
        <v>48.95725</v>
      </c>
      <c r="CS210">
        <v>47.6405</v>
      </c>
      <c r="CT210">
        <v>46.7699285714286</v>
      </c>
      <c r="CU210">
        <v>45.812</v>
      </c>
      <c r="CV210">
        <v>1959.99607142857</v>
      </c>
      <c r="CW210">
        <v>40</v>
      </c>
      <c r="CX210">
        <v>0</v>
      </c>
      <c r="CY210">
        <v>1656173358</v>
      </c>
      <c r="CZ210">
        <v>0</v>
      </c>
      <c r="DA210">
        <v>0</v>
      </c>
      <c r="DB210" t="s">
        <v>356</v>
      </c>
      <c r="DC210">
        <v>1656081796.1</v>
      </c>
      <c r="DD210">
        <v>1656081786.6</v>
      </c>
      <c r="DE210">
        <v>0</v>
      </c>
      <c r="DF210">
        <v>0.447</v>
      </c>
      <c r="DG210">
        <v>0.012</v>
      </c>
      <c r="DH210">
        <v>1.816</v>
      </c>
      <c r="DI210">
        <v>-0.091</v>
      </c>
      <c r="DJ210">
        <v>420</v>
      </c>
      <c r="DK210">
        <v>13</v>
      </c>
      <c r="DL210">
        <v>0.64</v>
      </c>
      <c r="DM210">
        <v>0.22</v>
      </c>
      <c r="DN210">
        <v>-40.0951902439024</v>
      </c>
      <c r="DO210">
        <v>2.03952998072017</v>
      </c>
      <c r="DP210">
        <v>0.29455392632687</v>
      </c>
      <c r="DQ210">
        <v>0</v>
      </c>
      <c r="DR210">
        <v>1.28182609756098</v>
      </c>
      <c r="DS210">
        <v>-0.387902589859732</v>
      </c>
      <c r="DT210">
        <v>0.0410052392772631</v>
      </c>
      <c r="DU210">
        <v>0</v>
      </c>
      <c r="DV210">
        <v>0</v>
      </c>
      <c r="DW210">
        <v>2</v>
      </c>
      <c r="DX210" t="s">
        <v>357</v>
      </c>
      <c r="DY210">
        <v>2.84169</v>
      </c>
      <c r="DZ210">
        <v>2.71661</v>
      </c>
      <c r="EA210">
        <v>0.163156</v>
      </c>
      <c r="EB210">
        <v>0.166202</v>
      </c>
      <c r="EC210">
        <v>0.0846337</v>
      </c>
      <c r="ED210">
        <v>0.0809684</v>
      </c>
      <c r="EE210">
        <v>23640.3</v>
      </c>
      <c r="EF210">
        <v>20344.8</v>
      </c>
      <c r="EG210">
        <v>25303</v>
      </c>
      <c r="EH210">
        <v>23774.9</v>
      </c>
      <c r="EI210">
        <v>39552.4</v>
      </c>
      <c r="EJ210">
        <v>36181.7</v>
      </c>
      <c r="EK210">
        <v>45758.6</v>
      </c>
      <c r="EL210">
        <v>42429.8</v>
      </c>
      <c r="EM210">
        <v>1.76327</v>
      </c>
      <c r="EN210">
        <v>2.15685</v>
      </c>
      <c r="EO210">
        <v>0.0185445</v>
      </c>
      <c r="EP210">
        <v>0</v>
      </c>
      <c r="EQ210">
        <v>26.6783</v>
      </c>
      <c r="ER210">
        <v>999.9</v>
      </c>
      <c r="ES210">
        <v>39</v>
      </c>
      <c r="ET210">
        <v>34.382</v>
      </c>
      <c r="EU210">
        <v>27.8889</v>
      </c>
      <c r="EV210">
        <v>52.5466</v>
      </c>
      <c r="EW210">
        <v>34.363</v>
      </c>
      <c r="EX210">
        <v>2</v>
      </c>
      <c r="EY210">
        <v>0.171103</v>
      </c>
      <c r="EZ210">
        <v>2.94932</v>
      </c>
      <c r="FA210">
        <v>20.2184</v>
      </c>
      <c r="FB210">
        <v>5.23331</v>
      </c>
      <c r="FC210">
        <v>11.992</v>
      </c>
      <c r="FD210">
        <v>4.95575</v>
      </c>
      <c r="FE210">
        <v>3.304</v>
      </c>
      <c r="FF210">
        <v>9999</v>
      </c>
      <c r="FG210">
        <v>311.8</v>
      </c>
      <c r="FH210">
        <v>3778.3</v>
      </c>
      <c r="FI210">
        <v>9999</v>
      </c>
      <c r="FJ210">
        <v>1.86828</v>
      </c>
      <c r="FK210">
        <v>1.86401</v>
      </c>
      <c r="FL210">
        <v>1.87149</v>
      </c>
      <c r="FM210">
        <v>1.86249</v>
      </c>
      <c r="FN210">
        <v>1.86188</v>
      </c>
      <c r="FO210">
        <v>1.86829</v>
      </c>
      <c r="FP210">
        <v>1.85847</v>
      </c>
      <c r="FQ210">
        <v>1.86478</v>
      </c>
      <c r="FR210">
        <v>5</v>
      </c>
      <c r="FS210">
        <v>0</v>
      </c>
      <c r="FT210">
        <v>0</v>
      </c>
      <c r="FU210">
        <v>0</v>
      </c>
      <c r="FV210" t="s">
        <v>358</v>
      </c>
      <c r="FW210" t="s">
        <v>359</v>
      </c>
      <c r="FX210" t="s">
        <v>360</v>
      </c>
      <c r="FY210" t="s">
        <v>360</v>
      </c>
      <c r="FZ210" t="s">
        <v>360</v>
      </c>
      <c r="GA210" t="s">
        <v>360</v>
      </c>
      <c r="GB210">
        <v>0</v>
      </c>
      <c r="GC210">
        <v>100</v>
      </c>
      <c r="GD210">
        <v>100</v>
      </c>
      <c r="GE210">
        <v>2.69</v>
      </c>
      <c r="GF210">
        <v>0.0515</v>
      </c>
      <c r="GG210">
        <v>0.394990895927804</v>
      </c>
      <c r="GH210">
        <v>0.00311535208462502</v>
      </c>
      <c r="GI210">
        <v>-2.16445174003142e-06</v>
      </c>
      <c r="GJ210">
        <v>9.0383515404126e-10</v>
      </c>
      <c r="GK210">
        <v>0.0515542376217994</v>
      </c>
      <c r="GL210">
        <v>0</v>
      </c>
      <c r="GM210">
        <v>0</v>
      </c>
      <c r="GN210">
        <v>0</v>
      </c>
      <c r="GO210">
        <v>18</v>
      </c>
      <c r="GP210">
        <v>2154</v>
      </c>
      <c r="GQ210">
        <v>2</v>
      </c>
      <c r="GR210">
        <v>17</v>
      </c>
      <c r="GS210">
        <v>1526</v>
      </c>
      <c r="GT210">
        <v>1526.2</v>
      </c>
      <c r="GU210">
        <v>3.23242</v>
      </c>
      <c r="GV210">
        <v>2.34253</v>
      </c>
      <c r="GW210">
        <v>1.99829</v>
      </c>
      <c r="GX210">
        <v>2.67334</v>
      </c>
      <c r="GY210">
        <v>2.09473</v>
      </c>
      <c r="GZ210">
        <v>2.33887</v>
      </c>
      <c r="HA210">
        <v>39.9689</v>
      </c>
      <c r="HB210">
        <v>15.3666</v>
      </c>
      <c r="HC210">
        <v>18</v>
      </c>
      <c r="HD210">
        <v>426.785</v>
      </c>
      <c r="HE210">
        <v>698.316</v>
      </c>
      <c r="HF210">
        <v>23.0041</v>
      </c>
      <c r="HG210">
        <v>29.69</v>
      </c>
      <c r="HH210">
        <v>30.0007</v>
      </c>
      <c r="HI210">
        <v>29.4329</v>
      </c>
      <c r="HJ210">
        <v>29.4163</v>
      </c>
      <c r="HK210">
        <v>64.7303</v>
      </c>
      <c r="HL210">
        <v>27.7485</v>
      </c>
      <c r="HM210">
        <v>24.924</v>
      </c>
      <c r="HN210">
        <v>23</v>
      </c>
      <c r="HO210">
        <v>1318.35</v>
      </c>
      <c r="HP210">
        <v>21.9119</v>
      </c>
      <c r="HQ210">
        <v>96.8345</v>
      </c>
      <c r="HR210">
        <v>99.7392</v>
      </c>
    </row>
    <row r="211" spans="1:226">
      <c r="A211">
        <v>195</v>
      </c>
      <c r="B211">
        <v>1656173364.1</v>
      </c>
      <c r="C211">
        <v>3567.59999990463</v>
      </c>
      <c r="D211" t="s">
        <v>750</v>
      </c>
      <c r="E211" t="s">
        <v>751</v>
      </c>
      <c r="F211">
        <v>5</v>
      </c>
      <c r="G211" t="s">
        <v>596</v>
      </c>
      <c r="H211" t="s">
        <v>354</v>
      </c>
      <c r="I211">
        <v>1656173356.4</v>
      </c>
      <c r="J211">
        <f>(K211)/1000</f>
        <v>0</v>
      </c>
      <c r="K211">
        <f>IF(BF211, AN211, AH211)</f>
        <v>0</v>
      </c>
      <c r="L211">
        <f>IF(BF211, AI211, AG211)</f>
        <v>0</v>
      </c>
      <c r="M211">
        <f>BH211 - IF(AU211&gt;1, L211*BB211*100.0/(AW211*BV211), 0)</f>
        <v>0</v>
      </c>
      <c r="N211">
        <f>((T211-J211/2)*M211-L211)/(T211+J211/2)</f>
        <v>0</v>
      </c>
      <c r="O211">
        <f>N211*(BO211+BP211)/1000.0</f>
        <v>0</v>
      </c>
      <c r="P211">
        <f>(BH211 - IF(AU211&gt;1, L211*BB211*100.0/(AW211*BV211), 0))*(BO211+BP211)/1000.0</f>
        <v>0</v>
      </c>
      <c r="Q211">
        <f>2.0/((1/S211-1/R211)+SIGN(S211)*SQRT((1/S211-1/R211)*(1/S211-1/R211) + 4*BC211/((BC211+1)*(BC211+1))*(2*1/S211*1/R211-1/R211*1/R211)))</f>
        <v>0</v>
      </c>
      <c r="R211">
        <f>IF(LEFT(BD211,1)&lt;&gt;"0",IF(LEFT(BD211,1)="1",3.0,BE211),$D$5+$E$5*(BV211*BO211/($K$5*1000))+$F$5*(BV211*BO211/($K$5*1000))*MAX(MIN(BB211,$J$5),$I$5)*MAX(MIN(BB211,$J$5),$I$5)+$G$5*MAX(MIN(BB211,$J$5),$I$5)*(BV211*BO211/($K$5*1000))+$H$5*(BV211*BO211/($K$5*1000))*(BV211*BO211/($K$5*1000)))</f>
        <v>0</v>
      </c>
      <c r="S211">
        <f>J211*(1000-(1000*0.61365*exp(17.502*W211/(240.97+W211))/(BO211+BP211)+BJ211)/2)/(1000*0.61365*exp(17.502*W211/(240.97+W211))/(BO211+BP211)-BJ211)</f>
        <v>0</v>
      </c>
      <c r="T211">
        <f>1/((BC211+1)/(Q211/1.6)+1/(R211/1.37)) + BC211/((BC211+1)/(Q211/1.6) + BC211/(R211/1.37))</f>
        <v>0</v>
      </c>
      <c r="U211">
        <f>(AX211*BA211)</f>
        <v>0</v>
      </c>
      <c r="V211">
        <f>(BQ211+(U211+2*0.95*5.67E-8*(((BQ211+$B$7)+273)^4-(BQ211+273)^4)-44100*J211)/(1.84*29.3*R211+8*0.95*5.67E-8*(BQ211+273)^3))</f>
        <v>0</v>
      </c>
      <c r="W211">
        <f>($C$7*BR211+$D$7*BS211+$E$7*V211)</f>
        <v>0</v>
      </c>
      <c r="X211">
        <f>0.61365*exp(17.502*W211/(240.97+W211))</f>
        <v>0</v>
      </c>
      <c r="Y211">
        <f>(Z211/AA211*100)</f>
        <v>0</v>
      </c>
      <c r="Z211">
        <f>BJ211*(BO211+BP211)/1000</f>
        <v>0</v>
      </c>
      <c r="AA211">
        <f>0.61365*exp(17.502*BQ211/(240.97+BQ211))</f>
        <v>0</v>
      </c>
      <c r="AB211">
        <f>(X211-BJ211*(BO211+BP211)/1000)</f>
        <v>0</v>
      </c>
      <c r="AC211">
        <f>(-J211*44100)</f>
        <v>0</v>
      </c>
      <c r="AD211">
        <f>2*29.3*R211*0.92*(BQ211-W211)</f>
        <v>0</v>
      </c>
      <c r="AE211">
        <f>2*0.95*5.67E-8*(((BQ211+$B$7)+273)^4-(W211+273)^4)</f>
        <v>0</v>
      </c>
      <c r="AF211">
        <f>U211+AE211+AC211+AD211</f>
        <v>0</v>
      </c>
      <c r="AG211">
        <f>BN211*AU211*(BI211-BH211*(1000-AU211*BK211)/(1000-AU211*BJ211))/(100*BB211)</f>
        <v>0</v>
      </c>
      <c r="AH211">
        <f>1000*BN211*AU211*(BJ211-BK211)/(100*BB211*(1000-AU211*BJ211))</f>
        <v>0</v>
      </c>
      <c r="AI211">
        <f>(AJ211 - AK211 - BO211*1E3/(8.314*(BQ211+273.15)) * AM211/BN211 * AL211) * BN211/(100*BB211) * (1000 - BK211)/1000</f>
        <v>0</v>
      </c>
      <c r="AJ211">
        <v>1333.21781020039</v>
      </c>
      <c r="AK211">
        <v>1303.06454545455</v>
      </c>
      <c r="AL211">
        <v>3.35905469581708</v>
      </c>
      <c r="AM211">
        <v>66.8786947202565</v>
      </c>
      <c r="AN211">
        <f>(AP211 - AO211 + BO211*1E3/(8.314*(BQ211+273.15)) * AR211/BN211 * AQ211) * BN211/(100*BB211) * 1000/(1000 - AP211)</f>
        <v>0</v>
      </c>
      <c r="AO211">
        <v>21.7781834111387</v>
      </c>
      <c r="AP211">
        <v>22.9827539393939</v>
      </c>
      <c r="AQ211">
        <v>0.0062387204856231</v>
      </c>
      <c r="AR211">
        <v>77.4196873633664</v>
      </c>
      <c r="AS211">
        <v>14</v>
      </c>
      <c r="AT211">
        <v>3</v>
      </c>
      <c r="AU211">
        <f>IF(AS211*$H$13&gt;=AW211,1.0,(AW211/(AW211-AS211*$H$13)))</f>
        <v>0</v>
      </c>
      <c r="AV211">
        <f>(AU211-1)*100</f>
        <v>0</v>
      </c>
      <c r="AW211">
        <f>MAX(0,($B$13+$C$13*BV211)/(1+$D$13*BV211)*BO211/(BQ211+273)*$E$13)</f>
        <v>0</v>
      </c>
      <c r="AX211">
        <f>$B$11*BW211+$C$11*BX211+$F$11*CI211*(1-CL211)</f>
        <v>0</v>
      </c>
      <c r="AY211">
        <f>AX211*AZ211</f>
        <v>0</v>
      </c>
      <c r="AZ211">
        <f>($B$11*$D$9+$C$11*$D$9+$F$11*((CV211+CN211)/MAX(CV211+CN211+CW211, 0.1)*$I$9+CW211/MAX(CV211+CN211+CW211, 0.1)*$J$9))/($B$11+$C$11+$F$11)</f>
        <v>0</v>
      </c>
      <c r="BA211">
        <f>($B$11*$K$9+$C$11*$K$9+$F$11*((CV211+CN211)/MAX(CV211+CN211+CW211, 0.1)*$P$9+CW211/MAX(CV211+CN211+CW211, 0.1)*$Q$9))/($B$11+$C$11+$F$11)</f>
        <v>0</v>
      </c>
      <c r="BB211">
        <v>2.18</v>
      </c>
      <c r="BC211">
        <v>0.5</v>
      </c>
      <c r="BD211" t="s">
        <v>355</v>
      </c>
      <c r="BE211">
        <v>2</v>
      </c>
      <c r="BF211" t="b">
        <v>1</v>
      </c>
      <c r="BG211">
        <v>1656173356.4</v>
      </c>
      <c r="BH211">
        <v>1249.48892857143</v>
      </c>
      <c r="BI211">
        <v>1289.33642857143</v>
      </c>
      <c r="BJ211">
        <v>22.9508285714286</v>
      </c>
      <c r="BK211">
        <v>21.7302428571429</v>
      </c>
      <c r="BL211">
        <v>1246.82178571429</v>
      </c>
      <c r="BM211">
        <v>22.8992714285714</v>
      </c>
      <c r="BN211">
        <v>500.012464285714</v>
      </c>
      <c r="BO211">
        <v>76.327275</v>
      </c>
      <c r="BP211">
        <v>0.099981475</v>
      </c>
      <c r="BQ211">
        <v>26.7980535714286</v>
      </c>
      <c r="BR211">
        <v>26.9865214285714</v>
      </c>
      <c r="BS211">
        <v>999.9</v>
      </c>
      <c r="BT211">
        <v>0</v>
      </c>
      <c r="BU211">
        <v>0</v>
      </c>
      <c r="BV211">
        <v>10008.6160714286</v>
      </c>
      <c r="BW211">
        <v>0</v>
      </c>
      <c r="BX211">
        <v>1792.7825</v>
      </c>
      <c r="BY211">
        <v>-39.8491714285714</v>
      </c>
      <c r="BZ211">
        <v>1278.83964285714</v>
      </c>
      <c r="CA211">
        <v>1317.97928571429</v>
      </c>
      <c r="CB211">
        <v>1.22057428571429</v>
      </c>
      <c r="CC211">
        <v>1289.33642857143</v>
      </c>
      <c r="CD211">
        <v>21.7302428571429</v>
      </c>
      <c r="CE211">
        <v>1.75177321428571</v>
      </c>
      <c r="CF211">
        <v>1.65861035714286</v>
      </c>
      <c r="CG211">
        <v>15.362975</v>
      </c>
      <c r="CH211">
        <v>14.5143428571429</v>
      </c>
      <c r="CI211">
        <v>1999.98857142857</v>
      </c>
      <c r="CJ211">
        <v>0.979998571428571</v>
      </c>
      <c r="CK211">
        <v>0.0200014428571429</v>
      </c>
      <c r="CL211">
        <v>0</v>
      </c>
      <c r="CM211">
        <v>2.53113571428571</v>
      </c>
      <c r="CN211">
        <v>0</v>
      </c>
      <c r="CO211">
        <v>3107.83964285714</v>
      </c>
      <c r="CP211">
        <v>16705.3178571429</v>
      </c>
      <c r="CQ211">
        <v>46.5</v>
      </c>
      <c r="CR211">
        <v>48.9775</v>
      </c>
      <c r="CS211">
        <v>47.6537857142857</v>
      </c>
      <c r="CT211">
        <v>46.7898571428571</v>
      </c>
      <c r="CU211">
        <v>45.812</v>
      </c>
      <c r="CV211">
        <v>1959.98857142857</v>
      </c>
      <c r="CW211">
        <v>40</v>
      </c>
      <c r="CX211">
        <v>0</v>
      </c>
      <c r="CY211">
        <v>1656173362.8</v>
      </c>
      <c r="CZ211">
        <v>0</v>
      </c>
      <c r="DA211">
        <v>0</v>
      </c>
      <c r="DB211" t="s">
        <v>356</v>
      </c>
      <c r="DC211">
        <v>1656081796.1</v>
      </c>
      <c r="DD211">
        <v>1656081786.6</v>
      </c>
      <c r="DE211">
        <v>0</v>
      </c>
      <c r="DF211">
        <v>0.447</v>
      </c>
      <c r="DG211">
        <v>0.012</v>
      </c>
      <c r="DH211">
        <v>1.816</v>
      </c>
      <c r="DI211">
        <v>-0.091</v>
      </c>
      <c r="DJ211">
        <v>420</v>
      </c>
      <c r="DK211">
        <v>13</v>
      </c>
      <c r="DL211">
        <v>0.64</v>
      </c>
      <c r="DM211">
        <v>0.22</v>
      </c>
      <c r="DN211">
        <v>-39.9907390243902</v>
      </c>
      <c r="DO211">
        <v>2.0688785841082</v>
      </c>
      <c r="DP211">
        <v>0.297236184218551</v>
      </c>
      <c r="DQ211">
        <v>0</v>
      </c>
      <c r="DR211">
        <v>1.23823341463415</v>
      </c>
      <c r="DS211">
        <v>-0.459676343354066</v>
      </c>
      <c r="DT211">
        <v>0.0456301900815333</v>
      </c>
      <c r="DU211">
        <v>0</v>
      </c>
      <c r="DV211">
        <v>0</v>
      </c>
      <c r="DW211">
        <v>2</v>
      </c>
      <c r="DX211" t="s">
        <v>357</v>
      </c>
      <c r="DY211">
        <v>2.84155</v>
      </c>
      <c r="DZ211">
        <v>2.71659</v>
      </c>
      <c r="EA211">
        <v>0.164471</v>
      </c>
      <c r="EB211">
        <v>0.167471</v>
      </c>
      <c r="EC211">
        <v>0.0847112</v>
      </c>
      <c r="ED211">
        <v>0.0810652</v>
      </c>
      <c r="EE211">
        <v>23602.5</v>
      </c>
      <c r="EF211">
        <v>20313.3</v>
      </c>
      <c r="EG211">
        <v>25302.4</v>
      </c>
      <c r="EH211">
        <v>23774.4</v>
      </c>
      <c r="EI211">
        <v>39548.3</v>
      </c>
      <c r="EJ211">
        <v>36177.2</v>
      </c>
      <c r="EK211">
        <v>45757.8</v>
      </c>
      <c r="EL211">
        <v>42428.9</v>
      </c>
      <c r="EM211">
        <v>1.76313</v>
      </c>
      <c r="EN211">
        <v>2.15675</v>
      </c>
      <c r="EO211">
        <v>0.0187978</v>
      </c>
      <c r="EP211">
        <v>0</v>
      </c>
      <c r="EQ211">
        <v>26.6919</v>
      </c>
      <c r="ER211">
        <v>999.9</v>
      </c>
      <c r="ES211">
        <v>38.976</v>
      </c>
      <c r="ET211">
        <v>34.362</v>
      </c>
      <c r="EU211">
        <v>27.8425</v>
      </c>
      <c r="EV211">
        <v>52.1966</v>
      </c>
      <c r="EW211">
        <v>34.371</v>
      </c>
      <c r="EX211">
        <v>2</v>
      </c>
      <c r="EY211">
        <v>0.171613</v>
      </c>
      <c r="EZ211">
        <v>2.95045</v>
      </c>
      <c r="FA211">
        <v>20.2183</v>
      </c>
      <c r="FB211">
        <v>5.23226</v>
      </c>
      <c r="FC211">
        <v>11.992</v>
      </c>
      <c r="FD211">
        <v>4.9557</v>
      </c>
      <c r="FE211">
        <v>3.30395</v>
      </c>
      <c r="FF211">
        <v>9999</v>
      </c>
      <c r="FG211">
        <v>311.9</v>
      </c>
      <c r="FH211">
        <v>3778.6</v>
      </c>
      <c r="FI211">
        <v>9999</v>
      </c>
      <c r="FJ211">
        <v>1.86829</v>
      </c>
      <c r="FK211">
        <v>1.86401</v>
      </c>
      <c r="FL211">
        <v>1.87149</v>
      </c>
      <c r="FM211">
        <v>1.86249</v>
      </c>
      <c r="FN211">
        <v>1.86188</v>
      </c>
      <c r="FO211">
        <v>1.86829</v>
      </c>
      <c r="FP211">
        <v>1.85844</v>
      </c>
      <c r="FQ211">
        <v>1.86478</v>
      </c>
      <c r="FR211">
        <v>5</v>
      </c>
      <c r="FS211">
        <v>0</v>
      </c>
      <c r="FT211">
        <v>0</v>
      </c>
      <c r="FU211">
        <v>0</v>
      </c>
      <c r="FV211" t="s">
        <v>358</v>
      </c>
      <c r="FW211" t="s">
        <v>359</v>
      </c>
      <c r="FX211" t="s">
        <v>360</v>
      </c>
      <c r="FY211" t="s">
        <v>360</v>
      </c>
      <c r="FZ211" t="s">
        <v>360</v>
      </c>
      <c r="GA211" t="s">
        <v>360</v>
      </c>
      <c r="GB211">
        <v>0</v>
      </c>
      <c r="GC211">
        <v>100</v>
      </c>
      <c r="GD211">
        <v>100</v>
      </c>
      <c r="GE211">
        <v>2.72</v>
      </c>
      <c r="GF211">
        <v>0.0515</v>
      </c>
      <c r="GG211">
        <v>0.394990895927804</v>
      </c>
      <c r="GH211">
        <v>0.00311535208462502</v>
      </c>
      <c r="GI211">
        <v>-2.16445174003142e-06</v>
      </c>
      <c r="GJ211">
        <v>9.0383515404126e-10</v>
      </c>
      <c r="GK211">
        <v>0.0515542376217994</v>
      </c>
      <c r="GL211">
        <v>0</v>
      </c>
      <c r="GM211">
        <v>0</v>
      </c>
      <c r="GN211">
        <v>0</v>
      </c>
      <c r="GO211">
        <v>18</v>
      </c>
      <c r="GP211">
        <v>2154</v>
      </c>
      <c r="GQ211">
        <v>2</v>
      </c>
      <c r="GR211">
        <v>17</v>
      </c>
      <c r="GS211">
        <v>1526.1</v>
      </c>
      <c r="GT211">
        <v>1526.3</v>
      </c>
      <c r="GU211">
        <v>3.26172</v>
      </c>
      <c r="GV211">
        <v>2.34253</v>
      </c>
      <c r="GW211">
        <v>1.99829</v>
      </c>
      <c r="GX211">
        <v>2.67334</v>
      </c>
      <c r="GY211">
        <v>2.09351</v>
      </c>
      <c r="GZ211">
        <v>2.30225</v>
      </c>
      <c r="HA211">
        <v>39.9689</v>
      </c>
      <c r="HB211">
        <v>15.3666</v>
      </c>
      <c r="HC211">
        <v>18</v>
      </c>
      <c r="HD211">
        <v>426.751</v>
      </c>
      <c r="HE211">
        <v>698.344</v>
      </c>
      <c r="HF211">
        <v>23.0015</v>
      </c>
      <c r="HG211">
        <v>29.7002</v>
      </c>
      <c r="HH211">
        <v>30.0006</v>
      </c>
      <c r="HI211">
        <v>29.4404</v>
      </c>
      <c r="HJ211">
        <v>29.4258</v>
      </c>
      <c r="HK211">
        <v>65.3797</v>
      </c>
      <c r="HL211">
        <v>27.4722</v>
      </c>
      <c r="HM211">
        <v>24.924</v>
      </c>
      <c r="HN211">
        <v>23</v>
      </c>
      <c r="HO211">
        <v>1338.52</v>
      </c>
      <c r="HP211">
        <v>21.9329</v>
      </c>
      <c r="HQ211">
        <v>96.8325</v>
      </c>
      <c r="HR211">
        <v>99.7372</v>
      </c>
    </row>
    <row r="212" spans="1:226">
      <c r="A212">
        <v>196</v>
      </c>
      <c r="B212">
        <v>1656173369.1</v>
      </c>
      <c r="C212">
        <v>3572.59999990463</v>
      </c>
      <c r="D212" t="s">
        <v>752</v>
      </c>
      <c r="E212" t="s">
        <v>753</v>
      </c>
      <c r="F212">
        <v>5</v>
      </c>
      <c r="G212" t="s">
        <v>596</v>
      </c>
      <c r="H212" t="s">
        <v>354</v>
      </c>
      <c r="I212">
        <v>1656173361.31429</v>
      </c>
      <c r="J212">
        <f>(K212)/1000</f>
        <v>0</v>
      </c>
      <c r="K212">
        <f>IF(BF212, AN212, AH212)</f>
        <v>0</v>
      </c>
      <c r="L212">
        <f>IF(BF212, AI212, AG212)</f>
        <v>0</v>
      </c>
      <c r="M212">
        <f>BH212 - IF(AU212&gt;1, L212*BB212*100.0/(AW212*BV212), 0)</f>
        <v>0</v>
      </c>
      <c r="N212">
        <f>((T212-J212/2)*M212-L212)/(T212+J212/2)</f>
        <v>0</v>
      </c>
      <c r="O212">
        <f>N212*(BO212+BP212)/1000.0</f>
        <v>0</v>
      </c>
      <c r="P212">
        <f>(BH212 - IF(AU212&gt;1, L212*BB212*100.0/(AW212*BV212), 0))*(BO212+BP212)/1000.0</f>
        <v>0</v>
      </c>
      <c r="Q212">
        <f>2.0/((1/S212-1/R212)+SIGN(S212)*SQRT((1/S212-1/R212)*(1/S212-1/R212) + 4*BC212/((BC212+1)*(BC212+1))*(2*1/S212*1/R212-1/R212*1/R212)))</f>
        <v>0</v>
      </c>
      <c r="R212">
        <f>IF(LEFT(BD212,1)&lt;&gt;"0",IF(LEFT(BD212,1)="1",3.0,BE212),$D$5+$E$5*(BV212*BO212/($K$5*1000))+$F$5*(BV212*BO212/($K$5*1000))*MAX(MIN(BB212,$J$5),$I$5)*MAX(MIN(BB212,$J$5),$I$5)+$G$5*MAX(MIN(BB212,$J$5),$I$5)*(BV212*BO212/($K$5*1000))+$H$5*(BV212*BO212/($K$5*1000))*(BV212*BO212/($K$5*1000)))</f>
        <v>0</v>
      </c>
      <c r="S212">
        <f>J212*(1000-(1000*0.61365*exp(17.502*W212/(240.97+W212))/(BO212+BP212)+BJ212)/2)/(1000*0.61365*exp(17.502*W212/(240.97+W212))/(BO212+BP212)-BJ212)</f>
        <v>0</v>
      </c>
      <c r="T212">
        <f>1/((BC212+1)/(Q212/1.6)+1/(R212/1.37)) + BC212/((BC212+1)/(Q212/1.6) + BC212/(R212/1.37))</f>
        <v>0</v>
      </c>
      <c r="U212">
        <f>(AX212*BA212)</f>
        <v>0</v>
      </c>
      <c r="V212">
        <f>(BQ212+(U212+2*0.95*5.67E-8*(((BQ212+$B$7)+273)^4-(BQ212+273)^4)-44100*J212)/(1.84*29.3*R212+8*0.95*5.67E-8*(BQ212+273)^3))</f>
        <v>0</v>
      </c>
      <c r="W212">
        <f>($C$7*BR212+$D$7*BS212+$E$7*V212)</f>
        <v>0</v>
      </c>
      <c r="X212">
        <f>0.61365*exp(17.502*W212/(240.97+W212))</f>
        <v>0</v>
      </c>
      <c r="Y212">
        <f>(Z212/AA212*100)</f>
        <v>0</v>
      </c>
      <c r="Z212">
        <f>BJ212*(BO212+BP212)/1000</f>
        <v>0</v>
      </c>
      <c r="AA212">
        <f>0.61365*exp(17.502*BQ212/(240.97+BQ212))</f>
        <v>0</v>
      </c>
      <c r="AB212">
        <f>(X212-BJ212*(BO212+BP212)/1000)</f>
        <v>0</v>
      </c>
      <c r="AC212">
        <f>(-J212*44100)</f>
        <v>0</v>
      </c>
      <c r="AD212">
        <f>2*29.3*R212*0.92*(BQ212-W212)</f>
        <v>0</v>
      </c>
      <c r="AE212">
        <f>2*0.95*5.67E-8*(((BQ212+$B$7)+273)^4-(W212+273)^4)</f>
        <v>0</v>
      </c>
      <c r="AF212">
        <f>U212+AE212+AC212+AD212</f>
        <v>0</v>
      </c>
      <c r="AG212">
        <f>BN212*AU212*(BI212-BH212*(1000-AU212*BK212)/(1000-AU212*BJ212))/(100*BB212)</f>
        <v>0</v>
      </c>
      <c r="AH212">
        <f>1000*BN212*AU212*(BJ212-BK212)/(100*BB212*(1000-AU212*BJ212))</f>
        <v>0</v>
      </c>
      <c r="AI212">
        <f>(AJ212 - AK212 - BO212*1E3/(8.314*(BQ212+273.15)) * AM212/BN212 * AL212) * BN212/(100*BB212) * (1000 - BK212)/1000</f>
        <v>0</v>
      </c>
      <c r="AJ212">
        <v>1350.11076677346</v>
      </c>
      <c r="AK212">
        <v>1319.96575757576</v>
      </c>
      <c r="AL212">
        <v>3.41082341983563</v>
      </c>
      <c r="AM212">
        <v>66.8786947202565</v>
      </c>
      <c r="AN212">
        <f>(AP212 - AO212 + BO212*1E3/(8.314*(BQ212+273.15)) * AR212/BN212 * AQ212) * BN212/(100*BB212) * 1000/(1000 - AP212)</f>
        <v>0</v>
      </c>
      <c r="AO212">
        <v>21.8111250773492</v>
      </c>
      <c r="AP212">
        <v>23.0029872727273</v>
      </c>
      <c r="AQ212">
        <v>0.00138644075516516</v>
      </c>
      <c r="AR212">
        <v>77.4196873633664</v>
      </c>
      <c r="AS212">
        <v>14</v>
      </c>
      <c r="AT212">
        <v>3</v>
      </c>
      <c r="AU212">
        <f>IF(AS212*$H$13&gt;=AW212,1.0,(AW212/(AW212-AS212*$H$13)))</f>
        <v>0</v>
      </c>
      <c r="AV212">
        <f>(AU212-1)*100</f>
        <v>0</v>
      </c>
      <c r="AW212">
        <f>MAX(0,($B$13+$C$13*BV212)/(1+$D$13*BV212)*BO212/(BQ212+273)*$E$13)</f>
        <v>0</v>
      </c>
      <c r="AX212">
        <f>$B$11*BW212+$C$11*BX212+$F$11*CI212*(1-CL212)</f>
        <v>0</v>
      </c>
      <c r="AY212">
        <f>AX212*AZ212</f>
        <v>0</v>
      </c>
      <c r="AZ212">
        <f>($B$11*$D$9+$C$11*$D$9+$F$11*((CV212+CN212)/MAX(CV212+CN212+CW212, 0.1)*$I$9+CW212/MAX(CV212+CN212+CW212, 0.1)*$J$9))/($B$11+$C$11+$F$11)</f>
        <v>0</v>
      </c>
      <c r="BA212">
        <f>($B$11*$K$9+$C$11*$K$9+$F$11*((CV212+CN212)/MAX(CV212+CN212+CW212, 0.1)*$P$9+CW212/MAX(CV212+CN212+CW212, 0.1)*$Q$9))/($B$11+$C$11+$F$11)</f>
        <v>0</v>
      </c>
      <c r="BB212">
        <v>2.18</v>
      </c>
      <c r="BC212">
        <v>0.5</v>
      </c>
      <c r="BD212" t="s">
        <v>355</v>
      </c>
      <c r="BE212">
        <v>2</v>
      </c>
      <c r="BF212" t="b">
        <v>1</v>
      </c>
      <c r="BG212">
        <v>1656173361.31429</v>
      </c>
      <c r="BH212">
        <v>1265.6125</v>
      </c>
      <c r="BI212">
        <v>1305.55928571429</v>
      </c>
      <c r="BJ212">
        <v>22.9690178571429</v>
      </c>
      <c r="BK212">
        <v>21.784675</v>
      </c>
      <c r="BL212">
        <v>1262.91428571429</v>
      </c>
      <c r="BM212">
        <v>22.9174571428571</v>
      </c>
      <c r="BN212">
        <v>499.998464285714</v>
      </c>
      <c r="BO212">
        <v>76.3267321428572</v>
      </c>
      <c r="BP212">
        <v>0.0998906642857143</v>
      </c>
      <c r="BQ212">
        <v>26.8032321428571</v>
      </c>
      <c r="BR212">
        <v>26.9934821428571</v>
      </c>
      <c r="BS212">
        <v>999.9</v>
      </c>
      <c r="BT212">
        <v>0</v>
      </c>
      <c r="BU212">
        <v>0</v>
      </c>
      <c r="BV212">
        <v>10019.0589285714</v>
      </c>
      <c r="BW212">
        <v>0</v>
      </c>
      <c r="BX212">
        <v>1792.86714285714</v>
      </c>
      <c r="BY212">
        <v>-39.9478</v>
      </c>
      <c r="BZ212">
        <v>1295.36607142857</v>
      </c>
      <c r="CA212">
        <v>1334.63607142857</v>
      </c>
      <c r="CB212">
        <v>1.18433035714286</v>
      </c>
      <c r="CC212">
        <v>1305.55928571429</v>
      </c>
      <c r="CD212">
        <v>21.784675</v>
      </c>
      <c r="CE212">
        <v>1.75314892857143</v>
      </c>
      <c r="CF212">
        <v>1.66275321428571</v>
      </c>
      <c r="CG212">
        <v>15.3752071428571</v>
      </c>
      <c r="CH212">
        <v>14.5529714285714</v>
      </c>
      <c r="CI212">
        <v>1999.98535714286</v>
      </c>
      <c r="CJ212">
        <v>0.979998571428571</v>
      </c>
      <c r="CK212">
        <v>0.0200014428571429</v>
      </c>
      <c r="CL212">
        <v>0</v>
      </c>
      <c r="CM212">
        <v>2.46170357142857</v>
      </c>
      <c r="CN212">
        <v>0</v>
      </c>
      <c r="CO212">
        <v>3106.3425</v>
      </c>
      <c r="CP212">
        <v>16705.2857142857</v>
      </c>
      <c r="CQ212">
        <v>46.5</v>
      </c>
      <c r="CR212">
        <v>48.99325</v>
      </c>
      <c r="CS212">
        <v>47.6692857142857</v>
      </c>
      <c r="CT212">
        <v>46.8053571428571</v>
      </c>
      <c r="CU212">
        <v>45.812</v>
      </c>
      <c r="CV212">
        <v>1959.98535714286</v>
      </c>
      <c r="CW212">
        <v>40</v>
      </c>
      <c r="CX212">
        <v>0</v>
      </c>
      <c r="CY212">
        <v>1656173368.2</v>
      </c>
      <c r="CZ212">
        <v>0</v>
      </c>
      <c r="DA212">
        <v>0</v>
      </c>
      <c r="DB212" t="s">
        <v>356</v>
      </c>
      <c r="DC212">
        <v>1656081796.1</v>
      </c>
      <c r="DD212">
        <v>1656081786.6</v>
      </c>
      <c r="DE212">
        <v>0</v>
      </c>
      <c r="DF212">
        <v>0.447</v>
      </c>
      <c r="DG212">
        <v>0.012</v>
      </c>
      <c r="DH212">
        <v>1.816</v>
      </c>
      <c r="DI212">
        <v>-0.091</v>
      </c>
      <c r="DJ212">
        <v>420</v>
      </c>
      <c r="DK212">
        <v>13</v>
      </c>
      <c r="DL212">
        <v>0.64</v>
      </c>
      <c r="DM212">
        <v>0.22</v>
      </c>
      <c r="DN212">
        <v>-39.9410121951219</v>
      </c>
      <c r="DO212">
        <v>0.10255899317107</v>
      </c>
      <c r="DP212">
        <v>0.268038152722133</v>
      </c>
      <c r="DQ212">
        <v>0</v>
      </c>
      <c r="DR212">
        <v>1.21365365853659</v>
      </c>
      <c r="DS212">
        <v>-0.432492531940136</v>
      </c>
      <c r="DT212">
        <v>0.0437571699354683</v>
      </c>
      <c r="DU212">
        <v>0</v>
      </c>
      <c r="DV212">
        <v>0</v>
      </c>
      <c r="DW212">
        <v>2</v>
      </c>
      <c r="DX212" t="s">
        <v>357</v>
      </c>
      <c r="DY212">
        <v>2.84143</v>
      </c>
      <c r="DZ212">
        <v>2.7169</v>
      </c>
      <c r="EA212">
        <v>0.165782</v>
      </c>
      <c r="EB212">
        <v>0.168826</v>
      </c>
      <c r="EC212">
        <v>0.0847673</v>
      </c>
      <c r="ED212">
        <v>0.0812465</v>
      </c>
      <c r="EE212">
        <v>23565.2</v>
      </c>
      <c r="EF212">
        <v>20280.3</v>
      </c>
      <c r="EG212">
        <v>25302.2</v>
      </c>
      <c r="EH212">
        <v>23774.6</v>
      </c>
      <c r="EI212">
        <v>39545.7</v>
      </c>
      <c r="EJ212">
        <v>36170.5</v>
      </c>
      <c r="EK212">
        <v>45757.5</v>
      </c>
      <c r="EL212">
        <v>42429.4</v>
      </c>
      <c r="EM212">
        <v>1.76297</v>
      </c>
      <c r="EN212">
        <v>2.15692</v>
      </c>
      <c r="EO212">
        <v>0.0201538</v>
      </c>
      <c r="EP212">
        <v>0</v>
      </c>
      <c r="EQ212">
        <v>26.7009</v>
      </c>
      <c r="ER212">
        <v>999.9</v>
      </c>
      <c r="ES212">
        <v>38.945</v>
      </c>
      <c r="ET212">
        <v>34.392</v>
      </c>
      <c r="EU212">
        <v>27.8637</v>
      </c>
      <c r="EV212">
        <v>51.6966</v>
      </c>
      <c r="EW212">
        <v>34.4071</v>
      </c>
      <c r="EX212">
        <v>2</v>
      </c>
      <c r="EY212">
        <v>0.172312</v>
      </c>
      <c r="EZ212">
        <v>2.95288</v>
      </c>
      <c r="FA212">
        <v>20.2185</v>
      </c>
      <c r="FB212">
        <v>5.23256</v>
      </c>
      <c r="FC212">
        <v>11.992</v>
      </c>
      <c r="FD212">
        <v>4.9558</v>
      </c>
      <c r="FE212">
        <v>3.3039</v>
      </c>
      <c r="FF212">
        <v>9999</v>
      </c>
      <c r="FG212">
        <v>311.9</v>
      </c>
      <c r="FH212">
        <v>3778.6</v>
      </c>
      <c r="FI212">
        <v>9999</v>
      </c>
      <c r="FJ212">
        <v>1.86828</v>
      </c>
      <c r="FK212">
        <v>1.86401</v>
      </c>
      <c r="FL212">
        <v>1.87149</v>
      </c>
      <c r="FM212">
        <v>1.8625</v>
      </c>
      <c r="FN212">
        <v>1.86188</v>
      </c>
      <c r="FO212">
        <v>1.86829</v>
      </c>
      <c r="FP212">
        <v>1.85846</v>
      </c>
      <c r="FQ212">
        <v>1.86478</v>
      </c>
      <c r="FR212">
        <v>5</v>
      </c>
      <c r="FS212">
        <v>0</v>
      </c>
      <c r="FT212">
        <v>0</v>
      </c>
      <c r="FU212">
        <v>0</v>
      </c>
      <c r="FV212" t="s">
        <v>358</v>
      </c>
      <c r="FW212" t="s">
        <v>359</v>
      </c>
      <c r="FX212" t="s">
        <v>360</v>
      </c>
      <c r="FY212" t="s">
        <v>360</v>
      </c>
      <c r="FZ212" t="s">
        <v>360</v>
      </c>
      <c r="GA212" t="s">
        <v>360</v>
      </c>
      <c r="GB212">
        <v>0</v>
      </c>
      <c r="GC212">
        <v>100</v>
      </c>
      <c r="GD212">
        <v>100</v>
      </c>
      <c r="GE212">
        <v>2.75</v>
      </c>
      <c r="GF212">
        <v>0.0515</v>
      </c>
      <c r="GG212">
        <v>0.394990895927804</v>
      </c>
      <c r="GH212">
        <v>0.00311535208462502</v>
      </c>
      <c r="GI212">
        <v>-2.16445174003142e-06</v>
      </c>
      <c r="GJ212">
        <v>9.0383515404126e-10</v>
      </c>
      <c r="GK212">
        <v>0.0515542376217994</v>
      </c>
      <c r="GL212">
        <v>0</v>
      </c>
      <c r="GM212">
        <v>0</v>
      </c>
      <c r="GN212">
        <v>0</v>
      </c>
      <c r="GO212">
        <v>18</v>
      </c>
      <c r="GP212">
        <v>2154</v>
      </c>
      <c r="GQ212">
        <v>2</v>
      </c>
      <c r="GR212">
        <v>17</v>
      </c>
      <c r="GS212">
        <v>1526.2</v>
      </c>
      <c r="GT212">
        <v>1526.4</v>
      </c>
      <c r="GU212">
        <v>3.2959</v>
      </c>
      <c r="GV212">
        <v>2.34863</v>
      </c>
      <c r="GW212">
        <v>1.99829</v>
      </c>
      <c r="GX212">
        <v>2.67456</v>
      </c>
      <c r="GY212">
        <v>2.09473</v>
      </c>
      <c r="GZ212">
        <v>2.31445</v>
      </c>
      <c r="HA212">
        <v>39.9689</v>
      </c>
      <c r="HB212">
        <v>15.3666</v>
      </c>
      <c r="HC212">
        <v>18</v>
      </c>
      <c r="HD212">
        <v>426.73</v>
      </c>
      <c r="HE212">
        <v>698.599</v>
      </c>
      <c r="HF212">
        <v>23.0008</v>
      </c>
      <c r="HG212">
        <v>29.7104</v>
      </c>
      <c r="HH212">
        <v>30.0007</v>
      </c>
      <c r="HI212">
        <v>29.4499</v>
      </c>
      <c r="HJ212">
        <v>29.434</v>
      </c>
      <c r="HK212">
        <v>65.9802</v>
      </c>
      <c r="HL212">
        <v>27.4722</v>
      </c>
      <c r="HM212">
        <v>24.924</v>
      </c>
      <c r="HN212">
        <v>23</v>
      </c>
      <c r="HO212">
        <v>1351.91</v>
      </c>
      <c r="HP212">
        <v>21.9475</v>
      </c>
      <c r="HQ212">
        <v>96.8319</v>
      </c>
      <c r="HR212">
        <v>99.7382</v>
      </c>
    </row>
    <row r="213" spans="1:226">
      <c r="A213">
        <v>197</v>
      </c>
      <c r="B213">
        <v>1656173374.1</v>
      </c>
      <c r="C213">
        <v>3577.59999990463</v>
      </c>
      <c r="D213" t="s">
        <v>754</v>
      </c>
      <c r="E213" t="s">
        <v>755</v>
      </c>
      <c r="F213">
        <v>5</v>
      </c>
      <c r="G213" t="s">
        <v>596</v>
      </c>
      <c r="H213" t="s">
        <v>354</v>
      </c>
      <c r="I213">
        <v>1656173366.6</v>
      </c>
      <c r="J213">
        <f>(K213)/1000</f>
        <v>0</v>
      </c>
      <c r="K213">
        <f>IF(BF213, AN213, AH213)</f>
        <v>0</v>
      </c>
      <c r="L213">
        <f>IF(BF213, AI213, AG213)</f>
        <v>0</v>
      </c>
      <c r="M213">
        <f>BH213 - IF(AU213&gt;1, L213*BB213*100.0/(AW213*BV213), 0)</f>
        <v>0</v>
      </c>
      <c r="N213">
        <f>((T213-J213/2)*M213-L213)/(T213+J213/2)</f>
        <v>0</v>
      </c>
      <c r="O213">
        <f>N213*(BO213+BP213)/1000.0</f>
        <v>0</v>
      </c>
      <c r="P213">
        <f>(BH213 - IF(AU213&gt;1, L213*BB213*100.0/(AW213*BV213), 0))*(BO213+BP213)/1000.0</f>
        <v>0</v>
      </c>
      <c r="Q213">
        <f>2.0/((1/S213-1/R213)+SIGN(S213)*SQRT((1/S213-1/R213)*(1/S213-1/R213) + 4*BC213/((BC213+1)*(BC213+1))*(2*1/S213*1/R213-1/R213*1/R213)))</f>
        <v>0</v>
      </c>
      <c r="R213">
        <f>IF(LEFT(BD213,1)&lt;&gt;"0",IF(LEFT(BD213,1)="1",3.0,BE213),$D$5+$E$5*(BV213*BO213/($K$5*1000))+$F$5*(BV213*BO213/($K$5*1000))*MAX(MIN(BB213,$J$5),$I$5)*MAX(MIN(BB213,$J$5),$I$5)+$G$5*MAX(MIN(BB213,$J$5),$I$5)*(BV213*BO213/($K$5*1000))+$H$5*(BV213*BO213/($K$5*1000))*(BV213*BO213/($K$5*1000)))</f>
        <v>0</v>
      </c>
      <c r="S213">
        <f>J213*(1000-(1000*0.61365*exp(17.502*W213/(240.97+W213))/(BO213+BP213)+BJ213)/2)/(1000*0.61365*exp(17.502*W213/(240.97+W213))/(BO213+BP213)-BJ213)</f>
        <v>0</v>
      </c>
      <c r="T213">
        <f>1/((BC213+1)/(Q213/1.6)+1/(R213/1.37)) + BC213/((BC213+1)/(Q213/1.6) + BC213/(R213/1.37))</f>
        <v>0</v>
      </c>
      <c r="U213">
        <f>(AX213*BA213)</f>
        <v>0</v>
      </c>
      <c r="V213">
        <f>(BQ213+(U213+2*0.95*5.67E-8*(((BQ213+$B$7)+273)^4-(BQ213+273)^4)-44100*J213)/(1.84*29.3*R213+8*0.95*5.67E-8*(BQ213+273)^3))</f>
        <v>0</v>
      </c>
      <c r="W213">
        <f>($C$7*BR213+$D$7*BS213+$E$7*V213)</f>
        <v>0</v>
      </c>
      <c r="X213">
        <f>0.61365*exp(17.502*W213/(240.97+W213))</f>
        <v>0</v>
      </c>
      <c r="Y213">
        <f>(Z213/AA213*100)</f>
        <v>0</v>
      </c>
      <c r="Z213">
        <f>BJ213*(BO213+BP213)/1000</f>
        <v>0</v>
      </c>
      <c r="AA213">
        <f>0.61365*exp(17.502*BQ213/(240.97+BQ213))</f>
        <v>0</v>
      </c>
      <c r="AB213">
        <f>(X213-BJ213*(BO213+BP213)/1000)</f>
        <v>0</v>
      </c>
      <c r="AC213">
        <f>(-J213*44100)</f>
        <v>0</v>
      </c>
      <c r="AD213">
        <f>2*29.3*R213*0.92*(BQ213-W213)</f>
        <v>0</v>
      </c>
      <c r="AE213">
        <f>2*0.95*5.67E-8*(((BQ213+$B$7)+273)^4-(W213+273)^4)</f>
        <v>0</v>
      </c>
      <c r="AF213">
        <f>U213+AE213+AC213+AD213</f>
        <v>0</v>
      </c>
      <c r="AG213">
        <f>BN213*AU213*(BI213-BH213*(1000-AU213*BK213)/(1000-AU213*BJ213))/(100*BB213)</f>
        <v>0</v>
      </c>
      <c r="AH213">
        <f>1000*BN213*AU213*(BJ213-BK213)/(100*BB213*(1000-AU213*BJ213))</f>
        <v>0</v>
      </c>
      <c r="AI213">
        <f>(AJ213 - AK213 - BO213*1E3/(8.314*(BQ213+273.15)) * AM213/BN213 * AL213) * BN213/(100*BB213) * (1000 - BK213)/1000</f>
        <v>0</v>
      </c>
      <c r="AJ213">
        <v>1367.72413122915</v>
      </c>
      <c r="AK213">
        <v>1337.06442424242</v>
      </c>
      <c r="AL213">
        <v>3.42752239416977</v>
      </c>
      <c r="AM213">
        <v>66.8786947202565</v>
      </c>
      <c r="AN213">
        <f>(AP213 - AO213 + BO213*1E3/(8.314*(BQ213+273.15)) * AR213/BN213 * AQ213) * BN213/(100*BB213) * 1000/(1000 - AP213)</f>
        <v>0</v>
      </c>
      <c r="AO213">
        <v>21.8806488819381</v>
      </c>
      <c r="AP213">
        <v>23.0328745454545</v>
      </c>
      <c r="AQ213">
        <v>0.00720465332388271</v>
      </c>
      <c r="AR213">
        <v>77.4196873633664</v>
      </c>
      <c r="AS213">
        <v>14</v>
      </c>
      <c r="AT213">
        <v>3</v>
      </c>
      <c r="AU213">
        <f>IF(AS213*$H$13&gt;=AW213,1.0,(AW213/(AW213-AS213*$H$13)))</f>
        <v>0</v>
      </c>
      <c r="AV213">
        <f>(AU213-1)*100</f>
        <v>0</v>
      </c>
      <c r="AW213">
        <f>MAX(0,($B$13+$C$13*BV213)/(1+$D$13*BV213)*BO213/(BQ213+273)*$E$13)</f>
        <v>0</v>
      </c>
      <c r="AX213">
        <f>$B$11*BW213+$C$11*BX213+$F$11*CI213*(1-CL213)</f>
        <v>0</v>
      </c>
      <c r="AY213">
        <f>AX213*AZ213</f>
        <v>0</v>
      </c>
      <c r="AZ213">
        <f>($B$11*$D$9+$C$11*$D$9+$F$11*((CV213+CN213)/MAX(CV213+CN213+CW213, 0.1)*$I$9+CW213/MAX(CV213+CN213+CW213, 0.1)*$J$9))/($B$11+$C$11+$F$11)</f>
        <v>0</v>
      </c>
      <c r="BA213">
        <f>($B$11*$K$9+$C$11*$K$9+$F$11*((CV213+CN213)/MAX(CV213+CN213+CW213, 0.1)*$P$9+CW213/MAX(CV213+CN213+CW213, 0.1)*$Q$9))/($B$11+$C$11+$F$11)</f>
        <v>0</v>
      </c>
      <c r="BB213">
        <v>2.18</v>
      </c>
      <c r="BC213">
        <v>0.5</v>
      </c>
      <c r="BD213" t="s">
        <v>355</v>
      </c>
      <c r="BE213">
        <v>2</v>
      </c>
      <c r="BF213" t="b">
        <v>1</v>
      </c>
      <c r="BG213">
        <v>1656173366.6</v>
      </c>
      <c r="BH213">
        <v>1283.0337037037</v>
      </c>
      <c r="BI213">
        <v>1323.23222222222</v>
      </c>
      <c r="BJ213">
        <v>22.9954814814815</v>
      </c>
      <c r="BK213">
        <v>21.8370851851852</v>
      </c>
      <c r="BL213">
        <v>1280.3</v>
      </c>
      <c r="BM213">
        <v>22.9439185185185</v>
      </c>
      <c r="BN213">
        <v>500.01237037037</v>
      </c>
      <c r="BO213">
        <v>76.3262666666667</v>
      </c>
      <c r="BP213">
        <v>0.0999671</v>
      </c>
      <c r="BQ213">
        <v>26.8106259259259</v>
      </c>
      <c r="BR213">
        <v>27.0120333333333</v>
      </c>
      <c r="BS213">
        <v>999.9</v>
      </c>
      <c r="BT213">
        <v>0</v>
      </c>
      <c r="BU213">
        <v>0</v>
      </c>
      <c r="BV213">
        <v>10020.3022222222</v>
      </c>
      <c r="BW213">
        <v>0</v>
      </c>
      <c r="BX213">
        <v>1792.90259259259</v>
      </c>
      <c r="BY213">
        <v>-40.2000074074074</v>
      </c>
      <c r="BZ213">
        <v>1313.23074074074</v>
      </c>
      <c r="CA213">
        <v>1352.7737037037</v>
      </c>
      <c r="CB213">
        <v>1.15839222222222</v>
      </c>
      <c r="CC213">
        <v>1323.23222222222</v>
      </c>
      <c r="CD213">
        <v>21.8370851851852</v>
      </c>
      <c r="CE213">
        <v>1.75515814814815</v>
      </c>
      <c r="CF213">
        <v>1.66674222222222</v>
      </c>
      <c r="CG213">
        <v>15.3930592592593</v>
      </c>
      <c r="CH213">
        <v>14.5901</v>
      </c>
      <c r="CI213">
        <v>1999.99555555556</v>
      </c>
      <c r="CJ213">
        <v>0.979998777777778</v>
      </c>
      <c r="CK213">
        <v>0.0200012296296296</v>
      </c>
      <c r="CL213">
        <v>0</v>
      </c>
      <c r="CM213">
        <v>2.45649259259259</v>
      </c>
      <c r="CN213">
        <v>0</v>
      </c>
      <c r="CO213">
        <v>3104.85444444444</v>
      </c>
      <c r="CP213">
        <v>16705.362962963</v>
      </c>
      <c r="CQ213">
        <v>46.5</v>
      </c>
      <c r="CR213">
        <v>49</v>
      </c>
      <c r="CS213">
        <v>47.6801111111111</v>
      </c>
      <c r="CT213">
        <v>46.812</v>
      </c>
      <c r="CU213">
        <v>45.826</v>
      </c>
      <c r="CV213">
        <v>1959.99555555556</v>
      </c>
      <c r="CW213">
        <v>40</v>
      </c>
      <c r="CX213">
        <v>0</v>
      </c>
      <c r="CY213">
        <v>1656173373</v>
      </c>
      <c r="CZ213">
        <v>0</v>
      </c>
      <c r="DA213">
        <v>0</v>
      </c>
      <c r="DB213" t="s">
        <v>356</v>
      </c>
      <c r="DC213">
        <v>1656081796.1</v>
      </c>
      <c r="DD213">
        <v>1656081786.6</v>
      </c>
      <c r="DE213">
        <v>0</v>
      </c>
      <c r="DF213">
        <v>0.447</v>
      </c>
      <c r="DG213">
        <v>0.012</v>
      </c>
      <c r="DH213">
        <v>1.816</v>
      </c>
      <c r="DI213">
        <v>-0.091</v>
      </c>
      <c r="DJ213">
        <v>420</v>
      </c>
      <c r="DK213">
        <v>13</v>
      </c>
      <c r="DL213">
        <v>0.64</v>
      </c>
      <c r="DM213">
        <v>0.22</v>
      </c>
      <c r="DN213">
        <v>-40.0726658536585</v>
      </c>
      <c r="DO213">
        <v>-2.96020139372825</v>
      </c>
      <c r="DP213">
        <v>0.358040723674887</v>
      </c>
      <c r="DQ213">
        <v>0</v>
      </c>
      <c r="DR213">
        <v>1.17447097560976</v>
      </c>
      <c r="DS213">
        <v>-0.311695609756098</v>
      </c>
      <c r="DT213">
        <v>0.0333937319081816</v>
      </c>
      <c r="DU213">
        <v>0</v>
      </c>
      <c r="DV213">
        <v>0</v>
      </c>
      <c r="DW213">
        <v>2</v>
      </c>
      <c r="DX213" t="s">
        <v>357</v>
      </c>
      <c r="DY213">
        <v>2.84149</v>
      </c>
      <c r="DZ213">
        <v>2.71627</v>
      </c>
      <c r="EA213">
        <v>0.167093</v>
      </c>
      <c r="EB213">
        <v>0.170079</v>
      </c>
      <c r="EC213">
        <v>0.0848405</v>
      </c>
      <c r="ED213">
        <v>0.0812621</v>
      </c>
      <c r="EE213">
        <v>23527.5</v>
      </c>
      <c r="EF213">
        <v>20249.6</v>
      </c>
      <c r="EG213">
        <v>25301.5</v>
      </c>
      <c r="EH213">
        <v>23774.4</v>
      </c>
      <c r="EI213">
        <v>39542</v>
      </c>
      <c r="EJ213">
        <v>36169.7</v>
      </c>
      <c r="EK213">
        <v>45756.9</v>
      </c>
      <c r="EL213">
        <v>42429.2</v>
      </c>
      <c r="EM213">
        <v>1.76292</v>
      </c>
      <c r="EN213">
        <v>2.1567</v>
      </c>
      <c r="EO213">
        <v>0.0194982</v>
      </c>
      <c r="EP213">
        <v>0</v>
      </c>
      <c r="EQ213">
        <v>26.7124</v>
      </c>
      <c r="ER213">
        <v>999.9</v>
      </c>
      <c r="ES213">
        <v>38.921</v>
      </c>
      <c r="ET213">
        <v>34.392</v>
      </c>
      <c r="EU213">
        <v>27.8487</v>
      </c>
      <c r="EV213">
        <v>52.1566</v>
      </c>
      <c r="EW213">
        <v>34.3309</v>
      </c>
      <c r="EX213">
        <v>2</v>
      </c>
      <c r="EY213">
        <v>0.17297</v>
      </c>
      <c r="EZ213">
        <v>2.95864</v>
      </c>
      <c r="FA213">
        <v>20.218</v>
      </c>
      <c r="FB213">
        <v>5.23256</v>
      </c>
      <c r="FC213">
        <v>11.992</v>
      </c>
      <c r="FD213">
        <v>4.95565</v>
      </c>
      <c r="FE213">
        <v>3.304</v>
      </c>
      <c r="FF213">
        <v>9999</v>
      </c>
      <c r="FG213">
        <v>311.9</v>
      </c>
      <c r="FH213">
        <v>3778.9</v>
      </c>
      <c r="FI213">
        <v>9999</v>
      </c>
      <c r="FJ213">
        <v>1.86828</v>
      </c>
      <c r="FK213">
        <v>1.86401</v>
      </c>
      <c r="FL213">
        <v>1.87149</v>
      </c>
      <c r="FM213">
        <v>1.86251</v>
      </c>
      <c r="FN213">
        <v>1.86188</v>
      </c>
      <c r="FO213">
        <v>1.8683</v>
      </c>
      <c r="FP213">
        <v>1.85846</v>
      </c>
      <c r="FQ213">
        <v>1.86478</v>
      </c>
      <c r="FR213">
        <v>5</v>
      </c>
      <c r="FS213">
        <v>0</v>
      </c>
      <c r="FT213">
        <v>0</v>
      </c>
      <c r="FU213">
        <v>0</v>
      </c>
      <c r="FV213" t="s">
        <v>358</v>
      </c>
      <c r="FW213" t="s">
        <v>359</v>
      </c>
      <c r="FX213" t="s">
        <v>360</v>
      </c>
      <c r="FY213" t="s">
        <v>360</v>
      </c>
      <c r="FZ213" t="s">
        <v>360</v>
      </c>
      <c r="GA213" t="s">
        <v>360</v>
      </c>
      <c r="GB213">
        <v>0</v>
      </c>
      <c r="GC213">
        <v>100</v>
      </c>
      <c r="GD213">
        <v>100</v>
      </c>
      <c r="GE213">
        <v>2.79</v>
      </c>
      <c r="GF213">
        <v>0.0516</v>
      </c>
      <c r="GG213">
        <v>0.394990895927804</v>
      </c>
      <c r="GH213">
        <v>0.00311535208462502</v>
      </c>
      <c r="GI213">
        <v>-2.16445174003142e-06</v>
      </c>
      <c r="GJ213">
        <v>9.0383515404126e-10</v>
      </c>
      <c r="GK213">
        <v>0.0515542376217994</v>
      </c>
      <c r="GL213">
        <v>0</v>
      </c>
      <c r="GM213">
        <v>0</v>
      </c>
      <c r="GN213">
        <v>0</v>
      </c>
      <c r="GO213">
        <v>18</v>
      </c>
      <c r="GP213">
        <v>2154</v>
      </c>
      <c r="GQ213">
        <v>2</v>
      </c>
      <c r="GR213">
        <v>17</v>
      </c>
      <c r="GS213">
        <v>1526.3</v>
      </c>
      <c r="GT213">
        <v>1526.5</v>
      </c>
      <c r="GU213">
        <v>3.32397</v>
      </c>
      <c r="GV213">
        <v>2.33887</v>
      </c>
      <c r="GW213">
        <v>1.99829</v>
      </c>
      <c r="GX213">
        <v>2.67456</v>
      </c>
      <c r="GY213">
        <v>2.09351</v>
      </c>
      <c r="GZ213">
        <v>2.34985</v>
      </c>
      <c r="HA213">
        <v>39.9689</v>
      </c>
      <c r="HB213">
        <v>15.3666</v>
      </c>
      <c r="HC213">
        <v>18</v>
      </c>
      <c r="HD213">
        <v>426.765</v>
      </c>
      <c r="HE213">
        <v>698.517</v>
      </c>
      <c r="HF213">
        <v>23.0011</v>
      </c>
      <c r="HG213">
        <v>29.7207</v>
      </c>
      <c r="HH213">
        <v>30.0007</v>
      </c>
      <c r="HI213">
        <v>29.4591</v>
      </c>
      <c r="HJ213">
        <v>29.4434</v>
      </c>
      <c r="HK213">
        <v>66.6248</v>
      </c>
      <c r="HL213">
        <v>27.4722</v>
      </c>
      <c r="HM213">
        <v>24.5537</v>
      </c>
      <c r="HN213">
        <v>23</v>
      </c>
      <c r="HO213">
        <v>1372</v>
      </c>
      <c r="HP213">
        <v>21.9479</v>
      </c>
      <c r="HQ213">
        <v>96.8301</v>
      </c>
      <c r="HR213">
        <v>99.7376</v>
      </c>
    </row>
    <row r="214" spans="1:226">
      <c r="A214">
        <v>198</v>
      </c>
      <c r="B214">
        <v>1656173379.1</v>
      </c>
      <c r="C214">
        <v>3582.59999990463</v>
      </c>
      <c r="D214" t="s">
        <v>756</v>
      </c>
      <c r="E214" t="s">
        <v>757</v>
      </c>
      <c r="F214">
        <v>5</v>
      </c>
      <c r="G214" t="s">
        <v>596</v>
      </c>
      <c r="H214" t="s">
        <v>354</v>
      </c>
      <c r="I214">
        <v>1656173371.31429</v>
      </c>
      <c r="J214">
        <f>(K214)/1000</f>
        <v>0</v>
      </c>
      <c r="K214">
        <f>IF(BF214, AN214, AH214)</f>
        <v>0</v>
      </c>
      <c r="L214">
        <f>IF(BF214, AI214, AG214)</f>
        <v>0</v>
      </c>
      <c r="M214">
        <f>BH214 - IF(AU214&gt;1, L214*BB214*100.0/(AW214*BV214), 0)</f>
        <v>0</v>
      </c>
      <c r="N214">
        <f>((T214-J214/2)*M214-L214)/(T214+J214/2)</f>
        <v>0</v>
      </c>
      <c r="O214">
        <f>N214*(BO214+BP214)/1000.0</f>
        <v>0</v>
      </c>
      <c r="P214">
        <f>(BH214 - IF(AU214&gt;1, L214*BB214*100.0/(AW214*BV214), 0))*(BO214+BP214)/1000.0</f>
        <v>0</v>
      </c>
      <c r="Q214">
        <f>2.0/((1/S214-1/R214)+SIGN(S214)*SQRT((1/S214-1/R214)*(1/S214-1/R214) + 4*BC214/((BC214+1)*(BC214+1))*(2*1/S214*1/R214-1/R214*1/R214)))</f>
        <v>0</v>
      </c>
      <c r="R214">
        <f>IF(LEFT(BD214,1)&lt;&gt;"0",IF(LEFT(BD214,1)="1",3.0,BE214),$D$5+$E$5*(BV214*BO214/($K$5*1000))+$F$5*(BV214*BO214/($K$5*1000))*MAX(MIN(BB214,$J$5),$I$5)*MAX(MIN(BB214,$J$5),$I$5)+$G$5*MAX(MIN(BB214,$J$5),$I$5)*(BV214*BO214/($K$5*1000))+$H$5*(BV214*BO214/($K$5*1000))*(BV214*BO214/($K$5*1000)))</f>
        <v>0</v>
      </c>
      <c r="S214">
        <f>J214*(1000-(1000*0.61365*exp(17.502*W214/(240.97+W214))/(BO214+BP214)+BJ214)/2)/(1000*0.61365*exp(17.502*W214/(240.97+W214))/(BO214+BP214)-BJ214)</f>
        <v>0</v>
      </c>
      <c r="T214">
        <f>1/((BC214+1)/(Q214/1.6)+1/(R214/1.37)) + BC214/((BC214+1)/(Q214/1.6) + BC214/(R214/1.37))</f>
        <v>0</v>
      </c>
      <c r="U214">
        <f>(AX214*BA214)</f>
        <v>0</v>
      </c>
      <c r="V214">
        <f>(BQ214+(U214+2*0.95*5.67E-8*(((BQ214+$B$7)+273)^4-(BQ214+273)^4)-44100*J214)/(1.84*29.3*R214+8*0.95*5.67E-8*(BQ214+273)^3))</f>
        <v>0</v>
      </c>
      <c r="W214">
        <f>($C$7*BR214+$D$7*BS214+$E$7*V214)</f>
        <v>0</v>
      </c>
      <c r="X214">
        <f>0.61365*exp(17.502*W214/(240.97+W214))</f>
        <v>0</v>
      </c>
      <c r="Y214">
        <f>(Z214/AA214*100)</f>
        <v>0</v>
      </c>
      <c r="Z214">
        <f>BJ214*(BO214+BP214)/1000</f>
        <v>0</v>
      </c>
      <c r="AA214">
        <f>0.61365*exp(17.502*BQ214/(240.97+BQ214))</f>
        <v>0</v>
      </c>
      <c r="AB214">
        <f>(X214-BJ214*(BO214+BP214)/1000)</f>
        <v>0</v>
      </c>
      <c r="AC214">
        <f>(-J214*44100)</f>
        <v>0</v>
      </c>
      <c r="AD214">
        <f>2*29.3*R214*0.92*(BQ214-W214)</f>
        <v>0</v>
      </c>
      <c r="AE214">
        <f>2*0.95*5.67E-8*(((BQ214+$B$7)+273)^4-(W214+273)^4)</f>
        <v>0</v>
      </c>
      <c r="AF214">
        <f>U214+AE214+AC214+AD214</f>
        <v>0</v>
      </c>
      <c r="AG214">
        <f>BN214*AU214*(BI214-BH214*(1000-AU214*BK214)/(1000-AU214*BJ214))/(100*BB214)</f>
        <v>0</v>
      </c>
      <c r="AH214">
        <f>1000*BN214*AU214*(BJ214-BK214)/(100*BB214*(1000-AU214*BJ214))</f>
        <v>0</v>
      </c>
      <c r="AI214">
        <f>(AJ214 - AK214 - BO214*1E3/(8.314*(BQ214+273.15)) * AM214/BN214 * AL214) * BN214/(100*BB214) * (1000 - BK214)/1000</f>
        <v>0</v>
      </c>
      <c r="AJ214">
        <v>1384.49956109851</v>
      </c>
      <c r="AK214">
        <v>1353.96266666667</v>
      </c>
      <c r="AL214">
        <v>3.40964928041859</v>
      </c>
      <c r="AM214">
        <v>66.8786947202565</v>
      </c>
      <c r="AN214">
        <f>(AP214 - AO214 + BO214*1E3/(8.314*(BQ214+273.15)) * AR214/BN214 * AQ214) * BN214/(100*BB214) * 1000/(1000 - AP214)</f>
        <v>0</v>
      </c>
      <c r="AO214">
        <v>21.8820373699884</v>
      </c>
      <c r="AP214">
        <v>23.038276969697</v>
      </c>
      <c r="AQ214">
        <v>0.0014433283356678</v>
      </c>
      <c r="AR214">
        <v>77.4196873633664</v>
      </c>
      <c r="AS214">
        <v>14</v>
      </c>
      <c r="AT214">
        <v>3</v>
      </c>
      <c r="AU214">
        <f>IF(AS214*$H$13&gt;=AW214,1.0,(AW214/(AW214-AS214*$H$13)))</f>
        <v>0</v>
      </c>
      <c r="AV214">
        <f>(AU214-1)*100</f>
        <v>0</v>
      </c>
      <c r="AW214">
        <f>MAX(0,($B$13+$C$13*BV214)/(1+$D$13*BV214)*BO214/(BQ214+273)*$E$13)</f>
        <v>0</v>
      </c>
      <c r="AX214">
        <f>$B$11*BW214+$C$11*BX214+$F$11*CI214*(1-CL214)</f>
        <v>0</v>
      </c>
      <c r="AY214">
        <f>AX214*AZ214</f>
        <v>0</v>
      </c>
      <c r="AZ214">
        <f>($B$11*$D$9+$C$11*$D$9+$F$11*((CV214+CN214)/MAX(CV214+CN214+CW214, 0.1)*$I$9+CW214/MAX(CV214+CN214+CW214, 0.1)*$J$9))/($B$11+$C$11+$F$11)</f>
        <v>0</v>
      </c>
      <c r="BA214">
        <f>($B$11*$K$9+$C$11*$K$9+$F$11*((CV214+CN214)/MAX(CV214+CN214+CW214, 0.1)*$P$9+CW214/MAX(CV214+CN214+CW214, 0.1)*$Q$9))/($B$11+$C$11+$F$11)</f>
        <v>0</v>
      </c>
      <c r="BB214">
        <v>2.18</v>
      </c>
      <c r="BC214">
        <v>0.5</v>
      </c>
      <c r="BD214" t="s">
        <v>355</v>
      </c>
      <c r="BE214">
        <v>2</v>
      </c>
      <c r="BF214" t="b">
        <v>1</v>
      </c>
      <c r="BG214">
        <v>1656173371.31429</v>
      </c>
      <c r="BH214">
        <v>1298.59107142857</v>
      </c>
      <c r="BI214">
        <v>1339.02785714286</v>
      </c>
      <c r="BJ214">
        <v>23.0169642857143</v>
      </c>
      <c r="BK214">
        <v>21.8576178571429</v>
      </c>
      <c r="BL214">
        <v>1295.82535714286</v>
      </c>
      <c r="BM214">
        <v>22.9654071428571</v>
      </c>
      <c r="BN214">
        <v>500.021357142857</v>
      </c>
      <c r="BO214">
        <v>76.3255821428571</v>
      </c>
      <c r="BP214">
        <v>0.100028203571429</v>
      </c>
      <c r="BQ214">
        <v>26.819475</v>
      </c>
      <c r="BR214">
        <v>27.0262714285714</v>
      </c>
      <c r="BS214">
        <v>999.9</v>
      </c>
      <c r="BT214">
        <v>0</v>
      </c>
      <c r="BU214">
        <v>0</v>
      </c>
      <c r="BV214">
        <v>9998.97535714286</v>
      </c>
      <c r="BW214">
        <v>0</v>
      </c>
      <c r="BX214">
        <v>1793.37607142857</v>
      </c>
      <c r="BY214">
        <v>-40.4383357142857</v>
      </c>
      <c r="BZ214">
        <v>1329.18321428571</v>
      </c>
      <c r="CA214">
        <v>1368.95035714286</v>
      </c>
      <c r="CB214">
        <v>1.15934857142857</v>
      </c>
      <c r="CC214">
        <v>1339.02785714286</v>
      </c>
      <c r="CD214">
        <v>21.8576178571429</v>
      </c>
      <c r="CE214">
        <v>1.75678321428571</v>
      </c>
      <c r="CF214">
        <v>1.66829464285714</v>
      </c>
      <c r="CG214">
        <v>15.4074821428571</v>
      </c>
      <c r="CH214">
        <v>14.6045285714286</v>
      </c>
      <c r="CI214">
        <v>1999.99892857143</v>
      </c>
      <c r="CJ214">
        <v>0.979999</v>
      </c>
      <c r="CK214">
        <v>0.020001</v>
      </c>
      <c r="CL214">
        <v>0</v>
      </c>
      <c r="CM214">
        <v>2.43235714285714</v>
      </c>
      <c r="CN214">
        <v>0</v>
      </c>
      <c r="CO214">
        <v>3103.42607142857</v>
      </c>
      <c r="CP214">
        <v>16705.3821428571</v>
      </c>
      <c r="CQ214">
        <v>46.5177142857143</v>
      </c>
      <c r="CR214">
        <v>49</v>
      </c>
      <c r="CS214">
        <v>47.6847857142857</v>
      </c>
      <c r="CT214">
        <v>46.8165</v>
      </c>
      <c r="CU214">
        <v>45.84575</v>
      </c>
      <c r="CV214">
        <v>1959.99892857143</v>
      </c>
      <c r="CW214">
        <v>40</v>
      </c>
      <c r="CX214">
        <v>0</v>
      </c>
      <c r="CY214">
        <v>1656173377.8</v>
      </c>
      <c r="CZ214">
        <v>0</v>
      </c>
      <c r="DA214">
        <v>0</v>
      </c>
      <c r="DB214" t="s">
        <v>356</v>
      </c>
      <c r="DC214">
        <v>1656081796.1</v>
      </c>
      <c r="DD214">
        <v>1656081786.6</v>
      </c>
      <c r="DE214">
        <v>0</v>
      </c>
      <c r="DF214">
        <v>0.447</v>
      </c>
      <c r="DG214">
        <v>0.012</v>
      </c>
      <c r="DH214">
        <v>1.816</v>
      </c>
      <c r="DI214">
        <v>-0.091</v>
      </c>
      <c r="DJ214">
        <v>420</v>
      </c>
      <c r="DK214">
        <v>13</v>
      </c>
      <c r="DL214">
        <v>0.64</v>
      </c>
      <c r="DM214">
        <v>0.22</v>
      </c>
      <c r="DN214">
        <v>-40.2356</v>
      </c>
      <c r="DO214">
        <v>-2.73102229965156</v>
      </c>
      <c r="DP214">
        <v>0.355982419406955</v>
      </c>
      <c r="DQ214">
        <v>0</v>
      </c>
      <c r="DR214">
        <v>1.1631256097561</v>
      </c>
      <c r="DS214">
        <v>-0.0935027874564451</v>
      </c>
      <c r="DT214">
        <v>0.0200780607178376</v>
      </c>
      <c r="DU214">
        <v>1</v>
      </c>
      <c r="DV214">
        <v>1</v>
      </c>
      <c r="DW214">
        <v>2</v>
      </c>
      <c r="DX214" t="s">
        <v>375</v>
      </c>
      <c r="DY214">
        <v>2.84127</v>
      </c>
      <c r="DZ214">
        <v>2.71614</v>
      </c>
      <c r="EA214">
        <v>0.168387</v>
      </c>
      <c r="EB214">
        <v>0.171404</v>
      </c>
      <c r="EC214">
        <v>0.0848447</v>
      </c>
      <c r="ED214">
        <v>0.0811111</v>
      </c>
      <c r="EE214">
        <v>23490.1</v>
      </c>
      <c r="EF214">
        <v>20216.8</v>
      </c>
      <c r="EG214">
        <v>25300.7</v>
      </c>
      <c r="EH214">
        <v>23774</v>
      </c>
      <c r="EI214">
        <v>39541</v>
      </c>
      <c r="EJ214">
        <v>36175</v>
      </c>
      <c r="EK214">
        <v>45755.9</v>
      </c>
      <c r="EL214">
        <v>42428.4</v>
      </c>
      <c r="EM214">
        <v>1.76255</v>
      </c>
      <c r="EN214">
        <v>2.15665</v>
      </c>
      <c r="EO214">
        <v>0.0194609</v>
      </c>
      <c r="EP214">
        <v>0</v>
      </c>
      <c r="EQ214">
        <v>26.7258</v>
      </c>
      <c r="ER214">
        <v>999.9</v>
      </c>
      <c r="ES214">
        <v>38.872</v>
      </c>
      <c r="ET214">
        <v>34.392</v>
      </c>
      <c r="EU214">
        <v>27.8145</v>
      </c>
      <c r="EV214">
        <v>52.1066</v>
      </c>
      <c r="EW214">
        <v>34.3309</v>
      </c>
      <c r="EX214">
        <v>2</v>
      </c>
      <c r="EY214">
        <v>0.17361</v>
      </c>
      <c r="EZ214">
        <v>2.96354</v>
      </c>
      <c r="FA214">
        <v>20.218</v>
      </c>
      <c r="FB214">
        <v>5.23316</v>
      </c>
      <c r="FC214">
        <v>11.992</v>
      </c>
      <c r="FD214">
        <v>4.9556</v>
      </c>
      <c r="FE214">
        <v>3.304</v>
      </c>
      <c r="FF214">
        <v>9999</v>
      </c>
      <c r="FG214">
        <v>311.9</v>
      </c>
      <c r="FH214">
        <v>3778.9</v>
      </c>
      <c r="FI214">
        <v>9999</v>
      </c>
      <c r="FJ214">
        <v>1.86828</v>
      </c>
      <c r="FK214">
        <v>1.86401</v>
      </c>
      <c r="FL214">
        <v>1.87149</v>
      </c>
      <c r="FM214">
        <v>1.86251</v>
      </c>
      <c r="FN214">
        <v>1.86188</v>
      </c>
      <c r="FO214">
        <v>1.86829</v>
      </c>
      <c r="FP214">
        <v>1.85846</v>
      </c>
      <c r="FQ214">
        <v>1.86478</v>
      </c>
      <c r="FR214">
        <v>5</v>
      </c>
      <c r="FS214">
        <v>0</v>
      </c>
      <c r="FT214">
        <v>0</v>
      </c>
      <c r="FU214">
        <v>0</v>
      </c>
      <c r="FV214" t="s">
        <v>358</v>
      </c>
      <c r="FW214" t="s">
        <v>359</v>
      </c>
      <c r="FX214" t="s">
        <v>360</v>
      </c>
      <c r="FY214" t="s">
        <v>360</v>
      </c>
      <c r="FZ214" t="s">
        <v>360</v>
      </c>
      <c r="GA214" t="s">
        <v>360</v>
      </c>
      <c r="GB214">
        <v>0</v>
      </c>
      <c r="GC214">
        <v>100</v>
      </c>
      <c r="GD214">
        <v>100</v>
      </c>
      <c r="GE214">
        <v>2.82</v>
      </c>
      <c r="GF214">
        <v>0.0516</v>
      </c>
      <c r="GG214">
        <v>0.394990895927804</v>
      </c>
      <c r="GH214">
        <v>0.00311535208462502</v>
      </c>
      <c r="GI214">
        <v>-2.16445174003142e-06</v>
      </c>
      <c r="GJ214">
        <v>9.0383515404126e-10</v>
      </c>
      <c r="GK214">
        <v>0.0515542376217994</v>
      </c>
      <c r="GL214">
        <v>0</v>
      </c>
      <c r="GM214">
        <v>0</v>
      </c>
      <c r="GN214">
        <v>0</v>
      </c>
      <c r="GO214">
        <v>18</v>
      </c>
      <c r="GP214">
        <v>2154</v>
      </c>
      <c r="GQ214">
        <v>2</v>
      </c>
      <c r="GR214">
        <v>17</v>
      </c>
      <c r="GS214">
        <v>1526.4</v>
      </c>
      <c r="GT214">
        <v>1526.5</v>
      </c>
      <c r="GU214">
        <v>3.35693</v>
      </c>
      <c r="GV214">
        <v>2.33398</v>
      </c>
      <c r="GW214">
        <v>1.99829</v>
      </c>
      <c r="GX214">
        <v>2.67334</v>
      </c>
      <c r="GY214">
        <v>2.09351</v>
      </c>
      <c r="GZ214">
        <v>2.39014</v>
      </c>
      <c r="HA214">
        <v>39.9689</v>
      </c>
      <c r="HB214">
        <v>15.3666</v>
      </c>
      <c r="HC214">
        <v>18</v>
      </c>
      <c r="HD214">
        <v>426.612</v>
      </c>
      <c r="HE214">
        <v>698.581</v>
      </c>
      <c r="HF214">
        <v>23.0009</v>
      </c>
      <c r="HG214">
        <v>29.7306</v>
      </c>
      <c r="HH214">
        <v>30.0008</v>
      </c>
      <c r="HI214">
        <v>29.4681</v>
      </c>
      <c r="HJ214">
        <v>29.4523</v>
      </c>
      <c r="HK214">
        <v>67.2311</v>
      </c>
      <c r="HL214">
        <v>27.1738</v>
      </c>
      <c r="HM214">
        <v>24.5537</v>
      </c>
      <c r="HN214">
        <v>23</v>
      </c>
      <c r="HO214">
        <v>1385.38</v>
      </c>
      <c r="HP214">
        <v>21.9729</v>
      </c>
      <c r="HQ214">
        <v>96.8276</v>
      </c>
      <c r="HR214">
        <v>99.7358</v>
      </c>
    </row>
    <row r="215" spans="1:226">
      <c r="A215">
        <v>199</v>
      </c>
      <c r="B215">
        <v>1656173384.1</v>
      </c>
      <c r="C215">
        <v>3587.59999990463</v>
      </c>
      <c r="D215" t="s">
        <v>758</v>
      </c>
      <c r="E215" t="s">
        <v>759</v>
      </c>
      <c r="F215">
        <v>5</v>
      </c>
      <c r="G215" t="s">
        <v>596</v>
      </c>
      <c r="H215" t="s">
        <v>354</v>
      </c>
      <c r="I215">
        <v>1656173376.6</v>
      </c>
      <c r="J215">
        <f>(K215)/1000</f>
        <v>0</v>
      </c>
      <c r="K215">
        <f>IF(BF215, AN215, AH215)</f>
        <v>0</v>
      </c>
      <c r="L215">
        <f>IF(BF215, AI215, AG215)</f>
        <v>0</v>
      </c>
      <c r="M215">
        <f>BH215 - IF(AU215&gt;1, L215*BB215*100.0/(AW215*BV215), 0)</f>
        <v>0</v>
      </c>
      <c r="N215">
        <f>((T215-J215/2)*M215-L215)/(T215+J215/2)</f>
        <v>0</v>
      </c>
      <c r="O215">
        <f>N215*(BO215+BP215)/1000.0</f>
        <v>0</v>
      </c>
      <c r="P215">
        <f>(BH215 - IF(AU215&gt;1, L215*BB215*100.0/(AW215*BV215), 0))*(BO215+BP215)/1000.0</f>
        <v>0</v>
      </c>
      <c r="Q215">
        <f>2.0/((1/S215-1/R215)+SIGN(S215)*SQRT((1/S215-1/R215)*(1/S215-1/R215) + 4*BC215/((BC215+1)*(BC215+1))*(2*1/S215*1/R215-1/R215*1/R215)))</f>
        <v>0</v>
      </c>
      <c r="R215">
        <f>IF(LEFT(BD215,1)&lt;&gt;"0",IF(LEFT(BD215,1)="1",3.0,BE215),$D$5+$E$5*(BV215*BO215/($K$5*1000))+$F$5*(BV215*BO215/($K$5*1000))*MAX(MIN(BB215,$J$5),$I$5)*MAX(MIN(BB215,$J$5),$I$5)+$G$5*MAX(MIN(BB215,$J$5),$I$5)*(BV215*BO215/($K$5*1000))+$H$5*(BV215*BO215/($K$5*1000))*(BV215*BO215/($K$5*1000)))</f>
        <v>0</v>
      </c>
      <c r="S215">
        <f>J215*(1000-(1000*0.61365*exp(17.502*W215/(240.97+W215))/(BO215+BP215)+BJ215)/2)/(1000*0.61365*exp(17.502*W215/(240.97+W215))/(BO215+BP215)-BJ215)</f>
        <v>0</v>
      </c>
      <c r="T215">
        <f>1/((BC215+1)/(Q215/1.6)+1/(R215/1.37)) + BC215/((BC215+1)/(Q215/1.6) + BC215/(R215/1.37))</f>
        <v>0</v>
      </c>
      <c r="U215">
        <f>(AX215*BA215)</f>
        <v>0</v>
      </c>
      <c r="V215">
        <f>(BQ215+(U215+2*0.95*5.67E-8*(((BQ215+$B$7)+273)^4-(BQ215+273)^4)-44100*J215)/(1.84*29.3*R215+8*0.95*5.67E-8*(BQ215+273)^3))</f>
        <v>0</v>
      </c>
      <c r="W215">
        <f>($C$7*BR215+$D$7*BS215+$E$7*V215)</f>
        <v>0</v>
      </c>
      <c r="X215">
        <f>0.61365*exp(17.502*W215/(240.97+W215))</f>
        <v>0</v>
      </c>
      <c r="Y215">
        <f>(Z215/AA215*100)</f>
        <v>0</v>
      </c>
      <c r="Z215">
        <f>BJ215*(BO215+BP215)/1000</f>
        <v>0</v>
      </c>
      <c r="AA215">
        <f>0.61365*exp(17.502*BQ215/(240.97+BQ215))</f>
        <v>0</v>
      </c>
      <c r="AB215">
        <f>(X215-BJ215*(BO215+BP215)/1000)</f>
        <v>0</v>
      </c>
      <c r="AC215">
        <f>(-J215*44100)</f>
        <v>0</v>
      </c>
      <c r="AD215">
        <f>2*29.3*R215*0.92*(BQ215-W215)</f>
        <v>0</v>
      </c>
      <c r="AE215">
        <f>2*0.95*5.67E-8*(((BQ215+$B$7)+273)^4-(W215+273)^4)</f>
        <v>0</v>
      </c>
      <c r="AF215">
        <f>U215+AE215+AC215+AD215</f>
        <v>0</v>
      </c>
      <c r="AG215">
        <f>BN215*AU215*(BI215-BH215*(1000-AU215*BK215)/(1000-AU215*BJ215))/(100*BB215)</f>
        <v>0</v>
      </c>
      <c r="AH215">
        <f>1000*BN215*AU215*(BJ215-BK215)/(100*BB215*(1000-AU215*BJ215))</f>
        <v>0</v>
      </c>
      <c r="AI215">
        <f>(AJ215 - AK215 - BO215*1E3/(8.314*(BQ215+273.15)) * AM215/BN215 * AL215) * BN215/(100*BB215) * (1000 - BK215)/1000</f>
        <v>0</v>
      </c>
      <c r="AJ215">
        <v>1401.95629210142</v>
      </c>
      <c r="AK215">
        <v>1371.22757575758</v>
      </c>
      <c r="AL215">
        <v>3.47360943377679</v>
      </c>
      <c r="AM215">
        <v>66.8786947202565</v>
      </c>
      <c r="AN215">
        <f>(AP215 - AO215 + BO215*1E3/(8.314*(BQ215+273.15)) * AR215/BN215 * AQ215) * BN215/(100*BB215) * 1000/(1000 - AP215)</f>
        <v>0</v>
      </c>
      <c r="AO215">
        <v>21.8302850367377</v>
      </c>
      <c r="AP215">
        <v>23.0180824242424</v>
      </c>
      <c r="AQ215">
        <v>-0.00519999750114441</v>
      </c>
      <c r="AR215">
        <v>77.4196873633664</v>
      </c>
      <c r="AS215">
        <v>14</v>
      </c>
      <c r="AT215">
        <v>3</v>
      </c>
      <c r="AU215">
        <f>IF(AS215*$H$13&gt;=AW215,1.0,(AW215/(AW215-AS215*$H$13)))</f>
        <v>0</v>
      </c>
      <c r="AV215">
        <f>(AU215-1)*100</f>
        <v>0</v>
      </c>
      <c r="AW215">
        <f>MAX(0,($B$13+$C$13*BV215)/(1+$D$13*BV215)*BO215/(BQ215+273)*$E$13)</f>
        <v>0</v>
      </c>
      <c r="AX215">
        <f>$B$11*BW215+$C$11*BX215+$F$11*CI215*(1-CL215)</f>
        <v>0</v>
      </c>
      <c r="AY215">
        <f>AX215*AZ215</f>
        <v>0</v>
      </c>
      <c r="AZ215">
        <f>($B$11*$D$9+$C$11*$D$9+$F$11*((CV215+CN215)/MAX(CV215+CN215+CW215, 0.1)*$I$9+CW215/MAX(CV215+CN215+CW215, 0.1)*$J$9))/($B$11+$C$11+$F$11)</f>
        <v>0</v>
      </c>
      <c r="BA215">
        <f>($B$11*$K$9+$C$11*$K$9+$F$11*((CV215+CN215)/MAX(CV215+CN215+CW215, 0.1)*$P$9+CW215/MAX(CV215+CN215+CW215, 0.1)*$Q$9))/($B$11+$C$11+$F$11)</f>
        <v>0</v>
      </c>
      <c r="BB215">
        <v>2.18</v>
      </c>
      <c r="BC215">
        <v>0.5</v>
      </c>
      <c r="BD215" t="s">
        <v>355</v>
      </c>
      <c r="BE215">
        <v>2</v>
      </c>
      <c r="BF215" t="b">
        <v>1</v>
      </c>
      <c r="BG215">
        <v>1656173376.6</v>
      </c>
      <c r="BH215">
        <v>1316.18444444444</v>
      </c>
      <c r="BI215">
        <v>1356.82444444444</v>
      </c>
      <c r="BJ215">
        <v>23.0291111111111</v>
      </c>
      <c r="BK215">
        <v>21.8621185185185</v>
      </c>
      <c r="BL215">
        <v>1313.38259259259</v>
      </c>
      <c r="BM215">
        <v>22.9775555555556</v>
      </c>
      <c r="BN215">
        <v>500.027185185185</v>
      </c>
      <c r="BO215">
        <v>76.3245481481482</v>
      </c>
      <c r="BP215">
        <v>0.100055788888889</v>
      </c>
      <c r="BQ215">
        <v>26.8311148148148</v>
      </c>
      <c r="BR215">
        <v>27.0414037037037</v>
      </c>
      <c r="BS215">
        <v>999.9</v>
      </c>
      <c r="BT215">
        <v>0</v>
      </c>
      <c r="BU215">
        <v>0</v>
      </c>
      <c r="BV215">
        <v>9991.52814814815</v>
      </c>
      <c r="BW215">
        <v>0</v>
      </c>
      <c r="BX215">
        <v>1794.0262962963</v>
      </c>
      <c r="BY215">
        <v>-40.6409518518518</v>
      </c>
      <c r="BZ215">
        <v>1347.20814814815</v>
      </c>
      <c r="CA215">
        <v>1387.15074074074</v>
      </c>
      <c r="CB215">
        <v>1.16699407407407</v>
      </c>
      <c r="CC215">
        <v>1356.82444444444</v>
      </c>
      <c r="CD215">
        <v>21.8621185185185</v>
      </c>
      <c r="CE215">
        <v>1.75768703703704</v>
      </c>
      <c r="CF215">
        <v>1.66861555555556</v>
      </c>
      <c r="CG215">
        <v>15.4154962962963</v>
      </c>
      <c r="CH215">
        <v>14.6075111111111</v>
      </c>
      <c r="CI215">
        <v>1999.97851851852</v>
      </c>
      <c r="CJ215">
        <v>0.979999</v>
      </c>
      <c r="CK215">
        <v>0.020001</v>
      </c>
      <c r="CL215">
        <v>0</v>
      </c>
      <c r="CM215">
        <v>2.44052592592593</v>
      </c>
      <c r="CN215">
        <v>0</v>
      </c>
      <c r="CO215">
        <v>3101.77814814815</v>
      </c>
      <c r="CP215">
        <v>16705.2074074074</v>
      </c>
      <c r="CQ215">
        <v>46.539037037037</v>
      </c>
      <c r="CR215">
        <v>49.0183703703704</v>
      </c>
      <c r="CS215">
        <v>47.687</v>
      </c>
      <c r="CT215">
        <v>46.8283333333333</v>
      </c>
      <c r="CU215">
        <v>45.868</v>
      </c>
      <c r="CV215">
        <v>1959.97851851852</v>
      </c>
      <c r="CW215">
        <v>40</v>
      </c>
      <c r="CX215">
        <v>0</v>
      </c>
      <c r="CY215">
        <v>1656173383.2</v>
      </c>
      <c r="CZ215">
        <v>0</v>
      </c>
      <c r="DA215">
        <v>0</v>
      </c>
      <c r="DB215" t="s">
        <v>356</v>
      </c>
      <c r="DC215">
        <v>1656081796.1</v>
      </c>
      <c r="DD215">
        <v>1656081786.6</v>
      </c>
      <c r="DE215">
        <v>0</v>
      </c>
      <c r="DF215">
        <v>0.447</v>
      </c>
      <c r="DG215">
        <v>0.012</v>
      </c>
      <c r="DH215">
        <v>1.816</v>
      </c>
      <c r="DI215">
        <v>-0.091</v>
      </c>
      <c r="DJ215">
        <v>420</v>
      </c>
      <c r="DK215">
        <v>13</v>
      </c>
      <c r="DL215">
        <v>0.64</v>
      </c>
      <c r="DM215">
        <v>0.22</v>
      </c>
      <c r="DN215">
        <v>-40.4663097560976</v>
      </c>
      <c r="DO215">
        <v>-3.20481114982578</v>
      </c>
      <c r="DP215">
        <v>0.400452394664613</v>
      </c>
      <c r="DQ215">
        <v>0</v>
      </c>
      <c r="DR215">
        <v>1.16610707317073</v>
      </c>
      <c r="DS215">
        <v>0.111791289198608</v>
      </c>
      <c r="DT215">
        <v>0.0242341845076483</v>
      </c>
      <c r="DU215">
        <v>0</v>
      </c>
      <c r="DV215">
        <v>0</v>
      </c>
      <c r="DW215">
        <v>2</v>
      </c>
      <c r="DX215" t="s">
        <v>357</v>
      </c>
      <c r="DY215">
        <v>2.84128</v>
      </c>
      <c r="DZ215">
        <v>2.71659</v>
      </c>
      <c r="EA215">
        <v>0.169697</v>
      </c>
      <c r="EB215">
        <v>0.172648</v>
      </c>
      <c r="EC215">
        <v>0.0847846</v>
      </c>
      <c r="ED215">
        <v>0.0812347</v>
      </c>
      <c r="EE215">
        <v>23452.5</v>
      </c>
      <c r="EF215">
        <v>20186.4</v>
      </c>
      <c r="EG215">
        <v>25300.1</v>
      </c>
      <c r="EH215">
        <v>23774</v>
      </c>
      <c r="EI215">
        <v>39542.5</v>
      </c>
      <c r="EJ215">
        <v>36170.2</v>
      </c>
      <c r="EK215">
        <v>45754.6</v>
      </c>
      <c r="EL215">
        <v>42428.5</v>
      </c>
      <c r="EM215">
        <v>1.7628</v>
      </c>
      <c r="EN215">
        <v>2.15663</v>
      </c>
      <c r="EO215">
        <v>0.0192225</v>
      </c>
      <c r="EP215">
        <v>0</v>
      </c>
      <c r="EQ215">
        <v>26.7395</v>
      </c>
      <c r="ER215">
        <v>999.9</v>
      </c>
      <c r="ES215">
        <v>38.823</v>
      </c>
      <c r="ET215">
        <v>34.402</v>
      </c>
      <c r="EU215">
        <v>27.7919</v>
      </c>
      <c r="EV215">
        <v>52.4166</v>
      </c>
      <c r="EW215">
        <v>34.347</v>
      </c>
      <c r="EX215">
        <v>2</v>
      </c>
      <c r="EY215">
        <v>0.174261</v>
      </c>
      <c r="EZ215">
        <v>2.96002</v>
      </c>
      <c r="FA215">
        <v>20.2179</v>
      </c>
      <c r="FB215">
        <v>5.23197</v>
      </c>
      <c r="FC215">
        <v>11.992</v>
      </c>
      <c r="FD215">
        <v>4.95545</v>
      </c>
      <c r="FE215">
        <v>3.3039</v>
      </c>
      <c r="FF215">
        <v>9999</v>
      </c>
      <c r="FG215">
        <v>311.9</v>
      </c>
      <c r="FH215">
        <v>3779.1</v>
      </c>
      <c r="FI215">
        <v>9999</v>
      </c>
      <c r="FJ215">
        <v>1.86829</v>
      </c>
      <c r="FK215">
        <v>1.86401</v>
      </c>
      <c r="FL215">
        <v>1.87149</v>
      </c>
      <c r="FM215">
        <v>1.8625</v>
      </c>
      <c r="FN215">
        <v>1.86188</v>
      </c>
      <c r="FO215">
        <v>1.86829</v>
      </c>
      <c r="FP215">
        <v>1.85846</v>
      </c>
      <c r="FQ215">
        <v>1.86478</v>
      </c>
      <c r="FR215">
        <v>5</v>
      </c>
      <c r="FS215">
        <v>0</v>
      </c>
      <c r="FT215">
        <v>0</v>
      </c>
      <c r="FU215">
        <v>0</v>
      </c>
      <c r="FV215" t="s">
        <v>358</v>
      </c>
      <c r="FW215" t="s">
        <v>359</v>
      </c>
      <c r="FX215" t="s">
        <v>360</v>
      </c>
      <c r="FY215" t="s">
        <v>360</v>
      </c>
      <c r="FZ215" t="s">
        <v>360</v>
      </c>
      <c r="GA215" t="s">
        <v>360</v>
      </c>
      <c r="GB215">
        <v>0</v>
      </c>
      <c r="GC215">
        <v>100</v>
      </c>
      <c r="GD215">
        <v>100</v>
      </c>
      <c r="GE215">
        <v>2.85</v>
      </c>
      <c r="GF215">
        <v>0.0516</v>
      </c>
      <c r="GG215">
        <v>0.394990895927804</v>
      </c>
      <c r="GH215">
        <v>0.00311535208462502</v>
      </c>
      <c r="GI215">
        <v>-2.16445174003142e-06</v>
      </c>
      <c r="GJ215">
        <v>9.0383515404126e-10</v>
      </c>
      <c r="GK215">
        <v>0.0515542376217994</v>
      </c>
      <c r="GL215">
        <v>0</v>
      </c>
      <c r="GM215">
        <v>0</v>
      </c>
      <c r="GN215">
        <v>0</v>
      </c>
      <c r="GO215">
        <v>18</v>
      </c>
      <c r="GP215">
        <v>2154</v>
      </c>
      <c r="GQ215">
        <v>2</v>
      </c>
      <c r="GR215">
        <v>17</v>
      </c>
      <c r="GS215">
        <v>1526.5</v>
      </c>
      <c r="GT215">
        <v>1526.6</v>
      </c>
      <c r="GU215">
        <v>3.38623</v>
      </c>
      <c r="GV215">
        <v>2.33032</v>
      </c>
      <c r="GW215">
        <v>1.99829</v>
      </c>
      <c r="GX215">
        <v>2.67456</v>
      </c>
      <c r="GY215">
        <v>2.09351</v>
      </c>
      <c r="GZ215">
        <v>2.38281</v>
      </c>
      <c r="HA215">
        <v>39.9942</v>
      </c>
      <c r="HB215">
        <v>15.3666</v>
      </c>
      <c r="HC215">
        <v>18</v>
      </c>
      <c r="HD215">
        <v>426.816</v>
      </c>
      <c r="HE215">
        <v>698.668</v>
      </c>
      <c r="HF215">
        <v>22.9998</v>
      </c>
      <c r="HG215">
        <v>29.7406</v>
      </c>
      <c r="HH215">
        <v>30.0007</v>
      </c>
      <c r="HI215">
        <v>29.477</v>
      </c>
      <c r="HJ215">
        <v>29.4611</v>
      </c>
      <c r="HK215">
        <v>67.8648</v>
      </c>
      <c r="HL215">
        <v>26.8702</v>
      </c>
      <c r="HM215">
        <v>24.5537</v>
      </c>
      <c r="HN215">
        <v>23</v>
      </c>
      <c r="HO215">
        <v>1405.54</v>
      </c>
      <c r="HP215">
        <v>22.015</v>
      </c>
      <c r="HQ215">
        <v>96.8251</v>
      </c>
      <c r="HR215">
        <v>99.7359</v>
      </c>
    </row>
    <row r="216" spans="1:226">
      <c r="A216">
        <v>200</v>
      </c>
      <c r="B216">
        <v>1656173389.1</v>
      </c>
      <c r="C216">
        <v>3592.59999990463</v>
      </c>
      <c r="D216" t="s">
        <v>760</v>
      </c>
      <c r="E216" t="s">
        <v>761</v>
      </c>
      <c r="F216">
        <v>5</v>
      </c>
      <c r="G216" t="s">
        <v>596</v>
      </c>
      <c r="H216" t="s">
        <v>354</v>
      </c>
      <c r="I216">
        <v>1656173381.31429</v>
      </c>
      <c r="J216">
        <f>(K216)/1000</f>
        <v>0</v>
      </c>
      <c r="K216">
        <f>IF(BF216, AN216, AH216)</f>
        <v>0</v>
      </c>
      <c r="L216">
        <f>IF(BF216, AI216, AG216)</f>
        <v>0</v>
      </c>
      <c r="M216">
        <f>BH216 - IF(AU216&gt;1, L216*BB216*100.0/(AW216*BV216), 0)</f>
        <v>0</v>
      </c>
      <c r="N216">
        <f>((T216-J216/2)*M216-L216)/(T216+J216/2)</f>
        <v>0</v>
      </c>
      <c r="O216">
        <f>N216*(BO216+BP216)/1000.0</f>
        <v>0</v>
      </c>
      <c r="P216">
        <f>(BH216 - IF(AU216&gt;1, L216*BB216*100.0/(AW216*BV216), 0))*(BO216+BP216)/1000.0</f>
        <v>0</v>
      </c>
      <c r="Q216">
        <f>2.0/((1/S216-1/R216)+SIGN(S216)*SQRT((1/S216-1/R216)*(1/S216-1/R216) + 4*BC216/((BC216+1)*(BC216+1))*(2*1/S216*1/R216-1/R216*1/R216)))</f>
        <v>0</v>
      </c>
      <c r="R216">
        <f>IF(LEFT(BD216,1)&lt;&gt;"0",IF(LEFT(BD216,1)="1",3.0,BE216),$D$5+$E$5*(BV216*BO216/($K$5*1000))+$F$5*(BV216*BO216/($K$5*1000))*MAX(MIN(BB216,$J$5),$I$5)*MAX(MIN(BB216,$J$5),$I$5)+$G$5*MAX(MIN(BB216,$J$5),$I$5)*(BV216*BO216/($K$5*1000))+$H$5*(BV216*BO216/($K$5*1000))*(BV216*BO216/($K$5*1000)))</f>
        <v>0</v>
      </c>
      <c r="S216">
        <f>J216*(1000-(1000*0.61365*exp(17.502*W216/(240.97+W216))/(BO216+BP216)+BJ216)/2)/(1000*0.61365*exp(17.502*W216/(240.97+W216))/(BO216+BP216)-BJ216)</f>
        <v>0</v>
      </c>
      <c r="T216">
        <f>1/((BC216+1)/(Q216/1.6)+1/(R216/1.37)) + BC216/((BC216+1)/(Q216/1.6) + BC216/(R216/1.37))</f>
        <v>0</v>
      </c>
      <c r="U216">
        <f>(AX216*BA216)</f>
        <v>0</v>
      </c>
      <c r="V216">
        <f>(BQ216+(U216+2*0.95*5.67E-8*(((BQ216+$B$7)+273)^4-(BQ216+273)^4)-44100*J216)/(1.84*29.3*R216+8*0.95*5.67E-8*(BQ216+273)^3))</f>
        <v>0</v>
      </c>
      <c r="W216">
        <f>($C$7*BR216+$D$7*BS216+$E$7*V216)</f>
        <v>0</v>
      </c>
      <c r="X216">
        <f>0.61365*exp(17.502*W216/(240.97+W216))</f>
        <v>0</v>
      </c>
      <c r="Y216">
        <f>(Z216/AA216*100)</f>
        <v>0</v>
      </c>
      <c r="Z216">
        <f>BJ216*(BO216+BP216)/1000</f>
        <v>0</v>
      </c>
      <c r="AA216">
        <f>0.61365*exp(17.502*BQ216/(240.97+BQ216))</f>
        <v>0</v>
      </c>
      <c r="AB216">
        <f>(X216-BJ216*(BO216+BP216)/1000)</f>
        <v>0</v>
      </c>
      <c r="AC216">
        <f>(-J216*44100)</f>
        <v>0</v>
      </c>
      <c r="AD216">
        <f>2*29.3*R216*0.92*(BQ216-W216)</f>
        <v>0</v>
      </c>
      <c r="AE216">
        <f>2*0.95*5.67E-8*(((BQ216+$B$7)+273)^4-(W216+273)^4)</f>
        <v>0</v>
      </c>
      <c r="AF216">
        <f>U216+AE216+AC216+AD216</f>
        <v>0</v>
      </c>
      <c r="AG216">
        <f>BN216*AU216*(BI216-BH216*(1000-AU216*BK216)/(1000-AU216*BJ216))/(100*BB216)</f>
        <v>0</v>
      </c>
      <c r="AH216">
        <f>1000*BN216*AU216*(BJ216-BK216)/(100*BB216*(1000-AU216*BJ216))</f>
        <v>0</v>
      </c>
      <c r="AI216">
        <f>(AJ216 - AK216 - BO216*1E3/(8.314*(BQ216+273.15)) * AM216/BN216 * AL216) * BN216/(100*BB216) * (1000 - BK216)/1000</f>
        <v>0</v>
      </c>
      <c r="AJ216">
        <v>1418.93353977878</v>
      </c>
      <c r="AK216">
        <v>1388.18593939394</v>
      </c>
      <c r="AL216">
        <v>3.41751995342289</v>
      </c>
      <c r="AM216">
        <v>66.8786947202565</v>
      </c>
      <c r="AN216">
        <f>(AP216 - AO216 + BO216*1E3/(8.314*(BQ216+273.15)) * AR216/BN216 * AQ216) * BN216/(100*BB216) * 1000/(1000 - AP216)</f>
        <v>0</v>
      </c>
      <c r="AO216">
        <v>21.8918964601475</v>
      </c>
      <c r="AP216">
        <v>23.0284933333333</v>
      </c>
      <c r="AQ216">
        <v>0.000812828068529394</v>
      </c>
      <c r="AR216">
        <v>77.4196873633664</v>
      </c>
      <c r="AS216">
        <v>14</v>
      </c>
      <c r="AT216">
        <v>3</v>
      </c>
      <c r="AU216">
        <f>IF(AS216*$H$13&gt;=AW216,1.0,(AW216/(AW216-AS216*$H$13)))</f>
        <v>0</v>
      </c>
      <c r="AV216">
        <f>(AU216-1)*100</f>
        <v>0</v>
      </c>
      <c r="AW216">
        <f>MAX(0,($B$13+$C$13*BV216)/(1+$D$13*BV216)*BO216/(BQ216+273)*$E$13)</f>
        <v>0</v>
      </c>
      <c r="AX216">
        <f>$B$11*BW216+$C$11*BX216+$F$11*CI216*(1-CL216)</f>
        <v>0</v>
      </c>
      <c r="AY216">
        <f>AX216*AZ216</f>
        <v>0</v>
      </c>
      <c r="AZ216">
        <f>($B$11*$D$9+$C$11*$D$9+$F$11*((CV216+CN216)/MAX(CV216+CN216+CW216, 0.1)*$I$9+CW216/MAX(CV216+CN216+CW216, 0.1)*$J$9))/($B$11+$C$11+$F$11)</f>
        <v>0</v>
      </c>
      <c r="BA216">
        <f>($B$11*$K$9+$C$11*$K$9+$F$11*((CV216+CN216)/MAX(CV216+CN216+CW216, 0.1)*$P$9+CW216/MAX(CV216+CN216+CW216, 0.1)*$Q$9))/($B$11+$C$11+$F$11)</f>
        <v>0</v>
      </c>
      <c r="BB216">
        <v>2.18</v>
      </c>
      <c r="BC216">
        <v>0.5</v>
      </c>
      <c r="BD216" t="s">
        <v>355</v>
      </c>
      <c r="BE216">
        <v>2</v>
      </c>
      <c r="BF216" t="b">
        <v>1</v>
      </c>
      <c r="BG216">
        <v>1656173381.31429</v>
      </c>
      <c r="BH216">
        <v>1331.88</v>
      </c>
      <c r="BI216">
        <v>1372.61821428571</v>
      </c>
      <c r="BJ216">
        <v>23.0293785714286</v>
      </c>
      <c r="BK216">
        <v>21.871825</v>
      </c>
      <c r="BL216">
        <v>1329.04642857143</v>
      </c>
      <c r="BM216">
        <v>22.9778214285714</v>
      </c>
      <c r="BN216">
        <v>500.016142857143</v>
      </c>
      <c r="BO216">
        <v>76.3233392857143</v>
      </c>
      <c r="BP216">
        <v>0.0999938678571429</v>
      </c>
      <c r="BQ216">
        <v>26.8370428571429</v>
      </c>
      <c r="BR216">
        <v>27.0471428571429</v>
      </c>
      <c r="BS216">
        <v>999.9</v>
      </c>
      <c r="BT216">
        <v>0</v>
      </c>
      <c r="BU216">
        <v>0</v>
      </c>
      <c r="BV216">
        <v>9990.02392857143</v>
      </c>
      <c r="BW216">
        <v>0</v>
      </c>
      <c r="BX216">
        <v>1795.13392857143</v>
      </c>
      <c r="BY216">
        <v>-40.7376928571429</v>
      </c>
      <c r="BZ216">
        <v>1363.275</v>
      </c>
      <c r="CA216">
        <v>1403.31142857143</v>
      </c>
      <c r="CB216">
        <v>1.15754821428571</v>
      </c>
      <c r="CC216">
        <v>1372.61821428571</v>
      </c>
      <c r="CD216">
        <v>21.871825</v>
      </c>
      <c r="CE216">
        <v>1.75767928571429</v>
      </c>
      <c r="CF216">
        <v>1.66933071428571</v>
      </c>
      <c r="CG216">
        <v>15.4154214285714</v>
      </c>
      <c r="CH216">
        <v>14.6141321428571</v>
      </c>
      <c r="CI216">
        <v>1999.99142857143</v>
      </c>
      <c r="CJ216">
        <v>0.979999107142857</v>
      </c>
      <c r="CK216">
        <v>0.0200008892857143</v>
      </c>
      <c r="CL216">
        <v>0</v>
      </c>
      <c r="CM216">
        <v>2.437825</v>
      </c>
      <c r="CN216">
        <v>0</v>
      </c>
      <c r="CO216">
        <v>3100.61964285714</v>
      </c>
      <c r="CP216">
        <v>16705.325</v>
      </c>
      <c r="CQ216">
        <v>46.5575714285714</v>
      </c>
      <c r="CR216">
        <v>49.0376428571428</v>
      </c>
      <c r="CS216">
        <v>47.696</v>
      </c>
      <c r="CT216">
        <v>46.848</v>
      </c>
      <c r="CU216">
        <v>45.875</v>
      </c>
      <c r="CV216">
        <v>1959.99107142857</v>
      </c>
      <c r="CW216">
        <v>40.0003571428571</v>
      </c>
      <c r="CX216">
        <v>0</v>
      </c>
      <c r="CY216">
        <v>1656173388</v>
      </c>
      <c r="CZ216">
        <v>0</v>
      </c>
      <c r="DA216">
        <v>0</v>
      </c>
      <c r="DB216" t="s">
        <v>356</v>
      </c>
      <c r="DC216">
        <v>1656081796.1</v>
      </c>
      <c r="DD216">
        <v>1656081786.6</v>
      </c>
      <c r="DE216">
        <v>0</v>
      </c>
      <c r="DF216">
        <v>0.447</v>
      </c>
      <c r="DG216">
        <v>0.012</v>
      </c>
      <c r="DH216">
        <v>1.816</v>
      </c>
      <c r="DI216">
        <v>-0.091</v>
      </c>
      <c r="DJ216">
        <v>420</v>
      </c>
      <c r="DK216">
        <v>13</v>
      </c>
      <c r="DL216">
        <v>0.64</v>
      </c>
      <c r="DM216">
        <v>0.22</v>
      </c>
      <c r="DN216">
        <v>-40.6443121951219</v>
      </c>
      <c r="DO216">
        <v>-1.04384529616728</v>
      </c>
      <c r="DP216">
        <v>0.262064161009141</v>
      </c>
      <c r="DQ216">
        <v>0</v>
      </c>
      <c r="DR216">
        <v>1.15485292682927</v>
      </c>
      <c r="DS216">
        <v>-0.00571860627177681</v>
      </c>
      <c r="DT216">
        <v>0.0309232735183746</v>
      </c>
      <c r="DU216">
        <v>1</v>
      </c>
      <c r="DV216">
        <v>1</v>
      </c>
      <c r="DW216">
        <v>2</v>
      </c>
      <c r="DX216" t="s">
        <v>375</v>
      </c>
      <c r="DY216">
        <v>2.84113</v>
      </c>
      <c r="DZ216">
        <v>2.71649</v>
      </c>
      <c r="EA216">
        <v>0.170975</v>
      </c>
      <c r="EB216">
        <v>0.173951</v>
      </c>
      <c r="EC216">
        <v>0.0848108</v>
      </c>
      <c r="ED216">
        <v>0.0813562</v>
      </c>
      <c r="EE216">
        <v>23415.6</v>
      </c>
      <c r="EF216">
        <v>20153.8</v>
      </c>
      <c r="EG216">
        <v>25299.3</v>
      </c>
      <c r="EH216">
        <v>23773.1</v>
      </c>
      <c r="EI216">
        <v>39540.5</v>
      </c>
      <c r="EJ216">
        <v>36164.3</v>
      </c>
      <c r="EK216">
        <v>45753.6</v>
      </c>
      <c r="EL216">
        <v>42427.2</v>
      </c>
      <c r="EM216">
        <v>1.76245</v>
      </c>
      <c r="EN216">
        <v>2.1565</v>
      </c>
      <c r="EO216">
        <v>0.0185892</v>
      </c>
      <c r="EP216">
        <v>0</v>
      </c>
      <c r="EQ216">
        <v>26.753</v>
      </c>
      <c r="ER216">
        <v>999.9</v>
      </c>
      <c r="ES216">
        <v>38.799</v>
      </c>
      <c r="ET216">
        <v>34.422</v>
      </c>
      <c r="EU216">
        <v>27.8076</v>
      </c>
      <c r="EV216">
        <v>52.1566</v>
      </c>
      <c r="EW216">
        <v>34.363</v>
      </c>
      <c r="EX216">
        <v>2</v>
      </c>
      <c r="EY216">
        <v>0.174855</v>
      </c>
      <c r="EZ216">
        <v>2.95378</v>
      </c>
      <c r="FA216">
        <v>20.2182</v>
      </c>
      <c r="FB216">
        <v>5.23271</v>
      </c>
      <c r="FC216">
        <v>11.992</v>
      </c>
      <c r="FD216">
        <v>4.9557</v>
      </c>
      <c r="FE216">
        <v>3.30398</v>
      </c>
      <c r="FF216">
        <v>9999</v>
      </c>
      <c r="FG216">
        <v>311.9</v>
      </c>
      <c r="FH216">
        <v>3779.1</v>
      </c>
      <c r="FI216">
        <v>9999</v>
      </c>
      <c r="FJ216">
        <v>1.86829</v>
      </c>
      <c r="FK216">
        <v>1.86401</v>
      </c>
      <c r="FL216">
        <v>1.87149</v>
      </c>
      <c r="FM216">
        <v>1.8625</v>
      </c>
      <c r="FN216">
        <v>1.86188</v>
      </c>
      <c r="FO216">
        <v>1.86829</v>
      </c>
      <c r="FP216">
        <v>1.85847</v>
      </c>
      <c r="FQ216">
        <v>1.86478</v>
      </c>
      <c r="FR216">
        <v>5</v>
      </c>
      <c r="FS216">
        <v>0</v>
      </c>
      <c r="FT216">
        <v>0</v>
      </c>
      <c r="FU216">
        <v>0</v>
      </c>
      <c r="FV216" t="s">
        <v>358</v>
      </c>
      <c r="FW216" t="s">
        <v>359</v>
      </c>
      <c r="FX216" t="s">
        <v>360</v>
      </c>
      <c r="FY216" t="s">
        <v>360</v>
      </c>
      <c r="FZ216" t="s">
        <v>360</v>
      </c>
      <c r="GA216" t="s">
        <v>360</v>
      </c>
      <c r="GB216">
        <v>0</v>
      </c>
      <c r="GC216">
        <v>100</v>
      </c>
      <c r="GD216">
        <v>100</v>
      </c>
      <c r="GE216">
        <v>2.89</v>
      </c>
      <c r="GF216">
        <v>0.0515</v>
      </c>
      <c r="GG216">
        <v>0.394990895927804</v>
      </c>
      <c r="GH216">
        <v>0.00311535208462502</v>
      </c>
      <c r="GI216">
        <v>-2.16445174003142e-06</v>
      </c>
      <c r="GJ216">
        <v>9.0383515404126e-10</v>
      </c>
      <c r="GK216">
        <v>0.0515542376217994</v>
      </c>
      <c r="GL216">
        <v>0</v>
      </c>
      <c r="GM216">
        <v>0</v>
      </c>
      <c r="GN216">
        <v>0</v>
      </c>
      <c r="GO216">
        <v>18</v>
      </c>
      <c r="GP216">
        <v>2154</v>
      </c>
      <c r="GQ216">
        <v>2</v>
      </c>
      <c r="GR216">
        <v>17</v>
      </c>
      <c r="GS216">
        <v>1526.5</v>
      </c>
      <c r="GT216">
        <v>1526.7</v>
      </c>
      <c r="GU216">
        <v>3.41919</v>
      </c>
      <c r="GV216">
        <v>2.33154</v>
      </c>
      <c r="GW216">
        <v>1.99829</v>
      </c>
      <c r="GX216">
        <v>2.67456</v>
      </c>
      <c r="GY216">
        <v>2.09351</v>
      </c>
      <c r="GZ216">
        <v>2.37549</v>
      </c>
      <c r="HA216">
        <v>39.9942</v>
      </c>
      <c r="HB216">
        <v>15.3666</v>
      </c>
      <c r="HC216">
        <v>18</v>
      </c>
      <c r="HD216">
        <v>426.675</v>
      </c>
      <c r="HE216">
        <v>698.673</v>
      </c>
      <c r="HF216">
        <v>22.9989</v>
      </c>
      <c r="HG216">
        <v>29.7502</v>
      </c>
      <c r="HH216">
        <v>30.0007</v>
      </c>
      <c r="HI216">
        <v>29.4858</v>
      </c>
      <c r="HJ216">
        <v>29.4705</v>
      </c>
      <c r="HK216">
        <v>68.4663</v>
      </c>
      <c r="HL216">
        <v>26.5988</v>
      </c>
      <c r="HM216">
        <v>24.5537</v>
      </c>
      <c r="HN216">
        <v>23</v>
      </c>
      <c r="HO216">
        <v>1419.03</v>
      </c>
      <c r="HP216">
        <v>22.0285</v>
      </c>
      <c r="HQ216">
        <v>96.8226</v>
      </c>
      <c r="HR216">
        <v>99.7325</v>
      </c>
    </row>
    <row r="217" spans="1:226">
      <c r="A217">
        <v>201</v>
      </c>
      <c r="B217">
        <v>1656173394.1</v>
      </c>
      <c r="C217">
        <v>3597.59999990463</v>
      </c>
      <c r="D217" t="s">
        <v>762</v>
      </c>
      <c r="E217" t="s">
        <v>763</v>
      </c>
      <c r="F217">
        <v>5</v>
      </c>
      <c r="G217" t="s">
        <v>596</v>
      </c>
      <c r="H217" t="s">
        <v>354</v>
      </c>
      <c r="I217">
        <v>1656173386.6</v>
      </c>
      <c r="J217">
        <f>(K217)/1000</f>
        <v>0</v>
      </c>
      <c r="K217">
        <f>IF(BF217, AN217, AH217)</f>
        <v>0</v>
      </c>
      <c r="L217">
        <f>IF(BF217, AI217, AG217)</f>
        <v>0</v>
      </c>
      <c r="M217">
        <f>BH217 - IF(AU217&gt;1, L217*BB217*100.0/(AW217*BV217), 0)</f>
        <v>0</v>
      </c>
      <c r="N217">
        <f>((T217-J217/2)*M217-L217)/(T217+J217/2)</f>
        <v>0</v>
      </c>
      <c r="O217">
        <f>N217*(BO217+BP217)/1000.0</f>
        <v>0</v>
      </c>
      <c r="P217">
        <f>(BH217 - IF(AU217&gt;1, L217*BB217*100.0/(AW217*BV217), 0))*(BO217+BP217)/1000.0</f>
        <v>0</v>
      </c>
      <c r="Q217">
        <f>2.0/((1/S217-1/R217)+SIGN(S217)*SQRT((1/S217-1/R217)*(1/S217-1/R217) + 4*BC217/((BC217+1)*(BC217+1))*(2*1/S217*1/R217-1/R217*1/R217)))</f>
        <v>0</v>
      </c>
      <c r="R217">
        <f>IF(LEFT(BD217,1)&lt;&gt;"0",IF(LEFT(BD217,1)="1",3.0,BE217),$D$5+$E$5*(BV217*BO217/($K$5*1000))+$F$5*(BV217*BO217/($K$5*1000))*MAX(MIN(BB217,$J$5),$I$5)*MAX(MIN(BB217,$J$5),$I$5)+$G$5*MAX(MIN(BB217,$J$5),$I$5)*(BV217*BO217/($K$5*1000))+$H$5*(BV217*BO217/($K$5*1000))*(BV217*BO217/($K$5*1000)))</f>
        <v>0</v>
      </c>
      <c r="S217">
        <f>J217*(1000-(1000*0.61365*exp(17.502*W217/(240.97+W217))/(BO217+BP217)+BJ217)/2)/(1000*0.61365*exp(17.502*W217/(240.97+W217))/(BO217+BP217)-BJ217)</f>
        <v>0</v>
      </c>
      <c r="T217">
        <f>1/((BC217+1)/(Q217/1.6)+1/(R217/1.37)) + BC217/((BC217+1)/(Q217/1.6) + BC217/(R217/1.37))</f>
        <v>0</v>
      </c>
      <c r="U217">
        <f>(AX217*BA217)</f>
        <v>0</v>
      </c>
      <c r="V217">
        <f>(BQ217+(U217+2*0.95*5.67E-8*(((BQ217+$B$7)+273)^4-(BQ217+273)^4)-44100*J217)/(1.84*29.3*R217+8*0.95*5.67E-8*(BQ217+273)^3))</f>
        <v>0</v>
      </c>
      <c r="W217">
        <f>($C$7*BR217+$D$7*BS217+$E$7*V217)</f>
        <v>0</v>
      </c>
      <c r="X217">
        <f>0.61365*exp(17.502*W217/(240.97+W217))</f>
        <v>0</v>
      </c>
      <c r="Y217">
        <f>(Z217/AA217*100)</f>
        <v>0</v>
      </c>
      <c r="Z217">
        <f>BJ217*(BO217+BP217)/1000</f>
        <v>0</v>
      </c>
      <c r="AA217">
        <f>0.61365*exp(17.502*BQ217/(240.97+BQ217))</f>
        <v>0</v>
      </c>
      <c r="AB217">
        <f>(X217-BJ217*(BO217+BP217)/1000)</f>
        <v>0</v>
      </c>
      <c r="AC217">
        <f>(-J217*44100)</f>
        <v>0</v>
      </c>
      <c r="AD217">
        <f>2*29.3*R217*0.92*(BQ217-W217)</f>
        <v>0</v>
      </c>
      <c r="AE217">
        <f>2*0.95*5.67E-8*(((BQ217+$B$7)+273)^4-(W217+273)^4)</f>
        <v>0</v>
      </c>
      <c r="AF217">
        <f>U217+AE217+AC217+AD217</f>
        <v>0</v>
      </c>
      <c r="AG217">
        <f>BN217*AU217*(BI217-BH217*(1000-AU217*BK217)/(1000-AU217*BJ217))/(100*BB217)</f>
        <v>0</v>
      </c>
      <c r="AH217">
        <f>1000*BN217*AU217*(BJ217-BK217)/(100*BB217*(1000-AU217*BJ217))</f>
        <v>0</v>
      </c>
      <c r="AI217">
        <f>(AJ217 - AK217 - BO217*1E3/(8.314*(BQ217+273.15)) * AM217/BN217 * AL217) * BN217/(100*BB217) * (1000 - BK217)/1000</f>
        <v>0</v>
      </c>
      <c r="AJ217">
        <v>1436.33193313574</v>
      </c>
      <c r="AK217">
        <v>1405.36521212121</v>
      </c>
      <c r="AL217">
        <v>3.41995517553774</v>
      </c>
      <c r="AM217">
        <v>66.8786947202565</v>
      </c>
      <c r="AN217">
        <f>(AP217 - AO217 + BO217*1E3/(8.314*(BQ217+273.15)) * AR217/BN217 * AQ217) * BN217/(100*BB217) * 1000/(1000 - AP217)</f>
        <v>0</v>
      </c>
      <c r="AO217">
        <v>21.9242607062072</v>
      </c>
      <c r="AP217">
        <v>23.0328339393939</v>
      </c>
      <c r="AQ217">
        <v>2.01686311521483e-05</v>
      </c>
      <c r="AR217">
        <v>77.4196873633664</v>
      </c>
      <c r="AS217">
        <v>14</v>
      </c>
      <c r="AT217">
        <v>3</v>
      </c>
      <c r="AU217">
        <f>IF(AS217*$H$13&gt;=AW217,1.0,(AW217/(AW217-AS217*$H$13)))</f>
        <v>0</v>
      </c>
      <c r="AV217">
        <f>(AU217-1)*100</f>
        <v>0</v>
      </c>
      <c r="AW217">
        <f>MAX(0,($B$13+$C$13*BV217)/(1+$D$13*BV217)*BO217/(BQ217+273)*$E$13)</f>
        <v>0</v>
      </c>
      <c r="AX217">
        <f>$B$11*BW217+$C$11*BX217+$F$11*CI217*(1-CL217)</f>
        <v>0</v>
      </c>
      <c r="AY217">
        <f>AX217*AZ217</f>
        <v>0</v>
      </c>
      <c r="AZ217">
        <f>($B$11*$D$9+$C$11*$D$9+$F$11*((CV217+CN217)/MAX(CV217+CN217+CW217, 0.1)*$I$9+CW217/MAX(CV217+CN217+CW217, 0.1)*$J$9))/($B$11+$C$11+$F$11)</f>
        <v>0</v>
      </c>
      <c r="BA217">
        <f>($B$11*$K$9+$C$11*$K$9+$F$11*((CV217+CN217)/MAX(CV217+CN217+CW217, 0.1)*$P$9+CW217/MAX(CV217+CN217+CW217, 0.1)*$Q$9))/($B$11+$C$11+$F$11)</f>
        <v>0</v>
      </c>
      <c r="BB217">
        <v>2.18</v>
      </c>
      <c r="BC217">
        <v>0.5</v>
      </c>
      <c r="BD217" t="s">
        <v>355</v>
      </c>
      <c r="BE217">
        <v>2</v>
      </c>
      <c r="BF217" t="b">
        <v>1</v>
      </c>
      <c r="BG217">
        <v>1656173386.6</v>
      </c>
      <c r="BH217">
        <v>1349.57888888889</v>
      </c>
      <c r="BI217">
        <v>1390.39296296296</v>
      </c>
      <c r="BJ217">
        <v>23.0266074074074</v>
      </c>
      <c r="BK217">
        <v>21.8962740740741</v>
      </c>
      <c r="BL217">
        <v>1346.70777777778</v>
      </c>
      <c r="BM217">
        <v>22.9750481481482</v>
      </c>
      <c r="BN217">
        <v>500.007185185185</v>
      </c>
      <c r="BO217">
        <v>76.3225148148148</v>
      </c>
      <c r="BP217">
        <v>0.0999923703703704</v>
      </c>
      <c r="BQ217">
        <v>26.8349740740741</v>
      </c>
      <c r="BR217">
        <v>27.0511592592593</v>
      </c>
      <c r="BS217">
        <v>999.9</v>
      </c>
      <c r="BT217">
        <v>0</v>
      </c>
      <c r="BU217">
        <v>0</v>
      </c>
      <c r="BV217">
        <v>9999.35370370371</v>
      </c>
      <c r="BW217">
        <v>0</v>
      </c>
      <c r="BX217">
        <v>1795.92</v>
      </c>
      <c r="BY217">
        <v>-40.8122</v>
      </c>
      <c r="BZ217">
        <v>1381.38851851852</v>
      </c>
      <c r="CA217">
        <v>1421.51814814815</v>
      </c>
      <c r="CB217">
        <v>1.13032851851852</v>
      </c>
      <c r="CC217">
        <v>1390.39296296296</v>
      </c>
      <c r="CD217">
        <v>21.8962740740741</v>
      </c>
      <c r="CE217">
        <v>1.75744814814815</v>
      </c>
      <c r="CF217">
        <v>1.67117814814815</v>
      </c>
      <c r="CG217">
        <v>15.4133740740741</v>
      </c>
      <c r="CH217">
        <v>14.6312518518519</v>
      </c>
      <c r="CI217">
        <v>1999.99111111111</v>
      </c>
      <c r="CJ217">
        <v>0.979999111111111</v>
      </c>
      <c r="CK217">
        <v>0.0200008851851852</v>
      </c>
      <c r="CL217">
        <v>0</v>
      </c>
      <c r="CM217">
        <v>2.46310740740741</v>
      </c>
      <c r="CN217">
        <v>0</v>
      </c>
      <c r="CO217">
        <v>3099.6537037037</v>
      </c>
      <c r="CP217">
        <v>16705.3296296296</v>
      </c>
      <c r="CQ217">
        <v>46.562</v>
      </c>
      <c r="CR217">
        <v>49.0597037037037</v>
      </c>
      <c r="CS217">
        <v>47.7173333333333</v>
      </c>
      <c r="CT217">
        <v>46.8656666666667</v>
      </c>
      <c r="CU217">
        <v>45.875</v>
      </c>
      <c r="CV217">
        <v>1959.99074074074</v>
      </c>
      <c r="CW217">
        <v>40.0003703703704</v>
      </c>
      <c r="CX217">
        <v>0</v>
      </c>
      <c r="CY217">
        <v>1656173392.8</v>
      </c>
      <c r="CZ217">
        <v>0</v>
      </c>
      <c r="DA217">
        <v>0</v>
      </c>
      <c r="DB217" t="s">
        <v>356</v>
      </c>
      <c r="DC217">
        <v>1656081796.1</v>
      </c>
      <c r="DD217">
        <v>1656081786.6</v>
      </c>
      <c r="DE217">
        <v>0</v>
      </c>
      <c r="DF217">
        <v>0.447</v>
      </c>
      <c r="DG217">
        <v>0.012</v>
      </c>
      <c r="DH217">
        <v>1.816</v>
      </c>
      <c r="DI217">
        <v>-0.091</v>
      </c>
      <c r="DJ217">
        <v>420</v>
      </c>
      <c r="DK217">
        <v>13</v>
      </c>
      <c r="DL217">
        <v>0.64</v>
      </c>
      <c r="DM217">
        <v>0.22</v>
      </c>
      <c r="DN217">
        <v>-40.7296390243902</v>
      </c>
      <c r="DO217">
        <v>-1.53259233449481</v>
      </c>
      <c r="DP217">
        <v>0.288499366257112</v>
      </c>
      <c r="DQ217">
        <v>0</v>
      </c>
      <c r="DR217">
        <v>1.14656463414634</v>
      </c>
      <c r="DS217">
        <v>-0.283653240418119</v>
      </c>
      <c r="DT217">
        <v>0.0385888433325514</v>
      </c>
      <c r="DU217">
        <v>0</v>
      </c>
      <c r="DV217">
        <v>0</v>
      </c>
      <c r="DW217">
        <v>2</v>
      </c>
      <c r="DX217" t="s">
        <v>357</v>
      </c>
      <c r="DY217">
        <v>2.84101</v>
      </c>
      <c r="DZ217">
        <v>2.71622</v>
      </c>
      <c r="EA217">
        <v>0.17226</v>
      </c>
      <c r="EB217">
        <v>0.175188</v>
      </c>
      <c r="EC217">
        <v>0.0848254</v>
      </c>
      <c r="ED217">
        <v>0.0814412</v>
      </c>
      <c r="EE217">
        <v>23378.7</v>
      </c>
      <c r="EF217">
        <v>20123.3</v>
      </c>
      <c r="EG217">
        <v>25298.7</v>
      </c>
      <c r="EH217">
        <v>23772.8</v>
      </c>
      <c r="EI217">
        <v>39539.3</v>
      </c>
      <c r="EJ217">
        <v>36160.5</v>
      </c>
      <c r="EK217">
        <v>45752.8</v>
      </c>
      <c r="EL217">
        <v>42426.7</v>
      </c>
      <c r="EM217">
        <v>1.76213</v>
      </c>
      <c r="EN217">
        <v>2.15637</v>
      </c>
      <c r="EO217">
        <v>0.0173599</v>
      </c>
      <c r="EP217">
        <v>0</v>
      </c>
      <c r="EQ217">
        <v>26.7624</v>
      </c>
      <c r="ER217">
        <v>999.9</v>
      </c>
      <c r="ES217">
        <v>38.799</v>
      </c>
      <c r="ET217">
        <v>34.422</v>
      </c>
      <c r="EU217">
        <v>27.8096</v>
      </c>
      <c r="EV217">
        <v>52.1966</v>
      </c>
      <c r="EW217">
        <v>34.3109</v>
      </c>
      <c r="EX217">
        <v>2</v>
      </c>
      <c r="EY217">
        <v>0.175516</v>
      </c>
      <c r="EZ217">
        <v>2.93273</v>
      </c>
      <c r="FA217">
        <v>20.2183</v>
      </c>
      <c r="FB217">
        <v>5.23241</v>
      </c>
      <c r="FC217">
        <v>11.992</v>
      </c>
      <c r="FD217">
        <v>4.9558</v>
      </c>
      <c r="FE217">
        <v>3.304</v>
      </c>
      <c r="FF217">
        <v>9999</v>
      </c>
      <c r="FG217">
        <v>311.9</v>
      </c>
      <c r="FH217">
        <v>3779.4</v>
      </c>
      <c r="FI217">
        <v>9999</v>
      </c>
      <c r="FJ217">
        <v>1.86827</v>
      </c>
      <c r="FK217">
        <v>1.86401</v>
      </c>
      <c r="FL217">
        <v>1.87149</v>
      </c>
      <c r="FM217">
        <v>1.8625</v>
      </c>
      <c r="FN217">
        <v>1.86188</v>
      </c>
      <c r="FO217">
        <v>1.86829</v>
      </c>
      <c r="FP217">
        <v>1.85843</v>
      </c>
      <c r="FQ217">
        <v>1.86478</v>
      </c>
      <c r="FR217">
        <v>5</v>
      </c>
      <c r="FS217">
        <v>0</v>
      </c>
      <c r="FT217">
        <v>0</v>
      </c>
      <c r="FU217">
        <v>0</v>
      </c>
      <c r="FV217" t="s">
        <v>358</v>
      </c>
      <c r="FW217" t="s">
        <v>359</v>
      </c>
      <c r="FX217" t="s">
        <v>360</v>
      </c>
      <c r="FY217" t="s">
        <v>360</v>
      </c>
      <c r="FZ217" t="s">
        <v>360</v>
      </c>
      <c r="GA217" t="s">
        <v>360</v>
      </c>
      <c r="GB217">
        <v>0</v>
      </c>
      <c r="GC217">
        <v>100</v>
      </c>
      <c r="GD217">
        <v>100</v>
      </c>
      <c r="GE217">
        <v>2.92</v>
      </c>
      <c r="GF217">
        <v>0.0515</v>
      </c>
      <c r="GG217">
        <v>0.394990895927804</v>
      </c>
      <c r="GH217">
        <v>0.00311535208462502</v>
      </c>
      <c r="GI217">
        <v>-2.16445174003142e-06</v>
      </c>
      <c r="GJ217">
        <v>9.0383515404126e-10</v>
      </c>
      <c r="GK217">
        <v>0.0515542376217994</v>
      </c>
      <c r="GL217">
        <v>0</v>
      </c>
      <c r="GM217">
        <v>0</v>
      </c>
      <c r="GN217">
        <v>0</v>
      </c>
      <c r="GO217">
        <v>18</v>
      </c>
      <c r="GP217">
        <v>2154</v>
      </c>
      <c r="GQ217">
        <v>2</v>
      </c>
      <c r="GR217">
        <v>17</v>
      </c>
      <c r="GS217">
        <v>1526.6</v>
      </c>
      <c r="GT217">
        <v>1526.8</v>
      </c>
      <c r="GU217">
        <v>3.44849</v>
      </c>
      <c r="GV217">
        <v>2.33765</v>
      </c>
      <c r="GW217">
        <v>1.99829</v>
      </c>
      <c r="GX217">
        <v>2.67334</v>
      </c>
      <c r="GY217">
        <v>2.09351</v>
      </c>
      <c r="GZ217">
        <v>2.35107</v>
      </c>
      <c r="HA217">
        <v>39.9942</v>
      </c>
      <c r="HB217">
        <v>15.3666</v>
      </c>
      <c r="HC217">
        <v>18</v>
      </c>
      <c r="HD217">
        <v>426.554</v>
      </c>
      <c r="HE217">
        <v>698.673</v>
      </c>
      <c r="HF217">
        <v>22.9966</v>
      </c>
      <c r="HG217">
        <v>29.7589</v>
      </c>
      <c r="HH217">
        <v>30.0007</v>
      </c>
      <c r="HI217">
        <v>29.4952</v>
      </c>
      <c r="HJ217">
        <v>29.4795</v>
      </c>
      <c r="HK217">
        <v>69.1098</v>
      </c>
      <c r="HL217">
        <v>26.5988</v>
      </c>
      <c r="HM217">
        <v>24.5537</v>
      </c>
      <c r="HN217">
        <v>23</v>
      </c>
      <c r="HO217">
        <v>1439.35</v>
      </c>
      <c r="HP217">
        <v>22.0407</v>
      </c>
      <c r="HQ217">
        <v>96.8208</v>
      </c>
      <c r="HR217">
        <v>99.7314</v>
      </c>
    </row>
    <row r="218" spans="1:226">
      <c r="A218">
        <v>202</v>
      </c>
      <c r="B218">
        <v>1656173399.1</v>
      </c>
      <c r="C218">
        <v>3602.59999990463</v>
      </c>
      <c r="D218" t="s">
        <v>764</v>
      </c>
      <c r="E218" t="s">
        <v>765</v>
      </c>
      <c r="F218">
        <v>5</v>
      </c>
      <c r="G218" t="s">
        <v>596</v>
      </c>
      <c r="H218" t="s">
        <v>354</v>
      </c>
      <c r="I218">
        <v>1656173391.31429</v>
      </c>
      <c r="J218">
        <f>(K218)/1000</f>
        <v>0</v>
      </c>
      <c r="K218">
        <f>IF(BF218, AN218, AH218)</f>
        <v>0</v>
      </c>
      <c r="L218">
        <f>IF(BF218, AI218, AG218)</f>
        <v>0</v>
      </c>
      <c r="M218">
        <f>BH218 - IF(AU218&gt;1, L218*BB218*100.0/(AW218*BV218), 0)</f>
        <v>0</v>
      </c>
      <c r="N218">
        <f>((T218-J218/2)*M218-L218)/(T218+J218/2)</f>
        <v>0</v>
      </c>
      <c r="O218">
        <f>N218*(BO218+BP218)/1000.0</f>
        <v>0</v>
      </c>
      <c r="P218">
        <f>(BH218 - IF(AU218&gt;1, L218*BB218*100.0/(AW218*BV218), 0))*(BO218+BP218)/1000.0</f>
        <v>0</v>
      </c>
      <c r="Q218">
        <f>2.0/((1/S218-1/R218)+SIGN(S218)*SQRT((1/S218-1/R218)*(1/S218-1/R218) + 4*BC218/((BC218+1)*(BC218+1))*(2*1/S218*1/R218-1/R218*1/R218)))</f>
        <v>0</v>
      </c>
      <c r="R218">
        <f>IF(LEFT(BD218,1)&lt;&gt;"0",IF(LEFT(BD218,1)="1",3.0,BE218),$D$5+$E$5*(BV218*BO218/($K$5*1000))+$F$5*(BV218*BO218/($K$5*1000))*MAX(MIN(BB218,$J$5),$I$5)*MAX(MIN(BB218,$J$5),$I$5)+$G$5*MAX(MIN(BB218,$J$5),$I$5)*(BV218*BO218/($K$5*1000))+$H$5*(BV218*BO218/($K$5*1000))*(BV218*BO218/($K$5*1000)))</f>
        <v>0</v>
      </c>
      <c r="S218">
        <f>J218*(1000-(1000*0.61365*exp(17.502*W218/(240.97+W218))/(BO218+BP218)+BJ218)/2)/(1000*0.61365*exp(17.502*W218/(240.97+W218))/(BO218+BP218)-BJ218)</f>
        <v>0</v>
      </c>
      <c r="T218">
        <f>1/((BC218+1)/(Q218/1.6)+1/(R218/1.37)) + BC218/((BC218+1)/(Q218/1.6) + BC218/(R218/1.37))</f>
        <v>0</v>
      </c>
      <c r="U218">
        <f>(AX218*BA218)</f>
        <v>0</v>
      </c>
      <c r="V218">
        <f>(BQ218+(U218+2*0.95*5.67E-8*(((BQ218+$B$7)+273)^4-(BQ218+273)^4)-44100*J218)/(1.84*29.3*R218+8*0.95*5.67E-8*(BQ218+273)^3))</f>
        <v>0</v>
      </c>
      <c r="W218">
        <f>($C$7*BR218+$D$7*BS218+$E$7*V218)</f>
        <v>0</v>
      </c>
      <c r="X218">
        <f>0.61365*exp(17.502*W218/(240.97+W218))</f>
        <v>0</v>
      </c>
      <c r="Y218">
        <f>(Z218/AA218*100)</f>
        <v>0</v>
      </c>
      <c r="Z218">
        <f>BJ218*(BO218+BP218)/1000</f>
        <v>0</v>
      </c>
      <c r="AA218">
        <f>0.61365*exp(17.502*BQ218/(240.97+BQ218))</f>
        <v>0</v>
      </c>
      <c r="AB218">
        <f>(X218-BJ218*(BO218+BP218)/1000)</f>
        <v>0</v>
      </c>
      <c r="AC218">
        <f>(-J218*44100)</f>
        <v>0</v>
      </c>
      <c r="AD218">
        <f>2*29.3*R218*0.92*(BQ218-W218)</f>
        <v>0</v>
      </c>
      <c r="AE218">
        <f>2*0.95*5.67E-8*(((BQ218+$B$7)+273)^4-(W218+273)^4)</f>
        <v>0</v>
      </c>
      <c r="AF218">
        <f>U218+AE218+AC218+AD218</f>
        <v>0</v>
      </c>
      <c r="AG218">
        <f>BN218*AU218*(BI218-BH218*(1000-AU218*BK218)/(1000-AU218*BJ218))/(100*BB218)</f>
        <v>0</v>
      </c>
      <c r="AH218">
        <f>1000*BN218*AU218*(BJ218-BK218)/(100*BB218*(1000-AU218*BJ218))</f>
        <v>0</v>
      </c>
      <c r="AI218">
        <f>(AJ218 - AK218 - BO218*1E3/(8.314*(BQ218+273.15)) * AM218/BN218 * AL218) * BN218/(100*BB218) * (1000 - BK218)/1000</f>
        <v>0</v>
      </c>
      <c r="AJ218">
        <v>1453.64986594223</v>
      </c>
      <c r="AK218">
        <v>1422.61503030303</v>
      </c>
      <c r="AL218">
        <v>3.4981144898616</v>
      </c>
      <c r="AM218">
        <v>66.8786947202565</v>
      </c>
      <c r="AN218">
        <f>(AP218 - AO218 + BO218*1E3/(8.314*(BQ218+273.15)) * AR218/BN218 * AQ218) * BN218/(100*BB218) * 1000/(1000 - AP218)</f>
        <v>0</v>
      </c>
      <c r="AO218">
        <v>21.9606570271589</v>
      </c>
      <c r="AP218">
        <v>23.0399624242424</v>
      </c>
      <c r="AQ218">
        <v>0.000344726311052591</v>
      </c>
      <c r="AR218">
        <v>77.4196873633664</v>
      </c>
      <c r="AS218">
        <v>14</v>
      </c>
      <c r="AT218">
        <v>3</v>
      </c>
      <c r="AU218">
        <f>IF(AS218*$H$13&gt;=AW218,1.0,(AW218/(AW218-AS218*$H$13)))</f>
        <v>0</v>
      </c>
      <c r="AV218">
        <f>(AU218-1)*100</f>
        <v>0</v>
      </c>
      <c r="AW218">
        <f>MAX(0,($B$13+$C$13*BV218)/(1+$D$13*BV218)*BO218/(BQ218+273)*$E$13)</f>
        <v>0</v>
      </c>
      <c r="AX218">
        <f>$B$11*BW218+$C$11*BX218+$F$11*CI218*(1-CL218)</f>
        <v>0</v>
      </c>
      <c r="AY218">
        <f>AX218*AZ218</f>
        <v>0</v>
      </c>
      <c r="AZ218">
        <f>($B$11*$D$9+$C$11*$D$9+$F$11*((CV218+CN218)/MAX(CV218+CN218+CW218, 0.1)*$I$9+CW218/MAX(CV218+CN218+CW218, 0.1)*$J$9))/($B$11+$C$11+$F$11)</f>
        <v>0</v>
      </c>
      <c r="BA218">
        <f>($B$11*$K$9+$C$11*$K$9+$F$11*((CV218+CN218)/MAX(CV218+CN218+CW218, 0.1)*$P$9+CW218/MAX(CV218+CN218+CW218, 0.1)*$Q$9))/($B$11+$C$11+$F$11)</f>
        <v>0</v>
      </c>
      <c r="BB218">
        <v>2.18</v>
      </c>
      <c r="BC218">
        <v>0.5</v>
      </c>
      <c r="BD218" t="s">
        <v>355</v>
      </c>
      <c r="BE218">
        <v>2</v>
      </c>
      <c r="BF218" t="b">
        <v>1</v>
      </c>
      <c r="BG218">
        <v>1656173391.31429</v>
      </c>
      <c r="BH218">
        <v>1365.32535714286</v>
      </c>
      <c r="BI218">
        <v>1406.29178571429</v>
      </c>
      <c r="BJ218">
        <v>23.0297321428571</v>
      </c>
      <c r="BK218">
        <v>21.9333107142857</v>
      </c>
      <c r="BL218">
        <v>1362.41857142857</v>
      </c>
      <c r="BM218">
        <v>22.9781642857143</v>
      </c>
      <c r="BN218">
        <v>499.994321428571</v>
      </c>
      <c r="BO218">
        <v>76.3215321428571</v>
      </c>
      <c r="BP218">
        <v>0.0999832285714286</v>
      </c>
      <c r="BQ218">
        <v>26.8307785714286</v>
      </c>
      <c r="BR218">
        <v>27.050425</v>
      </c>
      <c r="BS218">
        <v>999.9</v>
      </c>
      <c r="BT218">
        <v>0</v>
      </c>
      <c r="BU218">
        <v>0</v>
      </c>
      <c r="BV218">
        <v>10006.9</v>
      </c>
      <c r="BW218">
        <v>0</v>
      </c>
      <c r="BX218">
        <v>1795.68821428571</v>
      </c>
      <c r="BY218">
        <v>-40.9646785714286</v>
      </c>
      <c r="BZ218">
        <v>1397.51035714286</v>
      </c>
      <c r="CA218">
        <v>1437.82678571429</v>
      </c>
      <c r="CB218">
        <v>1.09641535714286</v>
      </c>
      <c r="CC218">
        <v>1406.29178571429</v>
      </c>
      <c r="CD218">
        <v>21.9333107142857</v>
      </c>
      <c r="CE218">
        <v>1.75766392857143</v>
      </c>
      <c r="CF218">
        <v>1.67398357142857</v>
      </c>
      <c r="CG218">
        <v>15.4152928571429</v>
      </c>
      <c r="CH218">
        <v>14.6572428571429</v>
      </c>
      <c r="CI218">
        <v>1999.99857142857</v>
      </c>
      <c r="CJ218">
        <v>0.979999214285714</v>
      </c>
      <c r="CK218">
        <v>0.0200007785714286</v>
      </c>
      <c r="CL218">
        <v>0</v>
      </c>
      <c r="CM218">
        <v>2.43712142857143</v>
      </c>
      <c r="CN218">
        <v>0</v>
      </c>
      <c r="CO218">
        <v>3099.21857142857</v>
      </c>
      <c r="CP218">
        <v>16705.3964285714</v>
      </c>
      <c r="CQ218">
        <v>46.562</v>
      </c>
      <c r="CR218">
        <v>49.062</v>
      </c>
      <c r="CS218">
        <v>47.7365</v>
      </c>
      <c r="CT218">
        <v>46.875</v>
      </c>
      <c r="CU218">
        <v>45.875</v>
      </c>
      <c r="CV218">
        <v>1959.99821428571</v>
      </c>
      <c r="CW218">
        <v>40.0003571428571</v>
      </c>
      <c r="CX218">
        <v>0</v>
      </c>
      <c r="CY218">
        <v>1656173398.2</v>
      </c>
      <c r="CZ218">
        <v>0</v>
      </c>
      <c r="DA218">
        <v>0</v>
      </c>
      <c r="DB218" t="s">
        <v>356</v>
      </c>
      <c r="DC218">
        <v>1656081796.1</v>
      </c>
      <c r="DD218">
        <v>1656081786.6</v>
      </c>
      <c r="DE218">
        <v>0</v>
      </c>
      <c r="DF218">
        <v>0.447</v>
      </c>
      <c r="DG218">
        <v>0.012</v>
      </c>
      <c r="DH218">
        <v>1.816</v>
      </c>
      <c r="DI218">
        <v>-0.091</v>
      </c>
      <c r="DJ218">
        <v>420</v>
      </c>
      <c r="DK218">
        <v>13</v>
      </c>
      <c r="DL218">
        <v>0.64</v>
      </c>
      <c r="DM218">
        <v>0.22</v>
      </c>
      <c r="DN218">
        <v>-40.8897585365854</v>
      </c>
      <c r="DO218">
        <v>-1.05977351916381</v>
      </c>
      <c r="DP218">
        <v>0.280928228813339</v>
      </c>
      <c r="DQ218">
        <v>0</v>
      </c>
      <c r="DR218">
        <v>1.12630414634146</v>
      </c>
      <c r="DS218">
        <v>-0.449019303135887</v>
      </c>
      <c r="DT218">
        <v>0.0466839113131149</v>
      </c>
      <c r="DU218">
        <v>0</v>
      </c>
      <c r="DV218">
        <v>0</v>
      </c>
      <c r="DW218">
        <v>2</v>
      </c>
      <c r="DX218" t="s">
        <v>357</v>
      </c>
      <c r="DY218">
        <v>2.84122</v>
      </c>
      <c r="DZ218">
        <v>2.71691</v>
      </c>
      <c r="EA218">
        <v>0.173541</v>
      </c>
      <c r="EB218">
        <v>0.176497</v>
      </c>
      <c r="EC218">
        <v>0.0848385</v>
      </c>
      <c r="ED218">
        <v>0.0814556</v>
      </c>
      <c r="EE218">
        <v>23342</v>
      </c>
      <c r="EF218">
        <v>20091.1</v>
      </c>
      <c r="EG218">
        <v>25298.2</v>
      </c>
      <c r="EH218">
        <v>23772.5</v>
      </c>
      <c r="EI218">
        <v>39538</v>
      </c>
      <c r="EJ218">
        <v>36159.4</v>
      </c>
      <c r="EK218">
        <v>45751.9</v>
      </c>
      <c r="EL218">
        <v>42426.1</v>
      </c>
      <c r="EM218">
        <v>1.7621</v>
      </c>
      <c r="EN218">
        <v>2.15625</v>
      </c>
      <c r="EO218">
        <v>0.0169352</v>
      </c>
      <c r="EP218">
        <v>0</v>
      </c>
      <c r="EQ218">
        <v>26.7668</v>
      </c>
      <c r="ER218">
        <v>999.9</v>
      </c>
      <c r="ES218">
        <v>38.75</v>
      </c>
      <c r="ET218">
        <v>34.422</v>
      </c>
      <c r="EU218">
        <v>27.7745</v>
      </c>
      <c r="EV218">
        <v>52.0566</v>
      </c>
      <c r="EW218">
        <v>34.1787</v>
      </c>
      <c r="EX218">
        <v>2</v>
      </c>
      <c r="EY218">
        <v>0.175976</v>
      </c>
      <c r="EZ218">
        <v>2.91754</v>
      </c>
      <c r="FA218">
        <v>20.2187</v>
      </c>
      <c r="FB218">
        <v>5.23271</v>
      </c>
      <c r="FC218">
        <v>11.992</v>
      </c>
      <c r="FD218">
        <v>4.9555</v>
      </c>
      <c r="FE218">
        <v>3.3039</v>
      </c>
      <c r="FF218">
        <v>9999</v>
      </c>
      <c r="FG218">
        <v>311.9</v>
      </c>
      <c r="FH218">
        <v>3779.4</v>
      </c>
      <c r="FI218">
        <v>9999</v>
      </c>
      <c r="FJ218">
        <v>1.86828</v>
      </c>
      <c r="FK218">
        <v>1.86401</v>
      </c>
      <c r="FL218">
        <v>1.87149</v>
      </c>
      <c r="FM218">
        <v>1.86252</v>
      </c>
      <c r="FN218">
        <v>1.86188</v>
      </c>
      <c r="FO218">
        <v>1.86829</v>
      </c>
      <c r="FP218">
        <v>1.85847</v>
      </c>
      <c r="FQ218">
        <v>1.86478</v>
      </c>
      <c r="FR218">
        <v>5</v>
      </c>
      <c r="FS218">
        <v>0</v>
      </c>
      <c r="FT218">
        <v>0</v>
      </c>
      <c r="FU218">
        <v>0</v>
      </c>
      <c r="FV218" t="s">
        <v>358</v>
      </c>
      <c r="FW218" t="s">
        <v>359</v>
      </c>
      <c r="FX218" t="s">
        <v>360</v>
      </c>
      <c r="FY218" t="s">
        <v>360</v>
      </c>
      <c r="FZ218" t="s">
        <v>360</v>
      </c>
      <c r="GA218" t="s">
        <v>360</v>
      </c>
      <c r="GB218">
        <v>0</v>
      </c>
      <c r="GC218">
        <v>100</v>
      </c>
      <c r="GD218">
        <v>100</v>
      </c>
      <c r="GE218">
        <v>2.97</v>
      </c>
      <c r="GF218">
        <v>0.0516</v>
      </c>
      <c r="GG218">
        <v>0.394990895927804</v>
      </c>
      <c r="GH218">
        <v>0.00311535208462502</v>
      </c>
      <c r="GI218">
        <v>-2.16445174003142e-06</v>
      </c>
      <c r="GJ218">
        <v>9.0383515404126e-10</v>
      </c>
      <c r="GK218">
        <v>0.0515542376217994</v>
      </c>
      <c r="GL218">
        <v>0</v>
      </c>
      <c r="GM218">
        <v>0</v>
      </c>
      <c r="GN218">
        <v>0</v>
      </c>
      <c r="GO218">
        <v>18</v>
      </c>
      <c r="GP218">
        <v>2154</v>
      </c>
      <c r="GQ218">
        <v>2</v>
      </c>
      <c r="GR218">
        <v>17</v>
      </c>
      <c r="GS218">
        <v>1526.7</v>
      </c>
      <c r="GT218">
        <v>1526.9</v>
      </c>
      <c r="GU218">
        <v>3.48145</v>
      </c>
      <c r="GV218">
        <v>2.33398</v>
      </c>
      <c r="GW218">
        <v>1.99829</v>
      </c>
      <c r="GX218">
        <v>2.67334</v>
      </c>
      <c r="GY218">
        <v>2.09351</v>
      </c>
      <c r="GZ218">
        <v>2.41211</v>
      </c>
      <c r="HA218">
        <v>39.9942</v>
      </c>
      <c r="HB218">
        <v>15.3754</v>
      </c>
      <c r="HC218">
        <v>18</v>
      </c>
      <c r="HD218">
        <v>426.596</v>
      </c>
      <c r="HE218">
        <v>698.671</v>
      </c>
      <c r="HF218">
        <v>22.9968</v>
      </c>
      <c r="HG218">
        <v>29.7675</v>
      </c>
      <c r="HH218">
        <v>30.0006</v>
      </c>
      <c r="HI218">
        <v>29.5035</v>
      </c>
      <c r="HJ218">
        <v>29.4882</v>
      </c>
      <c r="HK218">
        <v>69.7017</v>
      </c>
      <c r="HL218">
        <v>26.5988</v>
      </c>
      <c r="HM218">
        <v>24.5537</v>
      </c>
      <c r="HN218">
        <v>23</v>
      </c>
      <c r="HO218">
        <v>1452.81</v>
      </c>
      <c r="HP218">
        <v>22.0589</v>
      </c>
      <c r="HQ218">
        <v>96.8189</v>
      </c>
      <c r="HR218">
        <v>99.73</v>
      </c>
    </row>
    <row r="219" spans="1:226">
      <c r="A219">
        <v>203</v>
      </c>
      <c r="B219">
        <v>1656173404.1</v>
      </c>
      <c r="C219">
        <v>3607.59999990463</v>
      </c>
      <c r="D219" t="s">
        <v>766</v>
      </c>
      <c r="E219" t="s">
        <v>767</v>
      </c>
      <c r="F219">
        <v>5</v>
      </c>
      <c r="G219" t="s">
        <v>596</v>
      </c>
      <c r="H219" t="s">
        <v>354</v>
      </c>
      <c r="I219">
        <v>1656173396.6</v>
      </c>
      <c r="J219">
        <f>(K219)/1000</f>
        <v>0</v>
      </c>
      <c r="K219">
        <f>IF(BF219, AN219, AH219)</f>
        <v>0</v>
      </c>
      <c r="L219">
        <f>IF(BF219, AI219, AG219)</f>
        <v>0</v>
      </c>
      <c r="M219">
        <f>BH219 - IF(AU219&gt;1, L219*BB219*100.0/(AW219*BV219), 0)</f>
        <v>0</v>
      </c>
      <c r="N219">
        <f>((T219-J219/2)*M219-L219)/(T219+J219/2)</f>
        <v>0</v>
      </c>
      <c r="O219">
        <f>N219*(BO219+BP219)/1000.0</f>
        <v>0</v>
      </c>
      <c r="P219">
        <f>(BH219 - IF(AU219&gt;1, L219*BB219*100.0/(AW219*BV219), 0))*(BO219+BP219)/1000.0</f>
        <v>0</v>
      </c>
      <c r="Q219">
        <f>2.0/((1/S219-1/R219)+SIGN(S219)*SQRT((1/S219-1/R219)*(1/S219-1/R219) + 4*BC219/((BC219+1)*(BC219+1))*(2*1/S219*1/R219-1/R219*1/R219)))</f>
        <v>0</v>
      </c>
      <c r="R219">
        <f>IF(LEFT(BD219,1)&lt;&gt;"0",IF(LEFT(BD219,1)="1",3.0,BE219),$D$5+$E$5*(BV219*BO219/($K$5*1000))+$F$5*(BV219*BO219/($K$5*1000))*MAX(MIN(BB219,$J$5),$I$5)*MAX(MIN(BB219,$J$5),$I$5)+$G$5*MAX(MIN(BB219,$J$5),$I$5)*(BV219*BO219/($K$5*1000))+$H$5*(BV219*BO219/($K$5*1000))*(BV219*BO219/($K$5*1000)))</f>
        <v>0</v>
      </c>
      <c r="S219">
        <f>J219*(1000-(1000*0.61365*exp(17.502*W219/(240.97+W219))/(BO219+BP219)+BJ219)/2)/(1000*0.61365*exp(17.502*W219/(240.97+W219))/(BO219+BP219)-BJ219)</f>
        <v>0</v>
      </c>
      <c r="T219">
        <f>1/((BC219+1)/(Q219/1.6)+1/(R219/1.37)) + BC219/((BC219+1)/(Q219/1.6) + BC219/(R219/1.37))</f>
        <v>0</v>
      </c>
      <c r="U219">
        <f>(AX219*BA219)</f>
        <v>0</v>
      </c>
      <c r="V219">
        <f>(BQ219+(U219+2*0.95*5.67E-8*(((BQ219+$B$7)+273)^4-(BQ219+273)^4)-44100*J219)/(1.84*29.3*R219+8*0.95*5.67E-8*(BQ219+273)^3))</f>
        <v>0</v>
      </c>
      <c r="W219">
        <f>($C$7*BR219+$D$7*BS219+$E$7*V219)</f>
        <v>0</v>
      </c>
      <c r="X219">
        <f>0.61365*exp(17.502*W219/(240.97+W219))</f>
        <v>0</v>
      </c>
      <c r="Y219">
        <f>(Z219/AA219*100)</f>
        <v>0</v>
      </c>
      <c r="Z219">
        <f>BJ219*(BO219+BP219)/1000</f>
        <v>0</v>
      </c>
      <c r="AA219">
        <f>0.61365*exp(17.502*BQ219/(240.97+BQ219))</f>
        <v>0</v>
      </c>
      <c r="AB219">
        <f>(X219-BJ219*(BO219+BP219)/1000)</f>
        <v>0</v>
      </c>
      <c r="AC219">
        <f>(-J219*44100)</f>
        <v>0</v>
      </c>
      <c r="AD219">
        <f>2*29.3*R219*0.92*(BQ219-W219)</f>
        <v>0</v>
      </c>
      <c r="AE219">
        <f>2*0.95*5.67E-8*(((BQ219+$B$7)+273)^4-(W219+273)^4)</f>
        <v>0</v>
      </c>
      <c r="AF219">
        <f>U219+AE219+AC219+AD219</f>
        <v>0</v>
      </c>
      <c r="AG219">
        <f>BN219*AU219*(BI219-BH219*(1000-AU219*BK219)/(1000-AU219*BJ219))/(100*BB219)</f>
        <v>0</v>
      </c>
      <c r="AH219">
        <f>1000*BN219*AU219*(BJ219-BK219)/(100*BB219*(1000-AU219*BJ219))</f>
        <v>0</v>
      </c>
      <c r="AI219">
        <f>(AJ219 - AK219 - BO219*1E3/(8.314*(BQ219+273.15)) * AM219/BN219 * AL219) * BN219/(100*BB219) * (1000 - BK219)/1000</f>
        <v>0</v>
      </c>
      <c r="AJ219">
        <v>1471.13902550831</v>
      </c>
      <c r="AK219">
        <v>1439.96012121212</v>
      </c>
      <c r="AL219">
        <v>3.44767165652759</v>
      </c>
      <c r="AM219">
        <v>66.8786947202565</v>
      </c>
      <c r="AN219">
        <f>(AP219 - AO219 + BO219*1E3/(8.314*(BQ219+273.15)) * AR219/BN219 * AQ219) * BN219/(100*BB219) * 1000/(1000 - AP219)</f>
        <v>0</v>
      </c>
      <c r="AO219">
        <v>21.9633098544652</v>
      </c>
      <c r="AP219">
        <v>23.0439945454545</v>
      </c>
      <c r="AQ219">
        <v>-6.7354493321601e-05</v>
      </c>
      <c r="AR219">
        <v>77.4196873633664</v>
      </c>
      <c r="AS219">
        <v>14</v>
      </c>
      <c r="AT219">
        <v>3</v>
      </c>
      <c r="AU219">
        <f>IF(AS219*$H$13&gt;=AW219,1.0,(AW219/(AW219-AS219*$H$13)))</f>
        <v>0</v>
      </c>
      <c r="AV219">
        <f>(AU219-1)*100</f>
        <v>0</v>
      </c>
      <c r="AW219">
        <f>MAX(0,($B$13+$C$13*BV219)/(1+$D$13*BV219)*BO219/(BQ219+273)*$E$13)</f>
        <v>0</v>
      </c>
      <c r="AX219">
        <f>$B$11*BW219+$C$11*BX219+$F$11*CI219*(1-CL219)</f>
        <v>0</v>
      </c>
      <c r="AY219">
        <f>AX219*AZ219</f>
        <v>0</v>
      </c>
      <c r="AZ219">
        <f>($B$11*$D$9+$C$11*$D$9+$F$11*((CV219+CN219)/MAX(CV219+CN219+CW219, 0.1)*$I$9+CW219/MAX(CV219+CN219+CW219, 0.1)*$J$9))/($B$11+$C$11+$F$11)</f>
        <v>0</v>
      </c>
      <c r="BA219">
        <f>($B$11*$K$9+$C$11*$K$9+$F$11*((CV219+CN219)/MAX(CV219+CN219+CW219, 0.1)*$P$9+CW219/MAX(CV219+CN219+CW219, 0.1)*$Q$9))/($B$11+$C$11+$F$11)</f>
        <v>0</v>
      </c>
      <c r="BB219">
        <v>2.18</v>
      </c>
      <c r="BC219">
        <v>0.5</v>
      </c>
      <c r="BD219" t="s">
        <v>355</v>
      </c>
      <c r="BE219">
        <v>2</v>
      </c>
      <c r="BF219" t="b">
        <v>1</v>
      </c>
      <c r="BG219">
        <v>1656173396.6</v>
      </c>
      <c r="BH219">
        <v>1383.11592592593</v>
      </c>
      <c r="BI219">
        <v>1424.2</v>
      </c>
      <c r="BJ219">
        <v>23.0366777777778</v>
      </c>
      <c r="BK219">
        <v>21.958562962963</v>
      </c>
      <c r="BL219">
        <v>1380.16814814815</v>
      </c>
      <c r="BM219">
        <v>22.9851111111111</v>
      </c>
      <c r="BN219">
        <v>500.019444444444</v>
      </c>
      <c r="BO219">
        <v>76.3209703703704</v>
      </c>
      <c r="BP219">
        <v>0.1000316</v>
      </c>
      <c r="BQ219">
        <v>26.8306037037037</v>
      </c>
      <c r="BR219">
        <v>27.047462962963</v>
      </c>
      <c r="BS219">
        <v>999.9</v>
      </c>
      <c r="BT219">
        <v>0</v>
      </c>
      <c r="BU219">
        <v>0</v>
      </c>
      <c r="BV219">
        <v>9994.6962962963</v>
      </c>
      <c r="BW219">
        <v>0</v>
      </c>
      <c r="BX219">
        <v>1796.05259259259</v>
      </c>
      <c r="BY219">
        <v>-41.0825111111111</v>
      </c>
      <c r="BZ219">
        <v>1415.73037037037</v>
      </c>
      <c r="CA219">
        <v>1456.1737037037</v>
      </c>
      <c r="CB219">
        <v>1.07811111111111</v>
      </c>
      <c r="CC219">
        <v>1424.2</v>
      </c>
      <c r="CD219">
        <v>21.958562962963</v>
      </c>
      <c r="CE219">
        <v>1.75818148148148</v>
      </c>
      <c r="CF219">
        <v>1.67589888888889</v>
      </c>
      <c r="CG219">
        <v>15.4198888888889</v>
      </c>
      <c r="CH219">
        <v>14.6749592592593</v>
      </c>
      <c r="CI219">
        <v>1999.97740740741</v>
      </c>
      <c r="CJ219">
        <v>0.979999222222222</v>
      </c>
      <c r="CK219">
        <v>0.0200007703703704</v>
      </c>
      <c r="CL219">
        <v>0</v>
      </c>
      <c r="CM219">
        <v>2.41187407407407</v>
      </c>
      <c r="CN219">
        <v>0</v>
      </c>
      <c r="CO219">
        <v>3098.57333333333</v>
      </c>
      <c r="CP219">
        <v>16705.2111111111</v>
      </c>
      <c r="CQ219">
        <v>46.562</v>
      </c>
      <c r="CR219">
        <v>49.0666666666667</v>
      </c>
      <c r="CS219">
        <v>47.75</v>
      </c>
      <c r="CT219">
        <v>46.875</v>
      </c>
      <c r="CU219">
        <v>45.875</v>
      </c>
      <c r="CV219">
        <v>1959.97740740741</v>
      </c>
      <c r="CW219">
        <v>40</v>
      </c>
      <c r="CX219">
        <v>0</v>
      </c>
      <c r="CY219">
        <v>1656173403</v>
      </c>
      <c r="CZ219">
        <v>0</v>
      </c>
      <c r="DA219">
        <v>0</v>
      </c>
      <c r="DB219" t="s">
        <v>356</v>
      </c>
      <c r="DC219">
        <v>1656081796.1</v>
      </c>
      <c r="DD219">
        <v>1656081786.6</v>
      </c>
      <c r="DE219">
        <v>0</v>
      </c>
      <c r="DF219">
        <v>0.447</v>
      </c>
      <c r="DG219">
        <v>0.012</v>
      </c>
      <c r="DH219">
        <v>1.816</v>
      </c>
      <c r="DI219">
        <v>-0.091</v>
      </c>
      <c r="DJ219">
        <v>420</v>
      </c>
      <c r="DK219">
        <v>13</v>
      </c>
      <c r="DL219">
        <v>0.64</v>
      </c>
      <c r="DM219">
        <v>0.22</v>
      </c>
      <c r="DN219">
        <v>-40.9972682926829</v>
      </c>
      <c r="DO219">
        <v>-1.97033310104532</v>
      </c>
      <c r="DP219">
        <v>0.30898999860602</v>
      </c>
      <c r="DQ219">
        <v>0</v>
      </c>
      <c r="DR219">
        <v>1.08931853658537</v>
      </c>
      <c r="DS219">
        <v>-0.227385156794426</v>
      </c>
      <c r="DT219">
        <v>0.0240227637532866</v>
      </c>
      <c r="DU219">
        <v>0</v>
      </c>
      <c r="DV219">
        <v>0</v>
      </c>
      <c r="DW219">
        <v>2</v>
      </c>
      <c r="DX219" t="s">
        <v>357</v>
      </c>
      <c r="DY219">
        <v>2.8408</v>
      </c>
      <c r="DZ219">
        <v>2.71627</v>
      </c>
      <c r="EA219">
        <v>0.174821</v>
      </c>
      <c r="EB219">
        <v>0.177714</v>
      </c>
      <c r="EC219">
        <v>0.0848491</v>
      </c>
      <c r="ED219">
        <v>0.0815914</v>
      </c>
      <c r="EE219">
        <v>23305.5</v>
      </c>
      <c r="EF219">
        <v>20061.3</v>
      </c>
      <c r="EG219">
        <v>25297.8</v>
      </c>
      <c r="EH219">
        <v>23772.5</v>
      </c>
      <c r="EI219">
        <v>39536.7</v>
      </c>
      <c r="EJ219">
        <v>36154.3</v>
      </c>
      <c r="EK219">
        <v>45751</v>
      </c>
      <c r="EL219">
        <v>42426.3</v>
      </c>
      <c r="EM219">
        <v>1.76185</v>
      </c>
      <c r="EN219">
        <v>2.15625</v>
      </c>
      <c r="EO219">
        <v>0.0171885</v>
      </c>
      <c r="EP219">
        <v>0</v>
      </c>
      <c r="EQ219">
        <v>26.769</v>
      </c>
      <c r="ER219">
        <v>999.9</v>
      </c>
      <c r="ES219">
        <v>38.725</v>
      </c>
      <c r="ET219">
        <v>34.432</v>
      </c>
      <c r="EU219">
        <v>27.7701</v>
      </c>
      <c r="EV219">
        <v>51.9766</v>
      </c>
      <c r="EW219">
        <v>34.1426</v>
      </c>
      <c r="EX219">
        <v>2</v>
      </c>
      <c r="EY219">
        <v>0.176618</v>
      </c>
      <c r="EZ219">
        <v>2.91154</v>
      </c>
      <c r="FA219">
        <v>20.2187</v>
      </c>
      <c r="FB219">
        <v>5.23241</v>
      </c>
      <c r="FC219">
        <v>11.992</v>
      </c>
      <c r="FD219">
        <v>4.95565</v>
      </c>
      <c r="FE219">
        <v>3.3039</v>
      </c>
      <c r="FF219">
        <v>9999</v>
      </c>
      <c r="FG219">
        <v>311.9</v>
      </c>
      <c r="FH219">
        <v>3779.7</v>
      </c>
      <c r="FI219">
        <v>9999</v>
      </c>
      <c r="FJ219">
        <v>1.86828</v>
      </c>
      <c r="FK219">
        <v>1.86401</v>
      </c>
      <c r="FL219">
        <v>1.87149</v>
      </c>
      <c r="FM219">
        <v>1.8625</v>
      </c>
      <c r="FN219">
        <v>1.86188</v>
      </c>
      <c r="FO219">
        <v>1.8683</v>
      </c>
      <c r="FP219">
        <v>1.85846</v>
      </c>
      <c r="FQ219">
        <v>1.86478</v>
      </c>
      <c r="FR219">
        <v>5</v>
      </c>
      <c r="FS219">
        <v>0</v>
      </c>
      <c r="FT219">
        <v>0</v>
      </c>
      <c r="FU219">
        <v>0</v>
      </c>
      <c r="FV219" t="s">
        <v>358</v>
      </c>
      <c r="FW219" t="s">
        <v>359</v>
      </c>
      <c r="FX219" t="s">
        <v>360</v>
      </c>
      <c r="FY219" t="s">
        <v>360</v>
      </c>
      <c r="FZ219" t="s">
        <v>360</v>
      </c>
      <c r="GA219" t="s">
        <v>360</v>
      </c>
      <c r="GB219">
        <v>0</v>
      </c>
      <c r="GC219">
        <v>100</v>
      </c>
      <c r="GD219">
        <v>100</v>
      </c>
      <c r="GE219">
        <v>3.01</v>
      </c>
      <c r="GF219">
        <v>0.0516</v>
      </c>
      <c r="GG219">
        <v>0.394990895927804</v>
      </c>
      <c r="GH219">
        <v>0.00311535208462502</v>
      </c>
      <c r="GI219">
        <v>-2.16445174003142e-06</v>
      </c>
      <c r="GJ219">
        <v>9.0383515404126e-10</v>
      </c>
      <c r="GK219">
        <v>0.0515542376217994</v>
      </c>
      <c r="GL219">
        <v>0</v>
      </c>
      <c r="GM219">
        <v>0</v>
      </c>
      <c r="GN219">
        <v>0</v>
      </c>
      <c r="GO219">
        <v>18</v>
      </c>
      <c r="GP219">
        <v>2154</v>
      </c>
      <c r="GQ219">
        <v>2</v>
      </c>
      <c r="GR219">
        <v>17</v>
      </c>
      <c r="GS219">
        <v>1526.8</v>
      </c>
      <c r="GT219">
        <v>1527</v>
      </c>
      <c r="GU219">
        <v>3.50952</v>
      </c>
      <c r="GV219">
        <v>2.33032</v>
      </c>
      <c r="GW219">
        <v>1.99829</v>
      </c>
      <c r="GX219">
        <v>2.67334</v>
      </c>
      <c r="GY219">
        <v>2.09351</v>
      </c>
      <c r="GZ219">
        <v>2.41821</v>
      </c>
      <c r="HA219">
        <v>39.9942</v>
      </c>
      <c r="HB219">
        <v>15.3666</v>
      </c>
      <c r="HC219">
        <v>18</v>
      </c>
      <c r="HD219">
        <v>426.511</v>
      </c>
      <c r="HE219">
        <v>698.768</v>
      </c>
      <c r="HF219">
        <v>22.998</v>
      </c>
      <c r="HG219">
        <v>29.7755</v>
      </c>
      <c r="HH219">
        <v>30.0007</v>
      </c>
      <c r="HI219">
        <v>29.5119</v>
      </c>
      <c r="HJ219">
        <v>29.4962</v>
      </c>
      <c r="HK219">
        <v>70.3427</v>
      </c>
      <c r="HL219">
        <v>26.3142</v>
      </c>
      <c r="HM219">
        <v>24.5537</v>
      </c>
      <c r="HN219">
        <v>23</v>
      </c>
      <c r="HO219">
        <v>1472.99</v>
      </c>
      <c r="HP219">
        <v>22.0725</v>
      </c>
      <c r="HQ219">
        <v>96.817</v>
      </c>
      <c r="HR219">
        <v>99.7303</v>
      </c>
    </row>
    <row r="220" spans="1:226">
      <c r="A220">
        <v>204</v>
      </c>
      <c r="B220">
        <v>1656173409.1</v>
      </c>
      <c r="C220">
        <v>3612.59999990463</v>
      </c>
      <c r="D220" t="s">
        <v>768</v>
      </c>
      <c r="E220" t="s">
        <v>769</v>
      </c>
      <c r="F220">
        <v>5</v>
      </c>
      <c r="G220" t="s">
        <v>596</v>
      </c>
      <c r="H220" t="s">
        <v>354</v>
      </c>
      <c r="I220">
        <v>1656173401.31429</v>
      </c>
      <c r="J220">
        <f>(K220)/1000</f>
        <v>0</v>
      </c>
      <c r="K220">
        <f>IF(BF220, AN220, AH220)</f>
        <v>0</v>
      </c>
      <c r="L220">
        <f>IF(BF220, AI220, AG220)</f>
        <v>0</v>
      </c>
      <c r="M220">
        <f>BH220 - IF(AU220&gt;1, L220*BB220*100.0/(AW220*BV220), 0)</f>
        <v>0</v>
      </c>
      <c r="N220">
        <f>((T220-J220/2)*M220-L220)/(T220+J220/2)</f>
        <v>0</v>
      </c>
      <c r="O220">
        <f>N220*(BO220+BP220)/1000.0</f>
        <v>0</v>
      </c>
      <c r="P220">
        <f>(BH220 - IF(AU220&gt;1, L220*BB220*100.0/(AW220*BV220), 0))*(BO220+BP220)/1000.0</f>
        <v>0</v>
      </c>
      <c r="Q220">
        <f>2.0/((1/S220-1/R220)+SIGN(S220)*SQRT((1/S220-1/R220)*(1/S220-1/R220) + 4*BC220/((BC220+1)*(BC220+1))*(2*1/S220*1/R220-1/R220*1/R220)))</f>
        <v>0</v>
      </c>
      <c r="R220">
        <f>IF(LEFT(BD220,1)&lt;&gt;"0",IF(LEFT(BD220,1)="1",3.0,BE220),$D$5+$E$5*(BV220*BO220/($K$5*1000))+$F$5*(BV220*BO220/($K$5*1000))*MAX(MIN(BB220,$J$5),$I$5)*MAX(MIN(BB220,$J$5),$I$5)+$G$5*MAX(MIN(BB220,$J$5),$I$5)*(BV220*BO220/($K$5*1000))+$H$5*(BV220*BO220/($K$5*1000))*(BV220*BO220/($K$5*1000)))</f>
        <v>0</v>
      </c>
      <c r="S220">
        <f>J220*(1000-(1000*0.61365*exp(17.502*W220/(240.97+W220))/(BO220+BP220)+BJ220)/2)/(1000*0.61365*exp(17.502*W220/(240.97+W220))/(BO220+BP220)-BJ220)</f>
        <v>0</v>
      </c>
      <c r="T220">
        <f>1/((BC220+1)/(Q220/1.6)+1/(R220/1.37)) + BC220/((BC220+1)/(Q220/1.6) + BC220/(R220/1.37))</f>
        <v>0</v>
      </c>
      <c r="U220">
        <f>(AX220*BA220)</f>
        <v>0</v>
      </c>
      <c r="V220">
        <f>(BQ220+(U220+2*0.95*5.67E-8*(((BQ220+$B$7)+273)^4-(BQ220+273)^4)-44100*J220)/(1.84*29.3*R220+8*0.95*5.67E-8*(BQ220+273)^3))</f>
        <v>0</v>
      </c>
      <c r="W220">
        <f>($C$7*BR220+$D$7*BS220+$E$7*V220)</f>
        <v>0</v>
      </c>
      <c r="X220">
        <f>0.61365*exp(17.502*W220/(240.97+W220))</f>
        <v>0</v>
      </c>
      <c r="Y220">
        <f>(Z220/AA220*100)</f>
        <v>0</v>
      </c>
      <c r="Z220">
        <f>BJ220*(BO220+BP220)/1000</f>
        <v>0</v>
      </c>
      <c r="AA220">
        <f>0.61365*exp(17.502*BQ220/(240.97+BQ220))</f>
        <v>0</v>
      </c>
      <c r="AB220">
        <f>(X220-BJ220*(BO220+BP220)/1000)</f>
        <v>0</v>
      </c>
      <c r="AC220">
        <f>(-J220*44100)</f>
        <v>0</v>
      </c>
      <c r="AD220">
        <f>2*29.3*R220*0.92*(BQ220-W220)</f>
        <v>0</v>
      </c>
      <c r="AE220">
        <f>2*0.95*5.67E-8*(((BQ220+$B$7)+273)^4-(W220+273)^4)</f>
        <v>0</v>
      </c>
      <c r="AF220">
        <f>U220+AE220+AC220+AD220</f>
        <v>0</v>
      </c>
      <c r="AG220">
        <f>BN220*AU220*(BI220-BH220*(1000-AU220*BK220)/(1000-AU220*BJ220))/(100*BB220)</f>
        <v>0</v>
      </c>
      <c r="AH220">
        <f>1000*BN220*AU220*(BJ220-BK220)/(100*BB220*(1000-AU220*BJ220))</f>
        <v>0</v>
      </c>
      <c r="AI220">
        <f>(AJ220 - AK220 - BO220*1E3/(8.314*(BQ220+273.15)) * AM220/BN220 * AL220) * BN220/(100*BB220) * (1000 - BK220)/1000</f>
        <v>0</v>
      </c>
      <c r="AJ220">
        <v>1488.14181865496</v>
      </c>
      <c r="AK220">
        <v>1457.00345454545</v>
      </c>
      <c r="AL220">
        <v>3.3947164207857</v>
      </c>
      <c r="AM220">
        <v>66.8786947202565</v>
      </c>
      <c r="AN220">
        <f>(AP220 - AO220 + BO220*1E3/(8.314*(BQ220+273.15)) * AR220/BN220 * AQ220) * BN220/(100*BB220) * 1000/(1000 - AP220)</f>
        <v>0</v>
      </c>
      <c r="AO220">
        <v>22.0289337967034</v>
      </c>
      <c r="AP220">
        <v>23.0606424242424</v>
      </c>
      <c r="AQ220">
        <v>0.000303919423195825</v>
      </c>
      <c r="AR220">
        <v>77.4196873633664</v>
      </c>
      <c r="AS220">
        <v>14</v>
      </c>
      <c r="AT220">
        <v>3</v>
      </c>
      <c r="AU220">
        <f>IF(AS220*$H$13&gt;=AW220,1.0,(AW220/(AW220-AS220*$H$13)))</f>
        <v>0</v>
      </c>
      <c r="AV220">
        <f>(AU220-1)*100</f>
        <v>0</v>
      </c>
      <c r="AW220">
        <f>MAX(0,($B$13+$C$13*BV220)/(1+$D$13*BV220)*BO220/(BQ220+273)*$E$13)</f>
        <v>0</v>
      </c>
      <c r="AX220">
        <f>$B$11*BW220+$C$11*BX220+$F$11*CI220*(1-CL220)</f>
        <v>0</v>
      </c>
      <c r="AY220">
        <f>AX220*AZ220</f>
        <v>0</v>
      </c>
      <c r="AZ220">
        <f>($B$11*$D$9+$C$11*$D$9+$F$11*((CV220+CN220)/MAX(CV220+CN220+CW220, 0.1)*$I$9+CW220/MAX(CV220+CN220+CW220, 0.1)*$J$9))/($B$11+$C$11+$F$11)</f>
        <v>0</v>
      </c>
      <c r="BA220">
        <f>($B$11*$K$9+$C$11*$K$9+$F$11*((CV220+CN220)/MAX(CV220+CN220+CW220, 0.1)*$P$9+CW220/MAX(CV220+CN220+CW220, 0.1)*$Q$9))/($B$11+$C$11+$F$11)</f>
        <v>0</v>
      </c>
      <c r="BB220">
        <v>2.18</v>
      </c>
      <c r="BC220">
        <v>0.5</v>
      </c>
      <c r="BD220" t="s">
        <v>355</v>
      </c>
      <c r="BE220">
        <v>2</v>
      </c>
      <c r="BF220" t="b">
        <v>1</v>
      </c>
      <c r="BG220">
        <v>1656173401.31429</v>
      </c>
      <c r="BH220">
        <v>1398.96571428571</v>
      </c>
      <c r="BI220">
        <v>1440.1475</v>
      </c>
      <c r="BJ220">
        <v>23.0437285714286</v>
      </c>
      <c r="BK220">
        <v>21.9900714285714</v>
      </c>
      <c r="BL220">
        <v>1395.98</v>
      </c>
      <c r="BM220">
        <v>22.9921607142857</v>
      </c>
      <c r="BN220">
        <v>500.003214285714</v>
      </c>
      <c r="BO220">
        <v>76.3200571428572</v>
      </c>
      <c r="BP220">
        <v>0.0999755107142857</v>
      </c>
      <c r="BQ220">
        <v>26.8336892857143</v>
      </c>
      <c r="BR220">
        <v>27.0498107142857</v>
      </c>
      <c r="BS220">
        <v>999.9</v>
      </c>
      <c r="BT220">
        <v>0</v>
      </c>
      <c r="BU220">
        <v>0</v>
      </c>
      <c r="BV220">
        <v>10004.4839285714</v>
      </c>
      <c r="BW220">
        <v>0</v>
      </c>
      <c r="BX220">
        <v>1796.40607142857</v>
      </c>
      <c r="BY220">
        <v>-41.1811071428572</v>
      </c>
      <c r="BZ220">
        <v>1431.96428571429</v>
      </c>
      <c r="CA220">
        <v>1472.52785714286</v>
      </c>
      <c r="CB220">
        <v>1.05365035714286</v>
      </c>
      <c r="CC220">
        <v>1440.1475</v>
      </c>
      <c r="CD220">
        <v>21.9900714285714</v>
      </c>
      <c r="CE220">
        <v>1.75869857142857</v>
      </c>
      <c r="CF220">
        <v>1.67828428571429</v>
      </c>
      <c r="CG220">
        <v>15.4244714285714</v>
      </c>
      <c r="CH220">
        <v>14.6969928571429</v>
      </c>
      <c r="CI220">
        <v>1999.99392857143</v>
      </c>
      <c r="CJ220">
        <v>0.979999428571428</v>
      </c>
      <c r="CK220">
        <v>0.0200005571428571</v>
      </c>
      <c r="CL220">
        <v>0</v>
      </c>
      <c r="CM220">
        <v>2.40997142857143</v>
      </c>
      <c r="CN220">
        <v>0</v>
      </c>
      <c r="CO220">
        <v>3098.41607142857</v>
      </c>
      <c r="CP220">
        <v>16705.3571428571</v>
      </c>
      <c r="CQ220">
        <v>46.562</v>
      </c>
      <c r="CR220">
        <v>49.08675</v>
      </c>
      <c r="CS220">
        <v>47.75</v>
      </c>
      <c r="CT220">
        <v>46.875</v>
      </c>
      <c r="CU220">
        <v>45.8838571428571</v>
      </c>
      <c r="CV220">
        <v>1959.99357142857</v>
      </c>
      <c r="CW220">
        <v>40.0003571428571</v>
      </c>
      <c r="CX220">
        <v>0</v>
      </c>
      <c r="CY220">
        <v>1656173407.8</v>
      </c>
      <c r="CZ220">
        <v>0</v>
      </c>
      <c r="DA220">
        <v>0</v>
      </c>
      <c r="DB220" t="s">
        <v>356</v>
      </c>
      <c r="DC220">
        <v>1656081796.1</v>
      </c>
      <c r="DD220">
        <v>1656081786.6</v>
      </c>
      <c r="DE220">
        <v>0</v>
      </c>
      <c r="DF220">
        <v>0.447</v>
      </c>
      <c r="DG220">
        <v>0.012</v>
      </c>
      <c r="DH220">
        <v>1.816</v>
      </c>
      <c r="DI220">
        <v>-0.091</v>
      </c>
      <c r="DJ220">
        <v>420</v>
      </c>
      <c r="DK220">
        <v>13</v>
      </c>
      <c r="DL220">
        <v>0.64</v>
      </c>
      <c r="DM220">
        <v>0.22</v>
      </c>
      <c r="DN220">
        <v>-41.073112195122</v>
      </c>
      <c r="DO220">
        <v>-0.616950522648193</v>
      </c>
      <c r="DP220">
        <v>0.252215620292582</v>
      </c>
      <c r="DQ220">
        <v>0</v>
      </c>
      <c r="DR220">
        <v>1.06935707317073</v>
      </c>
      <c r="DS220">
        <v>-0.274784738675956</v>
      </c>
      <c r="DT220">
        <v>0.0288904989229857</v>
      </c>
      <c r="DU220">
        <v>0</v>
      </c>
      <c r="DV220">
        <v>0</v>
      </c>
      <c r="DW220">
        <v>2</v>
      </c>
      <c r="DX220" t="s">
        <v>357</v>
      </c>
      <c r="DY220">
        <v>2.841</v>
      </c>
      <c r="DZ220">
        <v>2.71663</v>
      </c>
      <c r="EA220">
        <v>0.17607</v>
      </c>
      <c r="EB220">
        <v>0.178997</v>
      </c>
      <c r="EC220">
        <v>0.0848904</v>
      </c>
      <c r="ED220">
        <v>0.0816428</v>
      </c>
      <c r="EE220">
        <v>23269.4</v>
      </c>
      <c r="EF220">
        <v>20029.3</v>
      </c>
      <c r="EG220">
        <v>25297</v>
      </c>
      <c r="EH220">
        <v>23771.6</v>
      </c>
      <c r="EI220">
        <v>39534.1</v>
      </c>
      <c r="EJ220">
        <v>36150.8</v>
      </c>
      <c r="EK220">
        <v>45750</v>
      </c>
      <c r="EL220">
        <v>42424.5</v>
      </c>
      <c r="EM220">
        <v>1.76178</v>
      </c>
      <c r="EN220">
        <v>2.15625</v>
      </c>
      <c r="EO220">
        <v>0.0176132</v>
      </c>
      <c r="EP220">
        <v>0</v>
      </c>
      <c r="EQ220">
        <v>26.7714</v>
      </c>
      <c r="ER220">
        <v>999.9</v>
      </c>
      <c r="ES220">
        <v>38.701</v>
      </c>
      <c r="ET220">
        <v>34.432</v>
      </c>
      <c r="EU220">
        <v>27.7527</v>
      </c>
      <c r="EV220">
        <v>52.0466</v>
      </c>
      <c r="EW220">
        <v>34.1306</v>
      </c>
      <c r="EX220">
        <v>2</v>
      </c>
      <c r="EY220">
        <v>0.177421</v>
      </c>
      <c r="EZ220">
        <v>2.90721</v>
      </c>
      <c r="FA220">
        <v>20.2188</v>
      </c>
      <c r="FB220">
        <v>5.23301</v>
      </c>
      <c r="FC220">
        <v>11.992</v>
      </c>
      <c r="FD220">
        <v>4.9557</v>
      </c>
      <c r="FE220">
        <v>3.304</v>
      </c>
      <c r="FF220">
        <v>9999</v>
      </c>
      <c r="FG220">
        <v>311.9</v>
      </c>
      <c r="FH220">
        <v>3779.7</v>
      </c>
      <c r="FI220">
        <v>9999</v>
      </c>
      <c r="FJ220">
        <v>1.86828</v>
      </c>
      <c r="FK220">
        <v>1.86401</v>
      </c>
      <c r="FL220">
        <v>1.87149</v>
      </c>
      <c r="FM220">
        <v>1.8625</v>
      </c>
      <c r="FN220">
        <v>1.86188</v>
      </c>
      <c r="FO220">
        <v>1.86829</v>
      </c>
      <c r="FP220">
        <v>1.85852</v>
      </c>
      <c r="FQ220">
        <v>1.86478</v>
      </c>
      <c r="FR220">
        <v>5</v>
      </c>
      <c r="FS220">
        <v>0</v>
      </c>
      <c r="FT220">
        <v>0</v>
      </c>
      <c r="FU220">
        <v>0</v>
      </c>
      <c r="FV220" t="s">
        <v>358</v>
      </c>
      <c r="FW220" t="s">
        <v>359</v>
      </c>
      <c r="FX220" t="s">
        <v>360</v>
      </c>
      <c r="FY220" t="s">
        <v>360</v>
      </c>
      <c r="FZ220" t="s">
        <v>360</v>
      </c>
      <c r="GA220" t="s">
        <v>360</v>
      </c>
      <c r="GB220">
        <v>0</v>
      </c>
      <c r="GC220">
        <v>100</v>
      </c>
      <c r="GD220">
        <v>100</v>
      </c>
      <c r="GE220">
        <v>3.05</v>
      </c>
      <c r="GF220">
        <v>0.0515</v>
      </c>
      <c r="GG220">
        <v>0.394990895927804</v>
      </c>
      <c r="GH220">
        <v>0.00311535208462502</v>
      </c>
      <c r="GI220">
        <v>-2.16445174003142e-06</v>
      </c>
      <c r="GJ220">
        <v>9.0383515404126e-10</v>
      </c>
      <c r="GK220">
        <v>0.0515542376217994</v>
      </c>
      <c r="GL220">
        <v>0</v>
      </c>
      <c r="GM220">
        <v>0</v>
      </c>
      <c r="GN220">
        <v>0</v>
      </c>
      <c r="GO220">
        <v>18</v>
      </c>
      <c r="GP220">
        <v>2154</v>
      </c>
      <c r="GQ220">
        <v>2</v>
      </c>
      <c r="GR220">
        <v>17</v>
      </c>
      <c r="GS220">
        <v>1526.9</v>
      </c>
      <c r="GT220">
        <v>1527</v>
      </c>
      <c r="GU220">
        <v>3.54248</v>
      </c>
      <c r="GV220">
        <v>2.33154</v>
      </c>
      <c r="GW220">
        <v>1.99829</v>
      </c>
      <c r="GX220">
        <v>2.67334</v>
      </c>
      <c r="GY220">
        <v>2.09351</v>
      </c>
      <c r="GZ220">
        <v>2.4231</v>
      </c>
      <c r="HA220">
        <v>39.9942</v>
      </c>
      <c r="HB220">
        <v>15.3666</v>
      </c>
      <c r="HC220">
        <v>18</v>
      </c>
      <c r="HD220">
        <v>426.538</v>
      </c>
      <c r="HE220">
        <v>698.896</v>
      </c>
      <c r="HF220">
        <v>22.9986</v>
      </c>
      <c r="HG220">
        <v>29.7848</v>
      </c>
      <c r="HH220">
        <v>30.0007</v>
      </c>
      <c r="HI220">
        <v>29.5221</v>
      </c>
      <c r="HJ220">
        <v>29.5067</v>
      </c>
      <c r="HK220">
        <v>70.9224</v>
      </c>
      <c r="HL220">
        <v>26.3142</v>
      </c>
      <c r="HM220">
        <v>24.5537</v>
      </c>
      <c r="HN220">
        <v>23</v>
      </c>
      <c r="HO220">
        <v>1486.45</v>
      </c>
      <c r="HP220">
        <v>22.0741</v>
      </c>
      <c r="HQ220">
        <v>96.8147</v>
      </c>
      <c r="HR220">
        <v>99.7263</v>
      </c>
    </row>
    <row r="221" spans="1:226">
      <c r="A221">
        <v>205</v>
      </c>
      <c r="B221">
        <v>1656173414.1</v>
      </c>
      <c r="C221">
        <v>3617.59999990463</v>
      </c>
      <c r="D221" t="s">
        <v>770</v>
      </c>
      <c r="E221" t="s">
        <v>771</v>
      </c>
      <c r="F221">
        <v>5</v>
      </c>
      <c r="G221" t="s">
        <v>596</v>
      </c>
      <c r="H221" t="s">
        <v>354</v>
      </c>
      <c r="I221">
        <v>1656173406.6</v>
      </c>
      <c r="J221">
        <f>(K221)/1000</f>
        <v>0</v>
      </c>
      <c r="K221">
        <f>IF(BF221, AN221, AH221)</f>
        <v>0</v>
      </c>
      <c r="L221">
        <f>IF(BF221, AI221, AG221)</f>
        <v>0</v>
      </c>
      <c r="M221">
        <f>BH221 - IF(AU221&gt;1, L221*BB221*100.0/(AW221*BV221), 0)</f>
        <v>0</v>
      </c>
      <c r="N221">
        <f>((T221-J221/2)*M221-L221)/(T221+J221/2)</f>
        <v>0</v>
      </c>
      <c r="O221">
        <f>N221*(BO221+BP221)/1000.0</f>
        <v>0</v>
      </c>
      <c r="P221">
        <f>(BH221 - IF(AU221&gt;1, L221*BB221*100.0/(AW221*BV221), 0))*(BO221+BP221)/1000.0</f>
        <v>0</v>
      </c>
      <c r="Q221">
        <f>2.0/((1/S221-1/R221)+SIGN(S221)*SQRT((1/S221-1/R221)*(1/S221-1/R221) + 4*BC221/((BC221+1)*(BC221+1))*(2*1/S221*1/R221-1/R221*1/R221)))</f>
        <v>0</v>
      </c>
      <c r="R221">
        <f>IF(LEFT(BD221,1)&lt;&gt;"0",IF(LEFT(BD221,1)="1",3.0,BE221),$D$5+$E$5*(BV221*BO221/($K$5*1000))+$F$5*(BV221*BO221/($K$5*1000))*MAX(MIN(BB221,$J$5),$I$5)*MAX(MIN(BB221,$J$5),$I$5)+$G$5*MAX(MIN(BB221,$J$5),$I$5)*(BV221*BO221/($K$5*1000))+$H$5*(BV221*BO221/($K$5*1000))*(BV221*BO221/($K$5*1000)))</f>
        <v>0</v>
      </c>
      <c r="S221">
        <f>J221*(1000-(1000*0.61365*exp(17.502*W221/(240.97+W221))/(BO221+BP221)+BJ221)/2)/(1000*0.61365*exp(17.502*W221/(240.97+W221))/(BO221+BP221)-BJ221)</f>
        <v>0</v>
      </c>
      <c r="T221">
        <f>1/((BC221+1)/(Q221/1.6)+1/(R221/1.37)) + BC221/((BC221+1)/(Q221/1.6) + BC221/(R221/1.37))</f>
        <v>0</v>
      </c>
      <c r="U221">
        <f>(AX221*BA221)</f>
        <v>0</v>
      </c>
      <c r="V221">
        <f>(BQ221+(U221+2*0.95*5.67E-8*(((BQ221+$B$7)+273)^4-(BQ221+273)^4)-44100*J221)/(1.84*29.3*R221+8*0.95*5.67E-8*(BQ221+273)^3))</f>
        <v>0</v>
      </c>
      <c r="W221">
        <f>($C$7*BR221+$D$7*BS221+$E$7*V221)</f>
        <v>0</v>
      </c>
      <c r="X221">
        <f>0.61365*exp(17.502*W221/(240.97+W221))</f>
        <v>0</v>
      </c>
      <c r="Y221">
        <f>(Z221/AA221*100)</f>
        <v>0</v>
      </c>
      <c r="Z221">
        <f>BJ221*(BO221+BP221)/1000</f>
        <v>0</v>
      </c>
      <c r="AA221">
        <f>0.61365*exp(17.502*BQ221/(240.97+BQ221))</f>
        <v>0</v>
      </c>
      <c r="AB221">
        <f>(X221-BJ221*(BO221+BP221)/1000)</f>
        <v>0</v>
      </c>
      <c r="AC221">
        <f>(-J221*44100)</f>
        <v>0</v>
      </c>
      <c r="AD221">
        <f>2*29.3*R221*0.92*(BQ221-W221)</f>
        <v>0</v>
      </c>
      <c r="AE221">
        <f>2*0.95*5.67E-8*(((BQ221+$B$7)+273)^4-(W221+273)^4)</f>
        <v>0</v>
      </c>
      <c r="AF221">
        <f>U221+AE221+AC221+AD221</f>
        <v>0</v>
      </c>
      <c r="AG221">
        <f>BN221*AU221*(BI221-BH221*(1000-AU221*BK221)/(1000-AU221*BJ221))/(100*BB221)</f>
        <v>0</v>
      </c>
      <c r="AH221">
        <f>1000*BN221*AU221*(BJ221-BK221)/(100*BB221*(1000-AU221*BJ221))</f>
        <v>0</v>
      </c>
      <c r="AI221">
        <f>(AJ221 - AK221 - BO221*1E3/(8.314*(BQ221+273.15)) * AM221/BN221 * AL221) * BN221/(100*BB221) * (1000 - BK221)/1000</f>
        <v>0</v>
      </c>
      <c r="AJ221">
        <v>1505.86523098504</v>
      </c>
      <c r="AK221">
        <v>1474.53509090909</v>
      </c>
      <c r="AL221">
        <v>3.49749501615946</v>
      </c>
      <c r="AM221">
        <v>66.8786947202565</v>
      </c>
      <c r="AN221">
        <f>(AP221 - AO221 + BO221*1E3/(8.314*(BQ221+273.15)) * AR221/BN221 * AQ221) * BN221/(100*BB221) * 1000/(1000 - AP221)</f>
        <v>0</v>
      </c>
      <c r="AO221">
        <v>22.0380859517982</v>
      </c>
      <c r="AP221">
        <v>23.0665115151515</v>
      </c>
      <c r="AQ221">
        <v>0.00017661127332821</v>
      </c>
      <c r="AR221">
        <v>77.4196873633664</v>
      </c>
      <c r="AS221">
        <v>14</v>
      </c>
      <c r="AT221">
        <v>3</v>
      </c>
      <c r="AU221">
        <f>IF(AS221*$H$13&gt;=AW221,1.0,(AW221/(AW221-AS221*$H$13)))</f>
        <v>0</v>
      </c>
      <c r="AV221">
        <f>(AU221-1)*100</f>
        <v>0</v>
      </c>
      <c r="AW221">
        <f>MAX(0,($B$13+$C$13*BV221)/(1+$D$13*BV221)*BO221/(BQ221+273)*$E$13)</f>
        <v>0</v>
      </c>
      <c r="AX221">
        <f>$B$11*BW221+$C$11*BX221+$F$11*CI221*(1-CL221)</f>
        <v>0</v>
      </c>
      <c r="AY221">
        <f>AX221*AZ221</f>
        <v>0</v>
      </c>
      <c r="AZ221">
        <f>($B$11*$D$9+$C$11*$D$9+$F$11*((CV221+CN221)/MAX(CV221+CN221+CW221, 0.1)*$I$9+CW221/MAX(CV221+CN221+CW221, 0.1)*$J$9))/($B$11+$C$11+$F$11)</f>
        <v>0</v>
      </c>
      <c r="BA221">
        <f>($B$11*$K$9+$C$11*$K$9+$F$11*((CV221+CN221)/MAX(CV221+CN221+CW221, 0.1)*$P$9+CW221/MAX(CV221+CN221+CW221, 0.1)*$Q$9))/($B$11+$C$11+$F$11)</f>
        <v>0</v>
      </c>
      <c r="BB221">
        <v>2.18</v>
      </c>
      <c r="BC221">
        <v>0.5</v>
      </c>
      <c r="BD221" t="s">
        <v>355</v>
      </c>
      <c r="BE221">
        <v>2</v>
      </c>
      <c r="BF221" t="b">
        <v>1</v>
      </c>
      <c r="BG221">
        <v>1656173406.6</v>
      </c>
      <c r="BH221">
        <v>1416.83666666667</v>
      </c>
      <c r="BI221">
        <v>1458.06074074074</v>
      </c>
      <c r="BJ221">
        <v>23.0535592592593</v>
      </c>
      <c r="BK221">
        <v>22.0170185185185</v>
      </c>
      <c r="BL221">
        <v>1413.80851851852</v>
      </c>
      <c r="BM221">
        <v>23.0019962962963</v>
      </c>
      <c r="BN221">
        <v>500.042962962963</v>
      </c>
      <c r="BO221">
        <v>76.3195185185185</v>
      </c>
      <c r="BP221">
        <v>0.100108981481481</v>
      </c>
      <c r="BQ221">
        <v>26.8384925925926</v>
      </c>
      <c r="BR221">
        <v>27.0527037037037</v>
      </c>
      <c r="BS221">
        <v>999.9</v>
      </c>
      <c r="BT221">
        <v>0</v>
      </c>
      <c r="BU221">
        <v>0</v>
      </c>
      <c r="BV221">
        <v>9977.15259259259</v>
      </c>
      <c r="BW221">
        <v>0</v>
      </c>
      <c r="BX221">
        <v>1800.24296296296</v>
      </c>
      <c r="BY221">
        <v>-41.2234888888889</v>
      </c>
      <c r="BZ221">
        <v>1450.27111111111</v>
      </c>
      <c r="CA221">
        <v>1490.88555555556</v>
      </c>
      <c r="CB221">
        <v>1.03652444444444</v>
      </c>
      <c r="CC221">
        <v>1458.06074074074</v>
      </c>
      <c r="CD221">
        <v>22.0170185185185</v>
      </c>
      <c r="CE221">
        <v>1.7594362962963</v>
      </c>
      <c r="CF221">
        <v>1.68032925925926</v>
      </c>
      <c r="CG221">
        <v>15.4310037037037</v>
      </c>
      <c r="CH221">
        <v>14.7158814814815</v>
      </c>
      <c r="CI221">
        <v>1999.99592592593</v>
      </c>
      <c r="CJ221">
        <v>0.979999444444444</v>
      </c>
      <c r="CK221">
        <v>0.0200005407407407</v>
      </c>
      <c r="CL221">
        <v>0</v>
      </c>
      <c r="CM221">
        <v>2.42257037037037</v>
      </c>
      <c r="CN221">
        <v>0</v>
      </c>
      <c r="CO221">
        <v>3099.59259259259</v>
      </c>
      <c r="CP221">
        <v>16705.3703703704</v>
      </c>
      <c r="CQ221">
        <v>46.562</v>
      </c>
      <c r="CR221">
        <v>49.1086666666667</v>
      </c>
      <c r="CS221">
        <v>47.7614814814815</v>
      </c>
      <c r="CT221">
        <v>46.875</v>
      </c>
      <c r="CU221">
        <v>45.9048518518518</v>
      </c>
      <c r="CV221">
        <v>1959.99518518519</v>
      </c>
      <c r="CW221">
        <v>40.0007407407407</v>
      </c>
      <c r="CX221">
        <v>0</v>
      </c>
      <c r="CY221">
        <v>1656173413.2</v>
      </c>
      <c r="CZ221">
        <v>0</v>
      </c>
      <c r="DA221">
        <v>0</v>
      </c>
      <c r="DB221" t="s">
        <v>356</v>
      </c>
      <c r="DC221">
        <v>1656081796.1</v>
      </c>
      <c r="DD221">
        <v>1656081786.6</v>
      </c>
      <c r="DE221">
        <v>0</v>
      </c>
      <c r="DF221">
        <v>0.447</v>
      </c>
      <c r="DG221">
        <v>0.012</v>
      </c>
      <c r="DH221">
        <v>1.816</v>
      </c>
      <c r="DI221">
        <v>-0.091</v>
      </c>
      <c r="DJ221">
        <v>420</v>
      </c>
      <c r="DK221">
        <v>13</v>
      </c>
      <c r="DL221">
        <v>0.64</v>
      </c>
      <c r="DM221">
        <v>0.22</v>
      </c>
      <c r="DN221">
        <v>-41.2207902439024</v>
      </c>
      <c r="DO221">
        <v>-0.857032055749032</v>
      </c>
      <c r="DP221">
        <v>0.268724813276839</v>
      </c>
      <c r="DQ221">
        <v>0</v>
      </c>
      <c r="DR221">
        <v>1.0475487804878</v>
      </c>
      <c r="DS221">
        <v>-0.219393658536586</v>
      </c>
      <c r="DT221">
        <v>0.0247212422920858</v>
      </c>
      <c r="DU221">
        <v>0</v>
      </c>
      <c r="DV221">
        <v>0</v>
      </c>
      <c r="DW221">
        <v>2</v>
      </c>
      <c r="DX221" t="s">
        <v>357</v>
      </c>
      <c r="DY221">
        <v>2.84093</v>
      </c>
      <c r="DZ221">
        <v>2.71617</v>
      </c>
      <c r="EA221">
        <v>0.177348</v>
      </c>
      <c r="EB221">
        <v>0.180204</v>
      </c>
      <c r="EC221">
        <v>0.084899</v>
      </c>
      <c r="ED221">
        <v>0.0816528</v>
      </c>
      <c r="EE221">
        <v>23232.7</v>
      </c>
      <c r="EF221">
        <v>19999.4</v>
      </c>
      <c r="EG221">
        <v>25296.4</v>
      </c>
      <c r="EH221">
        <v>23771.2</v>
      </c>
      <c r="EI221">
        <v>39532.7</v>
      </c>
      <c r="EJ221">
        <v>36149.9</v>
      </c>
      <c r="EK221">
        <v>45748.8</v>
      </c>
      <c r="EL221">
        <v>42424</v>
      </c>
      <c r="EM221">
        <v>1.7616</v>
      </c>
      <c r="EN221">
        <v>2.156</v>
      </c>
      <c r="EO221">
        <v>0.0178814</v>
      </c>
      <c r="EP221">
        <v>0</v>
      </c>
      <c r="EQ221">
        <v>26.7724</v>
      </c>
      <c r="ER221">
        <v>999.9</v>
      </c>
      <c r="ES221">
        <v>38.677</v>
      </c>
      <c r="ET221">
        <v>34.463</v>
      </c>
      <c r="EU221">
        <v>27.7842</v>
      </c>
      <c r="EV221">
        <v>52.9566</v>
      </c>
      <c r="EW221">
        <v>34.2228</v>
      </c>
      <c r="EX221">
        <v>2</v>
      </c>
      <c r="EY221">
        <v>0.178084</v>
      </c>
      <c r="EZ221">
        <v>2.90028</v>
      </c>
      <c r="FA221">
        <v>20.2189</v>
      </c>
      <c r="FB221">
        <v>5.23316</v>
      </c>
      <c r="FC221">
        <v>11.992</v>
      </c>
      <c r="FD221">
        <v>4.95575</v>
      </c>
      <c r="FE221">
        <v>3.304</v>
      </c>
      <c r="FF221">
        <v>9999</v>
      </c>
      <c r="FG221">
        <v>311.9</v>
      </c>
      <c r="FH221">
        <v>3780</v>
      </c>
      <c r="FI221">
        <v>9999</v>
      </c>
      <c r="FJ221">
        <v>1.86827</v>
      </c>
      <c r="FK221">
        <v>1.86401</v>
      </c>
      <c r="FL221">
        <v>1.87149</v>
      </c>
      <c r="FM221">
        <v>1.86249</v>
      </c>
      <c r="FN221">
        <v>1.86188</v>
      </c>
      <c r="FO221">
        <v>1.86829</v>
      </c>
      <c r="FP221">
        <v>1.85849</v>
      </c>
      <c r="FQ221">
        <v>1.86478</v>
      </c>
      <c r="FR221">
        <v>5</v>
      </c>
      <c r="FS221">
        <v>0</v>
      </c>
      <c r="FT221">
        <v>0</v>
      </c>
      <c r="FU221">
        <v>0</v>
      </c>
      <c r="FV221" t="s">
        <v>358</v>
      </c>
      <c r="FW221" t="s">
        <v>359</v>
      </c>
      <c r="FX221" t="s">
        <v>360</v>
      </c>
      <c r="FY221" t="s">
        <v>360</v>
      </c>
      <c r="FZ221" t="s">
        <v>360</v>
      </c>
      <c r="GA221" t="s">
        <v>360</v>
      </c>
      <c r="GB221">
        <v>0</v>
      </c>
      <c r="GC221">
        <v>100</v>
      </c>
      <c r="GD221">
        <v>100</v>
      </c>
      <c r="GE221">
        <v>3.09</v>
      </c>
      <c r="GF221">
        <v>0.0515</v>
      </c>
      <c r="GG221">
        <v>0.394990895927804</v>
      </c>
      <c r="GH221">
        <v>0.00311535208462502</v>
      </c>
      <c r="GI221">
        <v>-2.16445174003142e-06</v>
      </c>
      <c r="GJ221">
        <v>9.0383515404126e-10</v>
      </c>
      <c r="GK221">
        <v>0.0515542376217994</v>
      </c>
      <c r="GL221">
        <v>0</v>
      </c>
      <c r="GM221">
        <v>0</v>
      </c>
      <c r="GN221">
        <v>0</v>
      </c>
      <c r="GO221">
        <v>18</v>
      </c>
      <c r="GP221">
        <v>2154</v>
      </c>
      <c r="GQ221">
        <v>2</v>
      </c>
      <c r="GR221">
        <v>17</v>
      </c>
      <c r="GS221">
        <v>1527</v>
      </c>
      <c r="GT221">
        <v>1527.1</v>
      </c>
      <c r="GU221">
        <v>3.56934</v>
      </c>
      <c r="GV221">
        <v>2.33521</v>
      </c>
      <c r="GW221">
        <v>1.99829</v>
      </c>
      <c r="GX221">
        <v>2.67334</v>
      </c>
      <c r="GY221">
        <v>2.09351</v>
      </c>
      <c r="GZ221">
        <v>2.37305</v>
      </c>
      <c r="HA221">
        <v>39.9942</v>
      </c>
      <c r="HB221">
        <v>15.3666</v>
      </c>
      <c r="HC221">
        <v>18</v>
      </c>
      <c r="HD221">
        <v>426.499</v>
      </c>
      <c r="HE221">
        <v>698.783</v>
      </c>
      <c r="HF221">
        <v>22.9985</v>
      </c>
      <c r="HG221">
        <v>29.7936</v>
      </c>
      <c r="HH221">
        <v>30.0008</v>
      </c>
      <c r="HI221">
        <v>29.531</v>
      </c>
      <c r="HJ221">
        <v>29.5154</v>
      </c>
      <c r="HK221">
        <v>71.447</v>
      </c>
      <c r="HL221">
        <v>26.3142</v>
      </c>
      <c r="HM221">
        <v>24.5537</v>
      </c>
      <c r="HN221">
        <v>23</v>
      </c>
      <c r="HO221">
        <v>1506.54</v>
      </c>
      <c r="HP221">
        <v>22.0884</v>
      </c>
      <c r="HQ221">
        <v>96.8122</v>
      </c>
      <c r="HR221">
        <v>99.7249</v>
      </c>
    </row>
    <row r="222" spans="1:226">
      <c r="A222">
        <v>206</v>
      </c>
      <c r="B222">
        <v>1656173419.1</v>
      </c>
      <c r="C222">
        <v>3622.59999990463</v>
      </c>
      <c r="D222" t="s">
        <v>772</v>
      </c>
      <c r="E222" t="s">
        <v>773</v>
      </c>
      <c r="F222">
        <v>5</v>
      </c>
      <c r="G222" t="s">
        <v>596</v>
      </c>
      <c r="H222" t="s">
        <v>354</v>
      </c>
      <c r="I222">
        <v>1656173411.31429</v>
      </c>
      <c r="J222">
        <f>(K222)/1000</f>
        <v>0</v>
      </c>
      <c r="K222">
        <f>IF(BF222, AN222, AH222)</f>
        <v>0</v>
      </c>
      <c r="L222">
        <f>IF(BF222, AI222, AG222)</f>
        <v>0</v>
      </c>
      <c r="M222">
        <f>BH222 - IF(AU222&gt;1, L222*BB222*100.0/(AW222*BV222), 0)</f>
        <v>0</v>
      </c>
      <c r="N222">
        <f>((T222-J222/2)*M222-L222)/(T222+J222/2)</f>
        <v>0</v>
      </c>
      <c r="O222">
        <f>N222*(BO222+BP222)/1000.0</f>
        <v>0</v>
      </c>
      <c r="P222">
        <f>(BH222 - IF(AU222&gt;1, L222*BB222*100.0/(AW222*BV222), 0))*(BO222+BP222)/1000.0</f>
        <v>0</v>
      </c>
      <c r="Q222">
        <f>2.0/((1/S222-1/R222)+SIGN(S222)*SQRT((1/S222-1/R222)*(1/S222-1/R222) + 4*BC222/((BC222+1)*(BC222+1))*(2*1/S222*1/R222-1/R222*1/R222)))</f>
        <v>0</v>
      </c>
      <c r="R222">
        <f>IF(LEFT(BD222,1)&lt;&gt;"0",IF(LEFT(BD222,1)="1",3.0,BE222),$D$5+$E$5*(BV222*BO222/($K$5*1000))+$F$5*(BV222*BO222/($K$5*1000))*MAX(MIN(BB222,$J$5),$I$5)*MAX(MIN(BB222,$J$5),$I$5)+$G$5*MAX(MIN(BB222,$J$5),$I$5)*(BV222*BO222/($K$5*1000))+$H$5*(BV222*BO222/($K$5*1000))*(BV222*BO222/($K$5*1000)))</f>
        <v>0</v>
      </c>
      <c r="S222">
        <f>J222*(1000-(1000*0.61365*exp(17.502*W222/(240.97+W222))/(BO222+BP222)+BJ222)/2)/(1000*0.61365*exp(17.502*W222/(240.97+W222))/(BO222+BP222)-BJ222)</f>
        <v>0</v>
      </c>
      <c r="T222">
        <f>1/((BC222+1)/(Q222/1.6)+1/(R222/1.37)) + BC222/((BC222+1)/(Q222/1.6) + BC222/(R222/1.37))</f>
        <v>0</v>
      </c>
      <c r="U222">
        <f>(AX222*BA222)</f>
        <v>0</v>
      </c>
      <c r="V222">
        <f>(BQ222+(U222+2*0.95*5.67E-8*(((BQ222+$B$7)+273)^4-(BQ222+273)^4)-44100*J222)/(1.84*29.3*R222+8*0.95*5.67E-8*(BQ222+273)^3))</f>
        <v>0</v>
      </c>
      <c r="W222">
        <f>($C$7*BR222+$D$7*BS222+$E$7*V222)</f>
        <v>0</v>
      </c>
      <c r="X222">
        <f>0.61365*exp(17.502*W222/(240.97+W222))</f>
        <v>0</v>
      </c>
      <c r="Y222">
        <f>(Z222/AA222*100)</f>
        <v>0</v>
      </c>
      <c r="Z222">
        <f>BJ222*(BO222+BP222)/1000</f>
        <v>0</v>
      </c>
      <c r="AA222">
        <f>0.61365*exp(17.502*BQ222/(240.97+BQ222))</f>
        <v>0</v>
      </c>
      <c r="AB222">
        <f>(X222-BJ222*(BO222+BP222)/1000)</f>
        <v>0</v>
      </c>
      <c r="AC222">
        <f>(-J222*44100)</f>
        <v>0</v>
      </c>
      <c r="AD222">
        <f>2*29.3*R222*0.92*(BQ222-W222)</f>
        <v>0</v>
      </c>
      <c r="AE222">
        <f>2*0.95*5.67E-8*(((BQ222+$B$7)+273)^4-(W222+273)^4)</f>
        <v>0</v>
      </c>
      <c r="AF222">
        <f>U222+AE222+AC222+AD222</f>
        <v>0</v>
      </c>
      <c r="AG222">
        <f>BN222*AU222*(BI222-BH222*(1000-AU222*BK222)/(1000-AU222*BJ222))/(100*BB222)</f>
        <v>0</v>
      </c>
      <c r="AH222">
        <f>1000*BN222*AU222*(BJ222-BK222)/(100*BB222*(1000-AU222*BJ222))</f>
        <v>0</v>
      </c>
      <c r="AI222">
        <f>(AJ222 - AK222 - BO222*1E3/(8.314*(BQ222+273.15)) * AM222/BN222 * AL222) * BN222/(100*BB222) * (1000 - BK222)/1000</f>
        <v>0</v>
      </c>
      <c r="AJ222">
        <v>1522.37471431791</v>
      </c>
      <c r="AK222">
        <v>1491.44957575758</v>
      </c>
      <c r="AL222">
        <v>3.35424872243273</v>
      </c>
      <c r="AM222">
        <v>66.8786947202565</v>
      </c>
      <c r="AN222">
        <f>(AP222 - AO222 + BO222*1E3/(8.314*(BQ222+273.15)) * AR222/BN222 * AQ222) * BN222/(100*BB222) * 1000/(1000 - AP222)</f>
        <v>0</v>
      </c>
      <c r="AO222">
        <v>22.0427612166268</v>
      </c>
      <c r="AP222">
        <v>23.0647872727273</v>
      </c>
      <c r="AQ222">
        <v>-3.31624677988402e-05</v>
      </c>
      <c r="AR222">
        <v>77.4196873633664</v>
      </c>
      <c r="AS222">
        <v>14</v>
      </c>
      <c r="AT222">
        <v>3</v>
      </c>
      <c r="AU222">
        <f>IF(AS222*$H$13&gt;=AW222,1.0,(AW222/(AW222-AS222*$H$13)))</f>
        <v>0</v>
      </c>
      <c r="AV222">
        <f>(AU222-1)*100</f>
        <v>0</v>
      </c>
      <c r="AW222">
        <f>MAX(0,($B$13+$C$13*BV222)/(1+$D$13*BV222)*BO222/(BQ222+273)*$E$13)</f>
        <v>0</v>
      </c>
      <c r="AX222">
        <f>$B$11*BW222+$C$11*BX222+$F$11*CI222*(1-CL222)</f>
        <v>0</v>
      </c>
      <c r="AY222">
        <f>AX222*AZ222</f>
        <v>0</v>
      </c>
      <c r="AZ222">
        <f>($B$11*$D$9+$C$11*$D$9+$F$11*((CV222+CN222)/MAX(CV222+CN222+CW222, 0.1)*$I$9+CW222/MAX(CV222+CN222+CW222, 0.1)*$J$9))/($B$11+$C$11+$F$11)</f>
        <v>0</v>
      </c>
      <c r="BA222">
        <f>($B$11*$K$9+$C$11*$K$9+$F$11*((CV222+CN222)/MAX(CV222+CN222+CW222, 0.1)*$P$9+CW222/MAX(CV222+CN222+CW222, 0.1)*$Q$9))/($B$11+$C$11+$F$11)</f>
        <v>0</v>
      </c>
      <c r="BB222">
        <v>2.18</v>
      </c>
      <c r="BC222">
        <v>0.5</v>
      </c>
      <c r="BD222" t="s">
        <v>355</v>
      </c>
      <c r="BE222">
        <v>2</v>
      </c>
      <c r="BF222" t="b">
        <v>1</v>
      </c>
      <c r="BG222">
        <v>1656173411.31429</v>
      </c>
      <c r="BH222">
        <v>1432.70357142857</v>
      </c>
      <c r="BI222">
        <v>1473.75607142857</v>
      </c>
      <c r="BJ222">
        <v>23.0606642857143</v>
      </c>
      <c r="BK222">
        <v>22.0383964285714</v>
      </c>
      <c r="BL222">
        <v>1429.63714285714</v>
      </c>
      <c r="BM222">
        <v>23.0090892857143</v>
      </c>
      <c r="BN222">
        <v>499.992607142857</v>
      </c>
      <c r="BO222">
        <v>76.3189428571429</v>
      </c>
      <c r="BP222">
        <v>0.099935675</v>
      </c>
      <c r="BQ222">
        <v>26.8390428571429</v>
      </c>
      <c r="BR222">
        <v>27.061125</v>
      </c>
      <c r="BS222">
        <v>999.9</v>
      </c>
      <c r="BT222">
        <v>0</v>
      </c>
      <c r="BU222">
        <v>0</v>
      </c>
      <c r="BV222">
        <v>9995.60607142857</v>
      </c>
      <c r="BW222">
        <v>0</v>
      </c>
      <c r="BX222">
        <v>1804.04071428571</v>
      </c>
      <c r="BY222">
        <v>-41.0523214285714</v>
      </c>
      <c r="BZ222">
        <v>1466.52285714286</v>
      </c>
      <c r="CA222">
        <v>1506.9675</v>
      </c>
      <c r="CB222">
        <v>1.02224964285714</v>
      </c>
      <c r="CC222">
        <v>1473.75607142857</v>
      </c>
      <c r="CD222">
        <v>22.0383964285714</v>
      </c>
      <c r="CE222">
        <v>1.75996428571429</v>
      </c>
      <c r="CF222">
        <v>1.68194714285714</v>
      </c>
      <c r="CG222">
        <v>15.4356821428571</v>
      </c>
      <c r="CH222">
        <v>14.7308107142857</v>
      </c>
      <c r="CI222">
        <v>2000.00928571429</v>
      </c>
      <c r="CJ222">
        <v>0.979999535714286</v>
      </c>
      <c r="CK222">
        <v>0.0200004464285714</v>
      </c>
      <c r="CL222">
        <v>0</v>
      </c>
      <c r="CM222">
        <v>2.44641071428571</v>
      </c>
      <c r="CN222">
        <v>0</v>
      </c>
      <c r="CO222">
        <v>3100.05357142857</v>
      </c>
      <c r="CP222">
        <v>16705.4857142857</v>
      </c>
      <c r="CQ222">
        <v>46.562</v>
      </c>
      <c r="CR222">
        <v>49.125</v>
      </c>
      <c r="CS222">
        <v>47.7765714285714</v>
      </c>
      <c r="CT222">
        <v>46.875</v>
      </c>
      <c r="CU222">
        <v>45.9237142857143</v>
      </c>
      <c r="CV222">
        <v>1960.00821428571</v>
      </c>
      <c r="CW222">
        <v>40.0010714285714</v>
      </c>
      <c r="CX222">
        <v>0</v>
      </c>
      <c r="CY222">
        <v>1656173418</v>
      </c>
      <c r="CZ222">
        <v>0</v>
      </c>
      <c r="DA222">
        <v>0</v>
      </c>
      <c r="DB222" t="s">
        <v>356</v>
      </c>
      <c r="DC222">
        <v>1656081796.1</v>
      </c>
      <c r="DD222">
        <v>1656081786.6</v>
      </c>
      <c r="DE222">
        <v>0</v>
      </c>
      <c r="DF222">
        <v>0.447</v>
      </c>
      <c r="DG222">
        <v>0.012</v>
      </c>
      <c r="DH222">
        <v>1.816</v>
      </c>
      <c r="DI222">
        <v>-0.091</v>
      </c>
      <c r="DJ222">
        <v>420</v>
      </c>
      <c r="DK222">
        <v>13</v>
      </c>
      <c r="DL222">
        <v>0.64</v>
      </c>
      <c r="DM222">
        <v>0.22</v>
      </c>
      <c r="DN222">
        <v>-41.105956097561</v>
      </c>
      <c r="DO222">
        <v>1.49973449477355</v>
      </c>
      <c r="DP222">
        <v>0.330357871028714</v>
      </c>
      <c r="DQ222">
        <v>0</v>
      </c>
      <c r="DR222">
        <v>1.03371121951219</v>
      </c>
      <c r="DS222">
        <v>-0.164291080139372</v>
      </c>
      <c r="DT222">
        <v>0.0207502620841658</v>
      </c>
      <c r="DU222">
        <v>0</v>
      </c>
      <c r="DV222">
        <v>0</v>
      </c>
      <c r="DW222">
        <v>2</v>
      </c>
      <c r="DX222" t="s">
        <v>357</v>
      </c>
      <c r="DY222">
        <v>2.84047</v>
      </c>
      <c r="DZ222">
        <v>2.71681</v>
      </c>
      <c r="EA222">
        <v>0.178569</v>
      </c>
      <c r="EB222">
        <v>0.181362</v>
      </c>
      <c r="EC222">
        <v>0.0848903</v>
      </c>
      <c r="ED222">
        <v>0.0816782</v>
      </c>
      <c r="EE222">
        <v>23197.5</v>
      </c>
      <c r="EF222">
        <v>19970.9</v>
      </c>
      <c r="EG222">
        <v>25295.8</v>
      </c>
      <c r="EH222">
        <v>23770.9</v>
      </c>
      <c r="EI222">
        <v>39532.3</v>
      </c>
      <c r="EJ222">
        <v>36148.6</v>
      </c>
      <c r="EK222">
        <v>45747.8</v>
      </c>
      <c r="EL222">
        <v>42423.6</v>
      </c>
      <c r="EM222">
        <v>1.76105</v>
      </c>
      <c r="EN222">
        <v>2.1563</v>
      </c>
      <c r="EO222">
        <v>0.0177622</v>
      </c>
      <c r="EP222">
        <v>0</v>
      </c>
      <c r="EQ222">
        <v>26.774</v>
      </c>
      <c r="ER222">
        <v>999.9</v>
      </c>
      <c r="ES222">
        <v>38.677</v>
      </c>
      <c r="ET222">
        <v>34.473</v>
      </c>
      <c r="EU222">
        <v>27.8007</v>
      </c>
      <c r="EV222">
        <v>52.5166</v>
      </c>
      <c r="EW222">
        <v>34.1907</v>
      </c>
      <c r="EX222">
        <v>2</v>
      </c>
      <c r="EY222">
        <v>0.178908</v>
      </c>
      <c r="EZ222">
        <v>2.89283</v>
      </c>
      <c r="FA222">
        <v>20.2191</v>
      </c>
      <c r="FB222">
        <v>5.23241</v>
      </c>
      <c r="FC222">
        <v>11.992</v>
      </c>
      <c r="FD222">
        <v>4.9555</v>
      </c>
      <c r="FE222">
        <v>3.30387</v>
      </c>
      <c r="FF222">
        <v>9999</v>
      </c>
      <c r="FG222">
        <v>311.9</v>
      </c>
      <c r="FH222">
        <v>3780</v>
      </c>
      <c r="FI222">
        <v>9999</v>
      </c>
      <c r="FJ222">
        <v>1.86825</v>
      </c>
      <c r="FK222">
        <v>1.86401</v>
      </c>
      <c r="FL222">
        <v>1.87149</v>
      </c>
      <c r="FM222">
        <v>1.8625</v>
      </c>
      <c r="FN222">
        <v>1.86188</v>
      </c>
      <c r="FO222">
        <v>1.86829</v>
      </c>
      <c r="FP222">
        <v>1.85847</v>
      </c>
      <c r="FQ222">
        <v>1.86478</v>
      </c>
      <c r="FR222">
        <v>5</v>
      </c>
      <c r="FS222">
        <v>0</v>
      </c>
      <c r="FT222">
        <v>0</v>
      </c>
      <c r="FU222">
        <v>0</v>
      </c>
      <c r="FV222" t="s">
        <v>358</v>
      </c>
      <c r="FW222" t="s">
        <v>359</v>
      </c>
      <c r="FX222" t="s">
        <v>360</v>
      </c>
      <c r="FY222" t="s">
        <v>360</v>
      </c>
      <c r="FZ222" t="s">
        <v>360</v>
      </c>
      <c r="GA222" t="s">
        <v>360</v>
      </c>
      <c r="GB222">
        <v>0</v>
      </c>
      <c r="GC222">
        <v>100</v>
      </c>
      <c r="GD222">
        <v>100</v>
      </c>
      <c r="GE222">
        <v>3.13</v>
      </c>
      <c r="GF222">
        <v>0.0515</v>
      </c>
      <c r="GG222">
        <v>0.394990895927804</v>
      </c>
      <c r="GH222">
        <v>0.00311535208462502</v>
      </c>
      <c r="GI222">
        <v>-2.16445174003142e-06</v>
      </c>
      <c r="GJ222">
        <v>9.0383515404126e-10</v>
      </c>
      <c r="GK222">
        <v>0.0515542376217994</v>
      </c>
      <c r="GL222">
        <v>0</v>
      </c>
      <c r="GM222">
        <v>0</v>
      </c>
      <c r="GN222">
        <v>0</v>
      </c>
      <c r="GO222">
        <v>18</v>
      </c>
      <c r="GP222">
        <v>2154</v>
      </c>
      <c r="GQ222">
        <v>2</v>
      </c>
      <c r="GR222">
        <v>17</v>
      </c>
      <c r="GS222">
        <v>1527</v>
      </c>
      <c r="GT222">
        <v>1527.2</v>
      </c>
      <c r="GU222">
        <v>3.59985</v>
      </c>
      <c r="GV222">
        <v>2.33032</v>
      </c>
      <c r="GW222">
        <v>1.99829</v>
      </c>
      <c r="GX222">
        <v>2.67334</v>
      </c>
      <c r="GY222">
        <v>2.09351</v>
      </c>
      <c r="GZ222">
        <v>2.37793</v>
      </c>
      <c r="HA222">
        <v>39.9942</v>
      </c>
      <c r="HB222">
        <v>15.3666</v>
      </c>
      <c r="HC222">
        <v>18</v>
      </c>
      <c r="HD222">
        <v>426.244</v>
      </c>
      <c r="HE222">
        <v>699.158</v>
      </c>
      <c r="HF222">
        <v>22.9984</v>
      </c>
      <c r="HG222">
        <v>29.8015</v>
      </c>
      <c r="HH222">
        <v>30.0009</v>
      </c>
      <c r="HI222">
        <v>29.5398</v>
      </c>
      <c r="HJ222">
        <v>29.5245</v>
      </c>
      <c r="HK222">
        <v>72.0745</v>
      </c>
      <c r="HL222">
        <v>26.3142</v>
      </c>
      <c r="HM222">
        <v>24.5537</v>
      </c>
      <c r="HN222">
        <v>23</v>
      </c>
      <c r="HO222">
        <v>1519.95</v>
      </c>
      <c r="HP222">
        <v>22.098</v>
      </c>
      <c r="HQ222">
        <v>96.81</v>
      </c>
      <c r="HR222">
        <v>99.7239</v>
      </c>
    </row>
    <row r="223" spans="1:226">
      <c r="A223">
        <v>207</v>
      </c>
      <c r="B223">
        <v>1656173424.1</v>
      </c>
      <c r="C223">
        <v>3627.59999990463</v>
      </c>
      <c r="D223" t="s">
        <v>774</v>
      </c>
      <c r="E223" t="s">
        <v>775</v>
      </c>
      <c r="F223">
        <v>5</v>
      </c>
      <c r="G223" t="s">
        <v>596</v>
      </c>
      <c r="H223" t="s">
        <v>354</v>
      </c>
      <c r="I223">
        <v>1656173416.6</v>
      </c>
      <c r="J223">
        <f>(K223)/1000</f>
        <v>0</v>
      </c>
      <c r="K223">
        <f>IF(BF223, AN223, AH223)</f>
        <v>0</v>
      </c>
      <c r="L223">
        <f>IF(BF223, AI223, AG223)</f>
        <v>0</v>
      </c>
      <c r="M223">
        <f>BH223 - IF(AU223&gt;1, L223*BB223*100.0/(AW223*BV223), 0)</f>
        <v>0</v>
      </c>
      <c r="N223">
        <f>((T223-J223/2)*M223-L223)/(T223+J223/2)</f>
        <v>0</v>
      </c>
      <c r="O223">
        <f>N223*(BO223+BP223)/1000.0</f>
        <v>0</v>
      </c>
      <c r="P223">
        <f>(BH223 - IF(AU223&gt;1, L223*BB223*100.0/(AW223*BV223), 0))*(BO223+BP223)/1000.0</f>
        <v>0</v>
      </c>
      <c r="Q223">
        <f>2.0/((1/S223-1/R223)+SIGN(S223)*SQRT((1/S223-1/R223)*(1/S223-1/R223) + 4*BC223/((BC223+1)*(BC223+1))*(2*1/S223*1/R223-1/R223*1/R223)))</f>
        <v>0</v>
      </c>
      <c r="R223">
        <f>IF(LEFT(BD223,1)&lt;&gt;"0",IF(LEFT(BD223,1)="1",3.0,BE223),$D$5+$E$5*(BV223*BO223/($K$5*1000))+$F$5*(BV223*BO223/($K$5*1000))*MAX(MIN(BB223,$J$5),$I$5)*MAX(MIN(BB223,$J$5),$I$5)+$G$5*MAX(MIN(BB223,$J$5),$I$5)*(BV223*BO223/($K$5*1000))+$H$5*(BV223*BO223/($K$5*1000))*(BV223*BO223/($K$5*1000)))</f>
        <v>0</v>
      </c>
      <c r="S223">
        <f>J223*(1000-(1000*0.61365*exp(17.502*W223/(240.97+W223))/(BO223+BP223)+BJ223)/2)/(1000*0.61365*exp(17.502*W223/(240.97+W223))/(BO223+BP223)-BJ223)</f>
        <v>0</v>
      </c>
      <c r="T223">
        <f>1/((BC223+1)/(Q223/1.6)+1/(R223/1.37)) + BC223/((BC223+1)/(Q223/1.6) + BC223/(R223/1.37))</f>
        <v>0</v>
      </c>
      <c r="U223">
        <f>(AX223*BA223)</f>
        <v>0</v>
      </c>
      <c r="V223">
        <f>(BQ223+(U223+2*0.95*5.67E-8*(((BQ223+$B$7)+273)^4-(BQ223+273)^4)-44100*J223)/(1.84*29.3*R223+8*0.95*5.67E-8*(BQ223+273)^3))</f>
        <v>0</v>
      </c>
      <c r="W223">
        <f>($C$7*BR223+$D$7*BS223+$E$7*V223)</f>
        <v>0</v>
      </c>
      <c r="X223">
        <f>0.61365*exp(17.502*W223/(240.97+W223))</f>
        <v>0</v>
      </c>
      <c r="Y223">
        <f>(Z223/AA223*100)</f>
        <v>0</v>
      </c>
      <c r="Z223">
        <f>BJ223*(BO223+BP223)/1000</f>
        <v>0</v>
      </c>
      <c r="AA223">
        <f>0.61365*exp(17.502*BQ223/(240.97+BQ223))</f>
        <v>0</v>
      </c>
      <c r="AB223">
        <f>(X223-BJ223*(BO223+BP223)/1000)</f>
        <v>0</v>
      </c>
      <c r="AC223">
        <f>(-J223*44100)</f>
        <v>0</v>
      </c>
      <c r="AD223">
        <f>2*29.3*R223*0.92*(BQ223-W223)</f>
        <v>0</v>
      </c>
      <c r="AE223">
        <f>2*0.95*5.67E-8*(((BQ223+$B$7)+273)^4-(W223+273)^4)</f>
        <v>0</v>
      </c>
      <c r="AF223">
        <f>U223+AE223+AC223+AD223</f>
        <v>0</v>
      </c>
      <c r="AG223">
        <f>BN223*AU223*(BI223-BH223*(1000-AU223*BK223)/(1000-AU223*BJ223))/(100*BB223)</f>
        <v>0</v>
      </c>
      <c r="AH223">
        <f>1000*BN223*AU223*(BJ223-BK223)/(100*BB223*(1000-AU223*BJ223))</f>
        <v>0</v>
      </c>
      <c r="AI223">
        <f>(AJ223 - AK223 - BO223*1E3/(8.314*(BQ223+273.15)) * AM223/BN223 * AL223) * BN223/(100*BB223) * (1000 - BK223)/1000</f>
        <v>0</v>
      </c>
      <c r="AJ223">
        <v>1539.10999880473</v>
      </c>
      <c r="AK223">
        <v>1508.12424242424</v>
      </c>
      <c r="AL223">
        <v>3.31525871419539</v>
      </c>
      <c r="AM223">
        <v>66.8786947202565</v>
      </c>
      <c r="AN223">
        <f>(AP223 - AO223 + BO223*1E3/(8.314*(BQ223+273.15)) * AR223/BN223 * AQ223) * BN223/(100*BB223) * 1000/(1000 - AP223)</f>
        <v>0</v>
      </c>
      <c r="AO223">
        <v>22.0551635416706</v>
      </c>
      <c r="AP223">
        <v>23.0596151515151</v>
      </c>
      <c r="AQ223">
        <v>-2.85672067749587e-05</v>
      </c>
      <c r="AR223">
        <v>77.4196873633664</v>
      </c>
      <c r="AS223">
        <v>14</v>
      </c>
      <c r="AT223">
        <v>3</v>
      </c>
      <c r="AU223">
        <f>IF(AS223*$H$13&gt;=AW223,1.0,(AW223/(AW223-AS223*$H$13)))</f>
        <v>0</v>
      </c>
      <c r="AV223">
        <f>(AU223-1)*100</f>
        <v>0</v>
      </c>
      <c r="AW223">
        <f>MAX(0,($B$13+$C$13*BV223)/(1+$D$13*BV223)*BO223/(BQ223+273)*$E$13)</f>
        <v>0</v>
      </c>
      <c r="AX223">
        <f>$B$11*BW223+$C$11*BX223+$F$11*CI223*(1-CL223)</f>
        <v>0</v>
      </c>
      <c r="AY223">
        <f>AX223*AZ223</f>
        <v>0</v>
      </c>
      <c r="AZ223">
        <f>($B$11*$D$9+$C$11*$D$9+$F$11*((CV223+CN223)/MAX(CV223+CN223+CW223, 0.1)*$I$9+CW223/MAX(CV223+CN223+CW223, 0.1)*$J$9))/($B$11+$C$11+$F$11)</f>
        <v>0</v>
      </c>
      <c r="BA223">
        <f>($B$11*$K$9+$C$11*$K$9+$F$11*((CV223+CN223)/MAX(CV223+CN223+CW223, 0.1)*$P$9+CW223/MAX(CV223+CN223+CW223, 0.1)*$Q$9))/($B$11+$C$11+$F$11)</f>
        <v>0</v>
      </c>
      <c r="BB223">
        <v>2.18</v>
      </c>
      <c r="BC223">
        <v>0.5</v>
      </c>
      <c r="BD223" t="s">
        <v>355</v>
      </c>
      <c r="BE223">
        <v>2</v>
      </c>
      <c r="BF223" t="b">
        <v>1</v>
      </c>
      <c r="BG223">
        <v>1656173416.6</v>
      </c>
      <c r="BH223">
        <v>1450.35814814815</v>
      </c>
      <c r="BI223">
        <v>1491.27222222222</v>
      </c>
      <c r="BJ223">
        <v>23.0639481481481</v>
      </c>
      <c r="BK223">
        <v>22.0436407407407</v>
      </c>
      <c r="BL223">
        <v>1447.24777777778</v>
      </c>
      <c r="BM223">
        <v>23.0123814814815</v>
      </c>
      <c r="BN223">
        <v>500.013148148148</v>
      </c>
      <c r="BO223">
        <v>76.318362962963</v>
      </c>
      <c r="BP223">
        <v>0.0999517962962963</v>
      </c>
      <c r="BQ223">
        <v>26.8409407407407</v>
      </c>
      <c r="BR223">
        <v>27.0649777777778</v>
      </c>
      <c r="BS223">
        <v>999.9</v>
      </c>
      <c r="BT223">
        <v>0</v>
      </c>
      <c r="BU223">
        <v>0</v>
      </c>
      <c r="BV223">
        <v>10003.4044444444</v>
      </c>
      <c r="BW223">
        <v>0</v>
      </c>
      <c r="BX223">
        <v>1808.25481481482</v>
      </c>
      <c r="BY223">
        <v>-40.9145777777778</v>
      </c>
      <c r="BZ223">
        <v>1484.59888888889</v>
      </c>
      <c r="CA223">
        <v>1524.88703703704</v>
      </c>
      <c r="CB223">
        <v>1.02028407407407</v>
      </c>
      <c r="CC223">
        <v>1491.27222222222</v>
      </c>
      <c r="CD223">
        <v>22.0436407407407</v>
      </c>
      <c r="CE223">
        <v>1.76020185185185</v>
      </c>
      <c r="CF223">
        <v>1.68233444444444</v>
      </c>
      <c r="CG223">
        <v>15.4377851851852</v>
      </c>
      <c r="CH223">
        <v>14.7343888888889</v>
      </c>
      <c r="CI223">
        <v>2000.00777777778</v>
      </c>
      <c r="CJ223">
        <v>0.979999666666666</v>
      </c>
      <c r="CK223">
        <v>0.0200003111111111</v>
      </c>
      <c r="CL223">
        <v>0</v>
      </c>
      <c r="CM223">
        <v>2.40044074074074</v>
      </c>
      <c r="CN223">
        <v>0</v>
      </c>
      <c r="CO223">
        <v>3098.31037037037</v>
      </c>
      <c r="CP223">
        <v>16705.4666666667</v>
      </c>
      <c r="CQ223">
        <v>46.576</v>
      </c>
      <c r="CR223">
        <v>49.125</v>
      </c>
      <c r="CS223">
        <v>47.7982222222222</v>
      </c>
      <c r="CT223">
        <v>46.875</v>
      </c>
      <c r="CU223">
        <v>45.937</v>
      </c>
      <c r="CV223">
        <v>1960.00703703704</v>
      </c>
      <c r="CW223">
        <v>40.0007407407407</v>
      </c>
      <c r="CX223">
        <v>0</v>
      </c>
      <c r="CY223">
        <v>1656173423.4</v>
      </c>
      <c r="CZ223">
        <v>0</v>
      </c>
      <c r="DA223">
        <v>0</v>
      </c>
      <c r="DB223" t="s">
        <v>356</v>
      </c>
      <c r="DC223">
        <v>1656081796.1</v>
      </c>
      <c r="DD223">
        <v>1656081786.6</v>
      </c>
      <c r="DE223">
        <v>0</v>
      </c>
      <c r="DF223">
        <v>0.447</v>
      </c>
      <c r="DG223">
        <v>0.012</v>
      </c>
      <c r="DH223">
        <v>1.816</v>
      </c>
      <c r="DI223">
        <v>-0.091</v>
      </c>
      <c r="DJ223">
        <v>420</v>
      </c>
      <c r="DK223">
        <v>13</v>
      </c>
      <c r="DL223">
        <v>0.64</v>
      </c>
      <c r="DM223">
        <v>0.22</v>
      </c>
      <c r="DN223">
        <v>-40.982843902439</v>
      </c>
      <c r="DO223">
        <v>1.96549128919854</v>
      </c>
      <c r="DP223">
        <v>0.359092236298888</v>
      </c>
      <c r="DQ223">
        <v>0</v>
      </c>
      <c r="DR223">
        <v>1.02089365853659</v>
      </c>
      <c r="DS223">
        <v>-0.0290560975609732</v>
      </c>
      <c r="DT223">
        <v>0.00702993833234498</v>
      </c>
      <c r="DU223">
        <v>1</v>
      </c>
      <c r="DV223">
        <v>1</v>
      </c>
      <c r="DW223">
        <v>2</v>
      </c>
      <c r="DX223" t="s">
        <v>375</v>
      </c>
      <c r="DY223">
        <v>2.84048</v>
      </c>
      <c r="DZ223">
        <v>2.71661</v>
      </c>
      <c r="EA223">
        <v>0.179771</v>
      </c>
      <c r="EB223">
        <v>0.182572</v>
      </c>
      <c r="EC223">
        <v>0.0848721</v>
      </c>
      <c r="ED223">
        <v>0.0815881</v>
      </c>
      <c r="EE223">
        <v>23163.4</v>
      </c>
      <c r="EF223">
        <v>19941.2</v>
      </c>
      <c r="EG223">
        <v>25295.7</v>
      </c>
      <c r="EH223">
        <v>23770.8</v>
      </c>
      <c r="EI223">
        <v>39532.9</v>
      </c>
      <c r="EJ223">
        <v>36151.9</v>
      </c>
      <c r="EK223">
        <v>45747.6</v>
      </c>
      <c r="EL223">
        <v>42423.2</v>
      </c>
      <c r="EM223">
        <v>1.76082</v>
      </c>
      <c r="EN223">
        <v>2.15597</v>
      </c>
      <c r="EO223">
        <v>0.018131</v>
      </c>
      <c r="EP223">
        <v>0</v>
      </c>
      <c r="EQ223">
        <v>26.774</v>
      </c>
      <c r="ER223">
        <v>999.9</v>
      </c>
      <c r="ES223">
        <v>38.628</v>
      </c>
      <c r="ET223">
        <v>34.463</v>
      </c>
      <c r="EU223">
        <v>27.7504</v>
      </c>
      <c r="EV223">
        <v>52.0466</v>
      </c>
      <c r="EW223">
        <v>34.3269</v>
      </c>
      <c r="EX223">
        <v>2</v>
      </c>
      <c r="EY223">
        <v>0.179548</v>
      </c>
      <c r="EZ223">
        <v>2.88476</v>
      </c>
      <c r="FA223">
        <v>20.2191</v>
      </c>
      <c r="FB223">
        <v>5.23286</v>
      </c>
      <c r="FC223">
        <v>11.992</v>
      </c>
      <c r="FD223">
        <v>4.9554</v>
      </c>
      <c r="FE223">
        <v>3.30395</v>
      </c>
      <c r="FF223">
        <v>9999</v>
      </c>
      <c r="FG223">
        <v>311.9</v>
      </c>
      <c r="FH223">
        <v>3780.2</v>
      </c>
      <c r="FI223">
        <v>9999</v>
      </c>
      <c r="FJ223">
        <v>1.86828</v>
      </c>
      <c r="FK223">
        <v>1.86402</v>
      </c>
      <c r="FL223">
        <v>1.87149</v>
      </c>
      <c r="FM223">
        <v>1.86251</v>
      </c>
      <c r="FN223">
        <v>1.86188</v>
      </c>
      <c r="FO223">
        <v>1.86829</v>
      </c>
      <c r="FP223">
        <v>1.85846</v>
      </c>
      <c r="FQ223">
        <v>1.86478</v>
      </c>
      <c r="FR223">
        <v>5</v>
      </c>
      <c r="FS223">
        <v>0</v>
      </c>
      <c r="FT223">
        <v>0</v>
      </c>
      <c r="FU223">
        <v>0</v>
      </c>
      <c r="FV223" t="s">
        <v>358</v>
      </c>
      <c r="FW223" t="s">
        <v>359</v>
      </c>
      <c r="FX223" t="s">
        <v>360</v>
      </c>
      <c r="FY223" t="s">
        <v>360</v>
      </c>
      <c r="FZ223" t="s">
        <v>360</v>
      </c>
      <c r="GA223" t="s">
        <v>360</v>
      </c>
      <c r="GB223">
        <v>0</v>
      </c>
      <c r="GC223">
        <v>100</v>
      </c>
      <c r="GD223">
        <v>100</v>
      </c>
      <c r="GE223">
        <v>3.18</v>
      </c>
      <c r="GF223">
        <v>0.0515</v>
      </c>
      <c r="GG223">
        <v>0.394990895927804</v>
      </c>
      <c r="GH223">
        <v>0.00311535208462502</v>
      </c>
      <c r="GI223">
        <v>-2.16445174003142e-06</v>
      </c>
      <c r="GJ223">
        <v>9.0383515404126e-10</v>
      </c>
      <c r="GK223">
        <v>0.0515542376217994</v>
      </c>
      <c r="GL223">
        <v>0</v>
      </c>
      <c r="GM223">
        <v>0</v>
      </c>
      <c r="GN223">
        <v>0</v>
      </c>
      <c r="GO223">
        <v>18</v>
      </c>
      <c r="GP223">
        <v>2154</v>
      </c>
      <c r="GQ223">
        <v>2</v>
      </c>
      <c r="GR223">
        <v>17</v>
      </c>
      <c r="GS223">
        <v>1527.1</v>
      </c>
      <c r="GT223">
        <v>1527.3</v>
      </c>
      <c r="GU223">
        <v>3.62793</v>
      </c>
      <c r="GV223">
        <v>2.33032</v>
      </c>
      <c r="GW223">
        <v>1.99829</v>
      </c>
      <c r="GX223">
        <v>2.67334</v>
      </c>
      <c r="GY223">
        <v>2.09351</v>
      </c>
      <c r="GZ223">
        <v>2.30835</v>
      </c>
      <c r="HA223">
        <v>39.9942</v>
      </c>
      <c r="HB223">
        <v>15.3491</v>
      </c>
      <c r="HC223">
        <v>18</v>
      </c>
      <c r="HD223">
        <v>426.171</v>
      </c>
      <c r="HE223">
        <v>698.971</v>
      </c>
      <c r="HF223">
        <v>22.9982</v>
      </c>
      <c r="HG223">
        <v>29.8102</v>
      </c>
      <c r="HH223">
        <v>30.0008</v>
      </c>
      <c r="HI223">
        <v>29.5481</v>
      </c>
      <c r="HJ223">
        <v>29.5325</v>
      </c>
      <c r="HK223">
        <v>72.626</v>
      </c>
      <c r="HL223">
        <v>26.3142</v>
      </c>
      <c r="HM223">
        <v>24.1824</v>
      </c>
      <c r="HN223">
        <v>23</v>
      </c>
      <c r="HO223">
        <v>1540.11</v>
      </c>
      <c r="HP223">
        <v>22.1164</v>
      </c>
      <c r="HQ223">
        <v>96.8095</v>
      </c>
      <c r="HR223">
        <v>99.7231</v>
      </c>
    </row>
    <row r="224" spans="1:226">
      <c r="A224">
        <v>208</v>
      </c>
      <c r="B224">
        <v>1656173429.1</v>
      </c>
      <c r="C224">
        <v>3632.59999990463</v>
      </c>
      <c r="D224" t="s">
        <v>776</v>
      </c>
      <c r="E224" t="s">
        <v>777</v>
      </c>
      <c r="F224">
        <v>5</v>
      </c>
      <c r="G224" t="s">
        <v>596</v>
      </c>
      <c r="H224" t="s">
        <v>354</v>
      </c>
      <c r="I224">
        <v>1656173421.31429</v>
      </c>
      <c r="J224">
        <f>(K224)/1000</f>
        <v>0</v>
      </c>
      <c r="K224">
        <f>IF(BF224, AN224, AH224)</f>
        <v>0</v>
      </c>
      <c r="L224">
        <f>IF(BF224, AI224, AG224)</f>
        <v>0</v>
      </c>
      <c r="M224">
        <f>BH224 - IF(AU224&gt;1, L224*BB224*100.0/(AW224*BV224), 0)</f>
        <v>0</v>
      </c>
      <c r="N224">
        <f>((T224-J224/2)*M224-L224)/(T224+J224/2)</f>
        <v>0</v>
      </c>
      <c r="O224">
        <f>N224*(BO224+BP224)/1000.0</f>
        <v>0</v>
      </c>
      <c r="P224">
        <f>(BH224 - IF(AU224&gt;1, L224*BB224*100.0/(AW224*BV224), 0))*(BO224+BP224)/1000.0</f>
        <v>0</v>
      </c>
      <c r="Q224">
        <f>2.0/((1/S224-1/R224)+SIGN(S224)*SQRT((1/S224-1/R224)*(1/S224-1/R224) + 4*BC224/((BC224+1)*(BC224+1))*(2*1/S224*1/R224-1/R224*1/R224)))</f>
        <v>0</v>
      </c>
      <c r="R224">
        <f>IF(LEFT(BD224,1)&lt;&gt;"0",IF(LEFT(BD224,1)="1",3.0,BE224),$D$5+$E$5*(BV224*BO224/($K$5*1000))+$F$5*(BV224*BO224/($K$5*1000))*MAX(MIN(BB224,$J$5),$I$5)*MAX(MIN(BB224,$J$5),$I$5)+$G$5*MAX(MIN(BB224,$J$5),$I$5)*(BV224*BO224/($K$5*1000))+$H$5*(BV224*BO224/($K$5*1000))*(BV224*BO224/($K$5*1000)))</f>
        <v>0</v>
      </c>
      <c r="S224">
        <f>J224*(1000-(1000*0.61365*exp(17.502*W224/(240.97+W224))/(BO224+BP224)+BJ224)/2)/(1000*0.61365*exp(17.502*W224/(240.97+W224))/(BO224+BP224)-BJ224)</f>
        <v>0</v>
      </c>
      <c r="T224">
        <f>1/((BC224+1)/(Q224/1.6)+1/(R224/1.37)) + BC224/((BC224+1)/(Q224/1.6) + BC224/(R224/1.37))</f>
        <v>0</v>
      </c>
      <c r="U224">
        <f>(AX224*BA224)</f>
        <v>0</v>
      </c>
      <c r="V224">
        <f>(BQ224+(U224+2*0.95*5.67E-8*(((BQ224+$B$7)+273)^4-(BQ224+273)^4)-44100*J224)/(1.84*29.3*R224+8*0.95*5.67E-8*(BQ224+273)^3))</f>
        <v>0</v>
      </c>
      <c r="W224">
        <f>($C$7*BR224+$D$7*BS224+$E$7*V224)</f>
        <v>0</v>
      </c>
      <c r="X224">
        <f>0.61365*exp(17.502*W224/(240.97+W224))</f>
        <v>0</v>
      </c>
      <c r="Y224">
        <f>(Z224/AA224*100)</f>
        <v>0</v>
      </c>
      <c r="Z224">
        <f>BJ224*(BO224+BP224)/1000</f>
        <v>0</v>
      </c>
      <c r="AA224">
        <f>0.61365*exp(17.502*BQ224/(240.97+BQ224))</f>
        <v>0</v>
      </c>
      <c r="AB224">
        <f>(X224-BJ224*(BO224+BP224)/1000)</f>
        <v>0</v>
      </c>
      <c r="AC224">
        <f>(-J224*44100)</f>
        <v>0</v>
      </c>
      <c r="AD224">
        <f>2*29.3*R224*0.92*(BQ224-W224)</f>
        <v>0</v>
      </c>
      <c r="AE224">
        <f>2*0.95*5.67E-8*(((BQ224+$B$7)+273)^4-(W224+273)^4)</f>
        <v>0</v>
      </c>
      <c r="AF224">
        <f>U224+AE224+AC224+AD224</f>
        <v>0</v>
      </c>
      <c r="AG224">
        <f>BN224*AU224*(BI224-BH224*(1000-AU224*BK224)/(1000-AU224*BJ224))/(100*BB224)</f>
        <v>0</v>
      </c>
      <c r="AH224">
        <f>1000*BN224*AU224*(BJ224-BK224)/(100*BB224*(1000-AU224*BJ224))</f>
        <v>0</v>
      </c>
      <c r="AI224">
        <f>(AJ224 - AK224 - BO224*1E3/(8.314*(BQ224+273.15)) * AM224/BN224 * AL224) * BN224/(100*BB224) * (1000 - BK224)/1000</f>
        <v>0</v>
      </c>
      <c r="AJ224">
        <v>1556.21930908224</v>
      </c>
      <c r="AK224">
        <v>1524.76248484848</v>
      </c>
      <c r="AL224">
        <v>3.30950497179962</v>
      </c>
      <c r="AM224">
        <v>66.8786947202565</v>
      </c>
      <c r="AN224">
        <f>(AP224 - AO224 + BO224*1E3/(8.314*(BQ224+273.15)) * AR224/BN224 * AQ224) * BN224/(100*BB224) * 1000/(1000 - AP224)</f>
        <v>0</v>
      </c>
      <c r="AO224">
        <v>22.0070148698845</v>
      </c>
      <c r="AP224">
        <v>23.0277684848485</v>
      </c>
      <c r="AQ224">
        <v>-0.00773406133109965</v>
      </c>
      <c r="AR224">
        <v>77.4196873633664</v>
      </c>
      <c r="AS224">
        <v>14</v>
      </c>
      <c r="AT224">
        <v>3</v>
      </c>
      <c r="AU224">
        <f>IF(AS224*$H$13&gt;=AW224,1.0,(AW224/(AW224-AS224*$H$13)))</f>
        <v>0</v>
      </c>
      <c r="AV224">
        <f>(AU224-1)*100</f>
        <v>0</v>
      </c>
      <c r="AW224">
        <f>MAX(0,($B$13+$C$13*BV224)/(1+$D$13*BV224)*BO224/(BQ224+273)*$E$13)</f>
        <v>0</v>
      </c>
      <c r="AX224">
        <f>$B$11*BW224+$C$11*BX224+$F$11*CI224*(1-CL224)</f>
        <v>0</v>
      </c>
      <c r="AY224">
        <f>AX224*AZ224</f>
        <v>0</v>
      </c>
      <c r="AZ224">
        <f>($B$11*$D$9+$C$11*$D$9+$F$11*((CV224+CN224)/MAX(CV224+CN224+CW224, 0.1)*$I$9+CW224/MAX(CV224+CN224+CW224, 0.1)*$J$9))/($B$11+$C$11+$F$11)</f>
        <v>0</v>
      </c>
      <c r="BA224">
        <f>($B$11*$K$9+$C$11*$K$9+$F$11*((CV224+CN224)/MAX(CV224+CN224+CW224, 0.1)*$P$9+CW224/MAX(CV224+CN224+CW224, 0.1)*$Q$9))/($B$11+$C$11+$F$11)</f>
        <v>0</v>
      </c>
      <c r="BB224">
        <v>2.18</v>
      </c>
      <c r="BC224">
        <v>0.5</v>
      </c>
      <c r="BD224" t="s">
        <v>355</v>
      </c>
      <c r="BE224">
        <v>2</v>
      </c>
      <c r="BF224" t="b">
        <v>1</v>
      </c>
      <c r="BG224">
        <v>1656173421.31429</v>
      </c>
      <c r="BH224">
        <v>1465.90857142857</v>
      </c>
      <c r="BI224">
        <v>1506.78464285714</v>
      </c>
      <c r="BJ224">
        <v>23.0562464285714</v>
      </c>
      <c r="BK224">
        <v>22.0331714285714</v>
      </c>
      <c r="BL224">
        <v>1462.75821428571</v>
      </c>
      <c r="BM224">
        <v>23.0046892857143</v>
      </c>
      <c r="BN224">
        <v>500.006321428571</v>
      </c>
      <c r="BO224">
        <v>76.3179428571428</v>
      </c>
      <c r="BP224">
        <v>0.0999715428571428</v>
      </c>
      <c r="BQ224">
        <v>26.838975</v>
      </c>
      <c r="BR224">
        <v>27.0678642857143</v>
      </c>
      <c r="BS224">
        <v>999.9</v>
      </c>
      <c r="BT224">
        <v>0</v>
      </c>
      <c r="BU224">
        <v>0</v>
      </c>
      <c r="BV224">
        <v>10012.0785714286</v>
      </c>
      <c r="BW224">
        <v>0</v>
      </c>
      <c r="BX224">
        <v>1805.84821428571</v>
      </c>
      <c r="BY224">
        <v>-40.8769892857143</v>
      </c>
      <c r="BZ224">
        <v>1500.50392857143</v>
      </c>
      <c r="CA224">
        <v>1540.73178571429</v>
      </c>
      <c r="CB224">
        <v>1.02306821428571</v>
      </c>
      <c r="CC224">
        <v>1506.78464285714</v>
      </c>
      <c r="CD224">
        <v>22.0331714285714</v>
      </c>
      <c r="CE224">
        <v>1.759605</v>
      </c>
      <c r="CF224">
        <v>1.68152571428571</v>
      </c>
      <c r="CG224">
        <v>15.4324928571429</v>
      </c>
      <c r="CH224">
        <v>14.7269285714286</v>
      </c>
      <c r="CI224">
        <v>2000.02142857143</v>
      </c>
      <c r="CJ224">
        <v>0.979999642857143</v>
      </c>
      <c r="CK224">
        <v>0.0200003357142857</v>
      </c>
      <c r="CL224">
        <v>0</v>
      </c>
      <c r="CM224">
        <v>2.36735714285714</v>
      </c>
      <c r="CN224">
        <v>0</v>
      </c>
      <c r="CO224">
        <v>3094.76</v>
      </c>
      <c r="CP224">
        <v>16705.575</v>
      </c>
      <c r="CQ224">
        <v>46.59575</v>
      </c>
      <c r="CR224">
        <v>49.125</v>
      </c>
      <c r="CS224">
        <v>47.8075714285714</v>
      </c>
      <c r="CT224">
        <v>46.875</v>
      </c>
      <c r="CU224">
        <v>45.937</v>
      </c>
      <c r="CV224">
        <v>1960.02</v>
      </c>
      <c r="CW224">
        <v>40.0014285714286</v>
      </c>
      <c r="CX224">
        <v>0</v>
      </c>
      <c r="CY224">
        <v>1656173428.2</v>
      </c>
      <c r="CZ224">
        <v>0</v>
      </c>
      <c r="DA224">
        <v>0</v>
      </c>
      <c r="DB224" t="s">
        <v>356</v>
      </c>
      <c r="DC224">
        <v>1656081796.1</v>
      </c>
      <c r="DD224">
        <v>1656081786.6</v>
      </c>
      <c r="DE224">
        <v>0</v>
      </c>
      <c r="DF224">
        <v>0.447</v>
      </c>
      <c r="DG224">
        <v>0.012</v>
      </c>
      <c r="DH224">
        <v>1.816</v>
      </c>
      <c r="DI224">
        <v>-0.091</v>
      </c>
      <c r="DJ224">
        <v>420</v>
      </c>
      <c r="DK224">
        <v>13</v>
      </c>
      <c r="DL224">
        <v>0.64</v>
      </c>
      <c r="DM224">
        <v>0.22</v>
      </c>
      <c r="DN224">
        <v>-41.0177268292683</v>
      </c>
      <c r="DO224">
        <v>1.58137630662025</v>
      </c>
      <c r="DP224">
        <v>0.36195658749553</v>
      </c>
      <c r="DQ224">
        <v>0</v>
      </c>
      <c r="DR224">
        <v>1.02427853658537</v>
      </c>
      <c r="DS224">
        <v>0.0286605574912916</v>
      </c>
      <c r="DT224">
        <v>0.0103010206837337</v>
      </c>
      <c r="DU224">
        <v>1</v>
      </c>
      <c r="DV224">
        <v>1</v>
      </c>
      <c r="DW224">
        <v>2</v>
      </c>
      <c r="DX224" t="s">
        <v>375</v>
      </c>
      <c r="DY224">
        <v>2.84096</v>
      </c>
      <c r="DZ224">
        <v>2.71637</v>
      </c>
      <c r="EA224">
        <v>0.180963</v>
      </c>
      <c r="EB224">
        <v>0.18377</v>
      </c>
      <c r="EC224">
        <v>0.0847845</v>
      </c>
      <c r="ED224">
        <v>0.0815895</v>
      </c>
      <c r="EE224">
        <v>23129</v>
      </c>
      <c r="EF224">
        <v>19911.5</v>
      </c>
      <c r="EG224">
        <v>25294.9</v>
      </c>
      <c r="EH224">
        <v>23770.4</v>
      </c>
      <c r="EI224">
        <v>39536</v>
      </c>
      <c r="EJ224">
        <v>36151.1</v>
      </c>
      <c r="EK224">
        <v>45746.8</v>
      </c>
      <c r="EL224">
        <v>42422.4</v>
      </c>
      <c r="EM224">
        <v>1.7612</v>
      </c>
      <c r="EN224">
        <v>2.15565</v>
      </c>
      <c r="EO224">
        <v>0.0169501</v>
      </c>
      <c r="EP224">
        <v>0</v>
      </c>
      <c r="EQ224">
        <v>26.7717</v>
      </c>
      <c r="ER224">
        <v>999.9</v>
      </c>
      <c r="ES224">
        <v>38.603</v>
      </c>
      <c r="ET224">
        <v>34.463</v>
      </c>
      <c r="EU224">
        <v>27.7316</v>
      </c>
      <c r="EV224">
        <v>52.6566</v>
      </c>
      <c r="EW224">
        <v>34.1146</v>
      </c>
      <c r="EX224">
        <v>2</v>
      </c>
      <c r="EY224">
        <v>0.180107</v>
      </c>
      <c r="EZ224">
        <v>2.87025</v>
      </c>
      <c r="FA224">
        <v>20.2193</v>
      </c>
      <c r="FB224">
        <v>5.23301</v>
      </c>
      <c r="FC224">
        <v>11.992</v>
      </c>
      <c r="FD224">
        <v>4.9556</v>
      </c>
      <c r="FE224">
        <v>3.304</v>
      </c>
      <c r="FF224">
        <v>9999</v>
      </c>
      <c r="FG224">
        <v>311.9</v>
      </c>
      <c r="FH224">
        <v>3780.2</v>
      </c>
      <c r="FI224">
        <v>9999</v>
      </c>
      <c r="FJ224">
        <v>1.86828</v>
      </c>
      <c r="FK224">
        <v>1.86401</v>
      </c>
      <c r="FL224">
        <v>1.87149</v>
      </c>
      <c r="FM224">
        <v>1.86251</v>
      </c>
      <c r="FN224">
        <v>1.86188</v>
      </c>
      <c r="FO224">
        <v>1.86829</v>
      </c>
      <c r="FP224">
        <v>1.85843</v>
      </c>
      <c r="FQ224">
        <v>1.86478</v>
      </c>
      <c r="FR224">
        <v>5</v>
      </c>
      <c r="FS224">
        <v>0</v>
      </c>
      <c r="FT224">
        <v>0</v>
      </c>
      <c r="FU224">
        <v>0</v>
      </c>
      <c r="FV224" t="s">
        <v>358</v>
      </c>
      <c r="FW224" t="s">
        <v>359</v>
      </c>
      <c r="FX224" t="s">
        <v>360</v>
      </c>
      <c r="FY224" t="s">
        <v>360</v>
      </c>
      <c r="FZ224" t="s">
        <v>360</v>
      </c>
      <c r="GA224" t="s">
        <v>360</v>
      </c>
      <c r="GB224">
        <v>0</v>
      </c>
      <c r="GC224">
        <v>100</v>
      </c>
      <c r="GD224">
        <v>100</v>
      </c>
      <c r="GE224">
        <v>3.22</v>
      </c>
      <c r="GF224">
        <v>0.0515</v>
      </c>
      <c r="GG224">
        <v>0.394990895927804</v>
      </c>
      <c r="GH224">
        <v>0.00311535208462502</v>
      </c>
      <c r="GI224">
        <v>-2.16445174003142e-06</v>
      </c>
      <c r="GJ224">
        <v>9.0383515404126e-10</v>
      </c>
      <c r="GK224">
        <v>0.0515542376217994</v>
      </c>
      <c r="GL224">
        <v>0</v>
      </c>
      <c r="GM224">
        <v>0</v>
      </c>
      <c r="GN224">
        <v>0</v>
      </c>
      <c r="GO224">
        <v>18</v>
      </c>
      <c r="GP224">
        <v>2154</v>
      </c>
      <c r="GQ224">
        <v>2</v>
      </c>
      <c r="GR224">
        <v>17</v>
      </c>
      <c r="GS224">
        <v>1527.2</v>
      </c>
      <c r="GT224">
        <v>1527.4</v>
      </c>
      <c r="GU224">
        <v>3.65845</v>
      </c>
      <c r="GV224">
        <v>2.32544</v>
      </c>
      <c r="GW224">
        <v>1.99829</v>
      </c>
      <c r="GX224">
        <v>2.67334</v>
      </c>
      <c r="GY224">
        <v>2.09351</v>
      </c>
      <c r="GZ224">
        <v>2.31812</v>
      </c>
      <c r="HA224">
        <v>39.9942</v>
      </c>
      <c r="HB224">
        <v>15.3579</v>
      </c>
      <c r="HC224">
        <v>18</v>
      </c>
      <c r="HD224">
        <v>426.439</v>
      </c>
      <c r="HE224">
        <v>698.795</v>
      </c>
      <c r="HF224">
        <v>22.9973</v>
      </c>
      <c r="HG224">
        <v>29.818</v>
      </c>
      <c r="HH224">
        <v>30.0007</v>
      </c>
      <c r="HI224">
        <v>29.5559</v>
      </c>
      <c r="HJ224">
        <v>29.5415</v>
      </c>
      <c r="HK224">
        <v>73.2523</v>
      </c>
      <c r="HL224">
        <v>26.0203</v>
      </c>
      <c r="HM224">
        <v>24.1824</v>
      </c>
      <c r="HN224">
        <v>23</v>
      </c>
      <c r="HO224">
        <v>1553.51</v>
      </c>
      <c r="HP224">
        <v>22.1625</v>
      </c>
      <c r="HQ224">
        <v>96.8073</v>
      </c>
      <c r="HR224">
        <v>99.7212</v>
      </c>
    </row>
    <row r="225" spans="1:226">
      <c r="A225">
        <v>209</v>
      </c>
      <c r="B225">
        <v>1656173434.1</v>
      </c>
      <c r="C225">
        <v>3637.59999990463</v>
      </c>
      <c r="D225" t="s">
        <v>778</v>
      </c>
      <c r="E225" t="s">
        <v>779</v>
      </c>
      <c r="F225">
        <v>5</v>
      </c>
      <c r="G225" t="s">
        <v>596</v>
      </c>
      <c r="H225" t="s">
        <v>354</v>
      </c>
      <c r="I225">
        <v>1656173426.6</v>
      </c>
      <c r="J225">
        <f>(K225)/1000</f>
        <v>0</v>
      </c>
      <c r="K225">
        <f>IF(BF225, AN225, AH225)</f>
        <v>0</v>
      </c>
      <c r="L225">
        <f>IF(BF225, AI225, AG225)</f>
        <v>0</v>
      </c>
      <c r="M225">
        <f>BH225 - IF(AU225&gt;1, L225*BB225*100.0/(AW225*BV225), 0)</f>
        <v>0</v>
      </c>
      <c r="N225">
        <f>((T225-J225/2)*M225-L225)/(T225+J225/2)</f>
        <v>0</v>
      </c>
      <c r="O225">
        <f>N225*(BO225+BP225)/1000.0</f>
        <v>0</v>
      </c>
      <c r="P225">
        <f>(BH225 - IF(AU225&gt;1, L225*BB225*100.0/(AW225*BV225), 0))*(BO225+BP225)/1000.0</f>
        <v>0</v>
      </c>
      <c r="Q225">
        <f>2.0/((1/S225-1/R225)+SIGN(S225)*SQRT((1/S225-1/R225)*(1/S225-1/R225) + 4*BC225/((BC225+1)*(BC225+1))*(2*1/S225*1/R225-1/R225*1/R225)))</f>
        <v>0</v>
      </c>
      <c r="R225">
        <f>IF(LEFT(BD225,1)&lt;&gt;"0",IF(LEFT(BD225,1)="1",3.0,BE225),$D$5+$E$5*(BV225*BO225/($K$5*1000))+$F$5*(BV225*BO225/($K$5*1000))*MAX(MIN(BB225,$J$5),$I$5)*MAX(MIN(BB225,$J$5),$I$5)+$G$5*MAX(MIN(BB225,$J$5),$I$5)*(BV225*BO225/($K$5*1000))+$H$5*(BV225*BO225/($K$5*1000))*(BV225*BO225/($K$5*1000)))</f>
        <v>0</v>
      </c>
      <c r="S225">
        <f>J225*(1000-(1000*0.61365*exp(17.502*W225/(240.97+W225))/(BO225+BP225)+BJ225)/2)/(1000*0.61365*exp(17.502*W225/(240.97+W225))/(BO225+BP225)-BJ225)</f>
        <v>0</v>
      </c>
      <c r="T225">
        <f>1/((BC225+1)/(Q225/1.6)+1/(R225/1.37)) + BC225/((BC225+1)/(Q225/1.6) + BC225/(R225/1.37))</f>
        <v>0</v>
      </c>
      <c r="U225">
        <f>(AX225*BA225)</f>
        <v>0</v>
      </c>
      <c r="V225">
        <f>(BQ225+(U225+2*0.95*5.67E-8*(((BQ225+$B$7)+273)^4-(BQ225+273)^4)-44100*J225)/(1.84*29.3*R225+8*0.95*5.67E-8*(BQ225+273)^3))</f>
        <v>0</v>
      </c>
      <c r="W225">
        <f>($C$7*BR225+$D$7*BS225+$E$7*V225)</f>
        <v>0</v>
      </c>
      <c r="X225">
        <f>0.61365*exp(17.502*W225/(240.97+W225))</f>
        <v>0</v>
      </c>
      <c r="Y225">
        <f>(Z225/AA225*100)</f>
        <v>0</v>
      </c>
      <c r="Z225">
        <f>BJ225*(BO225+BP225)/1000</f>
        <v>0</v>
      </c>
      <c r="AA225">
        <f>0.61365*exp(17.502*BQ225/(240.97+BQ225))</f>
        <v>0</v>
      </c>
      <c r="AB225">
        <f>(X225-BJ225*(BO225+BP225)/1000)</f>
        <v>0</v>
      </c>
      <c r="AC225">
        <f>(-J225*44100)</f>
        <v>0</v>
      </c>
      <c r="AD225">
        <f>2*29.3*R225*0.92*(BQ225-W225)</f>
        <v>0</v>
      </c>
      <c r="AE225">
        <f>2*0.95*5.67E-8*(((BQ225+$B$7)+273)^4-(W225+273)^4)</f>
        <v>0</v>
      </c>
      <c r="AF225">
        <f>U225+AE225+AC225+AD225</f>
        <v>0</v>
      </c>
      <c r="AG225">
        <f>BN225*AU225*(BI225-BH225*(1000-AU225*BK225)/(1000-AU225*BJ225))/(100*BB225)</f>
        <v>0</v>
      </c>
      <c r="AH225">
        <f>1000*BN225*AU225*(BJ225-BK225)/(100*BB225*(1000-AU225*BJ225))</f>
        <v>0</v>
      </c>
      <c r="AI225">
        <f>(AJ225 - AK225 - BO225*1E3/(8.314*(BQ225+273.15)) * AM225/BN225 * AL225) * BN225/(100*BB225) * (1000 - BK225)/1000</f>
        <v>0</v>
      </c>
      <c r="AJ225">
        <v>1573.28616463159</v>
      </c>
      <c r="AK225">
        <v>1541.65060606061</v>
      </c>
      <c r="AL225">
        <v>3.38024877059591</v>
      </c>
      <c r="AM225">
        <v>66.8786947202565</v>
      </c>
      <c r="AN225">
        <f>(AP225 - AO225 + BO225*1E3/(8.314*(BQ225+273.15)) * AR225/BN225 * AQ225) * BN225/(100*BB225) * 1000/(1000 - AP225)</f>
        <v>0</v>
      </c>
      <c r="AO225">
        <v>22.0278877155095</v>
      </c>
      <c r="AP225">
        <v>23.0142442424242</v>
      </c>
      <c r="AQ225">
        <v>-0.00162625407040285</v>
      </c>
      <c r="AR225">
        <v>77.4196873633664</v>
      </c>
      <c r="AS225">
        <v>14</v>
      </c>
      <c r="AT225">
        <v>3</v>
      </c>
      <c r="AU225">
        <f>IF(AS225*$H$13&gt;=AW225,1.0,(AW225/(AW225-AS225*$H$13)))</f>
        <v>0</v>
      </c>
      <c r="AV225">
        <f>(AU225-1)*100</f>
        <v>0</v>
      </c>
      <c r="AW225">
        <f>MAX(0,($B$13+$C$13*BV225)/(1+$D$13*BV225)*BO225/(BQ225+273)*$E$13)</f>
        <v>0</v>
      </c>
      <c r="AX225">
        <f>$B$11*BW225+$C$11*BX225+$F$11*CI225*(1-CL225)</f>
        <v>0</v>
      </c>
      <c r="AY225">
        <f>AX225*AZ225</f>
        <v>0</v>
      </c>
      <c r="AZ225">
        <f>($B$11*$D$9+$C$11*$D$9+$F$11*((CV225+CN225)/MAX(CV225+CN225+CW225, 0.1)*$I$9+CW225/MAX(CV225+CN225+CW225, 0.1)*$J$9))/($B$11+$C$11+$F$11)</f>
        <v>0</v>
      </c>
      <c r="BA225">
        <f>($B$11*$K$9+$C$11*$K$9+$F$11*((CV225+CN225)/MAX(CV225+CN225+CW225, 0.1)*$P$9+CW225/MAX(CV225+CN225+CW225, 0.1)*$Q$9))/($B$11+$C$11+$F$11)</f>
        <v>0</v>
      </c>
      <c r="BB225">
        <v>2.18</v>
      </c>
      <c r="BC225">
        <v>0.5</v>
      </c>
      <c r="BD225" t="s">
        <v>355</v>
      </c>
      <c r="BE225">
        <v>2</v>
      </c>
      <c r="BF225" t="b">
        <v>1</v>
      </c>
      <c r="BG225">
        <v>1656173426.6</v>
      </c>
      <c r="BH225">
        <v>1483.19296296296</v>
      </c>
      <c r="BI225">
        <v>1524.34</v>
      </c>
      <c r="BJ225">
        <v>23.0405777777778</v>
      </c>
      <c r="BK225">
        <v>22.0312111111111</v>
      </c>
      <c r="BL225">
        <v>1479.99703703704</v>
      </c>
      <c r="BM225">
        <v>22.989037037037</v>
      </c>
      <c r="BN225">
        <v>500.020740740741</v>
      </c>
      <c r="BO225">
        <v>76.3171851851852</v>
      </c>
      <c r="BP225">
        <v>0.100015240740741</v>
      </c>
      <c r="BQ225">
        <v>26.8347</v>
      </c>
      <c r="BR225">
        <v>27.0618444444444</v>
      </c>
      <c r="BS225">
        <v>999.9</v>
      </c>
      <c r="BT225">
        <v>0</v>
      </c>
      <c r="BU225">
        <v>0</v>
      </c>
      <c r="BV225">
        <v>10010.8118518519</v>
      </c>
      <c r="BW225">
        <v>0</v>
      </c>
      <c r="BX225">
        <v>1802.02296296296</v>
      </c>
      <c r="BY225">
        <v>-41.1477592592593</v>
      </c>
      <c r="BZ225">
        <v>1518.17185185185</v>
      </c>
      <c r="CA225">
        <v>1558.68</v>
      </c>
      <c r="CB225">
        <v>1.00936474074074</v>
      </c>
      <c r="CC225">
        <v>1524.34</v>
      </c>
      <c r="CD225">
        <v>22.0312111111111</v>
      </c>
      <c r="CE225">
        <v>1.75839296296296</v>
      </c>
      <c r="CF225">
        <v>1.68136</v>
      </c>
      <c r="CG225">
        <v>15.4217481481481</v>
      </c>
      <c r="CH225">
        <v>14.7254037037037</v>
      </c>
      <c r="CI225">
        <v>2000.02555555556</v>
      </c>
      <c r="CJ225">
        <v>0.979999777777778</v>
      </c>
      <c r="CK225">
        <v>0.0200001962962963</v>
      </c>
      <c r="CL225">
        <v>0</v>
      </c>
      <c r="CM225">
        <v>2.37602592592593</v>
      </c>
      <c r="CN225">
        <v>0</v>
      </c>
      <c r="CO225">
        <v>3091.04851851852</v>
      </c>
      <c r="CP225">
        <v>16705.6111111111</v>
      </c>
      <c r="CQ225">
        <v>46.618</v>
      </c>
      <c r="CR225">
        <v>49.1295925925926</v>
      </c>
      <c r="CS225">
        <v>47.812</v>
      </c>
      <c r="CT225">
        <v>46.8795925925926</v>
      </c>
      <c r="CU225">
        <v>45.937</v>
      </c>
      <c r="CV225">
        <v>1960.02407407407</v>
      </c>
      <c r="CW225">
        <v>40.0014814814815</v>
      </c>
      <c r="CX225">
        <v>0</v>
      </c>
      <c r="CY225">
        <v>1656173433</v>
      </c>
      <c r="CZ225">
        <v>0</v>
      </c>
      <c r="DA225">
        <v>0</v>
      </c>
      <c r="DB225" t="s">
        <v>356</v>
      </c>
      <c r="DC225">
        <v>1656081796.1</v>
      </c>
      <c r="DD225">
        <v>1656081786.6</v>
      </c>
      <c r="DE225">
        <v>0</v>
      </c>
      <c r="DF225">
        <v>0.447</v>
      </c>
      <c r="DG225">
        <v>0.012</v>
      </c>
      <c r="DH225">
        <v>1.816</v>
      </c>
      <c r="DI225">
        <v>-0.091</v>
      </c>
      <c r="DJ225">
        <v>420</v>
      </c>
      <c r="DK225">
        <v>13</v>
      </c>
      <c r="DL225">
        <v>0.64</v>
      </c>
      <c r="DM225">
        <v>0.22</v>
      </c>
      <c r="DN225">
        <v>-41.0182170731707</v>
      </c>
      <c r="DO225">
        <v>-3.02493449477347</v>
      </c>
      <c r="DP225">
        <v>0.35504373822104</v>
      </c>
      <c r="DQ225">
        <v>0</v>
      </c>
      <c r="DR225">
        <v>1.0127523902439</v>
      </c>
      <c r="DS225">
        <v>-0.119161317073171</v>
      </c>
      <c r="DT225">
        <v>0.0226920357307097</v>
      </c>
      <c r="DU225">
        <v>0</v>
      </c>
      <c r="DV225">
        <v>0</v>
      </c>
      <c r="DW225">
        <v>2</v>
      </c>
      <c r="DX225" t="s">
        <v>357</v>
      </c>
      <c r="DY225">
        <v>2.84042</v>
      </c>
      <c r="DZ225">
        <v>2.71656</v>
      </c>
      <c r="EA225">
        <v>0.182165</v>
      </c>
      <c r="EB225">
        <v>0.184957</v>
      </c>
      <c r="EC225">
        <v>0.0847542</v>
      </c>
      <c r="ED225">
        <v>0.081729</v>
      </c>
      <c r="EE225">
        <v>23094.3</v>
      </c>
      <c r="EF225">
        <v>19882.3</v>
      </c>
      <c r="EG225">
        <v>25294.2</v>
      </c>
      <c r="EH225">
        <v>23770.1</v>
      </c>
      <c r="EI225">
        <v>39536.4</v>
      </c>
      <c r="EJ225">
        <v>36144.9</v>
      </c>
      <c r="EK225">
        <v>45745.6</v>
      </c>
      <c r="EL225">
        <v>42421.6</v>
      </c>
      <c r="EM225">
        <v>1.76073</v>
      </c>
      <c r="EN225">
        <v>2.15602</v>
      </c>
      <c r="EO225">
        <v>0.0175983</v>
      </c>
      <c r="EP225">
        <v>0</v>
      </c>
      <c r="EQ225">
        <v>26.7676</v>
      </c>
      <c r="ER225">
        <v>999.9</v>
      </c>
      <c r="ES225">
        <v>38.579</v>
      </c>
      <c r="ET225">
        <v>34.473</v>
      </c>
      <c r="EU225">
        <v>27.7295</v>
      </c>
      <c r="EV225">
        <v>52.3366</v>
      </c>
      <c r="EW225">
        <v>34.1987</v>
      </c>
      <c r="EX225">
        <v>2</v>
      </c>
      <c r="EY225">
        <v>0.180808</v>
      </c>
      <c r="EZ225">
        <v>2.85899</v>
      </c>
      <c r="FA225">
        <v>20.2195</v>
      </c>
      <c r="FB225">
        <v>5.23286</v>
      </c>
      <c r="FC225">
        <v>11.992</v>
      </c>
      <c r="FD225">
        <v>4.9556</v>
      </c>
      <c r="FE225">
        <v>3.3039</v>
      </c>
      <c r="FF225">
        <v>9999</v>
      </c>
      <c r="FG225">
        <v>311.9</v>
      </c>
      <c r="FH225">
        <v>3780.5</v>
      </c>
      <c r="FI225">
        <v>9999</v>
      </c>
      <c r="FJ225">
        <v>1.86827</v>
      </c>
      <c r="FK225">
        <v>1.86401</v>
      </c>
      <c r="FL225">
        <v>1.87149</v>
      </c>
      <c r="FM225">
        <v>1.86252</v>
      </c>
      <c r="FN225">
        <v>1.86188</v>
      </c>
      <c r="FO225">
        <v>1.86829</v>
      </c>
      <c r="FP225">
        <v>1.85843</v>
      </c>
      <c r="FQ225">
        <v>1.86478</v>
      </c>
      <c r="FR225">
        <v>5</v>
      </c>
      <c r="FS225">
        <v>0</v>
      </c>
      <c r="FT225">
        <v>0</v>
      </c>
      <c r="FU225">
        <v>0</v>
      </c>
      <c r="FV225" t="s">
        <v>358</v>
      </c>
      <c r="FW225" t="s">
        <v>359</v>
      </c>
      <c r="FX225" t="s">
        <v>360</v>
      </c>
      <c r="FY225" t="s">
        <v>360</v>
      </c>
      <c r="FZ225" t="s">
        <v>360</v>
      </c>
      <c r="GA225" t="s">
        <v>360</v>
      </c>
      <c r="GB225">
        <v>0</v>
      </c>
      <c r="GC225">
        <v>100</v>
      </c>
      <c r="GD225">
        <v>100</v>
      </c>
      <c r="GE225">
        <v>3.27</v>
      </c>
      <c r="GF225">
        <v>0.0516</v>
      </c>
      <c r="GG225">
        <v>0.394990895927804</v>
      </c>
      <c r="GH225">
        <v>0.00311535208462502</v>
      </c>
      <c r="GI225">
        <v>-2.16445174003142e-06</v>
      </c>
      <c r="GJ225">
        <v>9.0383515404126e-10</v>
      </c>
      <c r="GK225">
        <v>0.0515542376217994</v>
      </c>
      <c r="GL225">
        <v>0</v>
      </c>
      <c r="GM225">
        <v>0</v>
      </c>
      <c r="GN225">
        <v>0</v>
      </c>
      <c r="GO225">
        <v>18</v>
      </c>
      <c r="GP225">
        <v>2154</v>
      </c>
      <c r="GQ225">
        <v>2</v>
      </c>
      <c r="GR225">
        <v>17</v>
      </c>
      <c r="GS225">
        <v>1527.3</v>
      </c>
      <c r="GT225">
        <v>1527.5</v>
      </c>
      <c r="GU225">
        <v>3.68652</v>
      </c>
      <c r="GV225">
        <v>2.323</v>
      </c>
      <c r="GW225">
        <v>1.99829</v>
      </c>
      <c r="GX225">
        <v>2.67334</v>
      </c>
      <c r="GY225">
        <v>2.09351</v>
      </c>
      <c r="GZ225">
        <v>2.35962</v>
      </c>
      <c r="HA225">
        <v>39.9942</v>
      </c>
      <c r="HB225">
        <v>15.3579</v>
      </c>
      <c r="HC225">
        <v>18</v>
      </c>
      <c r="HD225">
        <v>426.231</v>
      </c>
      <c r="HE225">
        <v>699.227</v>
      </c>
      <c r="HF225">
        <v>22.9975</v>
      </c>
      <c r="HG225">
        <v>29.8264</v>
      </c>
      <c r="HH225">
        <v>30.0007</v>
      </c>
      <c r="HI225">
        <v>29.5651</v>
      </c>
      <c r="HJ225">
        <v>29.5499</v>
      </c>
      <c r="HK225">
        <v>73.8158</v>
      </c>
      <c r="HL225">
        <v>25.7286</v>
      </c>
      <c r="HM225">
        <v>24.1824</v>
      </c>
      <c r="HN225">
        <v>23</v>
      </c>
      <c r="HO225">
        <v>1566.97</v>
      </c>
      <c r="HP225">
        <v>22.1934</v>
      </c>
      <c r="HQ225">
        <v>96.8047</v>
      </c>
      <c r="HR225">
        <v>99.7195</v>
      </c>
    </row>
    <row r="226" spans="1:226">
      <c r="A226">
        <v>210</v>
      </c>
      <c r="B226">
        <v>1656173439.1</v>
      </c>
      <c r="C226">
        <v>3642.59999990463</v>
      </c>
      <c r="D226" t="s">
        <v>780</v>
      </c>
      <c r="E226" t="s">
        <v>781</v>
      </c>
      <c r="F226">
        <v>5</v>
      </c>
      <c r="G226" t="s">
        <v>596</v>
      </c>
      <c r="H226" t="s">
        <v>354</v>
      </c>
      <c r="I226">
        <v>1656173431.31429</v>
      </c>
      <c r="J226">
        <f>(K226)/1000</f>
        <v>0</v>
      </c>
      <c r="K226">
        <f>IF(BF226, AN226, AH226)</f>
        <v>0</v>
      </c>
      <c r="L226">
        <f>IF(BF226, AI226, AG226)</f>
        <v>0</v>
      </c>
      <c r="M226">
        <f>BH226 - IF(AU226&gt;1, L226*BB226*100.0/(AW226*BV226), 0)</f>
        <v>0</v>
      </c>
      <c r="N226">
        <f>((T226-J226/2)*M226-L226)/(T226+J226/2)</f>
        <v>0</v>
      </c>
      <c r="O226">
        <f>N226*(BO226+BP226)/1000.0</f>
        <v>0</v>
      </c>
      <c r="P226">
        <f>(BH226 - IF(AU226&gt;1, L226*BB226*100.0/(AW226*BV226), 0))*(BO226+BP226)/1000.0</f>
        <v>0</v>
      </c>
      <c r="Q226">
        <f>2.0/((1/S226-1/R226)+SIGN(S226)*SQRT((1/S226-1/R226)*(1/S226-1/R226) + 4*BC226/((BC226+1)*(BC226+1))*(2*1/S226*1/R226-1/R226*1/R226)))</f>
        <v>0</v>
      </c>
      <c r="R226">
        <f>IF(LEFT(BD226,1)&lt;&gt;"0",IF(LEFT(BD226,1)="1",3.0,BE226),$D$5+$E$5*(BV226*BO226/($K$5*1000))+$F$5*(BV226*BO226/($K$5*1000))*MAX(MIN(BB226,$J$5),$I$5)*MAX(MIN(BB226,$J$5),$I$5)+$G$5*MAX(MIN(BB226,$J$5),$I$5)*(BV226*BO226/($K$5*1000))+$H$5*(BV226*BO226/($K$5*1000))*(BV226*BO226/($K$5*1000)))</f>
        <v>0</v>
      </c>
      <c r="S226">
        <f>J226*(1000-(1000*0.61365*exp(17.502*W226/(240.97+W226))/(BO226+BP226)+BJ226)/2)/(1000*0.61365*exp(17.502*W226/(240.97+W226))/(BO226+BP226)-BJ226)</f>
        <v>0</v>
      </c>
      <c r="T226">
        <f>1/((BC226+1)/(Q226/1.6)+1/(R226/1.37)) + BC226/((BC226+1)/(Q226/1.6) + BC226/(R226/1.37))</f>
        <v>0</v>
      </c>
      <c r="U226">
        <f>(AX226*BA226)</f>
        <v>0</v>
      </c>
      <c r="V226">
        <f>(BQ226+(U226+2*0.95*5.67E-8*(((BQ226+$B$7)+273)^4-(BQ226+273)^4)-44100*J226)/(1.84*29.3*R226+8*0.95*5.67E-8*(BQ226+273)^3))</f>
        <v>0</v>
      </c>
      <c r="W226">
        <f>($C$7*BR226+$D$7*BS226+$E$7*V226)</f>
        <v>0</v>
      </c>
      <c r="X226">
        <f>0.61365*exp(17.502*W226/(240.97+W226))</f>
        <v>0</v>
      </c>
      <c r="Y226">
        <f>(Z226/AA226*100)</f>
        <v>0</v>
      </c>
      <c r="Z226">
        <f>BJ226*(BO226+BP226)/1000</f>
        <v>0</v>
      </c>
      <c r="AA226">
        <f>0.61365*exp(17.502*BQ226/(240.97+BQ226))</f>
        <v>0</v>
      </c>
      <c r="AB226">
        <f>(X226-BJ226*(BO226+BP226)/1000)</f>
        <v>0</v>
      </c>
      <c r="AC226">
        <f>(-J226*44100)</f>
        <v>0</v>
      </c>
      <c r="AD226">
        <f>2*29.3*R226*0.92*(BQ226-W226)</f>
        <v>0</v>
      </c>
      <c r="AE226">
        <f>2*0.95*5.67E-8*(((BQ226+$B$7)+273)^4-(W226+273)^4)</f>
        <v>0</v>
      </c>
      <c r="AF226">
        <f>U226+AE226+AC226+AD226</f>
        <v>0</v>
      </c>
      <c r="AG226">
        <f>BN226*AU226*(BI226-BH226*(1000-AU226*BK226)/(1000-AU226*BJ226))/(100*BB226)</f>
        <v>0</v>
      </c>
      <c r="AH226">
        <f>1000*BN226*AU226*(BJ226-BK226)/(100*BB226*(1000-AU226*BJ226))</f>
        <v>0</v>
      </c>
      <c r="AI226">
        <f>(AJ226 - AK226 - BO226*1E3/(8.314*(BQ226+273.15)) * AM226/BN226 * AL226) * BN226/(100*BB226) * (1000 - BK226)/1000</f>
        <v>0</v>
      </c>
      <c r="AJ226">
        <v>1590.557461972</v>
      </c>
      <c r="AK226">
        <v>1558.64909090909</v>
      </c>
      <c r="AL226">
        <v>3.38349255133081</v>
      </c>
      <c r="AM226">
        <v>66.8786947202565</v>
      </c>
      <c r="AN226">
        <f>(AP226 - AO226 + BO226*1E3/(8.314*(BQ226+273.15)) * AR226/BN226 * AQ226) * BN226/(100*BB226) * 1000/(1000 - AP226)</f>
        <v>0</v>
      </c>
      <c r="AO226">
        <v>22.0918023650525</v>
      </c>
      <c r="AP226">
        <v>23.0295575757576</v>
      </c>
      <c r="AQ226">
        <v>0.000653212532529008</v>
      </c>
      <c r="AR226">
        <v>77.4196873633664</v>
      </c>
      <c r="AS226">
        <v>14</v>
      </c>
      <c r="AT226">
        <v>3</v>
      </c>
      <c r="AU226">
        <f>IF(AS226*$H$13&gt;=AW226,1.0,(AW226/(AW226-AS226*$H$13)))</f>
        <v>0</v>
      </c>
      <c r="AV226">
        <f>(AU226-1)*100</f>
        <v>0</v>
      </c>
      <c r="AW226">
        <f>MAX(0,($B$13+$C$13*BV226)/(1+$D$13*BV226)*BO226/(BQ226+273)*$E$13)</f>
        <v>0</v>
      </c>
      <c r="AX226">
        <f>$B$11*BW226+$C$11*BX226+$F$11*CI226*(1-CL226)</f>
        <v>0</v>
      </c>
      <c r="AY226">
        <f>AX226*AZ226</f>
        <v>0</v>
      </c>
      <c r="AZ226">
        <f>($B$11*$D$9+$C$11*$D$9+$F$11*((CV226+CN226)/MAX(CV226+CN226+CW226, 0.1)*$I$9+CW226/MAX(CV226+CN226+CW226, 0.1)*$J$9))/($B$11+$C$11+$F$11)</f>
        <v>0</v>
      </c>
      <c r="BA226">
        <f>($B$11*$K$9+$C$11*$K$9+$F$11*((CV226+CN226)/MAX(CV226+CN226+CW226, 0.1)*$P$9+CW226/MAX(CV226+CN226+CW226, 0.1)*$Q$9))/($B$11+$C$11+$F$11)</f>
        <v>0</v>
      </c>
      <c r="BB226">
        <v>2.18</v>
      </c>
      <c r="BC226">
        <v>0.5</v>
      </c>
      <c r="BD226" t="s">
        <v>355</v>
      </c>
      <c r="BE226">
        <v>2</v>
      </c>
      <c r="BF226" t="b">
        <v>1</v>
      </c>
      <c r="BG226">
        <v>1656173431.31429</v>
      </c>
      <c r="BH226">
        <v>1498.68392857143</v>
      </c>
      <c r="BI226">
        <v>1540.13928571429</v>
      </c>
      <c r="BJ226">
        <v>23.0280892857143</v>
      </c>
      <c r="BK226">
        <v>22.050825</v>
      </c>
      <c r="BL226">
        <v>1495.44714285714</v>
      </c>
      <c r="BM226">
        <v>22.9765464285714</v>
      </c>
      <c r="BN226">
        <v>500.01575</v>
      </c>
      <c r="BO226">
        <v>76.3169178571429</v>
      </c>
      <c r="BP226">
        <v>0.0999999321428571</v>
      </c>
      <c r="BQ226">
        <v>26.8321892857143</v>
      </c>
      <c r="BR226">
        <v>27.0583964285714</v>
      </c>
      <c r="BS226">
        <v>999.9</v>
      </c>
      <c r="BT226">
        <v>0</v>
      </c>
      <c r="BU226">
        <v>0</v>
      </c>
      <c r="BV226">
        <v>10013.6614285714</v>
      </c>
      <c r="BW226">
        <v>0</v>
      </c>
      <c r="BX226">
        <v>1798.91678571429</v>
      </c>
      <c r="BY226">
        <v>-41.4560428571429</v>
      </c>
      <c r="BZ226">
        <v>1534.00857142857</v>
      </c>
      <c r="CA226">
        <v>1574.86678571429</v>
      </c>
      <c r="CB226">
        <v>0.977265</v>
      </c>
      <c r="CC226">
        <v>1540.13928571429</v>
      </c>
      <c r="CD226">
        <v>22.050825</v>
      </c>
      <c r="CE226">
        <v>1.75743357142857</v>
      </c>
      <c r="CF226">
        <v>1.68285142857143</v>
      </c>
      <c r="CG226">
        <v>15.41325</v>
      </c>
      <c r="CH226">
        <v>14.7391285714286</v>
      </c>
      <c r="CI226">
        <v>2000.02178571429</v>
      </c>
      <c r="CJ226">
        <v>0.97999975</v>
      </c>
      <c r="CK226">
        <v>0.020000225</v>
      </c>
      <c r="CL226">
        <v>0</v>
      </c>
      <c r="CM226">
        <v>2.47639642857143</v>
      </c>
      <c r="CN226">
        <v>0</v>
      </c>
      <c r="CO226">
        <v>3089.47464285714</v>
      </c>
      <c r="CP226">
        <v>16705.5928571429</v>
      </c>
      <c r="CQ226">
        <v>46.62275</v>
      </c>
      <c r="CR226">
        <v>49.1360714285714</v>
      </c>
      <c r="CS226">
        <v>47.812</v>
      </c>
      <c r="CT226">
        <v>46.8993571428571</v>
      </c>
      <c r="CU226">
        <v>45.937</v>
      </c>
      <c r="CV226">
        <v>1960.01964285714</v>
      </c>
      <c r="CW226">
        <v>40.0021428571429</v>
      </c>
      <c r="CX226">
        <v>0</v>
      </c>
      <c r="CY226">
        <v>1656173437.8</v>
      </c>
      <c r="CZ226">
        <v>0</v>
      </c>
      <c r="DA226">
        <v>0</v>
      </c>
      <c r="DB226" t="s">
        <v>356</v>
      </c>
      <c r="DC226">
        <v>1656081796.1</v>
      </c>
      <c r="DD226">
        <v>1656081786.6</v>
      </c>
      <c r="DE226">
        <v>0</v>
      </c>
      <c r="DF226">
        <v>0.447</v>
      </c>
      <c r="DG226">
        <v>0.012</v>
      </c>
      <c r="DH226">
        <v>1.816</v>
      </c>
      <c r="DI226">
        <v>-0.091</v>
      </c>
      <c r="DJ226">
        <v>420</v>
      </c>
      <c r="DK226">
        <v>13</v>
      </c>
      <c r="DL226">
        <v>0.64</v>
      </c>
      <c r="DM226">
        <v>0.22</v>
      </c>
      <c r="DN226">
        <v>-41.1825317073171</v>
      </c>
      <c r="DO226">
        <v>-3.9342940766552</v>
      </c>
      <c r="DP226">
        <v>0.400694670230019</v>
      </c>
      <c r="DQ226">
        <v>0</v>
      </c>
      <c r="DR226">
        <v>0.992473</v>
      </c>
      <c r="DS226">
        <v>-0.351636752613241</v>
      </c>
      <c r="DT226">
        <v>0.0435675395757315</v>
      </c>
      <c r="DU226">
        <v>0</v>
      </c>
      <c r="DV226">
        <v>0</v>
      </c>
      <c r="DW226">
        <v>2</v>
      </c>
      <c r="DX226" t="s">
        <v>357</v>
      </c>
      <c r="DY226">
        <v>2.84033</v>
      </c>
      <c r="DZ226">
        <v>2.71686</v>
      </c>
      <c r="EA226">
        <v>0.183359</v>
      </c>
      <c r="EB226">
        <v>0.186169</v>
      </c>
      <c r="EC226">
        <v>0.0847987</v>
      </c>
      <c r="ED226">
        <v>0.0818397</v>
      </c>
      <c r="EE226">
        <v>23060</v>
      </c>
      <c r="EF226">
        <v>19852.6</v>
      </c>
      <c r="EG226">
        <v>25293.5</v>
      </c>
      <c r="EH226">
        <v>23770</v>
      </c>
      <c r="EI226">
        <v>39533.6</v>
      </c>
      <c r="EJ226">
        <v>36140.5</v>
      </c>
      <c r="EK226">
        <v>45744.6</v>
      </c>
      <c r="EL226">
        <v>42421.4</v>
      </c>
      <c r="EM226">
        <v>1.76058</v>
      </c>
      <c r="EN226">
        <v>2.1559</v>
      </c>
      <c r="EO226">
        <v>0.0186786</v>
      </c>
      <c r="EP226">
        <v>0</v>
      </c>
      <c r="EQ226">
        <v>26.7643</v>
      </c>
      <c r="ER226">
        <v>999.9</v>
      </c>
      <c r="ES226">
        <v>38.555</v>
      </c>
      <c r="ET226">
        <v>34.473</v>
      </c>
      <c r="EU226">
        <v>27.713</v>
      </c>
      <c r="EV226">
        <v>52.5266</v>
      </c>
      <c r="EW226">
        <v>34.2748</v>
      </c>
      <c r="EX226">
        <v>2</v>
      </c>
      <c r="EY226">
        <v>0.181435</v>
      </c>
      <c r="EZ226">
        <v>2.8609</v>
      </c>
      <c r="FA226">
        <v>20.2195</v>
      </c>
      <c r="FB226">
        <v>5.23301</v>
      </c>
      <c r="FC226">
        <v>11.992</v>
      </c>
      <c r="FD226">
        <v>4.95565</v>
      </c>
      <c r="FE226">
        <v>3.30393</v>
      </c>
      <c r="FF226">
        <v>9999</v>
      </c>
      <c r="FG226">
        <v>311.9</v>
      </c>
      <c r="FH226">
        <v>3780.5</v>
      </c>
      <c r="FI226">
        <v>9999</v>
      </c>
      <c r="FJ226">
        <v>1.86826</v>
      </c>
      <c r="FK226">
        <v>1.86401</v>
      </c>
      <c r="FL226">
        <v>1.87149</v>
      </c>
      <c r="FM226">
        <v>1.86252</v>
      </c>
      <c r="FN226">
        <v>1.86188</v>
      </c>
      <c r="FO226">
        <v>1.86829</v>
      </c>
      <c r="FP226">
        <v>1.85842</v>
      </c>
      <c r="FQ226">
        <v>1.86478</v>
      </c>
      <c r="FR226">
        <v>5</v>
      </c>
      <c r="FS226">
        <v>0</v>
      </c>
      <c r="FT226">
        <v>0</v>
      </c>
      <c r="FU226">
        <v>0</v>
      </c>
      <c r="FV226" t="s">
        <v>358</v>
      </c>
      <c r="FW226" t="s">
        <v>359</v>
      </c>
      <c r="FX226" t="s">
        <v>360</v>
      </c>
      <c r="FY226" t="s">
        <v>360</v>
      </c>
      <c r="FZ226" t="s">
        <v>360</v>
      </c>
      <c r="GA226" t="s">
        <v>360</v>
      </c>
      <c r="GB226">
        <v>0</v>
      </c>
      <c r="GC226">
        <v>100</v>
      </c>
      <c r="GD226">
        <v>100</v>
      </c>
      <c r="GE226">
        <v>3.31</v>
      </c>
      <c r="GF226">
        <v>0.0516</v>
      </c>
      <c r="GG226">
        <v>0.394990895927804</v>
      </c>
      <c r="GH226">
        <v>0.00311535208462502</v>
      </c>
      <c r="GI226">
        <v>-2.16445174003142e-06</v>
      </c>
      <c r="GJ226">
        <v>9.0383515404126e-10</v>
      </c>
      <c r="GK226">
        <v>0.0515542376217994</v>
      </c>
      <c r="GL226">
        <v>0</v>
      </c>
      <c r="GM226">
        <v>0</v>
      </c>
      <c r="GN226">
        <v>0</v>
      </c>
      <c r="GO226">
        <v>18</v>
      </c>
      <c r="GP226">
        <v>2154</v>
      </c>
      <c r="GQ226">
        <v>2</v>
      </c>
      <c r="GR226">
        <v>17</v>
      </c>
      <c r="GS226">
        <v>1527.4</v>
      </c>
      <c r="GT226">
        <v>1527.5</v>
      </c>
      <c r="GU226">
        <v>3.71826</v>
      </c>
      <c r="GV226">
        <v>2.32788</v>
      </c>
      <c r="GW226">
        <v>1.99829</v>
      </c>
      <c r="GX226">
        <v>2.67334</v>
      </c>
      <c r="GY226">
        <v>2.09351</v>
      </c>
      <c r="GZ226">
        <v>2.39502</v>
      </c>
      <c r="HA226">
        <v>39.9942</v>
      </c>
      <c r="HB226">
        <v>15.3579</v>
      </c>
      <c r="HC226">
        <v>18</v>
      </c>
      <c r="HD226">
        <v>426.202</v>
      </c>
      <c r="HE226">
        <v>699.218</v>
      </c>
      <c r="HF226">
        <v>22.9994</v>
      </c>
      <c r="HG226">
        <v>29.8341</v>
      </c>
      <c r="HH226">
        <v>30.0007</v>
      </c>
      <c r="HI226">
        <v>29.5736</v>
      </c>
      <c r="HJ226">
        <v>29.5581</v>
      </c>
      <c r="HK226">
        <v>74.4395</v>
      </c>
      <c r="HL226">
        <v>25.7286</v>
      </c>
      <c r="HM226">
        <v>24.1824</v>
      </c>
      <c r="HN226">
        <v>23</v>
      </c>
      <c r="HO226">
        <v>1587.16</v>
      </c>
      <c r="HP226">
        <v>22.1979</v>
      </c>
      <c r="HQ226">
        <v>96.8025</v>
      </c>
      <c r="HR226">
        <v>99.7193</v>
      </c>
    </row>
    <row r="227" spans="1:226">
      <c r="A227">
        <v>211</v>
      </c>
      <c r="B227">
        <v>1656173444.1</v>
      </c>
      <c r="C227">
        <v>3647.59999990463</v>
      </c>
      <c r="D227" t="s">
        <v>782</v>
      </c>
      <c r="E227" t="s">
        <v>783</v>
      </c>
      <c r="F227">
        <v>5</v>
      </c>
      <c r="G227" t="s">
        <v>596</v>
      </c>
      <c r="H227" t="s">
        <v>354</v>
      </c>
      <c r="I227">
        <v>1656173436.6</v>
      </c>
      <c r="J227">
        <f>(K227)/1000</f>
        <v>0</v>
      </c>
      <c r="K227">
        <f>IF(BF227, AN227, AH227)</f>
        <v>0</v>
      </c>
      <c r="L227">
        <f>IF(BF227, AI227, AG227)</f>
        <v>0</v>
      </c>
      <c r="M227">
        <f>BH227 - IF(AU227&gt;1, L227*BB227*100.0/(AW227*BV227), 0)</f>
        <v>0</v>
      </c>
      <c r="N227">
        <f>((T227-J227/2)*M227-L227)/(T227+J227/2)</f>
        <v>0</v>
      </c>
      <c r="O227">
        <f>N227*(BO227+BP227)/1000.0</f>
        <v>0</v>
      </c>
      <c r="P227">
        <f>(BH227 - IF(AU227&gt;1, L227*BB227*100.0/(AW227*BV227), 0))*(BO227+BP227)/1000.0</f>
        <v>0</v>
      </c>
      <c r="Q227">
        <f>2.0/((1/S227-1/R227)+SIGN(S227)*SQRT((1/S227-1/R227)*(1/S227-1/R227) + 4*BC227/((BC227+1)*(BC227+1))*(2*1/S227*1/R227-1/R227*1/R227)))</f>
        <v>0</v>
      </c>
      <c r="R227">
        <f>IF(LEFT(BD227,1)&lt;&gt;"0",IF(LEFT(BD227,1)="1",3.0,BE227),$D$5+$E$5*(BV227*BO227/($K$5*1000))+$F$5*(BV227*BO227/($K$5*1000))*MAX(MIN(BB227,$J$5),$I$5)*MAX(MIN(BB227,$J$5),$I$5)+$G$5*MAX(MIN(BB227,$J$5),$I$5)*(BV227*BO227/($K$5*1000))+$H$5*(BV227*BO227/($K$5*1000))*(BV227*BO227/($K$5*1000)))</f>
        <v>0</v>
      </c>
      <c r="S227">
        <f>J227*(1000-(1000*0.61365*exp(17.502*W227/(240.97+W227))/(BO227+BP227)+BJ227)/2)/(1000*0.61365*exp(17.502*W227/(240.97+W227))/(BO227+BP227)-BJ227)</f>
        <v>0</v>
      </c>
      <c r="T227">
        <f>1/((BC227+1)/(Q227/1.6)+1/(R227/1.37)) + BC227/((BC227+1)/(Q227/1.6) + BC227/(R227/1.37))</f>
        <v>0</v>
      </c>
      <c r="U227">
        <f>(AX227*BA227)</f>
        <v>0</v>
      </c>
      <c r="V227">
        <f>(BQ227+(U227+2*0.95*5.67E-8*(((BQ227+$B$7)+273)^4-(BQ227+273)^4)-44100*J227)/(1.84*29.3*R227+8*0.95*5.67E-8*(BQ227+273)^3))</f>
        <v>0</v>
      </c>
      <c r="W227">
        <f>($C$7*BR227+$D$7*BS227+$E$7*V227)</f>
        <v>0</v>
      </c>
      <c r="X227">
        <f>0.61365*exp(17.502*W227/(240.97+W227))</f>
        <v>0</v>
      </c>
      <c r="Y227">
        <f>(Z227/AA227*100)</f>
        <v>0</v>
      </c>
      <c r="Z227">
        <f>BJ227*(BO227+BP227)/1000</f>
        <v>0</v>
      </c>
      <c r="AA227">
        <f>0.61365*exp(17.502*BQ227/(240.97+BQ227))</f>
        <v>0</v>
      </c>
      <c r="AB227">
        <f>(X227-BJ227*(BO227+BP227)/1000)</f>
        <v>0</v>
      </c>
      <c r="AC227">
        <f>(-J227*44100)</f>
        <v>0</v>
      </c>
      <c r="AD227">
        <f>2*29.3*R227*0.92*(BQ227-W227)</f>
        <v>0</v>
      </c>
      <c r="AE227">
        <f>2*0.95*5.67E-8*(((BQ227+$B$7)+273)^4-(W227+273)^4)</f>
        <v>0</v>
      </c>
      <c r="AF227">
        <f>U227+AE227+AC227+AD227</f>
        <v>0</v>
      </c>
      <c r="AG227">
        <f>BN227*AU227*(BI227-BH227*(1000-AU227*BK227)/(1000-AU227*BJ227))/(100*BB227)</f>
        <v>0</v>
      </c>
      <c r="AH227">
        <f>1000*BN227*AU227*(BJ227-BK227)/(100*BB227*(1000-AU227*BJ227))</f>
        <v>0</v>
      </c>
      <c r="AI227">
        <f>(AJ227 - AK227 - BO227*1E3/(8.314*(BQ227+273.15)) * AM227/BN227 * AL227) * BN227/(100*BB227) * (1000 - BK227)/1000</f>
        <v>0</v>
      </c>
      <c r="AJ227">
        <v>1607.94832847395</v>
      </c>
      <c r="AK227">
        <v>1575.75727272727</v>
      </c>
      <c r="AL227">
        <v>3.43187560266123</v>
      </c>
      <c r="AM227">
        <v>66.8786947202565</v>
      </c>
      <c r="AN227">
        <f>(AP227 - AO227 + BO227*1E3/(8.314*(BQ227+273.15)) * AR227/BN227 * AQ227) * BN227/(100*BB227) * 1000/(1000 - AP227)</f>
        <v>0</v>
      </c>
      <c r="AO227">
        <v>22.1170921452049</v>
      </c>
      <c r="AP227">
        <v>23.0419345454545</v>
      </c>
      <c r="AQ227">
        <v>0.00144397059170221</v>
      </c>
      <c r="AR227">
        <v>77.4196873633664</v>
      </c>
      <c r="AS227">
        <v>14</v>
      </c>
      <c r="AT227">
        <v>3</v>
      </c>
      <c r="AU227">
        <f>IF(AS227*$H$13&gt;=AW227,1.0,(AW227/(AW227-AS227*$H$13)))</f>
        <v>0</v>
      </c>
      <c r="AV227">
        <f>(AU227-1)*100</f>
        <v>0</v>
      </c>
      <c r="AW227">
        <f>MAX(0,($B$13+$C$13*BV227)/(1+$D$13*BV227)*BO227/(BQ227+273)*$E$13)</f>
        <v>0</v>
      </c>
      <c r="AX227">
        <f>$B$11*BW227+$C$11*BX227+$F$11*CI227*(1-CL227)</f>
        <v>0</v>
      </c>
      <c r="AY227">
        <f>AX227*AZ227</f>
        <v>0</v>
      </c>
      <c r="AZ227">
        <f>($B$11*$D$9+$C$11*$D$9+$F$11*((CV227+CN227)/MAX(CV227+CN227+CW227, 0.1)*$I$9+CW227/MAX(CV227+CN227+CW227, 0.1)*$J$9))/($B$11+$C$11+$F$11)</f>
        <v>0</v>
      </c>
      <c r="BA227">
        <f>($B$11*$K$9+$C$11*$K$9+$F$11*((CV227+CN227)/MAX(CV227+CN227+CW227, 0.1)*$P$9+CW227/MAX(CV227+CN227+CW227, 0.1)*$Q$9))/($B$11+$C$11+$F$11)</f>
        <v>0</v>
      </c>
      <c r="BB227">
        <v>2.18</v>
      </c>
      <c r="BC227">
        <v>0.5</v>
      </c>
      <c r="BD227" t="s">
        <v>355</v>
      </c>
      <c r="BE227">
        <v>2</v>
      </c>
      <c r="BF227" t="b">
        <v>1</v>
      </c>
      <c r="BG227">
        <v>1656173436.6</v>
      </c>
      <c r="BH227">
        <v>1516.15296296296</v>
      </c>
      <c r="BI227">
        <v>1557.9162962963</v>
      </c>
      <c r="BJ227">
        <v>23.0260555555556</v>
      </c>
      <c r="BK227">
        <v>22.0886777777778</v>
      </c>
      <c r="BL227">
        <v>1512.86888888889</v>
      </c>
      <c r="BM227">
        <v>22.9745074074074</v>
      </c>
      <c r="BN227">
        <v>500.022185185185</v>
      </c>
      <c r="BO227">
        <v>76.3162666666667</v>
      </c>
      <c r="BP227">
        <v>0.0999748407407407</v>
      </c>
      <c r="BQ227">
        <v>26.8346962962963</v>
      </c>
      <c r="BR227">
        <v>27.0622666666667</v>
      </c>
      <c r="BS227">
        <v>999.9</v>
      </c>
      <c r="BT227">
        <v>0</v>
      </c>
      <c r="BU227">
        <v>0</v>
      </c>
      <c r="BV227">
        <v>10014.4674074074</v>
      </c>
      <c r="BW227">
        <v>0</v>
      </c>
      <c r="BX227">
        <v>1798.39407407407</v>
      </c>
      <c r="BY227">
        <v>-41.7638185185185</v>
      </c>
      <c r="BZ227">
        <v>1551.88666666667</v>
      </c>
      <c r="CA227">
        <v>1593.10592592593</v>
      </c>
      <c r="CB227">
        <v>0.937373333333333</v>
      </c>
      <c r="CC227">
        <v>1557.9162962963</v>
      </c>
      <c r="CD227">
        <v>22.0886777777778</v>
      </c>
      <c r="CE227">
        <v>1.75726333333333</v>
      </c>
      <c r="CF227">
        <v>1.68572592592593</v>
      </c>
      <c r="CG227">
        <v>15.4117407407407</v>
      </c>
      <c r="CH227">
        <v>14.7656</v>
      </c>
      <c r="CI227">
        <v>1999.99481481481</v>
      </c>
      <c r="CJ227">
        <v>0.979999888888889</v>
      </c>
      <c r="CK227">
        <v>0.0200000814814815</v>
      </c>
      <c r="CL227">
        <v>0</v>
      </c>
      <c r="CM227">
        <v>2.5211</v>
      </c>
      <c r="CN227">
        <v>0</v>
      </c>
      <c r="CO227">
        <v>3088.55555555556</v>
      </c>
      <c r="CP227">
        <v>16705.3703703704</v>
      </c>
      <c r="CQ227">
        <v>46.625</v>
      </c>
      <c r="CR227">
        <v>49.1571481481481</v>
      </c>
      <c r="CS227">
        <v>47.812</v>
      </c>
      <c r="CT227">
        <v>46.9209259259259</v>
      </c>
      <c r="CU227">
        <v>45.937</v>
      </c>
      <c r="CV227">
        <v>1959.9937037037</v>
      </c>
      <c r="CW227">
        <v>40.0011111111111</v>
      </c>
      <c r="CX227">
        <v>0</v>
      </c>
      <c r="CY227">
        <v>1656173443.2</v>
      </c>
      <c r="CZ227">
        <v>0</v>
      </c>
      <c r="DA227">
        <v>0</v>
      </c>
      <c r="DB227" t="s">
        <v>356</v>
      </c>
      <c r="DC227">
        <v>1656081796.1</v>
      </c>
      <c r="DD227">
        <v>1656081786.6</v>
      </c>
      <c r="DE227">
        <v>0</v>
      </c>
      <c r="DF227">
        <v>0.447</v>
      </c>
      <c r="DG227">
        <v>0.012</v>
      </c>
      <c r="DH227">
        <v>1.816</v>
      </c>
      <c r="DI227">
        <v>-0.091</v>
      </c>
      <c r="DJ227">
        <v>420</v>
      </c>
      <c r="DK227">
        <v>13</v>
      </c>
      <c r="DL227">
        <v>0.64</v>
      </c>
      <c r="DM227">
        <v>0.22</v>
      </c>
      <c r="DN227">
        <v>-41.5888926829268</v>
      </c>
      <c r="DO227">
        <v>-3.54962926829274</v>
      </c>
      <c r="DP227">
        <v>0.360015280427904</v>
      </c>
      <c r="DQ227">
        <v>0</v>
      </c>
      <c r="DR227">
        <v>0.964765121951219</v>
      </c>
      <c r="DS227">
        <v>-0.474514536585367</v>
      </c>
      <c r="DT227">
        <v>0.0506184294189259</v>
      </c>
      <c r="DU227">
        <v>0</v>
      </c>
      <c r="DV227">
        <v>0</v>
      </c>
      <c r="DW227">
        <v>2</v>
      </c>
      <c r="DX227" t="s">
        <v>357</v>
      </c>
      <c r="DY227">
        <v>2.84042</v>
      </c>
      <c r="DZ227">
        <v>2.71655</v>
      </c>
      <c r="EA227">
        <v>0.184556</v>
      </c>
      <c r="EB227">
        <v>0.187355</v>
      </c>
      <c r="EC227">
        <v>0.0848174</v>
      </c>
      <c r="ED227">
        <v>0.0818397</v>
      </c>
      <c r="EE227">
        <v>23025.4</v>
      </c>
      <c r="EF227">
        <v>19823.2</v>
      </c>
      <c r="EG227">
        <v>25292.8</v>
      </c>
      <c r="EH227">
        <v>23769.5</v>
      </c>
      <c r="EI227">
        <v>39531.9</v>
      </c>
      <c r="EJ227">
        <v>36139.9</v>
      </c>
      <c r="EK227">
        <v>45743.5</v>
      </c>
      <c r="EL227">
        <v>42420.7</v>
      </c>
      <c r="EM227">
        <v>1.76045</v>
      </c>
      <c r="EN227">
        <v>2.15558</v>
      </c>
      <c r="EO227">
        <v>0.0191778</v>
      </c>
      <c r="EP227">
        <v>0</v>
      </c>
      <c r="EQ227">
        <v>26.7628</v>
      </c>
      <c r="ER227">
        <v>999.9</v>
      </c>
      <c r="ES227">
        <v>38.555</v>
      </c>
      <c r="ET227">
        <v>34.493</v>
      </c>
      <c r="EU227">
        <v>27.7443</v>
      </c>
      <c r="EV227">
        <v>52.2066</v>
      </c>
      <c r="EW227">
        <v>34.1787</v>
      </c>
      <c r="EX227">
        <v>2</v>
      </c>
      <c r="EY227">
        <v>0.182106</v>
      </c>
      <c r="EZ227">
        <v>2.86395</v>
      </c>
      <c r="FA227">
        <v>20.2193</v>
      </c>
      <c r="FB227">
        <v>5.23256</v>
      </c>
      <c r="FC227">
        <v>11.992</v>
      </c>
      <c r="FD227">
        <v>4.9555</v>
      </c>
      <c r="FE227">
        <v>3.30387</v>
      </c>
      <c r="FF227">
        <v>9999</v>
      </c>
      <c r="FG227">
        <v>311.9</v>
      </c>
      <c r="FH227">
        <v>3780.8</v>
      </c>
      <c r="FI227">
        <v>9999</v>
      </c>
      <c r="FJ227">
        <v>1.86829</v>
      </c>
      <c r="FK227">
        <v>1.86401</v>
      </c>
      <c r="FL227">
        <v>1.87149</v>
      </c>
      <c r="FM227">
        <v>1.86252</v>
      </c>
      <c r="FN227">
        <v>1.86189</v>
      </c>
      <c r="FO227">
        <v>1.86829</v>
      </c>
      <c r="FP227">
        <v>1.85845</v>
      </c>
      <c r="FQ227">
        <v>1.86478</v>
      </c>
      <c r="FR227">
        <v>5</v>
      </c>
      <c r="FS227">
        <v>0</v>
      </c>
      <c r="FT227">
        <v>0</v>
      </c>
      <c r="FU227">
        <v>0</v>
      </c>
      <c r="FV227" t="s">
        <v>358</v>
      </c>
      <c r="FW227" t="s">
        <v>359</v>
      </c>
      <c r="FX227" t="s">
        <v>360</v>
      </c>
      <c r="FY227" t="s">
        <v>360</v>
      </c>
      <c r="FZ227" t="s">
        <v>360</v>
      </c>
      <c r="GA227" t="s">
        <v>360</v>
      </c>
      <c r="GB227">
        <v>0</v>
      </c>
      <c r="GC227">
        <v>100</v>
      </c>
      <c r="GD227">
        <v>100</v>
      </c>
      <c r="GE227">
        <v>3.35</v>
      </c>
      <c r="GF227">
        <v>0.0515</v>
      </c>
      <c r="GG227">
        <v>0.394990895927804</v>
      </c>
      <c r="GH227">
        <v>0.00311535208462502</v>
      </c>
      <c r="GI227">
        <v>-2.16445174003142e-06</v>
      </c>
      <c r="GJ227">
        <v>9.0383515404126e-10</v>
      </c>
      <c r="GK227">
        <v>0.0515542376217994</v>
      </c>
      <c r="GL227">
        <v>0</v>
      </c>
      <c r="GM227">
        <v>0</v>
      </c>
      <c r="GN227">
        <v>0</v>
      </c>
      <c r="GO227">
        <v>18</v>
      </c>
      <c r="GP227">
        <v>2154</v>
      </c>
      <c r="GQ227">
        <v>2</v>
      </c>
      <c r="GR227">
        <v>17</v>
      </c>
      <c r="GS227">
        <v>1527.5</v>
      </c>
      <c r="GT227">
        <v>1527.6</v>
      </c>
      <c r="GU227">
        <v>3.74512</v>
      </c>
      <c r="GV227">
        <v>2.32056</v>
      </c>
      <c r="GW227">
        <v>1.99829</v>
      </c>
      <c r="GX227">
        <v>2.67334</v>
      </c>
      <c r="GY227">
        <v>2.09351</v>
      </c>
      <c r="GZ227">
        <v>2.38525</v>
      </c>
      <c r="HA227">
        <v>39.9942</v>
      </c>
      <c r="HB227">
        <v>15.3666</v>
      </c>
      <c r="HC227">
        <v>18</v>
      </c>
      <c r="HD227">
        <v>426.194</v>
      </c>
      <c r="HE227">
        <v>699.048</v>
      </c>
      <c r="HF227">
        <v>23.0001</v>
      </c>
      <c r="HG227">
        <v>29.8421</v>
      </c>
      <c r="HH227">
        <v>30.0007</v>
      </c>
      <c r="HI227">
        <v>29.5828</v>
      </c>
      <c r="HJ227">
        <v>29.5676</v>
      </c>
      <c r="HK227">
        <v>74.995</v>
      </c>
      <c r="HL227">
        <v>25.4371</v>
      </c>
      <c r="HM227">
        <v>24.1824</v>
      </c>
      <c r="HN227">
        <v>23</v>
      </c>
      <c r="HO227">
        <v>1600.55</v>
      </c>
      <c r="HP227">
        <v>22.2189</v>
      </c>
      <c r="HQ227">
        <v>96.8</v>
      </c>
      <c r="HR227">
        <v>99.7175</v>
      </c>
    </row>
    <row r="228" spans="1:226">
      <c r="A228">
        <v>212</v>
      </c>
      <c r="B228">
        <v>1656173449.1</v>
      </c>
      <c r="C228">
        <v>3652.59999990463</v>
      </c>
      <c r="D228" t="s">
        <v>784</v>
      </c>
      <c r="E228" t="s">
        <v>785</v>
      </c>
      <c r="F228">
        <v>5</v>
      </c>
      <c r="G228" t="s">
        <v>596</v>
      </c>
      <c r="H228" t="s">
        <v>354</v>
      </c>
      <c r="I228">
        <v>1656173441.31429</v>
      </c>
      <c r="J228">
        <f>(K228)/1000</f>
        <v>0</v>
      </c>
      <c r="K228">
        <f>IF(BF228, AN228, AH228)</f>
        <v>0</v>
      </c>
      <c r="L228">
        <f>IF(BF228, AI228, AG228)</f>
        <v>0</v>
      </c>
      <c r="M228">
        <f>BH228 - IF(AU228&gt;1, L228*BB228*100.0/(AW228*BV228), 0)</f>
        <v>0</v>
      </c>
      <c r="N228">
        <f>((T228-J228/2)*M228-L228)/(T228+J228/2)</f>
        <v>0</v>
      </c>
      <c r="O228">
        <f>N228*(BO228+BP228)/1000.0</f>
        <v>0</v>
      </c>
      <c r="P228">
        <f>(BH228 - IF(AU228&gt;1, L228*BB228*100.0/(AW228*BV228), 0))*(BO228+BP228)/1000.0</f>
        <v>0</v>
      </c>
      <c r="Q228">
        <f>2.0/((1/S228-1/R228)+SIGN(S228)*SQRT((1/S228-1/R228)*(1/S228-1/R228) + 4*BC228/((BC228+1)*(BC228+1))*(2*1/S228*1/R228-1/R228*1/R228)))</f>
        <v>0</v>
      </c>
      <c r="R228">
        <f>IF(LEFT(BD228,1)&lt;&gt;"0",IF(LEFT(BD228,1)="1",3.0,BE228),$D$5+$E$5*(BV228*BO228/($K$5*1000))+$F$5*(BV228*BO228/($K$5*1000))*MAX(MIN(BB228,$J$5),$I$5)*MAX(MIN(BB228,$J$5),$I$5)+$G$5*MAX(MIN(BB228,$J$5),$I$5)*(BV228*BO228/($K$5*1000))+$H$5*(BV228*BO228/($K$5*1000))*(BV228*BO228/($K$5*1000)))</f>
        <v>0</v>
      </c>
      <c r="S228">
        <f>J228*(1000-(1000*0.61365*exp(17.502*W228/(240.97+W228))/(BO228+BP228)+BJ228)/2)/(1000*0.61365*exp(17.502*W228/(240.97+W228))/(BO228+BP228)-BJ228)</f>
        <v>0</v>
      </c>
      <c r="T228">
        <f>1/((BC228+1)/(Q228/1.6)+1/(R228/1.37)) + BC228/((BC228+1)/(Q228/1.6) + BC228/(R228/1.37))</f>
        <v>0</v>
      </c>
      <c r="U228">
        <f>(AX228*BA228)</f>
        <v>0</v>
      </c>
      <c r="V228">
        <f>(BQ228+(U228+2*0.95*5.67E-8*(((BQ228+$B$7)+273)^4-(BQ228+273)^4)-44100*J228)/(1.84*29.3*R228+8*0.95*5.67E-8*(BQ228+273)^3))</f>
        <v>0</v>
      </c>
      <c r="W228">
        <f>($C$7*BR228+$D$7*BS228+$E$7*V228)</f>
        <v>0</v>
      </c>
      <c r="X228">
        <f>0.61365*exp(17.502*W228/(240.97+W228))</f>
        <v>0</v>
      </c>
      <c r="Y228">
        <f>(Z228/AA228*100)</f>
        <v>0</v>
      </c>
      <c r="Z228">
        <f>BJ228*(BO228+BP228)/1000</f>
        <v>0</v>
      </c>
      <c r="AA228">
        <f>0.61365*exp(17.502*BQ228/(240.97+BQ228))</f>
        <v>0</v>
      </c>
      <c r="AB228">
        <f>(X228-BJ228*(BO228+BP228)/1000)</f>
        <v>0</v>
      </c>
      <c r="AC228">
        <f>(-J228*44100)</f>
        <v>0</v>
      </c>
      <c r="AD228">
        <f>2*29.3*R228*0.92*(BQ228-W228)</f>
        <v>0</v>
      </c>
      <c r="AE228">
        <f>2*0.95*5.67E-8*(((BQ228+$B$7)+273)^4-(W228+273)^4)</f>
        <v>0</v>
      </c>
      <c r="AF228">
        <f>U228+AE228+AC228+AD228</f>
        <v>0</v>
      </c>
      <c r="AG228">
        <f>BN228*AU228*(BI228-BH228*(1000-AU228*BK228)/(1000-AU228*BJ228))/(100*BB228)</f>
        <v>0</v>
      </c>
      <c r="AH228">
        <f>1000*BN228*AU228*(BJ228-BK228)/(100*BB228*(1000-AU228*BJ228))</f>
        <v>0</v>
      </c>
      <c r="AI228">
        <f>(AJ228 - AK228 - BO228*1E3/(8.314*(BQ228+273.15)) * AM228/BN228 * AL228) * BN228/(100*BB228) * (1000 - BK228)/1000</f>
        <v>0</v>
      </c>
      <c r="AJ228">
        <v>1625.03619824407</v>
      </c>
      <c r="AK228">
        <v>1593.01018181818</v>
      </c>
      <c r="AL228">
        <v>3.46275621926499</v>
      </c>
      <c r="AM228">
        <v>66.8786947202565</v>
      </c>
      <c r="AN228">
        <f>(AP228 - AO228 + BO228*1E3/(8.314*(BQ228+273.15)) * AR228/BN228 * AQ228) * BN228/(100*BB228) * 1000/(1000 - AP228)</f>
        <v>0</v>
      </c>
      <c r="AO228">
        <v>22.1242591512388</v>
      </c>
      <c r="AP228">
        <v>23.0406242424242</v>
      </c>
      <c r="AQ228">
        <v>-0.000400059150985307</v>
      </c>
      <c r="AR228">
        <v>77.4196873633664</v>
      </c>
      <c r="AS228">
        <v>14</v>
      </c>
      <c r="AT228">
        <v>3</v>
      </c>
      <c r="AU228">
        <f>IF(AS228*$H$13&gt;=AW228,1.0,(AW228/(AW228-AS228*$H$13)))</f>
        <v>0</v>
      </c>
      <c r="AV228">
        <f>(AU228-1)*100</f>
        <v>0</v>
      </c>
      <c r="AW228">
        <f>MAX(0,($B$13+$C$13*BV228)/(1+$D$13*BV228)*BO228/(BQ228+273)*$E$13)</f>
        <v>0</v>
      </c>
      <c r="AX228">
        <f>$B$11*BW228+$C$11*BX228+$F$11*CI228*(1-CL228)</f>
        <v>0</v>
      </c>
      <c r="AY228">
        <f>AX228*AZ228</f>
        <v>0</v>
      </c>
      <c r="AZ228">
        <f>($B$11*$D$9+$C$11*$D$9+$F$11*((CV228+CN228)/MAX(CV228+CN228+CW228, 0.1)*$I$9+CW228/MAX(CV228+CN228+CW228, 0.1)*$J$9))/($B$11+$C$11+$F$11)</f>
        <v>0</v>
      </c>
      <c r="BA228">
        <f>($B$11*$K$9+$C$11*$K$9+$F$11*((CV228+CN228)/MAX(CV228+CN228+CW228, 0.1)*$P$9+CW228/MAX(CV228+CN228+CW228, 0.1)*$Q$9))/($B$11+$C$11+$F$11)</f>
        <v>0</v>
      </c>
      <c r="BB228">
        <v>2.18</v>
      </c>
      <c r="BC228">
        <v>0.5</v>
      </c>
      <c r="BD228" t="s">
        <v>355</v>
      </c>
      <c r="BE228">
        <v>2</v>
      </c>
      <c r="BF228" t="b">
        <v>1</v>
      </c>
      <c r="BG228">
        <v>1656173441.31429</v>
      </c>
      <c r="BH228">
        <v>1531.86642857143</v>
      </c>
      <c r="BI228">
        <v>1573.78678571429</v>
      </c>
      <c r="BJ228">
        <v>23.0322071428571</v>
      </c>
      <c r="BK228">
        <v>22.1190607142857</v>
      </c>
      <c r="BL228">
        <v>1528.53821428571</v>
      </c>
      <c r="BM228">
        <v>22.9806642857143</v>
      </c>
      <c r="BN228">
        <v>500.011142857143</v>
      </c>
      <c r="BO228">
        <v>76.3160178571429</v>
      </c>
      <c r="BP228">
        <v>0.0999906035714286</v>
      </c>
      <c r="BQ228">
        <v>26.8376285714286</v>
      </c>
      <c r="BR228">
        <v>27.0704428571429</v>
      </c>
      <c r="BS228">
        <v>999.9</v>
      </c>
      <c r="BT228">
        <v>0</v>
      </c>
      <c r="BU228">
        <v>0</v>
      </c>
      <c r="BV228">
        <v>10016.3382142857</v>
      </c>
      <c r="BW228">
        <v>0</v>
      </c>
      <c r="BX228">
        <v>1798.42964285714</v>
      </c>
      <c r="BY228">
        <v>-41.9205214285714</v>
      </c>
      <c r="BZ228">
        <v>1567.98035714286</v>
      </c>
      <c r="CA228">
        <v>1609.38392857143</v>
      </c>
      <c r="CB228">
        <v>0.91314725</v>
      </c>
      <c r="CC228">
        <v>1573.78678571429</v>
      </c>
      <c r="CD228">
        <v>22.1190607142857</v>
      </c>
      <c r="CE228">
        <v>1.75772678571429</v>
      </c>
      <c r="CF228">
        <v>1.68803892857143</v>
      </c>
      <c r="CG228">
        <v>15.4158571428571</v>
      </c>
      <c r="CH228">
        <v>14.786875</v>
      </c>
      <c r="CI228">
        <v>1999.97857142857</v>
      </c>
      <c r="CJ228">
        <v>0.979999857142857</v>
      </c>
      <c r="CK228">
        <v>0.0200001142857143</v>
      </c>
      <c r="CL228">
        <v>0</v>
      </c>
      <c r="CM228">
        <v>2.50074642857143</v>
      </c>
      <c r="CN228">
        <v>0</v>
      </c>
      <c r="CO228">
        <v>3088.7775</v>
      </c>
      <c r="CP228">
        <v>16705.2357142857</v>
      </c>
      <c r="CQ228">
        <v>46.625</v>
      </c>
      <c r="CR228">
        <v>49.1715</v>
      </c>
      <c r="CS228">
        <v>47.8255</v>
      </c>
      <c r="CT228">
        <v>46.937</v>
      </c>
      <c r="CU228">
        <v>45.9415</v>
      </c>
      <c r="CV228">
        <v>1959.9775</v>
      </c>
      <c r="CW228">
        <v>40.0010714285714</v>
      </c>
      <c r="CX228">
        <v>0</v>
      </c>
      <c r="CY228">
        <v>1656173448</v>
      </c>
      <c r="CZ228">
        <v>0</v>
      </c>
      <c r="DA228">
        <v>0</v>
      </c>
      <c r="DB228" t="s">
        <v>356</v>
      </c>
      <c r="DC228">
        <v>1656081796.1</v>
      </c>
      <c r="DD228">
        <v>1656081786.6</v>
      </c>
      <c r="DE228">
        <v>0</v>
      </c>
      <c r="DF228">
        <v>0.447</v>
      </c>
      <c r="DG228">
        <v>0.012</v>
      </c>
      <c r="DH228">
        <v>1.816</v>
      </c>
      <c r="DI228">
        <v>-0.091</v>
      </c>
      <c r="DJ228">
        <v>420</v>
      </c>
      <c r="DK228">
        <v>13</v>
      </c>
      <c r="DL228">
        <v>0.64</v>
      </c>
      <c r="DM228">
        <v>0.22</v>
      </c>
      <c r="DN228">
        <v>-41.7674341463415</v>
      </c>
      <c r="DO228">
        <v>-2.63685783972131</v>
      </c>
      <c r="DP228">
        <v>0.287479192553305</v>
      </c>
      <c r="DQ228">
        <v>0</v>
      </c>
      <c r="DR228">
        <v>0.938618658536585</v>
      </c>
      <c r="DS228">
        <v>-0.327762334494773</v>
      </c>
      <c r="DT228">
        <v>0.0378375308472304</v>
      </c>
      <c r="DU228">
        <v>0</v>
      </c>
      <c r="DV228">
        <v>0</v>
      </c>
      <c r="DW228">
        <v>2</v>
      </c>
      <c r="DX228" t="s">
        <v>357</v>
      </c>
      <c r="DY228">
        <v>2.84022</v>
      </c>
      <c r="DZ228">
        <v>2.71662</v>
      </c>
      <c r="EA228">
        <v>0.185761</v>
      </c>
      <c r="EB228">
        <v>0.188527</v>
      </c>
      <c r="EC228">
        <v>0.0848195</v>
      </c>
      <c r="ED228">
        <v>0.0819334</v>
      </c>
      <c r="EE228">
        <v>22990.7</v>
      </c>
      <c r="EF228">
        <v>19794</v>
      </c>
      <c r="EG228">
        <v>25292</v>
      </c>
      <c r="EH228">
        <v>23768.8</v>
      </c>
      <c r="EI228">
        <v>39530.8</v>
      </c>
      <c r="EJ228">
        <v>36135.7</v>
      </c>
      <c r="EK228">
        <v>45742.3</v>
      </c>
      <c r="EL228">
        <v>42420.1</v>
      </c>
      <c r="EM228">
        <v>1.7602</v>
      </c>
      <c r="EN228">
        <v>2.1557</v>
      </c>
      <c r="EO228">
        <v>0.0195056</v>
      </c>
      <c r="EP228">
        <v>0</v>
      </c>
      <c r="EQ228">
        <v>26.7628</v>
      </c>
      <c r="ER228">
        <v>999.9</v>
      </c>
      <c r="ES228">
        <v>38.53</v>
      </c>
      <c r="ET228">
        <v>34.493</v>
      </c>
      <c r="EU228">
        <v>27.7271</v>
      </c>
      <c r="EV228">
        <v>51.9166</v>
      </c>
      <c r="EW228">
        <v>34.2228</v>
      </c>
      <c r="EX228">
        <v>2</v>
      </c>
      <c r="EY228">
        <v>0.182914</v>
      </c>
      <c r="EZ228">
        <v>2.86047</v>
      </c>
      <c r="FA228">
        <v>20.2193</v>
      </c>
      <c r="FB228">
        <v>5.23301</v>
      </c>
      <c r="FC228">
        <v>11.992</v>
      </c>
      <c r="FD228">
        <v>4.95555</v>
      </c>
      <c r="FE228">
        <v>3.3039</v>
      </c>
      <c r="FF228">
        <v>9999</v>
      </c>
      <c r="FG228">
        <v>311.9</v>
      </c>
      <c r="FH228">
        <v>3780.8</v>
      </c>
      <c r="FI228">
        <v>9999</v>
      </c>
      <c r="FJ228">
        <v>1.86827</v>
      </c>
      <c r="FK228">
        <v>1.86401</v>
      </c>
      <c r="FL228">
        <v>1.87149</v>
      </c>
      <c r="FM228">
        <v>1.8625</v>
      </c>
      <c r="FN228">
        <v>1.86188</v>
      </c>
      <c r="FO228">
        <v>1.86829</v>
      </c>
      <c r="FP228">
        <v>1.85845</v>
      </c>
      <c r="FQ228">
        <v>1.86478</v>
      </c>
      <c r="FR228">
        <v>5</v>
      </c>
      <c r="FS228">
        <v>0</v>
      </c>
      <c r="FT228">
        <v>0</v>
      </c>
      <c r="FU228">
        <v>0</v>
      </c>
      <c r="FV228" t="s">
        <v>358</v>
      </c>
      <c r="FW228" t="s">
        <v>359</v>
      </c>
      <c r="FX228" t="s">
        <v>360</v>
      </c>
      <c r="FY228" t="s">
        <v>360</v>
      </c>
      <c r="FZ228" t="s">
        <v>360</v>
      </c>
      <c r="GA228" t="s">
        <v>360</v>
      </c>
      <c r="GB228">
        <v>0</v>
      </c>
      <c r="GC228">
        <v>100</v>
      </c>
      <c r="GD228">
        <v>100</v>
      </c>
      <c r="GE228">
        <v>3.4</v>
      </c>
      <c r="GF228">
        <v>0.0515</v>
      </c>
      <c r="GG228">
        <v>0.394990895927804</v>
      </c>
      <c r="GH228">
        <v>0.00311535208462502</v>
      </c>
      <c r="GI228">
        <v>-2.16445174003142e-06</v>
      </c>
      <c r="GJ228">
        <v>9.0383515404126e-10</v>
      </c>
      <c r="GK228">
        <v>0.0515542376217994</v>
      </c>
      <c r="GL228">
        <v>0</v>
      </c>
      <c r="GM228">
        <v>0</v>
      </c>
      <c r="GN228">
        <v>0</v>
      </c>
      <c r="GO228">
        <v>18</v>
      </c>
      <c r="GP228">
        <v>2154</v>
      </c>
      <c r="GQ228">
        <v>2</v>
      </c>
      <c r="GR228">
        <v>17</v>
      </c>
      <c r="GS228">
        <v>1527.5</v>
      </c>
      <c r="GT228">
        <v>1527.7</v>
      </c>
      <c r="GU228">
        <v>3.77686</v>
      </c>
      <c r="GV228">
        <v>2.32178</v>
      </c>
      <c r="GW228">
        <v>1.99829</v>
      </c>
      <c r="GX228">
        <v>2.67334</v>
      </c>
      <c r="GY228">
        <v>2.09351</v>
      </c>
      <c r="GZ228">
        <v>2.39136</v>
      </c>
      <c r="HA228">
        <v>39.9942</v>
      </c>
      <c r="HB228">
        <v>15.3666</v>
      </c>
      <c r="HC228">
        <v>18</v>
      </c>
      <c r="HD228">
        <v>426.113</v>
      </c>
      <c r="HE228">
        <v>699.26</v>
      </c>
      <c r="HF228">
        <v>22.9994</v>
      </c>
      <c r="HG228">
        <v>29.8504</v>
      </c>
      <c r="HH228">
        <v>30.0008</v>
      </c>
      <c r="HI228">
        <v>29.5919</v>
      </c>
      <c r="HJ228">
        <v>29.5759</v>
      </c>
      <c r="HK228">
        <v>75.6152</v>
      </c>
      <c r="HL228">
        <v>25.4371</v>
      </c>
      <c r="HM228">
        <v>24.1824</v>
      </c>
      <c r="HN228">
        <v>23</v>
      </c>
      <c r="HO228">
        <v>1620.69</v>
      </c>
      <c r="HP228">
        <v>22.2304</v>
      </c>
      <c r="HQ228">
        <v>96.7973</v>
      </c>
      <c r="HR228">
        <v>99.7155</v>
      </c>
    </row>
    <row r="229" spans="1:226">
      <c r="A229">
        <v>213</v>
      </c>
      <c r="B229">
        <v>1656173454.1</v>
      </c>
      <c r="C229">
        <v>3657.59999990463</v>
      </c>
      <c r="D229" t="s">
        <v>786</v>
      </c>
      <c r="E229" t="s">
        <v>787</v>
      </c>
      <c r="F229">
        <v>5</v>
      </c>
      <c r="G229" t="s">
        <v>596</v>
      </c>
      <c r="H229" t="s">
        <v>354</v>
      </c>
      <c r="I229">
        <v>1656173446.6</v>
      </c>
      <c r="J229">
        <f>(K229)/1000</f>
        <v>0</v>
      </c>
      <c r="K229">
        <f>IF(BF229, AN229, AH229)</f>
        <v>0</v>
      </c>
      <c r="L229">
        <f>IF(BF229, AI229, AG229)</f>
        <v>0</v>
      </c>
      <c r="M229">
        <f>BH229 - IF(AU229&gt;1, L229*BB229*100.0/(AW229*BV229), 0)</f>
        <v>0</v>
      </c>
      <c r="N229">
        <f>((T229-J229/2)*M229-L229)/(T229+J229/2)</f>
        <v>0</v>
      </c>
      <c r="O229">
        <f>N229*(BO229+BP229)/1000.0</f>
        <v>0</v>
      </c>
      <c r="P229">
        <f>(BH229 - IF(AU229&gt;1, L229*BB229*100.0/(AW229*BV229), 0))*(BO229+BP229)/1000.0</f>
        <v>0</v>
      </c>
      <c r="Q229">
        <f>2.0/((1/S229-1/R229)+SIGN(S229)*SQRT((1/S229-1/R229)*(1/S229-1/R229) + 4*BC229/((BC229+1)*(BC229+1))*(2*1/S229*1/R229-1/R229*1/R229)))</f>
        <v>0</v>
      </c>
      <c r="R229">
        <f>IF(LEFT(BD229,1)&lt;&gt;"0",IF(LEFT(BD229,1)="1",3.0,BE229),$D$5+$E$5*(BV229*BO229/($K$5*1000))+$F$5*(BV229*BO229/($K$5*1000))*MAX(MIN(BB229,$J$5),$I$5)*MAX(MIN(BB229,$J$5),$I$5)+$G$5*MAX(MIN(BB229,$J$5),$I$5)*(BV229*BO229/($K$5*1000))+$H$5*(BV229*BO229/($K$5*1000))*(BV229*BO229/($K$5*1000)))</f>
        <v>0</v>
      </c>
      <c r="S229">
        <f>J229*(1000-(1000*0.61365*exp(17.502*W229/(240.97+W229))/(BO229+BP229)+BJ229)/2)/(1000*0.61365*exp(17.502*W229/(240.97+W229))/(BO229+BP229)-BJ229)</f>
        <v>0</v>
      </c>
      <c r="T229">
        <f>1/((BC229+1)/(Q229/1.6)+1/(R229/1.37)) + BC229/((BC229+1)/(Q229/1.6) + BC229/(R229/1.37))</f>
        <v>0</v>
      </c>
      <c r="U229">
        <f>(AX229*BA229)</f>
        <v>0</v>
      </c>
      <c r="V229">
        <f>(BQ229+(U229+2*0.95*5.67E-8*(((BQ229+$B$7)+273)^4-(BQ229+273)^4)-44100*J229)/(1.84*29.3*R229+8*0.95*5.67E-8*(BQ229+273)^3))</f>
        <v>0</v>
      </c>
      <c r="W229">
        <f>($C$7*BR229+$D$7*BS229+$E$7*V229)</f>
        <v>0</v>
      </c>
      <c r="X229">
        <f>0.61365*exp(17.502*W229/(240.97+W229))</f>
        <v>0</v>
      </c>
      <c r="Y229">
        <f>(Z229/AA229*100)</f>
        <v>0</v>
      </c>
      <c r="Z229">
        <f>BJ229*(BO229+BP229)/1000</f>
        <v>0</v>
      </c>
      <c r="AA229">
        <f>0.61365*exp(17.502*BQ229/(240.97+BQ229))</f>
        <v>0</v>
      </c>
      <c r="AB229">
        <f>(X229-BJ229*(BO229+BP229)/1000)</f>
        <v>0</v>
      </c>
      <c r="AC229">
        <f>(-J229*44100)</f>
        <v>0</v>
      </c>
      <c r="AD229">
        <f>2*29.3*R229*0.92*(BQ229-W229)</f>
        <v>0</v>
      </c>
      <c r="AE229">
        <f>2*0.95*5.67E-8*(((BQ229+$B$7)+273)^4-(W229+273)^4)</f>
        <v>0</v>
      </c>
      <c r="AF229">
        <f>U229+AE229+AC229+AD229</f>
        <v>0</v>
      </c>
      <c r="AG229">
        <f>BN229*AU229*(BI229-BH229*(1000-AU229*BK229)/(1000-AU229*BJ229))/(100*BB229)</f>
        <v>0</v>
      </c>
      <c r="AH229">
        <f>1000*BN229*AU229*(BJ229-BK229)/(100*BB229*(1000-AU229*BJ229))</f>
        <v>0</v>
      </c>
      <c r="AI229">
        <f>(AJ229 - AK229 - BO229*1E3/(8.314*(BQ229+273.15)) * AM229/BN229 * AL229) * BN229/(100*BB229) * (1000 - BK229)/1000</f>
        <v>0</v>
      </c>
      <c r="AJ229">
        <v>1642.15984633721</v>
      </c>
      <c r="AK229">
        <v>1610.05733333333</v>
      </c>
      <c r="AL229">
        <v>3.37301985107648</v>
      </c>
      <c r="AM229">
        <v>66.8786947202565</v>
      </c>
      <c r="AN229">
        <f>(AP229 - AO229 + BO229*1E3/(8.314*(BQ229+273.15)) * AR229/BN229 * AQ229) * BN229/(100*BB229) * 1000/(1000 - AP229)</f>
        <v>0</v>
      </c>
      <c r="AO229">
        <v>22.1561000550152</v>
      </c>
      <c r="AP229">
        <v>23.0454678787879</v>
      </c>
      <c r="AQ229">
        <v>0.00017026717967746</v>
      </c>
      <c r="AR229">
        <v>77.4196873633664</v>
      </c>
      <c r="AS229">
        <v>15</v>
      </c>
      <c r="AT229">
        <v>3</v>
      </c>
      <c r="AU229">
        <f>IF(AS229*$H$13&gt;=AW229,1.0,(AW229/(AW229-AS229*$H$13)))</f>
        <v>0</v>
      </c>
      <c r="AV229">
        <f>(AU229-1)*100</f>
        <v>0</v>
      </c>
      <c r="AW229">
        <f>MAX(0,($B$13+$C$13*BV229)/(1+$D$13*BV229)*BO229/(BQ229+273)*$E$13)</f>
        <v>0</v>
      </c>
      <c r="AX229">
        <f>$B$11*BW229+$C$11*BX229+$F$11*CI229*(1-CL229)</f>
        <v>0</v>
      </c>
      <c r="AY229">
        <f>AX229*AZ229</f>
        <v>0</v>
      </c>
      <c r="AZ229">
        <f>($B$11*$D$9+$C$11*$D$9+$F$11*((CV229+CN229)/MAX(CV229+CN229+CW229, 0.1)*$I$9+CW229/MAX(CV229+CN229+CW229, 0.1)*$J$9))/($B$11+$C$11+$F$11)</f>
        <v>0</v>
      </c>
      <c r="BA229">
        <f>($B$11*$K$9+$C$11*$K$9+$F$11*((CV229+CN229)/MAX(CV229+CN229+CW229, 0.1)*$P$9+CW229/MAX(CV229+CN229+CW229, 0.1)*$Q$9))/($B$11+$C$11+$F$11)</f>
        <v>0</v>
      </c>
      <c r="BB229">
        <v>2.18</v>
      </c>
      <c r="BC229">
        <v>0.5</v>
      </c>
      <c r="BD229" t="s">
        <v>355</v>
      </c>
      <c r="BE229">
        <v>2</v>
      </c>
      <c r="BF229" t="b">
        <v>1</v>
      </c>
      <c r="BG229">
        <v>1656173446.6</v>
      </c>
      <c r="BH229">
        <v>1549.56592592593</v>
      </c>
      <c r="BI229">
        <v>1591.54925925926</v>
      </c>
      <c r="BJ229">
        <v>23.0407333333333</v>
      </c>
      <c r="BK229">
        <v>22.1374888888889</v>
      </c>
      <c r="BL229">
        <v>1546.18666666667</v>
      </c>
      <c r="BM229">
        <v>22.9891962962963</v>
      </c>
      <c r="BN229">
        <v>500.023703703704</v>
      </c>
      <c r="BO229">
        <v>76.3155407407407</v>
      </c>
      <c r="BP229">
        <v>0.1000255</v>
      </c>
      <c r="BQ229">
        <v>26.8398481481481</v>
      </c>
      <c r="BR229">
        <v>27.0770296296296</v>
      </c>
      <c r="BS229">
        <v>999.9</v>
      </c>
      <c r="BT229">
        <v>0</v>
      </c>
      <c r="BU229">
        <v>0</v>
      </c>
      <c r="BV229">
        <v>9998.88962962963</v>
      </c>
      <c r="BW229">
        <v>0</v>
      </c>
      <c r="BX229">
        <v>1798.54481481482</v>
      </c>
      <c r="BY229">
        <v>-41.9832518518519</v>
      </c>
      <c r="BZ229">
        <v>1586.11074074074</v>
      </c>
      <c r="CA229">
        <v>1627.57888888889</v>
      </c>
      <c r="CB229">
        <v>0.90324962962963</v>
      </c>
      <c r="CC229">
        <v>1591.54925925926</v>
      </c>
      <c r="CD229">
        <v>22.1374888888889</v>
      </c>
      <c r="CE229">
        <v>1.75836666666667</v>
      </c>
      <c r="CF229">
        <v>1.68943481481482</v>
      </c>
      <c r="CG229">
        <v>15.4215259259259</v>
      </c>
      <c r="CH229">
        <v>14.7996925925926</v>
      </c>
      <c r="CI229">
        <v>1999.99</v>
      </c>
      <c r="CJ229">
        <v>0.980000111111111</v>
      </c>
      <c r="CK229">
        <v>0.0199998518518519</v>
      </c>
      <c r="CL229">
        <v>0</v>
      </c>
      <c r="CM229">
        <v>2.40163703703704</v>
      </c>
      <c r="CN229">
        <v>0</v>
      </c>
      <c r="CO229">
        <v>3089.62814814815</v>
      </c>
      <c r="CP229">
        <v>16705.3185185185</v>
      </c>
      <c r="CQ229">
        <v>46.625</v>
      </c>
      <c r="CR229">
        <v>49.187</v>
      </c>
      <c r="CS229">
        <v>47.84</v>
      </c>
      <c r="CT229">
        <v>46.937</v>
      </c>
      <c r="CU229">
        <v>45.9626666666667</v>
      </c>
      <c r="CV229">
        <v>1959.98962962963</v>
      </c>
      <c r="CW229">
        <v>40.0003703703704</v>
      </c>
      <c r="CX229">
        <v>0</v>
      </c>
      <c r="CY229">
        <v>1656173452.8</v>
      </c>
      <c r="CZ229">
        <v>0</v>
      </c>
      <c r="DA229">
        <v>0</v>
      </c>
      <c r="DB229" t="s">
        <v>356</v>
      </c>
      <c r="DC229">
        <v>1656081796.1</v>
      </c>
      <c r="DD229">
        <v>1656081786.6</v>
      </c>
      <c r="DE229">
        <v>0</v>
      </c>
      <c r="DF229">
        <v>0.447</v>
      </c>
      <c r="DG229">
        <v>0.012</v>
      </c>
      <c r="DH229">
        <v>1.816</v>
      </c>
      <c r="DI229">
        <v>-0.091</v>
      </c>
      <c r="DJ229">
        <v>420</v>
      </c>
      <c r="DK229">
        <v>13</v>
      </c>
      <c r="DL229">
        <v>0.64</v>
      </c>
      <c r="DM229">
        <v>0.22</v>
      </c>
      <c r="DN229">
        <v>-41.8756292682927</v>
      </c>
      <c r="DO229">
        <v>-1.00606829268285</v>
      </c>
      <c r="DP229">
        <v>0.212938517685502</v>
      </c>
      <c r="DQ229">
        <v>0</v>
      </c>
      <c r="DR229">
        <v>0.911514609756098</v>
      </c>
      <c r="DS229">
        <v>-0.164687038327527</v>
      </c>
      <c r="DT229">
        <v>0.0199034433494504</v>
      </c>
      <c r="DU229">
        <v>0</v>
      </c>
      <c r="DV229">
        <v>0</v>
      </c>
      <c r="DW229">
        <v>2</v>
      </c>
      <c r="DX229" t="s">
        <v>357</v>
      </c>
      <c r="DY229">
        <v>2.84013</v>
      </c>
      <c r="DZ229">
        <v>2.71624</v>
      </c>
      <c r="EA229">
        <v>0.186941</v>
      </c>
      <c r="EB229">
        <v>0.189696</v>
      </c>
      <c r="EC229">
        <v>0.0848264</v>
      </c>
      <c r="ED229">
        <v>0.0819383</v>
      </c>
      <c r="EE229">
        <v>22956.8</v>
      </c>
      <c r="EF229">
        <v>19764.8</v>
      </c>
      <c r="EG229">
        <v>25291.5</v>
      </c>
      <c r="EH229">
        <v>23768.1</v>
      </c>
      <c r="EI229">
        <v>39530.1</v>
      </c>
      <c r="EJ229">
        <v>36134.3</v>
      </c>
      <c r="EK229">
        <v>45741.8</v>
      </c>
      <c r="EL229">
        <v>42418.7</v>
      </c>
      <c r="EM229">
        <v>1.75987</v>
      </c>
      <c r="EN229">
        <v>2.15562</v>
      </c>
      <c r="EO229">
        <v>0.018701</v>
      </c>
      <c r="EP229">
        <v>0</v>
      </c>
      <c r="EQ229">
        <v>26.7628</v>
      </c>
      <c r="ER229">
        <v>999.9</v>
      </c>
      <c r="ES229">
        <v>38.53</v>
      </c>
      <c r="ET229">
        <v>34.493</v>
      </c>
      <c r="EU229">
        <v>27.7236</v>
      </c>
      <c r="EV229">
        <v>51.9266</v>
      </c>
      <c r="EW229">
        <v>34.1947</v>
      </c>
      <c r="EX229">
        <v>2</v>
      </c>
      <c r="EY229">
        <v>0.183582</v>
      </c>
      <c r="EZ229">
        <v>2.84944</v>
      </c>
      <c r="FA229">
        <v>20.2195</v>
      </c>
      <c r="FB229">
        <v>5.23286</v>
      </c>
      <c r="FC229">
        <v>11.992</v>
      </c>
      <c r="FD229">
        <v>4.9557</v>
      </c>
      <c r="FE229">
        <v>3.304</v>
      </c>
      <c r="FF229">
        <v>9999</v>
      </c>
      <c r="FG229">
        <v>311.9</v>
      </c>
      <c r="FH229">
        <v>3780.8</v>
      </c>
      <c r="FI229">
        <v>9999</v>
      </c>
      <c r="FJ229">
        <v>1.86828</v>
      </c>
      <c r="FK229">
        <v>1.86401</v>
      </c>
      <c r="FL229">
        <v>1.87149</v>
      </c>
      <c r="FM229">
        <v>1.86249</v>
      </c>
      <c r="FN229">
        <v>1.86188</v>
      </c>
      <c r="FO229">
        <v>1.86829</v>
      </c>
      <c r="FP229">
        <v>1.85843</v>
      </c>
      <c r="FQ229">
        <v>1.86478</v>
      </c>
      <c r="FR229">
        <v>5</v>
      </c>
      <c r="FS229">
        <v>0</v>
      </c>
      <c r="FT229">
        <v>0</v>
      </c>
      <c r="FU229">
        <v>0</v>
      </c>
      <c r="FV229" t="s">
        <v>358</v>
      </c>
      <c r="FW229" t="s">
        <v>359</v>
      </c>
      <c r="FX229" t="s">
        <v>360</v>
      </c>
      <c r="FY229" t="s">
        <v>360</v>
      </c>
      <c r="FZ229" t="s">
        <v>360</v>
      </c>
      <c r="GA229" t="s">
        <v>360</v>
      </c>
      <c r="GB229">
        <v>0</v>
      </c>
      <c r="GC229">
        <v>100</v>
      </c>
      <c r="GD229">
        <v>100</v>
      </c>
      <c r="GE229">
        <v>3.46</v>
      </c>
      <c r="GF229">
        <v>0.0515</v>
      </c>
      <c r="GG229">
        <v>0.394990895927804</v>
      </c>
      <c r="GH229">
        <v>0.00311535208462502</v>
      </c>
      <c r="GI229">
        <v>-2.16445174003142e-06</v>
      </c>
      <c r="GJ229">
        <v>9.0383515404126e-10</v>
      </c>
      <c r="GK229">
        <v>0.0515542376217994</v>
      </c>
      <c r="GL229">
        <v>0</v>
      </c>
      <c r="GM229">
        <v>0</v>
      </c>
      <c r="GN229">
        <v>0</v>
      </c>
      <c r="GO229">
        <v>18</v>
      </c>
      <c r="GP229">
        <v>2154</v>
      </c>
      <c r="GQ229">
        <v>2</v>
      </c>
      <c r="GR229">
        <v>17</v>
      </c>
      <c r="GS229">
        <v>1527.6</v>
      </c>
      <c r="GT229">
        <v>1527.8</v>
      </c>
      <c r="GU229">
        <v>3.80493</v>
      </c>
      <c r="GV229">
        <v>2.31934</v>
      </c>
      <c r="GW229">
        <v>1.99829</v>
      </c>
      <c r="GX229">
        <v>2.67334</v>
      </c>
      <c r="GY229">
        <v>2.09351</v>
      </c>
      <c r="GZ229">
        <v>2.40601</v>
      </c>
      <c r="HA229">
        <v>39.9942</v>
      </c>
      <c r="HB229">
        <v>15.3666</v>
      </c>
      <c r="HC229">
        <v>18</v>
      </c>
      <c r="HD229">
        <v>425.982</v>
      </c>
      <c r="HE229">
        <v>699.302</v>
      </c>
      <c r="HF229">
        <v>22.9982</v>
      </c>
      <c r="HG229">
        <v>29.8585</v>
      </c>
      <c r="HH229">
        <v>30.0007</v>
      </c>
      <c r="HI229">
        <v>29.5999</v>
      </c>
      <c r="HJ229">
        <v>29.5847</v>
      </c>
      <c r="HK229">
        <v>76.174</v>
      </c>
      <c r="HL229">
        <v>25.4371</v>
      </c>
      <c r="HM229">
        <v>24.1824</v>
      </c>
      <c r="HN229">
        <v>23</v>
      </c>
      <c r="HO229">
        <v>1634.31</v>
      </c>
      <c r="HP229">
        <v>22.2477</v>
      </c>
      <c r="HQ229">
        <v>96.7959</v>
      </c>
      <c r="HR229">
        <v>99.7123</v>
      </c>
    </row>
    <row r="230" spans="1:226">
      <c r="A230">
        <v>214</v>
      </c>
      <c r="B230">
        <v>1656173459.1</v>
      </c>
      <c r="C230">
        <v>3662.59999990463</v>
      </c>
      <c r="D230" t="s">
        <v>788</v>
      </c>
      <c r="E230" t="s">
        <v>789</v>
      </c>
      <c r="F230">
        <v>5</v>
      </c>
      <c r="G230" t="s">
        <v>596</v>
      </c>
      <c r="H230" t="s">
        <v>354</v>
      </c>
      <c r="I230">
        <v>1656173451.31429</v>
      </c>
      <c r="J230">
        <f>(K230)/1000</f>
        <v>0</v>
      </c>
      <c r="K230">
        <f>IF(BF230, AN230, AH230)</f>
        <v>0</v>
      </c>
      <c r="L230">
        <f>IF(BF230, AI230, AG230)</f>
        <v>0</v>
      </c>
      <c r="M230">
        <f>BH230 - IF(AU230&gt;1, L230*BB230*100.0/(AW230*BV230), 0)</f>
        <v>0</v>
      </c>
      <c r="N230">
        <f>((T230-J230/2)*M230-L230)/(T230+J230/2)</f>
        <v>0</v>
      </c>
      <c r="O230">
        <f>N230*(BO230+BP230)/1000.0</f>
        <v>0</v>
      </c>
      <c r="P230">
        <f>(BH230 - IF(AU230&gt;1, L230*BB230*100.0/(AW230*BV230), 0))*(BO230+BP230)/1000.0</f>
        <v>0</v>
      </c>
      <c r="Q230">
        <f>2.0/((1/S230-1/R230)+SIGN(S230)*SQRT((1/S230-1/R230)*(1/S230-1/R230) + 4*BC230/((BC230+1)*(BC230+1))*(2*1/S230*1/R230-1/R230*1/R230)))</f>
        <v>0</v>
      </c>
      <c r="R230">
        <f>IF(LEFT(BD230,1)&lt;&gt;"0",IF(LEFT(BD230,1)="1",3.0,BE230),$D$5+$E$5*(BV230*BO230/($K$5*1000))+$F$5*(BV230*BO230/($K$5*1000))*MAX(MIN(BB230,$J$5),$I$5)*MAX(MIN(BB230,$J$5),$I$5)+$G$5*MAX(MIN(BB230,$J$5),$I$5)*(BV230*BO230/($K$5*1000))+$H$5*(BV230*BO230/($K$5*1000))*(BV230*BO230/($K$5*1000)))</f>
        <v>0</v>
      </c>
      <c r="S230">
        <f>J230*(1000-(1000*0.61365*exp(17.502*W230/(240.97+W230))/(BO230+BP230)+BJ230)/2)/(1000*0.61365*exp(17.502*W230/(240.97+W230))/(BO230+BP230)-BJ230)</f>
        <v>0</v>
      </c>
      <c r="T230">
        <f>1/((BC230+1)/(Q230/1.6)+1/(R230/1.37)) + BC230/((BC230+1)/(Q230/1.6) + BC230/(R230/1.37))</f>
        <v>0</v>
      </c>
      <c r="U230">
        <f>(AX230*BA230)</f>
        <v>0</v>
      </c>
      <c r="V230">
        <f>(BQ230+(U230+2*0.95*5.67E-8*(((BQ230+$B$7)+273)^4-(BQ230+273)^4)-44100*J230)/(1.84*29.3*R230+8*0.95*5.67E-8*(BQ230+273)^3))</f>
        <v>0</v>
      </c>
      <c r="W230">
        <f>($C$7*BR230+$D$7*BS230+$E$7*V230)</f>
        <v>0</v>
      </c>
      <c r="X230">
        <f>0.61365*exp(17.502*W230/(240.97+W230))</f>
        <v>0</v>
      </c>
      <c r="Y230">
        <f>(Z230/AA230*100)</f>
        <v>0</v>
      </c>
      <c r="Z230">
        <f>BJ230*(BO230+BP230)/1000</f>
        <v>0</v>
      </c>
      <c r="AA230">
        <f>0.61365*exp(17.502*BQ230/(240.97+BQ230))</f>
        <v>0</v>
      </c>
      <c r="AB230">
        <f>(X230-BJ230*(BO230+BP230)/1000)</f>
        <v>0</v>
      </c>
      <c r="AC230">
        <f>(-J230*44100)</f>
        <v>0</v>
      </c>
      <c r="AD230">
        <f>2*29.3*R230*0.92*(BQ230-W230)</f>
        <v>0</v>
      </c>
      <c r="AE230">
        <f>2*0.95*5.67E-8*(((BQ230+$B$7)+273)^4-(W230+273)^4)</f>
        <v>0</v>
      </c>
      <c r="AF230">
        <f>U230+AE230+AC230+AD230</f>
        <v>0</v>
      </c>
      <c r="AG230">
        <f>BN230*AU230*(BI230-BH230*(1000-AU230*BK230)/(1000-AU230*BJ230))/(100*BB230)</f>
        <v>0</v>
      </c>
      <c r="AH230">
        <f>1000*BN230*AU230*(BJ230-BK230)/(100*BB230*(1000-AU230*BJ230))</f>
        <v>0</v>
      </c>
      <c r="AI230">
        <f>(AJ230 - AK230 - BO230*1E3/(8.314*(BQ230+273.15)) * AM230/BN230 * AL230) * BN230/(100*BB230) * (1000 - BK230)/1000</f>
        <v>0</v>
      </c>
      <c r="AJ230">
        <v>1659.3831106554</v>
      </c>
      <c r="AK230">
        <v>1627.29278787879</v>
      </c>
      <c r="AL230">
        <v>3.45527111058225</v>
      </c>
      <c r="AM230">
        <v>66.8786947202565</v>
      </c>
      <c r="AN230">
        <f>(AP230 - AO230 + BO230*1E3/(8.314*(BQ230+273.15)) * AR230/BN230 * AQ230) * BN230/(100*BB230) * 1000/(1000 - AP230)</f>
        <v>0</v>
      </c>
      <c r="AO230">
        <v>22.1558156083452</v>
      </c>
      <c r="AP230">
        <v>23.04052</v>
      </c>
      <c r="AQ230">
        <v>-0.00010608027577249</v>
      </c>
      <c r="AR230">
        <v>77.4196873633664</v>
      </c>
      <c r="AS230">
        <v>15</v>
      </c>
      <c r="AT230">
        <v>3</v>
      </c>
      <c r="AU230">
        <f>IF(AS230*$H$13&gt;=AW230,1.0,(AW230/(AW230-AS230*$H$13)))</f>
        <v>0</v>
      </c>
      <c r="AV230">
        <f>(AU230-1)*100</f>
        <v>0</v>
      </c>
      <c r="AW230">
        <f>MAX(0,($B$13+$C$13*BV230)/(1+$D$13*BV230)*BO230/(BQ230+273)*$E$13)</f>
        <v>0</v>
      </c>
      <c r="AX230">
        <f>$B$11*BW230+$C$11*BX230+$F$11*CI230*(1-CL230)</f>
        <v>0</v>
      </c>
      <c r="AY230">
        <f>AX230*AZ230</f>
        <v>0</v>
      </c>
      <c r="AZ230">
        <f>($B$11*$D$9+$C$11*$D$9+$F$11*((CV230+CN230)/MAX(CV230+CN230+CW230, 0.1)*$I$9+CW230/MAX(CV230+CN230+CW230, 0.1)*$J$9))/($B$11+$C$11+$F$11)</f>
        <v>0</v>
      </c>
      <c r="BA230">
        <f>($B$11*$K$9+$C$11*$K$9+$F$11*((CV230+CN230)/MAX(CV230+CN230+CW230, 0.1)*$P$9+CW230/MAX(CV230+CN230+CW230, 0.1)*$Q$9))/($B$11+$C$11+$F$11)</f>
        <v>0</v>
      </c>
      <c r="BB230">
        <v>2.18</v>
      </c>
      <c r="BC230">
        <v>0.5</v>
      </c>
      <c r="BD230" t="s">
        <v>355</v>
      </c>
      <c r="BE230">
        <v>2</v>
      </c>
      <c r="BF230" t="b">
        <v>1</v>
      </c>
      <c r="BG230">
        <v>1656173451.31429</v>
      </c>
      <c r="BH230">
        <v>1565.37464285714</v>
      </c>
      <c r="BI230">
        <v>1607.23642857143</v>
      </c>
      <c r="BJ230">
        <v>23.0419428571429</v>
      </c>
      <c r="BK230">
        <v>22.1542857142857</v>
      </c>
      <c r="BL230">
        <v>1561.94892857143</v>
      </c>
      <c r="BM230">
        <v>22.9904142857143</v>
      </c>
      <c r="BN230">
        <v>499.995678571429</v>
      </c>
      <c r="BO230">
        <v>76.3157107142857</v>
      </c>
      <c r="BP230">
        <v>0.0999580714285714</v>
      </c>
      <c r="BQ230">
        <v>26.8378357142857</v>
      </c>
      <c r="BR230">
        <v>27.0753464285714</v>
      </c>
      <c r="BS230">
        <v>999.9</v>
      </c>
      <c r="BT230">
        <v>0</v>
      </c>
      <c r="BU230">
        <v>0</v>
      </c>
      <c r="BV230">
        <v>9999.33285714286</v>
      </c>
      <c r="BW230">
        <v>0</v>
      </c>
      <c r="BX230">
        <v>1799.51321428571</v>
      </c>
      <c r="BY230">
        <v>-41.8610107142857</v>
      </c>
      <c r="BZ230">
        <v>1602.29464285714</v>
      </c>
      <c r="CA230">
        <v>1643.64964285714</v>
      </c>
      <c r="CB230">
        <v>0.887665964285714</v>
      </c>
      <c r="CC230">
        <v>1607.23642857143</v>
      </c>
      <c r="CD230">
        <v>22.1542857142857</v>
      </c>
      <c r="CE230">
        <v>1.7584625</v>
      </c>
      <c r="CF230">
        <v>1.69072035714286</v>
      </c>
      <c r="CG230">
        <v>15.4223821428571</v>
      </c>
      <c r="CH230">
        <v>14.8114928571429</v>
      </c>
      <c r="CI230">
        <v>1999.99607142857</v>
      </c>
      <c r="CJ230">
        <v>0.980000178571428</v>
      </c>
      <c r="CK230">
        <v>0.0199997821428571</v>
      </c>
      <c r="CL230">
        <v>0</v>
      </c>
      <c r="CM230">
        <v>2.44041071428571</v>
      </c>
      <c r="CN230">
        <v>0</v>
      </c>
      <c r="CO230">
        <v>3090.09714285714</v>
      </c>
      <c r="CP230">
        <v>16705.3571428571</v>
      </c>
      <c r="CQ230">
        <v>46.625</v>
      </c>
      <c r="CR230">
        <v>49.187</v>
      </c>
      <c r="CS230">
        <v>47.85925</v>
      </c>
      <c r="CT230">
        <v>46.937</v>
      </c>
      <c r="CU230">
        <v>45.9775</v>
      </c>
      <c r="CV230">
        <v>1959.99535714286</v>
      </c>
      <c r="CW230">
        <v>40.0007142857143</v>
      </c>
      <c r="CX230">
        <v>0</v>
      </c>
      <c r="CY230">
        <v>1656173458.2</v>
      </c>
      <c r="CZ230">
        <v>0</v>
      </c>
      <c r="DA230">
        <v>0</v>
      </c>
      <c r="DB230" t="s">
        <v>356</v>
      </c>
      <c r="DC230">
        <v>1656081796.1</v>
      </c>
      <c r="DD230">
        <v>1656081786.6</v>
      </c>
      <c r="DE230">
        <v>0</v>
      </c>
      <c r="DF230">
        <v>0.447</v>
      </c>
      <c r="DG230">
        <v>0.012</v>
      </c>
      <c r="DH230">
        <v>1.816</v>
      </c>
      <c r="DI230">
        <v>-0.091</v>
      </c>
      <c r="DJ230">
        <v>420</v>
      </c>
      <c r="DK230">
        <v>13</v>
      </c>
      <c r="DL230">
        <v>0.64</v>
      </c>
      <c r="DM230">
        <v>0.22</v>
      </c>
      <c r="DN230">
        <v>-41.9624512195122</v>
      </c>
      <c r="DO230">
        <v>0.664969337979064</v>
      </c>
      <c r="DP230">
        <v>0.200913190964135</v>
      </c>
      <c r="DQ230">
        <v>0</v>
      </c>
      <c r="DR230">
        <v>0.899452951219512</v>
      </c>
      <c r="DS230">
        <v>-0.153560864111499</v>
      </c>
      <c r="DT230">
        <v>0.0172639874558478</v>
      </c>
      <c r="DU230">
        <v>0</v>
      </c>
      <c r="DV230">
        <v>0</v>
      </c>
      <c r="DW230">
        <v>2</v>
      </c>
      <c r="DX230" t="s">
        <v>357</v>
      </c>
      <c r="DY230">
        <v>2.84014</v>
      </c>
      <c r="DZ230">
        <v>2.71637</v>
      </c>
      <c r="EA230">
        <v>0.188124</v>
      </c>
      <c r="EB230">
        <v>0.190788</v>
      </c>
      <c r="EC230">
        <v>0.0848144</v>
      </c>
      <c r="ED230">
        <v>0.0820784</v>
      </c>
      <c r="EE230">
        <v>22922.8</v>
      </c>
      <c r="EF230">
        <v>19737.6</v>
      </c>
      <c r="EG230">
        <v>25291</v>
      </c>
      <c r="EH230">
        <v>23767.3</v>
      </c>
      <c r="EI230">
        <v>39530</v>
      </c>
      <c r="EJ230">
        <v>36128.1</v>
      </c>
      <c r="EK230">
        <v>45741.1</v>
      </c>
      <c r="EL230">
        <v>42417.8</v>
      </c>
      <c r="EM230">
        <v>1.75992</v>
      </c>
      <c r="EN230">
        <v>2.15552</v>
      </c>
      <c r="EO230">
        <v>0.0188574</v>
      </c>
      <c r="EP230">
        <v>0</v>
      </c>
      <c r="EQ230">
        <v>26.7615</v>
      </c>
      <c r="ER230">
        <v>999.9</v>
      </c>
      <c r="ES230">
        <v>38.5</v>
      </c>
      <c r="ET230">
        <v>34.503</v>
      </c>
      <c r="EU230">
        <v>27.7192</v>
      </c>
      <c r="EV230">
        <v>52.5666</v>
      </c>
      <c r="EW230">
        <v>34.1506</v>
      </c>
      <c r="EX230">
        <v>2</v>
      </c>
      <c r="EY230">
        <v>0.184304</v>
      </c>
      <c r="EZ230">
        <v>2.83224</v>
      </c>
      <c r="FA230">
        <v>20.2196</v>
      </c>
      <c r="FB230">
        <v>5.23256</v>
      </c>
      <c r="FC230">
        <v>11.992</v>
      </c>
      <c r="FD230">
        <v>4.95555</v>
      </c>
      <c r="FE230">
        <v>3.30393</v>
      </c>
      <c r="FF230">
        <v>9999</v>
      </c>
      <c r="FG230">
        <v>311.9</v>
      </c>
      <c r="FH230">
        <v>3781.1</v>
      </c>
      <c r="FI230">
        <v>9999</v>
      </c>
      <c r="FJ230">
        <v>1.86829</v>
      </c>
      <c r="FK230">
        <v>1.86401</v>
      </c>
      <c r="FL230">
        <v>1.87149</v>
      </c>
      <c r="FM230">
        <v>1.86249</v>
      </c>
      <c r="FN230">
        <v>1.86188</v>
      </c>
      <c r="FO230">
        <v>1.86829</v>
      </c>
      <c r="FP230">
        <v>1.85846</v>
      </c>
      <c r="FQ230">
        <v>1.86478</v>
      </c>
      <c r="FR230">
        <v>5</v>
      </c>
      <c r="FS230">
        <v>0</v>
      </c>
      <c r="FT230">
        <v>0</v>
      </c>
      <c r="FU230">
        <v>0</v>
      </c>
      <c r="FV230" t="s">
        <v>358</v>
      </c>
      <c r="FW230" t="s">
        <v>359</v>
      </c>
      <c r="FX230" t="s">
        <v>360</v>
      </c>
      <c r="FY230" t="s">
        <v>360</v>
      </c>
      <c r="FZ230" t="s">
        <v>360</v>
      </c>
      <c r="GA230" t="s">
        <v>360</v>
      </c>
      <c r="GB230">
        <v>0</v>
      </c>
      <c r="GC230">
        <v>100</v>
      </c>
      <c r="GD230">
        <v>100</v>
      </c>
      <c r="GE230">
        <v>3.5</v>
      </c>
      <c r="GF230">
        <v>0.0516</v>
      </c>
      <c r="GG230">
        <v>0.394990895927804</v>
      </c>
      <c r="GH230">
        <v>0.00311535208462502</v>
      </c>
      <c r="GI230">
        <v>-2.16445174003142e-06</v>
      </c>
      <c r="GJ230">
        <v>9.0383515404126e-10</v>
      </c>
      <c r="GK230">
        <v>0.0515542376217994</v>
      </c>
      <c r="GL230">
        <v>0</v>
      </c>
      <c r="GM230">
        <v>0</v>
      </c>
      <c r="GN230">
        <v>0</v>
      </c>
      <c r="GO230">
        <v>18</v>
      </c>
      <c r="GP230">
        <v>2154</v>
      </c>
      <c r="GQ230">
        <v>2</v>
      </c>
      <c r="GR230">
        <v>17</v>
      </c>
      <c r="GS230">
        <v>1527.7</v>
      </c>
      <c r="GT230">
        <v>1527.9</v>
      </c>
      <c r="GU230">
        <v>3.83667</v>
      </c>
      <c r="GV230">
        <v>2.32422</v>
      </c>
      <c r="GW230">
        <v>1.99829</v>
      </c>
      <c r="GX230">
        <v>2.67334</v>
      </c>
      <c r="GY230">
        <v>2.09351</v>
      </c>
      <c r="GZ230">
        <v>2.39258</v>
      </c>
      <c r="HA230">
        <v>39.9942</v>
      </c>
      <c r="HB230">
        <v>15.3579</v>
      </c>
      <c r="HC230">
        <v>18</v>
      </c>
      <c r="HD230">
        <v>426.067</v>
      </c>
      <c r="HE230">
        <v>699.316</v>
      </c>
      <c r="HF230">
        <v>22.997</v>
      </c>
      <c r="HG230">
        <v>29.8669</v>
      </c>
      <c r="HH230">
        <v>30.0008</v>
      </c>
      <c r="HI230">
        <v>29.6081</v>
      </c>
      <c r="HJ230">
        <v>29.5931</v>
      </c>
      <c r="HK230">
        <v>76.7883</v>
      </c>
      <c r="HL230">
        <v>25.1494</v>
      </c>
      <c r="HM230">
        <v>24.1824</v>
      </c>
      <c r="HN230">
        <v>23</v>
      </c>
      <c r="HO230">
        <v>1654.56</v>
      </c>
      <c r="HP230">
        <v>22.275</v>
      </c>
      <c r="HQ230">
        <v>96.7942</v>
      </c>
      <c r="HR230">
        <v>99.7098</v>
      </c>
    </row>
    <row r="231" spans="1:226">
      <c r="A231">
        <v>215</v>
      </c>
      <c r="B231">
        <v>1656173464.1</v>
      </c>
      <c r="C231">
        <v>3667.59999990463</v>
      </c>
      <c r="D231" t="s">
        <v>790</v>
      </c>
      <c r="E231" t="s">
        <v>791</v>
      </c>
      <c r="F231">
        <v>5</v>
      </c>
      <c r="G231" t="s">
        <v>596</v>
      </c>
      <c r="H231" t="s">
        <v>354</v>
      </c>
      <c r="I231">
        <v>1656173456.6</v>
      </c>
      <c r="J231">
        <f>(K231)/1000</f>
        <v>0</v>
      </c>
      <c r="K231">
        <f>IF(BF231, AN231, AH231)</f>
        <v>0</v>
      </c>
      <c r="L231">
        <f>IF(BF231, AI231, AG231)</f>
        <v>0</v>
      </c>
      <c r="M231">
        <f>BH231 - IF(AU231&gt;1, L231*BB231*100.0/(AW231*BV231), 0)</f>
        <v>0</v>
      </c>
      <c r="N231">
        <f>((T231-J231/2)*M231-L231)/(T231+J231/2)</f>
        <v>0</v>
      </c>
      <c r="O231">
        <f>N231*(BO231+BP231)/1000.0</f>
        <v>0</v>
      </c>
      <c r="P231">
        <f>(BH231 - IF(AU231&gt;1, L231*BB231*100.0/(AW231*BV231), 0))*(BO231+BP231)/1000.0</f>
        <v>0</v>
      </c>
      <c r="Q231">
        <f>2.0/((1/S231-1/R231)+SIGN(S231)*SQRT((1/S231-1/R231)*(1/S231-1/R231) + 4*BC231/((BC231+1)*(BC231+1))*(2*1/S231*1/R231-1/R231*1/R231)))</f>
        <v>0</v>
      </c>
      <c r="R231">
        <f>IF(LEFT(BD231,1)&lt;&gt;"0",IF(LEFT(BD231,1)="1",3.0,BE231),$D$5+$E$5*(BV231*BO231/($K$5*1000))+$F$5*(BV231*BO231/($K$5*1000))*MAX(MIN(BB231,$J$5),$I$5)*MAX(MIN(BB231,$J$5),$I$5)+$G$5*MAX(MIN(BB231,$J$5),$I$5)*(BV231*BO231/($K$5*1000))+$H$5*(BV231*BO231/($K$5*1000))*(BV231*BO231/($K$5*1000)))</f>
        <v>0</v>
      </c>
      <c r="S231">
        <f>J231*(1000-(1000*0.61365*exp(17.502*W231/(240.97+W231))/(BO231+BP231)+BJ231)/2)/(1000*0.61365*exp(17.502*W231/(240.97+W231))/(BO231+BP231)-BJ231)</f>
        <v>0</v>
      </c>
      <c r="T231">
        <f>1/((BC231+1)/(Q231/1.6)+1/(R231/1.37)) + BC231/((BC231+1)/(Q231/1.6) + BC231/(R231/1.37))</f>
        <v>0</v>
      </c>
      <c r="U231">
        <f>(AX231*BA231)</f>
        <v>0</v>
      </c>
      <c r="V231">
        <f>(BQ231+(U231+2*0.95*5.67E-8*(((BQ231+$B$7)+273)^4-(BQ231+273)^4)-44100*J231)/(1.84*29.3*R231+8*0.95*5.67E-8*(BQ231+273)^3))</f>
        <v>0</v>
      </c>
      <c r="W231">
        <f>($C$7*BR231+$D$7*BS231+$E$7*V231)</f>
        <v>0</v>
      </c>
      <c r="X231">
        <f>0.61365*exp(17.502*W231/(240.97+W231))</f>
        <v>0</v>
      </c>
      <c r="Y231">
        <f>(Z231/AA231*100)</f>
        <v>0</v>
      </c>
      <c r="Z231">
        <f>BJ231*(BO231+BP231)/1000</f>
        <v>0</v>
      </c>
      <c r="AA231">
        <f>0.61365*exp(17.502*BQ231/(240.97+BQ231))</f>
        <v>0</v>
      </c>
      <c r="AB231">
        <f>(X231-BJ231*(BO231+BP231)/1000)</f>
        <v>0</v>
      </c>
      <c r="AC231">
        <f>(-J231*44100)</f>
        <v>0</v>
      </c>
      <c r="AD231">
        <f>2*29.3*R231*0.92*(BQ231-W231)</f>
        <v>0</v>
      </c>
      <c r="AE231">
        <f>2*0.95*5.67E-8*(((BQ231+$B$7)+273)^4-(W231+273)^4)</f>
        <v>0</v>
      </c>
      <c r="AF231">
        <f>U231+AE231+AC231+AD231</f>
        <v>0</v>
      </c>
      <c r="AG231">
        <f>BN231*AU231*(BI231-BH231*(1000-AU231*BK231)/(1000-AU231*BJ231))/(100*BB231)</f>
        <v>0</v>
      </c>
      <c r="AH231">
        <f>1000*BN231*AU231*(BJ231-BK231)/(100*BB231*(1000-AU231*BJ231))</f>
        <v>0</v>
      </c>
      <c r="AI231">
        <f>(AJ231 - AK231 - BO231*1E3/(8.314*(BQ231+273.15)) * AM231/BN231 * AL231) * BN231/(100*BB231) * (1000 - BK231)/1000</f>
        <v>0</v>
      </c>
      <c r="AJ231">
        <v>1676.20568878305</v>
      </c>
      <c r="AK231">
        <v>1644.19684848485</v>
      </c>
      <c r="AL231">
        <v>3.42880358079986</v>
      </c>
      <c r="AM231">
        <v>66.8786947202565</v>
      </c>
      <c r="AN231">
        <f>(AP231 - AO231 + BO231*1E3/(8.314*(BQ231+273.15)) * AR231/BN231 * AQ231) * BN231/(100*BB231) * 1000/(1000 - AP231)</f>
        <v>0</v>
      </c>
      <c r="AO231">
        <v>22.2253638624552</v>
      </c>
      <c r="AP231">
        <v>23.0614854545454</v>
      </c>
      <c r="AQ231">
        <v>0.000270091988844985</v>
      </c>
      <c r="AR231">
        <v>77.4196873633664</v>
      </c>
      <c r="AS231">
        <v>15</v>
      </c>
      <c r="AT231">
        <v>3</v>
      </c>
      <c r="AU231">
        <f>IF(AS231*$H$13&gt;=AW231,1.0,(AW231/(AW231-AS231*$H$13)))</f>
        <v>0</v>
      </c>
      <c r="AV231">
        <f>(AU231-1)*100</f>
        <v>0</v>
      </c>
      <c r="AW231">
        <f>MAX(0,($B$13+$C$13*BV231)/(1+$D$13*BV231)*BO231/(BQ231+273)*$E$13)</f>
        <v>0</v>
      </c>
      <c r="AX231">
        <f>$B$11*BW231+$C$11*BX231+$F$11*CI231*(1-CL231)</f>
        <v>0</v>
      </c>
      <c r="AY231">
        <f>AX231*AZ231</f>
        <v>0</v>
      </c>
      <c r="AZ231">
        <f>($B$11*$D$9+$C$11*$D$9+$F$11*((CV231+CN231)/MAX(CV231+CN231+CW231, 0.1)*$I$9+CW231/MAX(CV231+CN231+CW231, 0.1)*$J$9))/($B$11+$C$11+$F$11)</f>
        <v>0</v>
      </c>
      <c r="BA231">
        <f>($B$11*$K$9+$C$11*$K$9+$F$11*((CV231+CN231)/MAX(CV231+CN231+CW231, 0.1)*$P$9+CW231/MAX(CV231+CN231+CW231, 0.1)*$Q$9))/($B$11+$C$11+$F$11)</f>
        <v>0</v>
      </c>
      <c r="BB231">
        <v>2.18</v>
      </c>
      <c r="BC231">
        <v>0.5</v>
      </c>
      <c r="BD231" t="s">
        <v>355</v>
      </c>
      <c r="BE231">
        <v>2</v>
      </c>
      <c r="BF231" t="b">
        <v>1</v>
      </c>
      <c r="BG231">
        <v>1656173456.6</v>
      </c>
      <c r="BH231">
        <v>1582.99962962963</v>
      </c>
      <c r="BI231">
        <v>1624.85555555556</v>
      </c>
      <c r="BJ231">
        <v>23.0455222222222</v>
      </c>
      <c r="BK231">
        <v>22.1868222222222</v>
      </c>
      <c r="BL231">
        <v>1579.52148148148</v>
      </c>
      <c r="BM231">
        <v>22.9939925925926</v>
      </c>
      <c r="BN231">
        <v>500.004740740741</v>
      </c>
      <c r="BO231">
        <v>76.315662962963</v>
      </c>
      <c r="BP231">
        <v>0.100000862962963</v>
      </c>
      <c r="BQ231">
        <v>26.8352185185185</v>
      </c>
      <c r="BR231">
        <v>27.0714074074074</v>
      </c>
      <c r="BS231">
        <v>999.9</v>
      </c>
      <c r="BT231">
        <v>0</v>
      </c>
      <c r="BU231">
        <v>0</v>
      </c>
      <c r="BV231">
        <v>9987.98592592593</v>
      </c>
      <c r="BW231">
        <v>0</v>
      </c>
      <c r="BX231">
        <v>1800.31518518519</v>
      </c>
      <c r="BY231">
        <v>-41.8557888888889</v>
      </c>
      <c r="BZ231">
        <v>1620.34111111111</v>
      </c>
      <c r="CA231">
        <v>1661.72407407407</v>
      </c>
      <c r="CB231">
        <v>0.858705296296296</v>
      </c>
      <c r="CC231">
        <v>1624.85555555556</v>
      </c>
      <c r="CD231">
        <v>22.1868222222222</v>
      </c>
      <c r="CE231">
        <v>1.75873481481481</v>
      </c>
      <c r="CF231">
        <v>1.69320296296296</v>
      </c>
      <c r="CG231">
        <v>15.4247925925926</v>
      </c>
      <c r="CH231">
        <v>14.8342444444444</v>
      </c>
      <c r="CI231">
        <v>1999.98555555556</v>
      </c>
      <c r="CJ231">
        <v>0.980000111111111</v>
      </c>
      <c r="CK231">
        <v>0.0199998518518519</v>
      </c>
      <c r="CL231">
        <v>0</v>
      </c>
      <c r="CM231">
        <v>2.42734814814815</v>
      </c>
      <c r="CN231">
        <v>0</v>
      </c>
      <c r="CO231">
        <v>3089.61740740741</v>
      </c>
      <c r="CP231">
        <v>16705.2592592593</v>
      </c>
      <c r="CQ231">
        <v>46.6341851851852</v>
      </c>
      <c r="CR231">
        <v>49.187</v>
      </c>
      <c r="CS231">
        <v>47.868</v>
      </c>
      <c r="CT231">
        <v>46.937</v>
      </c>
      <c r="CU231">
        <v>45.9953333333333</v>
      </c>
      <c r="CV231">
        <v>1959.98518518519</v>
      </c>
      <c r="CW231">
        <v>40.0003703703704</v>
      </c>
      <c r="CX231">
        <v>0</v>
      </c>
      <c r="CY231">
        <v>1656173463</v>
      </c>
      <c r="CZ231">
        <v>0</v>
      </c>
      <c r="DA231">
        <v>0</v>
      </c>
      <c r="DB231" t="s">
        <v>356</v>
      </c>
      <c r="DC231">
        <v>1656081796.1</v>
      </c>
      <c r="DD231">
        <v>1656081786.6</v>
      </c>
      <c r="DE231">
        <v>0</v>
      </c>
      <c r="DF231">
        <v>0.447</v>
      </c>
      <c r="DG231">
        <v>0.012</v>
      </c>
      <c r="DH231">
        <v>1.816</v>
      </c>
      <c r="DI231">
        <v>-0.091</v>
      </c>
      <c r="DJ231">
        <v>420</v>
      </c>
      <c r="DK231">
        <v>13</v>
      </c>
      <c r="DL231">
        <v>0.64</v>
      </c>
      <c r="DM231">
        <v>0.22</v>
      </c>
      <c r="DN231">
        <v>-41.8755341463415</v>
      </c>
      <c r="DO231">
        <v>1.27263763066206</v>
      </c>
      <c r="DP231">
        <v>0.365093506639224</v>
      </c>
      <c r="DQ231">
        <v>0</v>
      </c>
      <c r="DR231">
        <v>0.876651268292683</v>
      </c>
      <c r="DS231">
        <v>-0.317206536585365</v>
      </c>
      <c r="DT231">
        <v>0.0339712305211798</v>
      </c>
      <c r="DU231">
        <v>0</v>
      </c>
      <c r="DV231">
        <v>0</v>
      </c>
      <c r="DW231">
        <v>2</v>
      </c>
      <c r="DX231" t="s">
        <v>357</v>
      </c>
      <c r="DY231">
        <v>2.84001</v>
      </c>
      <c r="DZ231">
        <v>2.71636</v>
      </c>
      <c r="EA231">
        <v>0.189284</v>
      </c>
      <c r="EB231">
        <v>0.192015</v>
      </c>
      <c r="EC231">
        <v>0.0848673</v>
      </c>
      <c r="ED231">
        <v>0.0821431</v>
      </c>
      <c r="EE231">
        <v>22889.3</v>
      </c>
      <c r="EF231">
        <v>19707.2</v>
      </c>
      <c r="EG231">
        <v>25290.2</v>
      </c>
      <c r="EH231">
        <v>23767</v>
      </c>
      <c r="EI231">
        <v>39526.7</v>
      </c>
      <c r="EJ231">
        <v>36125.2</v>
      </c>
      <c r="EK231">
        <v>45739.9</v>
      </c>
      <c r="EL231">
        <v>42417.5</v>
      </c>
      <c r="EM231">
        <v>1.75972</v>
      </c>
      <c r="EN231">
        <v>2.1555</v>
      </c>
      <c r="EO231">
        <v>0.0188574</v>
      </c>
      <c r="EP231">
        <v>0</v>
      </c>
      <c r="EQ231">
        <v>26.7569</v>
      </c>
      <c r="ER231">
        <v>999.9</v>
      </c>
      <c r="ES231">
        <v>38.475</v>
      </c>
      <c r="ET231">
        <v>34.503</v>
      </c>
      <c r="EU231">
        <v>27.7013</v>
      </c>
      <c r="EV231">
        <v>52.5766</v>
      </c>
      <c r="EW231">
        <v>34.1466</v>
      </c>
      <c r="EX231">
        <v>2</v>
      </c>
      <c r="EY231">
        <v>0.184942</v>
      </c>
      <c r="EZ231">
        <v>2.8138</v>
      </c>
      <c r="FA231">
        <v>20.22</v>
      </c>
      <c r="FB231">
        <v>5.23301</v>
      </c>
      <c r="FC231">
        <v>11.992</v>
      </c>
      <c r="FD231">
        <v>4.95565</v>
      </c>
      <c r="FE231">
        <v>3.30395</v>
      </c>
      <c r="FF231">
        <v>9999</v>
      </c>
      <c r="FG231">
        <v>311.9</v>
      </c>
      <c r="FH231">
        <v>3781.1</v>
      </c>
      <c r="FI231">
        <v>9999</v>
      </c>
      <c r="FJ231">
        <v>1.86827</v>
      </c>
      <c r="FK231">
        <v>1.86401</v>
      </c>
      <c r="FL231">
        <v>1.87149</v>
      </c>
      <c r="FM231">
        <v>1.86249</v>
      </c>
      <c r="FN231">
        <v>1.86189</v>
      </c>
      <c r="FO231">
        <v>1.86829</v>
      </c>
      <c r="FP231">
        <v>1.85846</v>
      </c>
      <c r="FQ231">
        <v>1.86478</v>
      </c>
      <c r="FR231">
        <v>5</v>
      </c>
      <c r="FS231">
        <v>0</v>
      </c>
      <c r="FT231">
        <v>0</v>
      </c>
      <c r="FU231">
        <v>0</v>
      </c>
      <c r="FV231" t="s">
        <v>358</v>
      </c>
      <c r="FW231" t="s">
        <v>359</v>
      </c>
      <c r="FX231" t="s">
        <v>360</v>
      </c>
      <c r="FY231" t="s">
        <v>360</v>
      </c>
      <c r="FZ231" t="s">
        <v>360</v>
      </c>
      <c r="GA231" t="s">
        <v>360</v>
      </c>
      <c r="GB231">
        <v>0</v>
      </c>
      <c r="GC231">
        <v>100</v>
      </c>
      <c r="GD231">
        <v>100</v>
      </c>
      <c r="GE231">
        <v>3.55</v>
      </c>
      <c r="GF231">
        <v>0.0516</v>
      </c>
      <c r="GG231">
        <v>0.394990895927804</v>
      </c>
      <c r="GH231">
        <v>0.00311535208462502</v>
      </c>
      <c r="GI231">
        <v>-2.16445174003142e-06</v>
      </c>
      <c r="GJ231">
        <v>9.0383515404126e-10</v>
      </c>
      <c r="GK231">
        <v>0.0515542376217994</v>
      </c>
      <c r="GL231">
        <v>0</v>
      </c>
      <c r="GM231">
        <v>0</v>
      </c>
      <c r="GN231">
        <v>0</v>
      </c>
      <c r="GO231">
        <v>18</v>
      </c>
      <c r="GP231">
        <v>2154</v>
      </c>
      <c r="GQ231">
        <v>2</v>
      </c>
      <c r="GR231">
        <v>17</v>
      </c>
      <c r="GS231">
        <v>1527.8</v>
      </c>
      <c r="GT231">
        <v>1528</v>
      </c>
      <c r="GU231">
        <v>3.86353</v>
      </c>
      <c r="GV231">
        <v>2.32666</v>
      </c>
      <c r="GW231">
        <v>1.99829</v>
      </c>
      <c r="GX231">
        <v>2.67334</v>
      </c>
      <c r="GY231">
        <v>2.09351</v>
      </c>
      <c r="GZ231">
        <v>2.34985</v>
      </c>
      <c r="HA231">
        <v>39.9942</v>
      </c>
      <c r="HB231">
        <v>15.3491</v>
      </c>
      <c r="HC231">
        <v>18</v>
      </c>
      <c r="HD231">
        <v>426.009</v>
      </c>
      <c r="HE231">
        <v>699.395</v>
      </c>
      <c r="HF231">
        <v>22.9965</v>
      </c>
      <c r="HG231">
        <v>29.874</v>
      </c>
      <c r="HH231">
        <v>30.0007</v>
      </c>
      <c r="HI231">
        <v>29.6166</v>
      </c>
      <c r="HJ231">
        <v>29.6013</v>
      </c>
      <c r="HK231">
        <v>77.3483</v>
      </c>
      <c r="HL231">
        <v>25.1494</v>
      </c>
      <c r="HM231">
        <v>24.1824</v>
      </c>
      <c r="HN231">
        <v>23</v>
      </c>
      <c r="HO231">
        <v>1667.93</v>
      </c>
      <c r="HP231">
        <v>22.2682</v>
      </c>
      <c r="HQ231">
        <v>96.7916</v>
      </c>
      <c r="HR231">
        <v>99.7087</v>
      </c>
    </row>
    <row r="232" spans="1:226">
      <c r="A232">
        <v>216</v>
      </c>
      <c r="B232">
        <v>1656173469.1</v>
      </c>
      <c r="C232">
        <v>3672.59999990463</v>
      </c>
      <c r="D232" t="s">
        <v>792</v>
      </c>
      <c r="E232" t="s">
        <v>793</v>
      </c>
      <c r="F232">
        <v>5</v>
      </c>
      <c r="G232" t="s">
        <v>596</v>
      </c>
      <c r="H232" t="s">
        <v>354</v>
      </c>
      <c r="I232">
        <v>1656173461.31429</v>
      </c>
      <c r="J232">
        <f>(K232)/1000</f>
        <v>0</v>
      </c>
      <c r="K232">
        <f>IF(BF232, AN232, AH232)</f>
        <v>0</v>
      </c>
      <c r="L232">
        <f>IF(BF232, AI232, AG232)</f>
        <v>0</v>
      </c>
      <c r="M232">
        <f>BH232 - IF(AU232&gt;1, L232*BB232*100.0/(AW232*BV232), 0)</f>
        <v>0</v>
      </c>
      <c r="N232">
        <f>((T232-J232/2)*M232-L232)/(T232+J232/2)</f>
        <v>0</v>
      </c>
      <c r="O232">
        <f>N232*(BO232+BP232)/1000.0</f>
        <v>0</v>
      </c>
      <c r="P232">
        <f>(BH232 - IF(AU232&gt;1, L232*BB232*100.0/(AW232*BV232), 0))*(BO232+BP232)/1000.0</f>
        <v>0</v>
      </c>
      <c r="Q232">
        <f>2.0/((1/S232-1/R232)+SIGN(S232)*SQRT((1/S232-1/R232)*(1/S232-1/R232) + 4*BC232/((BC232+1)*(BC232+1))*(2*1/S232*1/R232-1/R232*1/R232)))</f>
        <v>0</v>
      </c>
      <c r="R232">
        <f>IF(LEFT(BD232,1)&lt;&gt;"0",IF(LEFT(BD232,1)="1",3.0,BE232),$D$5+$E$5*(BV232*BO232/($K$5*1000))+$F$5*(BV232*BO232/($K$5*1000))*MAX(MIN(BB232,$J$5),$I$5)*MAX(MIN(BB232,$J$5),$I$5)+$G$5*MAX(MIN(BB232,$J$5),$I$5)*(BV232*BO232/($K$5*1000))+$H$5*(BV232*BO232/($K$5*1000))*(BV232*BO232/($K$5*1000)))</f>
        <v>0</v>
      </c>
      <c r="S232">
        <f>J232*(1000-(1000*0.61365*exp(17.502*W232/(240.97+W232))/(BO232+BP232)+BJ232)/2)/(1000*0.61365*exp(17.502*W232/(240.97+W232))/(BO232+BP232)-BJ232)</f>
        <v>0</v>
      </c>
      <c r="T232">
        <f>1/((BC232+1)/(Q232/1.6)+1/(R232/1.37)) + BC232/((BC232+1)/(Q232/1.6) + BC232/(R232/1.37))</f>
        <v>0</v>
      </c>
      <c r="U232">
        <f>(AX232*BA232)</f>
        <v>0</v>
      </c>
      <c r="V232">
        <f>(BQ232+(U232+2*0.95*5.67E-8*(((BQ232+$B$7)+273)^4-(BQ232+273)^4)-44100*J232)/(1.84*29.3*R232+8*0.95*5.67E-8*(BQ232+273)^3))</f>
        <v>0</v>
      </c>
      <c r="W232">
        <f>($C$7*BR232+$D$7*BS232+$E$7*V232)</f>
        <v>0</v>
      </c>
      <c r="X232">
        <f>0.61365*exp(17.502*W232/(240.97+W232))</f>
        <v>0</v>
      </c>
      <c r="Y232">
        <f>(Z232/AA232*100)</f>
        <v>0</v>
      </c>
      <c r="Z232">
        <f>BJ232*(BO232+BP232)/1000</f>
        <v>0</v>
      </c>
      <c r="AA232">
        <f>0.61365*exp(17.502*BQ232/(240.97+BQ232))</f>
        <v>0</v>
      </c>
      <c r="AB232">
        <f>(X232-BJ232*(BO232+BP232)/1000)</f>
        <v>0</v>
      </c>
      <c r="AC232">
        <f>(-J232*44100)</f>
        <v>0</v>
      </c>
      <c r="AD232">
        <f>2*29.3*R232*0.92*(BQ232-W232)</f>
        <v>0</v>
      </c>
      <c r="AE232">
        <f>2*0.95*5.67E-8*(((BQ232+$B$7)+273)^4-(W232+273)^4)</f>
        <v>0</v>
      </c>
      <c r="AF232">
        <f>U232+AE232+AC232+AD232</f>
        <v>0</v>
      </c>
      <c r="AG232">
        <f>BN232*AU232*(BI232-BH232*(1000-AU232*BK232)/(1000-AU232*BJ232))/(100*BB232)</f>
        <v>0</v>
      </c>
      <c r="AH232">
        <f>1000*BN232*AU232*(BJ232-BK232)/(100*BB232*(1000-AU232*BJ232))</f>
        <v>0</v>
      </c>
      <c r="AI232">
        <f>(AJ232 - AK232 - BO232*1E3/(8.314*(BQ232+273.15)) * AM232/BN232 * AL232) * BN232/(100*BB232) * (1000 - BK232)/1000</f>
        <v>0</v>
      </c>
      <c r="AJ232">
        <v>1694.09109240449</v>
      </c>
      <c r="AK232">
        <v>1661.69781818182</v>
      </c>
      <c r="AL232">
        <v>3.46029347465042</v>
      </c>
      <c r="AM232">
        <v>66.8786947202565</v>
      </c>
      <c r="AN232">
        <f>(AP232 - AO232 + BO232*1E3/(8.314*(BQ232+273.15)) * AR232/BN232 * AQ232) * BN232/(100*BB232) * 1000/(1000 - AP232)</f>
        <v>0</v>
      </c>
      <c r="AO232">
        <v>22.2374642161502</v>
      </c>
      <c r="AP232">
        <v>23.0651006060606</v>
      </c>
      <c r="AQ232">
        <v>0.000560317483887517</v>
      </c>
      <c r="AR232">
        <v>77.4196873633664</v>
      </c>
      <c r="AS232">
        <v>15</v>
      </c>
      <c r="AT232">
        <v>3</v>
      </c>
      <c r="AU232">
        <f>IF(AS232*$H$13&gt;=AW232,1.0,(AW232/(AW232-AS232*$H$13)))</f>
        <v>0</v>
      </c>
      <c r="AV232">
        <f>(AU232-1)*100</f>
        <v>0</v>
      </c>
      <c r="AW232">
        <f>MAX(0,($B$13+$C$13*BV232)/(1+$D$13*BV232)*BO232/(BQ232+273)*$E$13)</f>
        <v>0</v>
      </c>
      <c r="AX232">
        <f>$B$11*BW232+$C$11*BX232+$F$11*CI232*(1-CL232)</f>
        <v>0</v>
      </c>
      <c r="AY232">
        <f>AX232*AZ232</f>
        <v>0</v>
      </c>
      <c r="AZ232">
        <f>($B$11*$D$9+$C$11*$D$9+$F$11*((CV232+CN232)/MAX(CV232+CN232+CW232, 0.1)*$I$9+CW232/MAX(CV232+CN232+CW232, 0.1)*$J$9))/($B$11+$C$11+$F$11)</f>
        <v>0</v>
      </c>
      <c r="BA232">
        <f>($B$11*$K$9+$C$11*$K$9+$F$11*((CV232+CN232)/MAX(CV232+CN232+CW232, 0.1)*$P$9+CW232/MAX(CV232+CN232+CW232, 0.1)*$Q$9))/($B$11+$C$11+$F$11)</f>
        <v>0</v>
      </c>
      <c r="BB232">
        <v>2.18</v>
      </c>
      <c r="BC232">
        <v>0.5</v>
      </c>
      <c r="BD232" t="s">
        <v>355</v>
      </c>
      <c r="BE232">
        <v>2</v>
      </c>
      <c r="BF232" t="b">
        <v>1</v>
      </c>
      <c r="BG232">
        <v>1656173461.31429</v>
      </c>
      <c r="BH232">
        <v>1598.7925</v>
      </c>
      <c r="BI232">
        <v>1640.68928571429</v>
      </c>
      <c r="BJ232">
        <v>23.0524035714286</v>
      </c>
      <c r="BK232">
        <v>22.2116107142857</v>
      </c>
      <c r="BL232">
        <v>1595.26607142857</v>
      </c>
      <c r="BM232">
        <v>23.0008607142857</v>
      </c>
      <c r="BN232">
        <v>499.993857142857</v>
      </c>
      <c r="BO232">
        <v>76.3153964285714</v>
      </c>
      <c r="BP232">
        <v>0.0999680035714286</v>
      </c>
      <c r="BQ232">
        <v>26.8314857142857</v>
      </c>
      <c r="BR232">
        <v>27.07015</v>
      </c>
      <c r="BS232">
        <v>999.9</v>
      </c>
      <c r="BT232">
        <v>0</v>
      </c>
      <c r="BU232">
        <v>0</v>
      </c>
      <c r="BV232">
        <v>9994.73285714286</v>
      </c>
      <c r="BW232">
        <v>0</v>
      </c>
      <c r="BX232">
        <v>1800.95357142857</v>
      </c>
      <c r="BY232">
        <v>-41.8968964285714</v>
      </c>
      <c r="BZ232">
        <v>1636.51821428571</v>
      </c>
      <c r="CA232">
        <v>1677.96035714286</v>
      </c>
      <c r="CB232">
        <v>0.840795285714286</v>
      </c>
      <c r="CC232">
        <v>1640.68928571429</v>
      </c>
      <c r="CD232">
        <v>22.2116107142857</v>
      </c>
      <c r="CE232">
        <v>1.75925392857143</v>
      </c>
      <c r="CF232">
        <v>1.69508857142857</v>
      </c>
      <c r="CG232">
        <v>15.4293785714286</v>
      </c>
      <c r="CH232">
        <v>14.8515142857143</v>
      </c>
      <c r="CI232">
        <v>1999.98035714286</v>
      </c>
      <c r="CJ232">
        <v>0.980000178571428</v>
      </c>
      <c r="CK232">
        <v>0.0199997821428571</v>
      </c>
      <c r="CL232">
        <v>0</v>
      </c>
      <c r="CM232">
        <v>2.50817857142857</v>
      </c>
      <c r="CN232">
        <v>0</v>
      </c>
      <c r="CO232">
        <v>3088.84285714286</v>
      </c>
      <c r="CP232">
        <v>16705.225</v>
      </c>
      <c r="CQ232">
        <v>46.6515714285714</v>
      </c>
      <c r="CR232">
        <v>49.187</v>
      </c>
      <c r="CS232">
        <v>47.875</v>
      </c>
      <c r="CT232">
        <v>46.937</v>
      </c>
      <c r="CU232">
        <v>45.9955</v>
      </c>
      <c r="CV232">
        <v>1959.98</v>
      </c>
      <c r="CW232">
        <v>40.0003571428571</v>
      </c>
      <c r="CX232">
        <v>0</v>
      </c>
      <c r="CY232">
        <v>1656173467.8</v>
      </c>
      <c r="CZ232">
        <v>0</v>
      </c>
      <c r="DA232">
        <v>0</v>
      </c>
      <c r="DB232" t="s">
        <v>356</v>
      </c>
      <c r="DC232">
        <v>1656081796.1</v>
      </c>
      <c r="DD232">
        <v>1656081786.6</v>
      </c>
      <c r="DE232">
        <v>0</v>
      </c>
      <c r="DF232">
        <v>0.447</v>
      </c>
      <c r="DG232">
        <v>0.012</v>
      </c>
      <c r="DH232">
        <v>1.816</v>
      </c>
      <c r="DI232">
        <v>-0.091</v>
      </c>
      <c r="DJ232">
        <v>420</v>
      </c>
      <c r="DK232">
        <v>13</v>
      </c>
      <c r="DL232">
        <v>0.64</v>
      </c>
      <c r="DM232">
        <v>0.22</v>
      </c>
      <c r="DN232">
        <v>-41.9120853658537</v>
      </c>
      <c r="DO232">
        <v>-0.739572125435636</v>
      </c>
      <c r="DP232">
        <v>0.409438897767852</v>
      </c>
      <c r="DQ232">
        <v>0</v>
      </c>
      <c r="DR232">
        <v>0.855546390243902</v>
      </c>
      <c r="DS232">
        <v>-0.274122146341461</v>
      </c>
      <c r="DT232">
        <v>0.0308520371133387</v>
      </c>
      <c r="DU232">
        <v>0</v>
      </c>
      <c r="DV232">
        <v>0</v>
      </c>
      <c r="DW232">
        <v>2</v>
      </c>
      <c r="DX232" t="s">
        <v>357</v>
      </c>
      <c r="DY232">
        <v>2.83992</v>
      </c>
      <c r="DZ232">
        <v>2.71668</v>
      </c>
      <c r="EA232">
        <v>0.190464</v>
      </c>
      <c r="EB232">
        <v>0.193102</v>
      </c>
      <c r="EC232">
        <v>0.0848732</v>
      </c>
      <c r="ED232">
        <v>0.0821398</v>
      </c>
      <c r="EE232">
        <v>22855.6</v>
      </c>
      <c r="EF232">
        <v>19680.6</v>
      </c>
      <c r="EG232">
        <v>25289.8</v>
      </c>
      <c r="EH232">
        <v>23766.9</v>
      </c>
      <c r="EI232">
        <v>39525.8</v>
      </c>
      <c r="EJ232">
        <v>36125.2</v>
      </c>
      <c r="EK232">
        <v>45739.1</v>
      </c>
      <c r="EL232">
        <v>42417.2</v>
      </c>
      <c r="EM232">
        <v>1.75968</v>
      </c>
      <c r="EN232">
        <v>2.1554</v>
      </c>
      <c r="EO232">
        <v>0.0200197</v>
      </c>
      <c r="EP232">
        <v>0</v>
      </c>
      <c r="EQ232">
        <v>26.7512</v>
      </c>
      <c r="ER232">
        <v>999.9</v>
      </c>
      <c r="ES232">
        <v>38.475</v>
      </c>
      <c r="ET232">
        <v>34.523</v>
      </c>
      <c r="EU232">
        <v>27.7336</v>
      </c>
      <c r="EV232">
        <v>51.8066</v>
      </c>
      <c r="EW232">
        <v>34.1226</v>
      </c>
      <c r="EX232">
        <v>2</v>
      </c>
      <c r="EY232">
        <v>0.185582</v>
      </c>
      <c r="EZ232">
        <v>2.81169</v>
      </c>
      <c r="FA232">
        <v>20.22</v>
      </c>
      <c r="FB232">
        <v>5.23271</v>
      </c>
      <c r="FC232">
        <v>11.992</v>
      </c>
      <c r="FD232">
        <v>4.9558</v>
      </c>
      <c r="FE232">
        <v>3.30398</v>
      </c>
      <c r="FF232">
        <v>9999</v>
      </c>
      <c r="FG232">
        <v>311.9</v>
      </c>
      <c r="FH232">
        <v>3781.3</v>
      </c>
      <c r="FI232">
        <v>9999</v>
      </c>
      <c r="FJ232">
        <v>1.86829</v>
      </c>
      <c r="FK232">
        <v>1.86401</v>
      </c>
      <c r="FL232">
        <v>1.87149</v>
      </c>
      <c r="FM232">
        <v>1.8625</v>
      </c>
      <c r="FN232">
        <v>1.86188</v>
      </c>
      <c r="FO232">
        <v>1.86829</v>
      </c>
      <c r="FP232">
        <v>1.85847</v>
      </c>
      <c r="FQ232">
        <v>1.86478</v>
      </c>
      <c r="FR232">
        <v>5</v>
      </c>
      <c r="FS232">
        <v>0</v>
      </c>
      <c r="FT232">
        <v>0</v>
      </c>
      <c r="FU232">
        <v>0</v>
      </c>
      <c r="FV232" t="s">
        <v>358</v>
      </c>
      <c r="FW232" t="s">
        <v>359</v>
      </c>
      <c r="FX232" t="s">
        <v>360</v>
      </c>
      <c r="FY232" t="s">
        <v>360</v>
      </c>
      <c r="FZ232" t="s">
        <v>360</v>
      </c>
      <c r="GA232" t="s">
        <v>360</v>
      </c>
      <c r="GB232">
        <v>0</v>
      </c>
      <c r="GC232">
        <v>100</v>
      </c>
      <c r="GD232">
        <v>100</v>
      </c>
      <c r="GE232">
        <v>3.61</v>
      </c>
      <c r="GF232">
        <v>0.0515</v>
      </c>
      <c r="GG232">
        <v>0.394990895927804</v>
      </c>
      <c r="GH232">
        <v>0.00311535208462502</v>
      </c>
      <c r="GI232">
        <v>-2.16445174003142e-06</v>
      </c>
      <c r="GJ232">
        <v>9.0383515404126e-10</v>
      </c>
      <c r="GK232">
        <v>0.0515542376217994</v>
      </c>
      <c r="GL232">
        <v>0</v>
      </c>
      <c r="GM232">
        <v>0</v>
      </c>
      <c r="GN232">
        <v>0</v>
      </c>
      <c r="GO232">
        <v>18</v>
      </c>
      <c r="GP232">
        <v>2154</v>
      </c>
      <c r="GQ232">
        <v>2</v>
      </c>
      <c r="GR232">
        <v>17</v>
      </c>
      <c r="GS232">
        <v>1527.9</v>
      </c>
      <c r="GT232">
        <v>1528</v>
      </c>
      <c r="GU232">
        <v>3.89404</v>
      </c>
      <c r="GV232">
        <v>2.33032</v>
      </c>
      <c r="GW232">
        <v>1.99829</v>
      </c>
      <c r="GX232">
        <v>2.67334</v>
      </c>
      <c r="GY232">
        <v>2.09351</v>
      </c>
      <c r="GZ232">
        <v>2.34619</v>
      </c>
      <c r="HA232">
        <v>39.9689</v>
      </c>
      <c r="HB232">
        <v>15.3491</v>
      </c>
      <c r="HC232">
        <v>18</v>
      </c>
      <c r="HD232">
        <v>426.037</v>
      </c>
      <c r="HE232">
        <v>699.415</v>
      </c>
      <c r="HF232">
        <v>22.9986</v>
      </c>
      <c r="HG232">
        <v>29.8817</v>
      </c>
      <c r="HH232">
        <v>30.0007</v>
      </c>
      <c r="HI232">
        <v>29.6249</v>
      </c>
      <c r="HJ232">
        <v>29.6101</v>
      </c>
      <c r="HK232">
        <v>77.926</v>
      </c>
      <c r="HL232">
        <v>25.1494</v>
      </c>
      <c r="HM232">
        <v>24.1824</v>
      </c>
      <c r="HN232">
        <v>23</v>
      </c>
      <c r="HO232">
        <v>1688.03</v>
      </c>
      <c r="HP232">
        <v>22.2795</v>
      </c>
      <c r="HQ232">
        <v>96.7899</v>
      </c>
      <c r="HR232">
        <v>99.7082</v>
      </c>
    </row>
    <row r="233" spans="1:226">
      <c r="A233">
        <v>217</v>
      </c>
      <c r="B233">
        <v>1656173474.1</v>
      </c>
      <c r="C233">
        <v>3677.59999990463</v>
      </c>
      <c r="D233" t="s">
        <v>794</v>
      </c>
      <c r="E233" t="s">
        <v>795</v>
      </c>
      <c r="F233">
        <v>5</v>
      </c>
      <c r="G233" t="s">
        <v>596</v>
      </c>
      <c r="H233" t="s">
        <v>354</v>
      </c>
      <c r="I233">
        <v>1656173466.6</v>
      </c>
      <c r="J233">
        <f>(K233)/1000</f>
        <v>0</v>
      </c>
      <c r="K233">
        <f>IF(BF233, AN233, AH233)</f>
        <v>0</v>
      </c>
      <c r="L233">
        <f>IF(BF233, AI233, AG233)</f>
        <v>0</v>
      </c>
      <c r="M233">
        <f>BH233 - IF(AU233&gt;1, L233*BB233*100.0/(AW233*BV233), 0)</f>
        <v>0</v>
      </c>
      <c r="N233">
        <f>((T233-J233/2)*M233-L233)/(T233+J233/2)</f>
        <v>0</v>
      </c>
      <c r="O233">
        <f>N233*(BO233+BP233)/1000.0</f>
        <v>0</v>
      </c>
      <c r="P233">
        <f>(BH233 - IF(AU233&gt;1, L233*BB233*100.0/(AW233*BV233), 0))*(BO233+BP233)/1000.0</f>
        <v>0</v>
      </c>
      <c r="Q233">
        <f>2.0/((1/S233-1/R233)+SIGN(S233)*SQRT((1/S233-1/R233)*(1/S233-1/R233) + 4*BC233/((BC233+1)*(BC233+1))*(2*1/S233*1/R233-1/R233*1/R233)))</f>
        <v>0</v>
      </c>
      <c r="R233">
        <f>IF(LEFT(BD233,1)&lt;&gt;"0",IF(LEFT(BD233,1)="1",3.0,BE233),$D$5+$E$5*(BV233*BO233/($K$5*1000))+$F$5*(BV233*BO233/($K$5*1000))*MAX(MIN(BB233,$J$5),$I$5)*MAX(MIN(BB233,$J$5),$I$5)+$G$5*MAX(MIN(BB233,$J$5),$I$5)*(BV233*BO233/($K$5*1000))+$H$5*(BV233*BO233/($K$5*1000))*(BV233*BO233/($K$5*1000)))</f>
        <v>0</v>
      </c>
      <c r="S233">
        <f>J233*(1000-(1000*0.61365*exp(17.502*W233/(240.97+W233))/(BO233+BP233)+BJ233)/2)/(1000*0.61365*exp(17.502*W233/(240.97+W233))/(BO233+BP233)-BJ233)</f>
        <v>0</v>
      </c>
      <c r="T233">
        <f>1/((BC233+1)/(Q233/1.6)+1/(R233/1.37)) + BC233/((BC233+1)/(Q233/1.6) + BC233/(R233/1.37))</f>
        <v>0</v>
      </c>
      <c r="U233">
        <f>(AX233*BA233)</f>
        <v>0</v>
      </c>
      <c r="V233">
        <f>(BQ233+(U233+2*0.95*5.67E-8*(((BQ233+$B$7)+273)^4-(BQ233+273)^4)-44100*J233)/(1.84*29.3*R233+8*0.95*5.67E-8*(BQ233+273)^3))</f>
        <v>0</v>
      </c>
      <c r="W233">
        <f>($C$7*BR233+$D$7*BS233+$E$7*V233)</f>
        <v>0</v>
      </c>
      <c r="X233">
        <f>0.61365*exp(17.502*W233/(240.97+W233))</f>
        <v>0</v>
      </c>
      <c r="Y233">
        <f>(Z233/AA233*100)</f>
        <v>0</v>
      </c>
      <c r="Z233">
        <f>BJ233*(BO233+BP233)/1000</f>
        <v>0</v>
      </c>
      <c r="AA233">
        <f>0.61365*exp(17.502*BQ233/(240.97+BQ233))</f>
        <v>0</v>
      </c>
      <c r="AB233">
        <f>(X233-BJ233*(BO233+BP233)/1000)</f>
        <v>0</v>
      </c>
      <c r="AC233">
        <f>(-J233*44100)</f>
        <v>0</v>
      </c>
      <c r="AD233">
        <f>2*29.3*R233*0.92*(BQ233-W233)</f>
        <v>0</v>
      </c>
      <c r="AE233">
        <f>2*0.95*5.67E-8*(((BQ233+$B$7)+273)^4-(W233+273)^4)</f>
        <v>0</v>
      </c>
      <c r="AF233">
        <f>U233+AE233+AC233+AD233</f>
        <v>0</v>
      </c>
      <c r="AG233">
        <f>BN233*AU233*(BI233-BH233*(1000-AU233*BK233)/(1000-AU233*BJ233))/(100*BB233)</f>
        <v>0</v>
      </c>
      <c r="AH233">
        <f>1000*BN233*AU233*(BJ233-BK233)/(100*BB233*(1000-AU233*BJ233))</f>
        <v>0</v>
      </c>
      <c r="AI233">
        <f>(AJ233 - AK233 - BO233*1E3/(8.314*(BQ233+273.15)) * AM233/BN233 * AL233) * BN233/(100*BB233) * (1000 - BK233)/1000</f>
        <v>0</v>
      </c>
      <c r="AJ233">
        <v>1710.36998015575</v>
      </c>
      <c r="AK233">
        <v>1678.48527272727</v>
      </c>
      <c r="AL233">
        <v>3.37783343567963</v>
      </c>
      <c r="AM233">
        <v>66.8786947202565</v>
      </c>
      <c r="AN233">
        <f>(AP233 - AO233 + BO233*1E3/(8.314*(BQ233+273.15)) * AR233/BN233 * AQ233) * BN233/(100*BB233) * 1000/(1000 - AP233)</f>
        <v>0</v>
      </c>
      <c r="AO233">
        <v>22.2361242404845</v>
      </c>
      <c r="AP233">
        <v>23.0669115151515</v>
      </c>
      <c r="AQ233">
        <v>0.000198863209177823</v>
      </c>
      <c r="AR233">
        <v>77.4196873633664</v>
      </c>
      <c r="AS233">
        <v>15</v>
      </c>
      <c r="AT233">
        <v>3</v>
      </c>
      <c r="AU233">
        <f>IF(AS233*$H$13&gt;=AW233,1.0,(AW233/(AW233-AS233*$H$13)))</f>
        <v>0</v>
      </c>
      <c r="AV233">
        <f>(AU233-1)*100</f>
        <v>0</v>
      </c>
      <c r="AW233">
        <f>MAX(0,($B$13+$C$13*BV233)/(1+$D$13*BV233)*BO233/(BQ233+273)*$E$13)</f>
        <v>0</v>
      </c>
      <c r="AX233">
        <f>$B$11*BW233+$C$11*BX233+$F$11*CI233*(1-CL233)</f>
        <v>0</v>
      </c>
      <c r="AY233">
        <f>AX233*AZ233</f>
        <v>0</v>
      </c>
      <c r="AZ233">
        <f>($B$11*$D$9+$C$11*$D$9+$F$11*((CV233+CN233)/MAX(CV233+CN233+CW233, 0.1)*$I$9+CW233/MAX(CV233+CN233+CW233, 0.1)*$J$9))/($B$11+$C$11+$F$11)</f>
        <v>0</v>
      </c>
      <c r="BA233">
        <f>($B$11*$K$9+$C$11*$K$9+$F$11*((CV233+CN233)/MAX(CV233+CN233+CW233, 0.1)*$P$9+CW233/MAX(CV233+CN233+CW233, 0.1)*$Q$9))/($B$11+$C$11+$F$11)</f>
        <v>0</v>
      </c>
      <c r="BB233">
        <v>2.18</v>
      </c>
      <c r="BC233">
        <v>0.5</v>
      </c>
      <c r="BD233" t="s">
        <v>355</v>
      </c>
      <c r="BE233">
        <v>2</v>
      </c>
      <c r="BF233" t="b">
        <v>1</v>
      </c>
      <c r="BG233">
        <v>1656173466.6</v>
      </c>
      <c r="BH233">
        <v>1616.42962962963</v>
      </c>
      <c r="BI233">
        <v>1658.35814814815</v>
      </c>
      <c r="BJ233">
        <v>23.0604851851852</v>
      </c>
      <c r="BK233">
        <v>22.2350666666667</v>
      </c>
      <c r="BL233">
        <v>1612.84777777778</v>
      </c>
      <c r="BM233">
        <v>23.008937037037</v>
      </c>
      <c r="BN233">
        <v>500.003407407407</v>
      </c>
      <c r="BO233">
        <v>76.3147333333333</v>
      </c>
      <c r="BP233">
        <v>0.0999943666666667</v>
      </c>
      <c r="BQ233">
        <v>26.8327740740741</v>
      </c>
      <c r="BR233">
        <v>27.0700851851852</v>
      </c>
      <c r="BS233">
        <v>999.9</v>
      </c>
      <c r="BT233">
        <v>0</v>
      </c>
      <c r="BU233">
        <v>0</v>
      </c>
      <c r="BV233">
        <v>10006.5303703704</v>
      </c>
      <c r="BW233">
        <v>0</v>
      </c>
      <c r="BX233">
        <v>1801.60185185185</v>
      </c>
      <c r="BY233">
        <v>-41.9291666666667</v>
      </c>
      <c r="BZ233">
        <v>1654.58555555556</v>
      </c>
      <c r="CA233">
        <v>1696.07111111111</v>
      </c>
      <c r="CB233">
        <v>0.825413</v>
      </c>
      <c r="CC233">
        <v>1658.35814814815</v>
      </c>
      <c r="CD233">
        <v>22.2350666666667</v>
      </c>
      <c r="CE233">
        <v>1.75985518518519</v>
      </c>
      <c r="CF233">
        <v>1.69686407407407</v>
      </c>
      <c r="CG233">
        <v>15.4347037037037</v>
      </c>
      <c r="CH233">
        <v>14.8677777777778</v>
      </c>
      <c r="CI233">
        <v>1999.98444444444</v>
      </c>
      <c r="CJ233">
        <v>0.980000333333333</v>
      </c>
      <c r="CK233">
        <v>0.0199996222222222</v>
      </c>
      <c r="CL233">
        <v>0</v>
      </c>
      <c r="CM233">
        <v>2.45199259259259</v>
      </c>
      <c r="CN233">
        <v>0</v>
      </c>
      <c r="CO233">
        <v>3088.04962962963</v>
      </c>
      <c r="CP233">
        <v>16705.2703703704</v>
      </c>
      <c r="CQ233">
        <v>46.6732222222222</v>
      </c>
      <c r="CR233">
        <v>49.187</v>
      </c>
      <c r="CS233">
        <v>47.875</v>
      </c>
      <c r="CT233">
        <v>46.937</v>
      </c>
      <c r="CU233">
        <v>46</v>
      </c>
      <c r="CV233">
        <v>1959.98444444444</v>
      </c>
      <c r="CW233">
        <v>40</v>
      </c>
      <c r="CX233">
        <v>0</v>
      </c>
      <c r="CY233">
        <v>1656173473.2</v>
      </c>
      <c r="CZ233">
        <v>0</v>
      </c>
      <c r="DA233">
        <v>0</v>
      </c>
      <c r="DB233" t="s">
        <v>356</v>
      </c>
      <c r="DC233">
        <v>1656081796.1</v>
      </c>
      <c r="DD233">
        <v>1656081786.6</v>
      </c>
      <c r="DE233">
        <v>0</v>
      </c>
      <c r="DF233">
        <v>0.447</v>
      </c>
      <c r="DG233">
        <v>0.012</v>
      </c>
      <c r="DH233">
        <v>1.816</v>
      </c>
      <c r="DI233">
        <v>-0.091</v>
      </c>
      <c r="DJ233">
        <v>420</v>
      </c>
      <c r="DK233">
        <v>13</v>
      </c>
      <c r="DL233">
        <v>0.64</v>
      </c>
      <c r="DM233">
        <v>0.22</v>
      </c>
      <c r="DN233">
        <v>-41.8443146341463</v>
      </c>
      <c r="DO233">
        <v>0.204048083623629</v>
      </c>
      <c r="DP233">
        <v>0.46441307546611</v>
      </c>
      <c r="DQ233">
        <v>0</v>
      </c>
      <c r="DR233">
        <v>0.841355829268293</v>
      </c>
      <c r="DS233">
        <v>-0.187898027874565</v>
      </c>
      <c r="DT233">
        <v>0.025834549115385</v>
      </c>
      <c r="DU233">
        <v>0</v>
      </c>
      <c r="DV233">
        <v>0</v>
      </c>
      <c r="DW233">
        <v>2</v>
      </c>
      <c r="DX233" t="s">
        <v>357</v>
      </c>
      <c r="DY233">
        <v>2.84007</v>
      </c>
      <c r="DZ233">
        <v>2.71667</v>
      </c>
      <c r="EA233">
        <v>0.191602</v>
      </c>
      <c r="EB233">
        <v>0.194277</v>
      </c>
      <c r="EC233">
        <v>0.084876</v>
      </c>
      <c r="ED233">
        <v>0.0821386</v>
      </c>
      <c r="EE233">
        <v>22823</v>
      </c>
      <c r="EF233">
        <v>19651.1</v>
      </c>
      <c r="EG233">
        <v>25289.3</v>
      </c>
      <c r="EH233">
        <v>23765.9</v>
      </c>
      <c r="EI233">
        <v>39524.9</v>
      </c>
      <c r="EJ233">
        <v>36124.1</v>
      </c>
      <c r="EK233">
        <v>45738.2</v>
      </c>
      <c r="EL233">
        <v>42415.9</v>
      </c>
      <c r="EM233">
        <v>1.7596</v>
      </c>
      <c r="EN233">
        <v>2.1553</v>
      </c>
      <c r="EO233">
        <v>0.0196546</v>
      </c>
      <c r="EP233">
        <v>0</v>
      </c>
      <c r="EQ233">
        <v>26.7469</v>
      </c>
      <c r="ER233">
        <v>999.9</v>
      </c>
      <c r="ES233">
        <v>38.451</v>
      </c>
      <c r="ET233">
        <v>34.533</v>
      </c>
      <c r="EU233">
        <v>27.7332</v>
      </c>
      <c r="EV233">
        <v>52.1466</v>
      </c>
      <c r="EW233">
        <v>34.1426</v>
      </c>
      <c r="EX233">
        <v>2</v>
      </c>
      <c r="EY233">
        <v>0.186306</v>
      </c>
      <c r="EZ233">
        <v>2.82174</v>
      </c>
      <c r="FA233">
        <v>20.22</v>
      </c>
      <c r="FB233">
        <v>5.23301</v>
      </c>
      <c r="FC233">
        <v>11.992</v>
      </c>
      <c r="FD233">
        <v>4.9556</v>
      </c>
      <c r="FE233">
        <v>3.30393</v>
      </c>
      <c r="FF233">
        <v>9999</v>
      </c>
      <c r="FG233">
        <v>311.9</v>
      </c>
      <c r="FH233">
        <v>3781.3</v>
      </c>
      <c r="FI233">
        <v>9999</v>
      </c>
      <c r="FJ233">
        <v>1.86828</v>
      </c>
      <c r="FK233">
        <v>1.86401</v>
      </c>
      <c r="FL233">
        <v>1.87149</v>
      </c>
      <c r="FM233">
        <v>1.86253</v>
      </c>
      <c r="FN233">
        <v>1.86188</v>
      </c>
      <c r="FO233">
        <v>1.86829</v>
      </c>
      <c r="FP233">
        <v>1.85848</v>
      </c>
      <c r="FQ233">
        <v>1.86478</v>
      </c>
      <c r="FR233">
        <v>5</v>
      </c>
      <c r="FS233">
        <v>0</v>
      </c>
      <c r="FT233">
        <v>0</v>
      </c>
      <c r="FU233">
        <v>0</v>
      </c>
      <c r="FV233" t="s">
        <v>358</v>
      </c>
      <c r="FW233" t="s">
        <v>359</v>
      </c>
      <c r="FX233" t="s">
        <v>360</v>
      </c>
      <c r="FY233" t="s">
        <v>360</v>
      </c>
      <c r="FZ233" t="s">
        <v>360</v>
      </c>
      <c r="GA233" t="s">
        <v>360</v>
      </c>
      <c r="GB233">
        <v>0</v>
      </c>
      <c r="GC233">
        <v>100</v>
      </c>
      <c r="GD233">
        <v>100</v>
      </c>
      <c r="GE233">
        <v>3.66</v>
      </c>
      <c r="GF233">
        <v>0.0515</v>
      </c>
      <c r="GG233">
        <v>0.394990895927804</v>
      </c>
      <c r="GH233">
        <v>0.00311535208462502</v>
      </c>
      <c r="GI233">
        <v>-2.16445174003142e-06</v>
      </c>
      <c r="GJ233">
        <v>9.0383515404126e-10</v>
      </c>
      <c r="GK233">
        <v>0.0515542376217994</v>
      </c>
      <c r="GL233">
        <v>0</v>
      </c>
      <c r="GM233">
        <v>0</v>
      </c>
      <c r="GN233">
        <v>0</v>
      </c>
      <c r="GO233">
        <v>18</v>
      </c>
      <c r="GP233">
        <v>2154</v>
      </c>
      <c r="GQ233">
        <v>2</v>
      </c>
      <c r="GR233">
        <v>17</v>
      </c>
      <c r="GS233">
        <v>1528</v>
      </c>
      <c r="GT233">
        <v>1528.1</v>
      </c>
      <c r="GU233">
        <v>3.91968</v>
      </c>
      <c r="GV233">
        <v>2.31323</v>
      </c>
      <c r="GW233">
        <v>1.99829</v>
      </c>
      <c r="GX233">
        <v>2.67334</v>
      </c>
      <c r="GY233">
        <v>2.09351</v>
      </c>
      <c r="GZ233">
        <v>2.34741</v>
      </c>
      <c r="HA233">
        <v>39.9689</v>
      </c>
      <c r="HB233">
        <v>15.3491</v>
      </c>
      <c r="HC233">
        <v>18</v>
      </c>
      <c r="HD233">
        <v>426.053</v>
      </c>
      <c r="HE233">
        <v>699.429</v>
      </c>
      <c r="HF233">
        <v>23.0008</v>
      </c>
      <c r="HG233">
        <v>29.8901</v>
      </c>
      <c r="HH233">
        <v>30.0008</v>
      </c>
      <c r="HI233">
        <v>29.6335</v>
      </c>
      <c r="HJ233">
        <v>29.6185</v>
      </c>
      <c r="HK233">
        <v>78.462</v>
      </c>
      <c r="HL233">
        <v>25.1494</v>
      </c>
      <c r="HM233">
        <v>24.1824</v>
      </c>
      <c r="HN233">
        <v>23</v>
      </c>
      <c r="HO233">
        <v>1701.86</v>
      </c>
      <c r="HP233">
        <v>22.2869</v>
      </c>
      <c r="HQ233">
        <v>96.7881</v>
      </c>
      <c r="HR233">
        <v>99.7047</v>
      </c>
    </row>
    <row r="234" spans="1:226">
      <c r="A234">
        <v>218</v>
      </c>
      <c r="B234">
        <v>1656173479.1</v>
      </c>
      <c r="C234">
        <v>3682.59999990463</v>
      </c>
      <c r="D234" t="s">
        <v>796</v>
      </c>
      <c r="E234" t="s">
        <v>797</v>
      </c>
      <c r="F234">
        <v>5</v>
      </c>
      <c r="G234" t="s">
        <v>596</v>
      </c>
      <c r="H234" t="s">
        <v>354</v>
      </c>
      <c r="I234">
        <v>1656173471.31429</v>
      </c>
      <c r="J234">
        <f>(K234)/1000</f>
        <v>0</v>
      </c>
      <c r="K234">
        <f>IF(BF234, AN234, AH234)</f>
        <v>0</v>
      </c>
      <c r="L234">
        <f>IF(BF234, AI234, AG234)</f>
        <v>0</v>
      </c>
      <c r="M234">
        <f>BH234 - IF(AU234&gt;1, L234*BB234*100.0/(AW234*BV234), 0)</f>
        <v>0</v>
      </c>
      <c r="N234">
        <f>((T234-J234/2)*M234-L234)/(T234+J234/2)</f>
        <v>0</v>
      </c>
      <c r="O234">
        <f>N234*(BO234+BP234)/1000.0</f>
        <v>0</v>
      </c>
      <c r="P234">
        <f>(BH234 - IF(AU234&gt;1, L234*BB234*100.0/(AW234*BV234), 0))*(BO234+BP234)/1000.0</f>
        <v>0</v>
      </c>
      <c r="Q234">
        <f>2.0/((1/S234-1/R234)+SIGN(S234)*SQRT((1/S234-1/R234)*(1/S234-1/R234) + 4*BC234/((BC234+1)*(BC234+1))*(2*1/S234*1/R234-1/R234*1/R234)))</f>
        <v>0</v>
      </c>
      <c r="R234">
        <f>IF(LEFT(BD234,1)&lt;&gt;"0",IF(LEFT(BD234,1)="1",3.0,BE234),$D$5+$E$5*(BV234*BO234/($K$5*1000))+$F$5*(BV234*BO234/($K$5*1000))*MAX(MIN(BB234,$J$5),$I$5)*MAX(MIN(BB234,$J$5),$I$5)+$G$5*MAX(MIN(BB234,$J$5),$I$5)*(BV234*BO234/($K$5*1000))+$H$5*(BV234*BO234/($K$5*1000))*(BV234*BO234/($K$5*1000)))</f>
        <v>0</v>
      </c>
      <c r="S234">
        <f>J234*(1000-(1000*0.61365*exp(17.502*W234/(240.97+W234))/(BO234+BP234)+BJ234)/2)/(1000*0.61365*exp(17.502*W234/(240.97+W234))/(BO234+BP234)-BJ234)</f>
        <v>0</v>
      </c>
      <c r="T234">
        <f>1/((BC234+1)/(Q234/1.6)+1/(R234/1.37)) + BC234/((BC234+1)/(Q234/1.6) + BC234/(R234/1.37))</f>
        <v>0</v>
      </c>
      <c r="U234">
        <f>(AX234*BA234)</f>
        <v>0</v>
      </c>
      <c r="V234">
        <f>(BQ234+(U234+2*0.95*5.67E-8*(((BQ234+$B$7)+273)^4-(BQ234+273)^4)-44100*J234)/(1.84*29.3*R234+8*0.95*5.67E-8*(BQ234+273)^3))</f>
        <v>0</v>
      </c>
      <c r="W234">
        <f>($C$7*BR234+$D$7*BS234+$E$7*V234)</f>
        <v>0</v>
      </c>
      <c r="X234">
        <f>0.61365*exp(17.502*W234/(240.97+W234))</f>
        <v>0</v>
      </c>
      <c r="Y234">
        <f>(Z234/AA234*100)</f>
        <v>0</v>
      </c>
      <c r="Z234">
        <f>BJ234*(BO234+BP234)/1000</f>
        <v>0</v>
      </c>
      <c r="AA234">
        <f>0.61365*exp(17.502*BQ234/(240.97+BQ234))</f>
        <v>0</v>
      </c>
      <c r="AB234">
        <f>(X234-BJ234*(BO234+BP234)/1000)</f>
        <v>0</v>
      </c>
      <c r="AC234">
        <f>(-J234*44100)</f>
        <v>0</v>
      </c>
      <c r="AD234">
        <f>2*29.3*R234*0.92*(BQ234-W234)</f>
        <v>0</v>
      </c>
      <c r="AE234">
        <f>2*0.95*5.67E-8*(((BQ234+$B$7)+273)^4-(W234+273)^4)</f>
        <v>0</v>
      </c>
      <c r="AF234">
        <f>U234+AE234+AC234+AD234</f>
        <v>0</v>
      </c>
      <c r="AG234">
        <f>BN234*AU234*(BI234-BH234*(1000-AU234*BK234)/(1000-AU234*BJ234))/(100*BB234)</f>
        <v>0</v>
      </c>
      <c r="AH234">
        <f>1000*BN234*AU234*(BJ234-BK234)/(100*BB234*(1000-AU234*BJ234))</f>
        <v>0</v>
      </c>
      <c r="AI234">
        <f>(AJ234 - AK234 - BO234*1E3/(8.314*(BQ234+273.15)) * AM234/BN234 * AL234) * BN234/(100*BB234) * (1000 - BK234)/1000</f>
        <v>0</v>
      </c>
      <c r="AJ234">
        <v>1727.60022071804</v>
      </c>
      <c r="AK234">
        <v>1695.62375757576</v>
      </c>
      <c r="AL234">
        <v>3.39610692680539</v>
      </c>
      <c r="AM234">
        <v>66.8786947202565</v>
      </c>
      <c r="AN234">
        <f>(AP234 - AO234 + BO234*1E3/(8.314*(BQ234+273.15)) * AR234/BN234 * AQ234) * BN234/(100*BB234) * 1000/(1000 - AP234)</f>
        <v>0</v>
      </c>
      <c r="AO234">
        <v>22.2367989269007</v>
      </c>
      <c r="AP234">
        <v>23.0630993939394</v>
      </c>
      <c r="AQ234">
        <v>-6.59102444953478e-05</v>
      </c>
      <c r="AR234">
        <v>77.4196873633664</v>
      </c>
      <c r="AS234">
        <v>15</v>
      </c>
      <c r="AT234">
        <v>3</v>
      </c>
      <c r="AU234">
        <f>IF(AS234*$H$13&gt;=AW234,1.0,(AW234/(AW234-AS234*$H$13)))</f>
        <v>0</v>
      </c>
      <c r="AV234">
        <f>(AU234-1)*100</f>
        <v>0</v>
      </c>
      <c r="AW234">
        <f>MAX(0,($B$13+$C$13*BV234)/(1+$D$13*BV234)*BO234/(BQ234+273)*$E$13)</f>
        <v>0</v>
      </c>
      <c r="AX234">
        <f>$B$11*BW234+$C$11*BX234+$F$11*CI234*(1-CL234)</f>
        <v>0</v>
      </c>
      <c r="AY234">
        <f>AX234*AZ234</f>
        <v>0</v>
      </c>
      <c r="AZ234">
        <f>($B$11*$D$9+$C$11*$D$9+$F$11*((CV234+CN234)/MAX(CV234+CN234+CW234, 0.1)*$I$9+CW234/MAX(CV234+CN234+CW234, 0.1)*$J$9))/($B$11+$C$11+$F$11)</f>
        <v>0</v>
      </c>
      <c r="BA234">
        <f>($B$11*$K$9+$C$11*$K$9+$F$11*((CV234+CN234)/MAX(CV234+CN234+CW234, 0.1)*$P$9+CW234/MAX(CV234+CN234+CW234, 0.1)*$Q$9))/($B$11+$C$11+$F$11)</f>
        <v>0</v>
      </c>
      <c r="BB234">
        <v>2.18</v>
      </c>
      <c r="BC234">
        <v>0.5</v>
      </c>
      <c r="BD234" t="s">
        <v>355</v>
      </c>
      <c r="BE234">
        <v>2</v>
      </c>
      <c r="BF234" t="b">
        <v>1</v>
      </c>
      <c r="BG234">
        <v>1656173471.31429</v>
      </c>
      <c r="BH234">
        <v>1632.25392857143</v>
      </c>
      <c r="BI234">
        <v>1674.05428571429</v>
      </c>
      <c r="BJ234">
        <v>23.065525</v>
      </c>
      <c r="BK234">
        <v>22.2368071428571</v>
      </c>
      <c r="BL234">
        <v>1628.62214285714</v>
      </c>
      <c r="BM234">
        <v>23.0139607142857</v>
      </c>
      <c r="BN234">
        <v>500.006857142857</v>
      </c>
      <c r="BO234">
        <v>76.3146142857143</v>
      </c>
      <c r="BP234">
        <v>0.0999981464285714</v>
      </c>
      <c r="BQ234">
        <v>26.8386</v>
      </c>
      <c r="BR234">
        <v>27.0754821428571</v>
      </c>
      <c r="BS234">
        <v>999.9</v>
      </c>
      <c r="BT234">
        <v>0</v>
      </c>
      <c r="BU234">
        <v>0</v>
      </c>
      <c r="BV234">
        <v>10017.8167857143</v>
      </c>
      <c r="BW234">
        <v>0</v>
      </c>
      <c r="BX234">
        <v>1802.09464285714</v>
      </c>
      <c r="BY234">
        <v>-41.7997785714286</v>
      </c>
      <c r="BZ234">
        <v>1670.79214285714</v>
      </c>
      <c r="CA234">
        <v>1712.12714285714</v>
      </c>
      <c r="CB234">
        <v>0.82870975</v>
      </c>
      <c r="CC234">
        <v>1674.05428571429</v>
      </c>
      <c r="CD234">
        <v>22.2368071428571</v>
      </c>
      <c r="CE234">
        <v>1.76023607142857</v>
      </c>
      <c r="CF234">
        <v>1.69699357142857</v>
      </c>
      <c r="CG234">
        <v>15.4380785714286</v>
      </c>
      <c r="CH234">
        <v>14.8689607142857</v>
      </c>
      <c r="CI234">
        <v>2000.00357142857</v>
      </c>
      <c r="CJ234">
        <v>0.980000928571428</v>
      </c>
      <c r="CK234">
        <v>0.0199990071428571</v>
      </c>
      <c r="CL234">
        <v>0</v>
      </c>
      <c r="CM234">
        <v>2.46646071428571</v>
      </c>
      <c r="CN234">
        <v>0</v>
      </c>
      <c r="CO234">
        <v>3087.48714285714</v>
      </c>
      <c r="CP234">
        <v>16705.4357142857</v>
      </c>
      <c r="CQ234">
        <v>46.6825714285714</v>
      </c>
      <c r="CR234">
        <v>49.196</v>
      </c>
      <c r="CS234">
        <v>47.8794285714286</v>
      </c>
      <c r="CT234">
        <v>46.937</v>
      </c>
      <c r="CU234">
        <v>46</v>
      </c>
      <c r="CV234">
        <v>1960.00357142857</v>
      </c>
      <c r="CW234">
        <v>40</v>
      </c>
      <c r="CX234">
        <v>0</v>
      </c>
      <c r="CY234">
        <v>1656173478</v>
      </c>
      <c r="CZ234">
        <v>0</v>
      </c>
      <c r="DA234">
        <v>0</v>
      </c>
      <c r="DB234" t="s">
        <v>356</v>
      </c>
      <c r="DC234">
        <v>1656081796.1</v>
      </c>
      <c r="DD234">
        <v>1656081786.6</v>
      </c>
      <c r="DE234">
        <v>0</v>
      </c>
      <c r="DF234">
        <v>0.447</v>
      </c>
      <c r="DG234">
        <v>0.012</v>
      </c>
      <c r="DH234">
        <v>1.816</v>
      </c>
      <c r="DI234">
        <v>-0.091</v>
      </c>
      <c r="DJ234">
        <v>420</v>
      </c>
      <c r="DK234">
        <v>13</v>
      </c>
      <c r="DL234">
        <v>0.64</v>
      </c>
      <c r="DM234">
        <v>0.22</v>
      </c>
      <c r="DN234">
        <v>-41.8055243902439</v>
      </c>
      <c r="DO234">
        <v>0.736429965156747</v>
      </c>
      <c r="DP234">
        <v>0.459952073739019</v>
      </c>
      <c r="DQ234">
        <v>0</v>
      </c>
      <c r="DR234">
        <v>0.826612902439025</v>
      </c>
      <c r="DS234">
        <v>0.0257042090592352</v>
      </c>
      <c r="DT234">
        <v>0.00535924303812594</v>
      </c>
      <c r="DU234">
        <v>1</v>
      </c>
      <c r="DV234">
        <v>1</v>
      </c>
      <c r="DW234">
        <v>2</v>
      </c>
      <c r="DX234" t="s">
        <v>375</v>
      </c>
      <c r="DY234">
        <v>2.84</v>
      </c>
      <c r="DZ234">
        <v>2.71653</v>
      </c>
      <c r="EA234">
        <v>0.192757</v>
      </c>
      <c r="EB234">
        <v>0.195342</v>
      </c>
      <c r="EC234">
        <v>0.0848666</v>
      </c>
      <c r="ED234">
        <v>0.0821389</v>
      </c>
      <c r="EE234">
        <v>22789.7</v>
      </c>
      <c r="EF234">
        <v>19624.9</v>
      </c>
      <c r="EG234">
        <v>25288.7</v>
      </c>
      <c r="EH234">
        <v>23765.7</v>
      </c>
      <c r="EI234">
        <v>39524.4</v>
      </c>
      <c r="EJ234">
        <v>36123.8</v>
      </c>
      <c r="EK234">
        <v>45737.1</v>
      </c>
      <c r="EL234">
        <v>42415.6</v>
      </c>
      <c r="EM234">
        <v>1.75955</v>
      </c>
      <c r="EN234">
        <v>2.15507</v>
      </c>
      <c r="EO234">
        <v>0.0215545</v>
      </c>
      <c r="EP234">
        <v>0</v>
      </c>
      <c r="EQ234">
        <v>26.7469</v>
      </c>
      <c r="ER234">
        <v>999.9</v>
      </c>
      <c r="ES234">
        <v>38.451</v>
      </c>
      <c r="ET234">
        <v>34.523</v>
      </c>
      <c r="EU234">
        <v>27.7137</v>
      </c>
      <c r="EV234">
        <v>52.1566</v>
      </c>
      <c r="EW234">
        <v>34.1146</v>
      </c>
      <c r="EX234">
        <v>2</v>
      </c>
      <c r="EY234">
        <v>0.186992</v>
      </c>
      <c r="EZ234">
        <v>2.83906</v>
      </c>
      <c r="FA234">
        <v>20.2197</v>
      </c>
      <c r="FB234">
        <v>5.23226</v>
      </c>
      <c r="FC234">
        <v>11.992</v>
      </c>
      <c r="FD234">
        <v>4.9557</v>
      </c>
      <c r="FE234">
        <v>3.30387</v>
      </c>
      <c r="FF234">
        <v>9999</v>
      </c>
      <c r="FG234">
        <v>311.9</v>
      </c>
      <c r="FH234">
        <v>3781.6</v>
      </c>
      <c r="FI234">
        <v>9999</v>
      </c>
      <c r="FJ234">
        <v>1.86827</v>
      </c>
      <c r="FK234">
        <v>1.86401</v>
      </c>
      <c r="FL234">
        <v>1.87149</v>
      </c>
      <c r="FM234">
        <v>1.86251</v>
      </c>
      <c r="FN234">
        <v>1.86188</v>
      </c>
      <c r="FO234">
        <v>1.86829</v>
      </c>
      <c r="FP234">
        <v>1.85849</v>
      </c>
      <c r="FQ234">
        <v>1.86478</v>
      </c>
      <c r="FR234">
        <v>5</v>
      </c>
      <c r="FS234">
        <v>0</v>
      </c>
      <c r="FT234">
        <v>0</v>
      </c>
      <c r="FU234">
        <v>0</v>
      </c>
      <c r="FV234" t="s">
        <v>358</v>
      </c>
      <c r="FW234" t="s">
        <v>359</v>
      </c>
      <c r="FX234" t="s">
        <v>360</v>
      </c>
      <c r="FY234" t="s">
        <v>360</v>
      </c>
      <c r="FZ234" t="s">
        <v>360</v>
      </c>
      <c r="GA234" t="s">
        <v>360</v>
      </c>
      <c r="GB234">
        <v>0</v>
      </c>
      <c r="GC234">
        <v>100</v>
      </c>
      <c r="GD234">
        <v>100</v>
      </c>
      <c r="GE234">
        <v>3.72</v>
      </c>
      <c r="GF234">
        <v>0.0516</v>
      </c>
      <c r="GG234">
        <v>0.394990895927804</v>
      </c>
      <c r="GH234">
        <v>0.00311535208462502</v>
      </c>
      <c r="GI234">
        <v>-2.16445174003142e-06</v>
      </c>
      <c r="GJ234">
        <v>9.0383515404126e-10</v>
      </c>
      <c r="GK234">
        <v>0.0515542376217994</v>
      </c>
      <c r="GL234">
        <v>0</v>
      </c>
      <c r="GM234">
        <v>0</v>
      </c>
      <c r="GN234">
        <v>0</v>
      </c>
      <c r="GO234">
        <v>18</v>
      </c>
      <c r="GP234">
        <v>2154</v>
      </c>
      <c r="GQ234">
        <v>2</v>
      </c>
      <c r="GR234">
        <v>17</v>
      </c>
      <c r="GS234">
        <v>1528</v>
      </c>
      <c r="GT234">
        <v>1528.2</v>
      </c>
      <c r="GU234">
        <v>3.94531</v>
      </c>
      <c r="GV234">
        <v>2.31201</v>
      </c>
      <c r="GW234">
        <v>1.99829</v>
      </c>
      <c r="GX234">
        <v>2.67334</v>
      </c>
      <c r="GY234">
        <v>2.09351</v>
      </c>
      <c r="GZ234">
        <v>2.37671</v>
      </c>
      <c r="HA234">
        <v>39.9689</v>
      </c>
      <c r="HB234">
        <v>15.3579</v>
      </c>
      <c r="HC234">
        <v>18</v>
      </c>
      <c r="HD234">
        <v>426.083</v>
      </c>
      <c r="HE234">
        <v>699.332</v>
      </c>
      <c r="HF234">
        <v>23.0028</v>
      </c>
      <c r="HG234">
        <v>29.8981</v>
      </c>
      <c r="HH234">
        <v>30.0007</v>
      </c>
      <c r="HI234">
        <v>29.642</v>
      </c>
      <c r="HJ234">
        <v>29.6268</v>
      </c>
      <c r="HK234">
        <v>79.0538</v>
      </c>
      <c r="HL234">
        <v>25.1494</v>
      </c>
      <c r="HM234">
        <v>24.1824</v>
      </c>
      <c r="HN234">
        <v>23</v>
      </c>
      <c r="HO234">
        <v>1722.1</v>
      </c>
      <c r="HP234">
        <v>22.2996</v>
      </c>
      <c r="HQ234">
        <v>96.7857</v>
      </c>
      <c r="HR234">
        <v>99.704</v>
      </c>
    </row>
    <row r="235" spans="1:226">
      <c r="A235">
        <v>219</v>
      </c>
      <c r="B235">
        <v>1656173484.1</v>
      </c>
      <c r="C235">
        <v>3687.59999990463</v>
      </c>
      <c r="D235" t="s">
        <v>798</v>
      </c>
      <c r="E235" t="s">
        <v>799</v>
      </c>
      <c r="F235">
        <v>5</v>
      </c>
      <c r="G235" t="s">
        <v>596</v>
      </c>
      <c r="H235" t="s">
        <v>354</v>
      </c>
      <c r="I235">
        <v>1656173476.6</v>
      </c>
      <c r="J235">
        <f>(K235)/1000</f>
        <v>0</v>
      </c>
      <c r="K235">
        <f>IF(BF235, AN235, AH235)</f>
        <v>0</v>
      </c>
      <c r="L235">
        <f>IF(BF235, AI235, AG235)</f>
        <v>0</v>
      </c>
      <c r="M235">
        <f>BH235 - IF(AU235&gt;1, L235*BB235*100.0/(AW235*BV235), 0)</f>
        <v>0</v>
      </c>
      <c r="N235">
        <f>((T235-J235/2)*M235-L235)/(T235+J235/2)</f>
        <v>0</v>
      </c>
      <c r="O235">
        <f>N235*(BO235+BP235)/1000.0</f>
        <v>0</v>
      </c>
      <c r="P235">
        <f>(BH235 - IF(AU235&gt;1, L235*BB235*100.0/(AW235*BV235), 0))*(BO235+BP235)/1000.0</f>
        <v>0</v>
      </c>
      <c r="Q235">
        <f>2.0/((1/S235-1/R235)+SIGN(S235)*SQRT((1/S235-1/R235)*(1/S235-1/R235) + 4*BC235/((BC235+1)*(BC235+1))*(2*1/S235*1/R235-1/R235*1/R235)))</f>
        <v>0</v>
      </c>
      <c r="R235">
        <f>IF(LEFT(BD235,1)&lt;&gt;"0",IF(LEFT(BD235,1)="1",3.0,BE235),$D$5+$E$5*(BV235*BO235/($K$5*1000))+$F$5*(BV235*BO235/($K$5*1000))*MAX(MIN(BB235,$J$5),$I$5)*MAX(MIN(BB235,$J$5),$I$5)+$G$5*MAX(MIN(BB235,$J$5),$I$5)*(BV235*BO235/($K$5*1000))+$H$5*(BV235*BO235/($K$5*1000))*(BV235*BO235/($K$5*1000)))</f>
        <v>0</v>
      </c>
      <c r="S235">
        <f>J235*(1000-(1000*0.61365*exp(17.502*W235/(240.97+W235))/(BO235+BP235)+BJ235)/2)/(1000*0.61365*exp(17.502*W235/(240.97+W235))/(BO235+BP235)-BJ235)</f>
        <v>0</v>
      </c>
      <c r="T235">
        <f>1/((BC235+1)/(Q235/1.6)+1/(R235/1.37)) + BC235/((BC235+1)/(Q235/1.6) + BC235/(R235/1.37))</f>
        <v>0</v>
      </c>
      <c r="U235">
        <f>(AX235*BA235)</f>
        <v>0</v>
      </c>
      <c r="V235">
        <f>(BQ235+(U235+2*0.95*5.67E-8*(((BQ235+$B$7)+273)^4-(BQ235+273)^4)-44100*J235)/(1.84*29.3*R235+8*0.95*5.67E-8*(BQ235+273)^3))</f>
        <v>0</v>
      </c>
      <c r="W235">
        <f>($C$7*BR235+$D$7*BS235+$E$7*V235)</f>
        <v>0</v>
      </c>
      <c r="X235">
        <f>0.61365*exp(17.502*W235/(240.97+W235))</f>
        <v>0</v>
      </c>
      <c r="Y235">
        <f>(Z235/AA235*100)</f>
        <v>0</v>
      </c>
      <c r="Z235">
        <f>BJ235*(BO235+BP235)/1000</f>
        <v>0</v>
      </c>
      <c r="AA235">
        <f>0.61365*exp(17.502*BQ235/(240.97+BQ235))</f>
        <v>0</v>
      </c>
      <c r="AB235">
        <f>(X235-BJ235*(BO235+BP235)/1000)</f>
        <v>0</v>
      </c>
      <c r="AC235">
        <f>(-J235*44100)</f>
        <v>0</v>
      </c>
      <c r="AD235">
        <f>2*29.3*R235*0.92*(BQ235-W235)</f>
        <v>0</v>
      </c>
      <c r="AE235">
        <f>2*0.95*5.67E-8*(((BQ235+$B$7)+273)^4-(W235+273)^4)</f>
        <v>0</v>
      </c>
      <c r="AF235">
        <f>U235+AE235+AC235+AD235</f>
        <v>0</v>
      </c>
      <c r="AG235">
        <f>BN235*AU235*(BI235-BH235*(1000-AU235*BK235)/(1000-AU235*BJ235))/(100*BB235)</f>
        <v>0</v>
      </c>
      <c r="AH235">
        <f>1000*BN235*AU235*(BJ235-BK235)/(100*BB235*(1000-AU235*BJ235))</f>
        <v>0</v>
      </c>
      <c r="AI235">
        <f>(AJ235 - AK235 - BO235*1E3/(8.314*(BQ235+273.15)) * AM235/BN235 * AL235) * BN235/(100*BB235) * (1000 - BK235)/1000</f>
        <v>0</v>
      </c>
      <c r="AJ235">
        <v>1744.39489179305</v>
      </c>
      <c r="AK235">
        <v>1712.62236363636</v>
      </c>
      <c r="AL235">
        <v>3.42420401837804</v>
      </c>
      <c r="AM235">
        <v>66.8786947202565</v>
      </c>
      <c r="AN235">
        <f>(AP235 - AO235 + BO235*1E3/(8.314*(BQ235+273.15)) * AR235/BN235 * AQ235) * BN235/(100*BB235) * 1000/(1000 - AP235)</f>
        <v>0</v>
      </c>
      <c r="AO235">
        <v>22.2362045362269</v>
      </c>
      <c r="AP235">
        <v>23.0560660606061</v>
      </c>
      <c r="AQ235">
        <v>-4.27690306630754e-05</v>
      </c>
      <c r="AR235">
        <v>77.4196873633664</v>
      </c>
      <c r="AS235">
        <v>15</v>
      </c>
      <c r="AT235">
        <v>3</v>
      </c>
      <c r="AU235">
        <f>IF(AS235*$H$13&gt;=AW235,1.0,(AW235/(AW235-AS235*$H$13)))</f>
        <v>0</v>
      </c>
      <c r="AV235">
        <f>(AU235-1)*100</f>
        <v>0</v>
      </c>
      <c r="AW235">
        <f>MAX(0,($B$13+$C$13*BV235)/(1+$D$13*BV235)*BO235/(BQ235+273)*$E$13)</f>
        <v>0</v>
      </c>
      <c r="AX235">
        <f>$B$11*BW235+$C$11*BX235+$F$11*CI235*(1-CL235)</f>
        <v>0</v>
      </c>
      <c r="AY235">
        <f>AX235*AZ235</f>
        <v>0</v>
      </c>
      <c r="AZ235">
        <f>($B$11*$D$9+$C$11*$D$9+$F$11*((CV235+CN235)/MAX(CV235+CN235+CW235, 0.1)*$I$9+CW235/MAX(CV235+CN235+CW235, 0.1)*$J$9))/($B$11+$C$11+$F$11)</f>
        <v>0</v>
      </c>
      <c r="BA235">
        <f>($B$11*$K$9+$C$11*$K$9+$F$11*((CV235+CN235)/MAX(CV235+CN235+CW235, 0.1)*$P$9+CW235/MAX(CV235+CN235+CW235, 0.1)*$Q$9))/($B$11+$C$11+$F$11)</f>
        <v>0</v>
      </c>
      <c r="BB235">
        <v>2.18</v>
      </c>
      <c r="BC235">
        <v>0.5</v>
      </c>
      <c r="BD235" t="s">
        <v>355</v>
      </c>
      <c r="BE235">
        <v>2</v>
      </c>
      <c r="BF235" t="b">
        <v>1</v>
      </c>
      <c r="BG235">
        <v>1656173476.6</v>
      </c>
      <c r="BH235">
        <v>1649.80925925926</v>
      </c>
      <c r="BI235">
        <v>1691.49555555556</v>
      </c>
      <c r="BJ235">
        <v>23.0637296296296</v>
      </c>
      <c r="BK235">
        <v>22.2363481481481</v>
      </c>
      <c r="BL235">
        <v>1646.11962962963</v>
      </c>
      <c r="BM235">
        <v>23.0121666666667</v>
      </c>
      <c r="BN235">
        <v>500.016777777778</v>
      </c>
      <c r="BO235">
        <v>76.3149925925926</v>
      </c>
      <c r="BP235">
        <v>0.100005166666667</v>
      </c>
      <c r="BQ235">
        <v>26.8495518518519</v>
      </c>
      <c r="BR235">
        <v>27.087637037037</v>
      </c>
      <c r="BS235">
        <v>999.9</v>
      </c>
      <c r="BT235">
        <v>0</v>
      </c>
      <c r="BU235">
        <v>0</v>
      </c>
      <c r="BV235">
        <v>10016.6933333333</v>
      </c>
      <c r="BW235">
        <v>0</v>
      </c>
      <c r="BX235">
        <v>1802.29</v>
      </c>
      <c r="BY235">
        <v>-41.6863037037037</v>
      </c>
      <c r="BZ235">
        <v>1688.75703703704</v>
      </c>
      <c r="CA235">
        <v>1729.96407407407</v>
      </c>
      <c r="CB235">
        <v>0.827365333333333</v>
      </c>
      <c r="CC235">
        <v>1691.49555555556</v>
      </c>
      <c r="CD235">
        <v>22.2363481481481</v>
      </c>
      <c r="CE235">
        <v>1.76010740740741</v>
      </c>
      <c r="CF235">
        <v>1.69696703703704</v>
      </c>
      <c r="CG235">
        <v>15.4369444444444</v>
      </c>
      <c r="CH235">
        <v>14.8687222222222</v>
      </c>
      <c r="CI235">
        <v>1999.98962962963</v>
      </c>
      <c r="CJ235">
        <v>0.980001222222222</v>
      </c>
      <c r="CK235">
        <v>0.0199987037037037</v>
      </c>
      <c r="CL235">
        <v>0</v>
      </c>
      <c r="CM235">
        <v>2.50222962962963</v>
      </c>
      <c r="CN235">
        <v>0</v>
      </c>
      <c r="CO235">
        <v>3086.76037037037</v>
      </c>
      <c r="CP235">
        <v>16705.3222222222</v>
      </c>
      <c r="CQ235">
        <v>46.687</v>
      </c>
      <c r="CR235">
        <v>49.2103333333333</v>
      </c>
      <c r="CS235">
        <v>47.8841851851852</v>
      </c>
      <c r="CT235">
        <v>46.937</v>
      </c>
      <c r="CU235">
        <v>46</v>
      </c>
      <c r="CV235">
        <v>1959.98962962963</v>
      </c>
      <c r="CW235">
        <v>40</v>
      </c>
      <c r="CX235">
        <v>0</v>
      </c>
      <c r="CY235">
        <v>1656173482.8</v>
      </c>
      <c r="CZ235">
        <v>0</v>
      </c>
      <c r="DA235">
        <v>0</v>
      </c>
      <c r="DB235" t="s">
        <v>356</v>
      </c>
      <c r="DC235">
        <v>1656081796.1</v>
      </c>
      <c r="DD235">
        <v>1656081786.6</v>
      </c>
      <c r="DE235">
        <v>0</v>
      </c>
      <c r="DF235">
        <v>0.447</v>
      </c>
      <c r="DG235">
        <v>0.012</v>
      </c>
      <c r="DH235">
        <v>1.816</v>
      </c>
      <c r="DI235">
        <v>-0.091</v>
      </c>
      <c r="DJ235">
        <v>420</v>
      </c>
      <c r="DK235">
        <v>13</v>
      </c>
      <c r="DL235">
        <v>0.64</v>
      </c>
      <c r="DM235">
        <v>0.22</v>
      </c>
      <c r="DN235">
        <v>-41.768425</v>
      </c>
      <c r="DO235">
        <v>1.76434671669809</v>
      </c>
      <c r="DP235">
        <v>0.397506490984739</v>
      </c>
      <c r="DQ235">
        <v>0</v>
      </c>
      <c r="DR235">
        <v>0.827740675</v>
      </c>
      <c r="DS235">
        <v>-0.0105558461538496</v>
      </c>
      <c r="DT235">
        <v>0.0021813703191744</v>
      </c>
      <c r="DU235">
        <v>1</v>
      </c>
      <c r="DV235">
        <v>1</v>
      </c>
      <c r="DW235">
        <v>2</v>
      </c>
      <c r="DX235" t="s">
        <v>375</v>
      </c>
      <c r="DY235">
        <v>2.83984</v>
      </c>
      <c r="DZ235">
        <v>2.71653</v>
      </c>
      <c r="EA235">
        <v>0.193886</v>
      </c>
      <c r="EB235">
        <v>0.19651</v>
      </c>
      <c r="EC235">
        <v>0.0848404</v>
      </c>
      <c r="ED235">
        <v>0.0821318</v>
      </c>
      <c r="EE235">
        <v>22757.5</v>
      </c>
      <c r="EF235">
        <v>19595.9</v>
      </c>
      <c r="EG235">
        <v>25288.3</v>
      </c>
      <c r="EH235">
        <v>23765.2</v>
      </c>
      <c r="EI235">
        <v>39524.9</v>
      </c>
      <c r="EJ235">
        <v>36123.1</v>
      </c>
      <c r="EK235">
        <v>45736.4</v>
      </c>
      <c r="EL235">
        <v>42414.4</v>
      </c>
      <c r="EM235">
        <v>1.75902</v>
      </c>
      <c r="EN235">
        <v>2.15507</v>
      </c>
      <c r="EO235">
        <v>0.0217706</v>
      </c>
      <c r="EP235">
        <v>0</v>
      </c>
      <c r="EQ235">
        <v>26.7494</v>
      </c>
      <c r="ER235">
        <v>999.9</v>
      </c>
      <c r="ES235">
        <v>38.426</v>
      </c>
      <c r="ET235">
        <v>34.523</v>
      </c>
      <c r="EU235">
        <v>27.6969</v>
      </c>
      <c r="EV235">
        <v>52.1666</v>
      </c>
      <c r="EW235">
        <v>34.1707</v>
      </c>
      <c r="EX235">
        <v>2</v>
      </c>
      <c r="EY235">
        <v>0.187858</v>
      </c>
      <c r="EZ235">
        <v>2.86435</v>
      </c>
      <c r="FA235">
        <v>20.2194</v>
      </c>
      <c r="FB235">
        <v>5.23286</v>
      </c>
      <c r="FC235">
        <v>11.992</v>
      </c>
      <c r="FD235">
        <v>4.9555</v>
      </c>
      <c r="FE235">
        <v>3.3039</v>
      </c>
      <c r="FF235">
        <v>9999</v>
      </c>
      <c r="FG235">
        <v>311.9</v>
      </c>
      <c r="FH235">
        <v>3781.6</v>
      </c>
      <c r="FI235">
        <v>9999</v>
      </c>
      <c r="FJ235">
        <v>1.86826</v>
      </c>
      <c r="FK235">
        <v>1.86401</v>
      </c>
      <c r="FL235">
        <v>1.87149</v>
      </c>
      <c r="FM235">
        <v>1.86251</v>
      </c>
      <c r="FN235">
        <v>1.86188</v>
      </c>
      <c r="FO235">
        <v>1.86829</v>
      </c>
      <c r="FP235">
        <v>1.85849</v>
      </c>
      <c r="FQ235">
        <v>1.86478</v>
      </c>
      <c r="FR235">
        <v>5</v>
      </c>
      <c r="FS235">
        <v>0</v>
      </c>
      <c r="FT235">
        <v>0</v>
      </c>
      <c r="FU235">
        <v>0</v>
      </c>
      <c r="FV235" t="s">
        <v>358</v>
      </c>
      <c r="FW235" t="s">
        <v>359</v>
      </c>
      <c r="FX235" t="s">
        <v>360</v>
      </c>
      <c r="FY235" t="s">
        <v>360</v>
      </c>
      <c r="FZ235" t="s">
        <v>360</v>
      </c>
      <c r="GA235" t="s">
        <v>360</v>
      </c>
      <c r="GB235">
        <v>0</v>
      </c>
      <c r="GC235">
        <v>100</v>
      </c>
      <c r="GD235">
        <v>100</v>
      </c>
      <c r="GE235">
        <v>3.77</v>
      </c>
      <c r="GF235">
        <v>0.0515</v>
      </c>
      <c r="GG235">
        <v>0.394990895927804</v>
      </c>
      <c r="GH235">
        <v>0.00311535208462502</v>
      </c>
      <c r="GI235">
        <v>-2.16445174003142e-06</v>
      </c>
      <c r="GJ235">
        <v>9.0383515404126e-10</v>
      </c>
      <c r="GK235">
        <v>0.0515542376217994</v>
      </c>
      <c r="GL235">
        <v>0</v>
      </c>
      <c r="GM235">
        <v>0</v>
      </c>
      <c r="GN235">
        <v>0</v>
      </c>
      <c r="GO235">
        <v>18</v>
      </c>
      <c r="GP235">
        <v>2154</v>
      </c>
      <c r="GQ235">
        <v>2</v>
      </c>
      <c r="GR235">
        <v>17</v>
      </c>
      <c r="GS235">
        <v>1528.1</v>
      </c>
      <c r="GT235">
        <v>1528.3</v>
      </c>
      <c r="GU235">
        <v>3.97583</v>
      </c>
      <c r="GV235">
        <v>2.30347</v>
      </c>
      <c r="GW235">
        <v>1.99829</v>
      </c>
      <c r="GX235">
        <v>2.67334</v>
      </c>
      <c r="GY235">
        <v>2.09351</v>
      </c>
      <c r="GZ235">
        <v>2.37305</v>
      </c>
      <c r="HA235">
        <v>39.9689</v>
      </c>
      <c r="HB235">
        <v>15.3579</v>
      </c>
      <c r="HC235">
        <v>18</v>
      </c>
      <c r="HD235">
        <v>425.845</v>
      </c>
      <c r="HE235">
        <v>699.441</v>
      </c>
      <c r="HF235">
        <v>23.0043</v>
      </c>
      <c r="HG235">
        <v>29.9072</v>
      </c>
      <c r="HH235">
        <v>30.0008</v>
      </c>
      <c r="HI235">
        <v>29.6513</v>
      </c>
      <c r="HJ235">
        <v>29.6357</v>
      </c>
      <c r="HK235">
        <v>79.5974</v>
      </c>
      <c r="HL235">
        <v>25.1494</v>
      </c>
      <c r="HM235">
        <v>24.1824</v>
      </c>
      <c r="HN235">
        <v>23</v>
      </c>
      <c r="HO235">
        <v>1735.52</v>
      </c>
      <c r="HP235">
        <v>22.3201</v>
      </c>
      <c r="HQ235">
        <v>96.7842</v>
      </c>
      <c r="HR235">
        <v>99.7014</v>
      </c>
    </row>
    <row r="236" spans="1:226">
      <c r="A236">
        <v>220</v>
      </c>
      <c r="B236">
        <v>1656173489.1</v>
      </c>
      <c r="C236">
        <v>3692.59999990463</v>
      </c>
      <c r="D236" t="s">
        <v>800</v>
      </c>
      <c r="E236" t="s">
        <v>801</v>
      </c>
      <c r="F236">
        <v>5</v>
      </c>
      <c r="G236" t="s">
        <v>596</v>
      </c>
      <c r="H236" t="s">
        <v>354</v>
      </c>
      <c r="I236">
        <v>1656173481.31429</v>
      </c>
      <c r="J236">
        <f>(K236)/1000</f>
        <v>0</v>
      </c>
      <c r="K236">
        <f>IF(BF236, AN236, AH236)</f>
        <v>0</v>
      </c>
      <c r="L236">
        <f>IF(BF236, AI236, AG236)</f>
        <v>0</v>
      </c>
      <c r="M236">
        <f>BH236 - IF(AU236&gt;1, L236*BB236*100.0/(AW236*BV236), 0)</f>
        <v>0</v>
      </c>
      <c r="N236">
        <f>((T236-J236/2)*M236-L236)/(T236+J236/2)</f>
        <v>0</v>
      </c>
      <c r="O236">
        <f>N236*(BO236+BP236)/1000.0</f>
        <v>0</v>
      </c>
      <c r="P236">
        <f>(BH236 - IF(AU236&gt;1, L236*BB236*100.0/(AW236*BV236), 0))*(BO236+BP236)/1000.0</f>
        <v>0</v>
      </c>
      <c r="Q236">
        <f>2.0/((1/S236-1/R236)+SIGN(S236)*SQRT((1/S236-1/R236)*(1/S236-1/R236) + 4*BC236/((BC236+1)*(BC236+1))*(2*1/S236*1/R236-1/R236*1/R236)))</f>
        <v>0</v>
      </c>
      <c r="R236">
        <f>IF(LEFT(BD236,1)&lt;&gt;"0",IF(LEFT(BD236,1)="1",3.0,BE236),$D$5+$E$5*(BV236*BO236/($K$5*1000))+$F$5*(BV236*BO236/($K$5*1000))*MAX(MIN(BB236,$J$5),$I$5)*MAX(MIN(BB236,$J$5),$I$5)+$G$5*MAX(MIN(BB236,$J$5),$I$5)*(BV236*BO236/($K$5*1000))+$H$5*(BV236*BO236/($K$5*1000))*(BV236*BO236/($K$5*1000)))</f>
        <v>0</v>
      </c>
      <c r="S236">
        <f>J236*(1000-(1000*0.61365*exp(17.502*W236/(240.97+W236))/(BO236+BP236)+BJ236)/2)/(1000*0.61365*exp(17.502*W236/(240.97+W236))/(BO236+BP236)-BJ236)</f>
        <v>0</v>
      </c>
      <c r="T236">
        <f>1/((BC236+1)/(Q236/1.6)+1/(R236/1.37)) + BC236/((BC236+1)/(Q236/1.6) + BC236/(R236/1.37))</f>
        <v>0</v>
      </c>
      <c r="U236">
        <f>(AX236*BA236)</f>
        <v>0</v>
      </c>
      <c r="V236">
        <f>(BQ236+(U236+2*0.95*5.67E-8*(((BQ236+$B$7)+273)^4-(BQ236+273)^4)-44100*J236)/(1.84*29.3*R236+8*0.95*5.67E-8*(BQ236+273)^3))</f>
        <v>0</v>
      </c>
      <c r="W236">
        <f>($C$7*BR236+$D$7*BS236+$E$7*V236)</f>
        <v>0</v>
      </c>
      <c r="X236">
        <f>0.61365*exp(17.502*W236/(240.97+W236))</f>
        <v>0</v>
      </c>
      <c r="Y236">
        <f>(Z236/AA236*100)</f>
        <v>0</v>
      </c>
      <c r="Z236">
        <f>BJ236*(BO236+BP236)/1000</f>
        <v>0</v>
      </c>
      <c r="AA236">
        <f>0.61365*exp(17.502*BQ236/(240.97+BQ236))</f>
        <v>0</v>
      </c>
      <c r="AB236">
        <f>(X236-BJ236*(BO236+BP236)/1000)</f>
        <v>0</v>
      </c>
      <c r="AC236">
        <f>(-J236*44100)</f>
        <v>0</v>
      </c>
      <c r="AD236">
        <f>2*29.3*R236*0.92*(BQ236-W236)</f>
        <v>0</v>
      </c>
      <c r="AE236">
        <f>2*0.95*5.67E-8*(((BQ236+$B$7)+273)^4-(W236+273)^4)</f>
        <v>0</v>
      </c>
      <c r="AF236">
        <f>U236+AE236+AC236+AD236</f>
        <v>0</v>
      </c>
      <c r="AG236">
        <f>BN236*AU236*(BI236-BH236*(1000-AU236*BK236)/(1000-AU236*BJ236))/(100*BB236)</f>
        <v>0</v>
      </c>
      <c r="AH236">
        <f>1000*BN236*AU236*(BJ236-BK236)/(100*BB236*(1000-AU236*BJ236))</f>
        <v>0</v>
      </c>
      <c r="AI236">
        <f>(AJ236 - AK236 - BO236*1E3/(8.314*(BQ236+273.15)) * AM236/BN236 * AL236) * BN236/(100*BB236) * (1000 - BK236)/1000</f>
        <v>0</v>
      </c>
      <c r="AJ236">
        <v>1762.00457527413</v>
      </c>
      <c r="AK236">
        <v>1729.83521212121</v>
      </c>
      <c r="AL236">
        <v>3.45299008048189</v>
      </c>
      <c r="AM236">
        <v>66.8786947202565</v>
      </c>
      <c r="AN236">
        <f>(AP236 - AO236 + BO236*1E3/(8.314*(BQ236+273.15)) * AR236/BN236 * AQ236) * BN236/(100*BB236) * 1000/(1000 - AP236)</f>
        <v>0</v>
      </c>
      <c r="AO236">
        <v>22.2358370488201</v>
      </c>
      <c r="AP236">
        <v>23.0434460606061</v>
      </c>
      <c r="AQ236">
        <v>-0.00033835554965992</v>
      </c>
      <c r="AR236">
        <v>77.4196873633664</v>
      </c>
      <c r="AS236">
        <v>15</v>
      </c>
      <c r="AT236">
        <v>3</v>
      </c>
      <c r="AU236">
        <f>IF(AS236*$H$13&gt;=AW236,1.0,(AW236/(AW236-AS236*$H$13)))</f>
        <v>0</v>
      </c>
      <c r="AV236">
        <f>(AU236-1)*100</f>
        <v>0</v>
      </c>
      <c r="AW236">
        <f>MAX(0,($B$13+$C$13*BV236)/(1+$D$13*BV236)*BO236/(BQ236+273)*$E$13)</f>
        <v>0</v>
      </c>
      <c r="AX236">
        <f>$B$11*BW236+$C$11*BX236+$F$11*CI236*(1-CL236)</f>
        <v>0</v>
      </c>
      <c r="AY236">
        <f>AX236*AZ236</f>
        <v>0</v>
      </c>
      <c r="AZ236">
        <f>($B$11*$D$9+$C$11*$D$9+$F$11*((CV236+CN236)/MAX(CV236+CN236+CW236, 0.1)*$I$9+CW236/MAX(CV236+CN236+CW236, 0.1)*$J$9))/($B$11+$C$11+$F$11)</f>
        <v>0</v>
      </c>
      <c r="BA236">
        <f>($B$11*$K$9+$C$11*$K$9+$F$11*((CV236+CN236)/MAX(CV236+CN236+CW236, 0.1)*$P$9+CW236/MAX(CV236+CN236+CW236, 0.1)*$Q$9))/($B$11+$C$11+$F$11)</f>
        <v>0</v>
      </c>
      <c r="BB236">
        <v>2.18</v>
      </c>
      <c r="BC236">
        <v>0.5</v>
      </c>
      <c r="BD236" t="s">
        <v>355</v>
      </c>
      <c r="BE236">
        <v>2</v>
      </c>
      <c r="BF236" t="b">
        <v>1</v>
      </c>
      <c r="BG236">
        <v>1656173481.31429</v>
      </c>
      <c r="BH236">
        <v>1665.5525</v>
      </c>
      <c r="BI236">
        <v>1707.28357142857</v>
      </c>
      <c r="BJ236">
        <v>23.057575</v>
      </c>
      <c r="BK236">
        <v>22.2348535714286</v>
      </c>
      <c r="BL236">
        <v>1661.81035714286</v>
      </c>
      <c r="BM236">
        <v>23.0060142857143</v>
      </c>
      <c r="BN236">
        <v>500.023428571429</v>
      </c>
      <c r="BO236">
        <v>76.3152607142857</v>
      </c>
      <c r="BP236">
        <v>0.100037746428571</v>
      </c>
      <c r="BQ236">
        <v>26.8577285714286</v>
      </c>
      <c r="BR236">
        <v>27.0987607142857</v>
      </c>
      <c r="BS236">
        <v>999.9</v>
      </c>
      <c r="BT236">
        <v>0</v>
      </c>
      <c r="BU236">
        <v>0</v>
      </c>
      <c r="BV236">
        <v>10000.6953571429</v>
      </c>
      <c r="BW236">
        <v>0</v>
      </c>
      <c r="BX236">
        <v>1802.64428571429</v>
      </c>
      <c r="BY236">
        <v>-41.7306607142857</v>
      </c>
      <c r="BZ236">
        <v>1704.86107142857</v>
      </c>
      <c r="CA236">
        <v>1746.10857142857</v>
      </c>
      <c r="CB236">
        <v>0.822714214285714</v>
      </c>
      <c r="CC236">
        <v>1707.28357142857</v>
      </c>
      <c r="CD236">
        <v>22.2348535714286</v>
      </c>
      <c r="CE236">
        <v>1.75964428571429</v>
      </c>
      <c r="CF236">
        <v>1.69685892857143</v>
      </c>
      <c r="CG236">
        <v>15.4328428571429</v>
      </c>
      <c r="CH236">
        <v>14.867725</v>
      </c>
      <c r="CI236">
        <v>1999.9925</v>
      </c>
      <c r="CJ236">
        <v>0.980001678571429</v>
      </c>
      <c r="CK236">
        <v>0.0199982321428571</v>
      </c>
      <c r="CL236">
        <v>0</v>
      </c>
      <c r="CM236">
        <v>2.54691071428571</v>
      </c>
      <c r="CN236">
        <v>0</v>
      </c>
      <c r="CO236">
        <v>3086.01357142857</v>
      </c>
      <c r="CP236">
        <v>16705.3535714286</v>
      </c>
      <c r="CQ236">
        <v>46.696</v>
      </c>
      <c r="CR236">
        <v>49.2275</v>
      </c>
      <c r="CS236">
        <v>47.8927142857143</v>
      </c>
      <c r="CT236">
        <v>46.9415</v>
      </c>
      <c r="CU236">
        <v>46</v>
      </c>
      <c r="CV236">
        <v>1959.9925</v>
      </c>
      <c r="CW236">
        <v>40</v>
      </c>
      <c r="CX236">
        <v>0</v>
      </c>
      <c r="CY236">
        <v>1656173488.2</v>
      </c>
      <c r="CZ236">
        <v>0</v>
      </c>
      <c r="DA236">
        <v>0</v>
      </c>
      <c r="DB236" t="s">
        <v>356</v>
      </c>
      <c r="DC236">
        <v>1656081796.1</v>
      </c>
      <c r="DD236">
        <v>1656081786.6</v>
      </c>
      <c r="DE236">
        <v>0</v>
      </c>
      <c r="DF236">
        <v>0.447</v>
      </c>
      <c r="DG236">
        <v>0.012</v>
      </c>
      <c r="DH236">
        <v>1.816</v>
      </c>
      <c r="DI236">
        <v>-0.091</v>
      </c>
      <c r="DJ236">
        <v>420</v>
      </c>
      <c r="DK236">
        <v>13</v>
      </c>
      <c r="DL236">
        <v>0.64</v>
      </c>
      <c r="DM236">
        <v>0.22</v>
      </c>
      <c r="DN236">
        <v>-41.7233878048781</v>
      </c>
      <c r="DO236">
        <v>-1.03030871080135</v>
      </c>
      <c r="DP236">
        <v>0.3372743098654</v>
      </c>
      <c r="DQ236">
        <v>0</v>
      </c>
      <c r="DR236">
        <v>0.824978146341464</v>
      </c>
      <c r="DS236">
        <v>-0.051677393728222</v>
      </c>
      <c r="DT236">
        <v>0.00591047361216068</v>
      </c>
      <c r="DU236">
        <v>1</v>
      </c>
      <c r="DV236">
        <v>1</v>
      </c>
      <c r="DW236">
        <v>2</v>
      </c>
      <c r="DX236" t="s">
        <v>375</v>
      </c>
      <c r="DY236">
        <v>2.83968</v>
      </c>
      <c r="DZ236">
        <v>2.71627</v>
      </c>
      <c r="EA236">
        <v>0.195034</v>
      </c>
      <c r="EB236">
        <v>0.197595</v>
      </c>
      <c r="EC236">
        <v>0.0848085</v>
      </c>
      <c r="ED236">
        <v>0.0820963</v>
      </c>
      <c r="EE236">
        <v>22724.7</v>
      </c>
      <c r="EF236">
        <v>19569.3</v>
      </c>
      <c r="EG236">
        <v>25288</v>
      </c>
      <c r="EH236">
        <v>23765.1</v>
      </c>
      <c r="EI236">
        <v>39525.8</v>
      </c>
      <c r="EJ236">
        <v>36124.3</v>
      </c>
      <c r="EK236">
        <v>45735.7</v>
      </c>
      <c r="EL236">
        <v>42414.2</v>
      </c>
      <c r="EM236">
        <v>1.75898</v>
      </c>
      <c r="EN236">
        <v>2.15495</v>
      </c>
      <c r="EO236">
        <v>0.022009</v>
      </c>
      <c r="EP236">
        <v>0</v>
      </c>
      <c r="EQ236">
        <v>26.7549</v>
      </c>
      <c r="ER236">
        <v>999.9</v>
      </c>
      <c r="ES236">
        <v>38.426</v>
      </c>
      <c r="ET236">
        <v>34.533</v>
      </c>
      <c r="EU236">
        <v>27.7147</v>
      </c>
      <c r="EV236">
        <v>52.2666</v>
      </c>
      <c r="EW236">
        <v>34.1987</v>
      </c>
      <c r="EX236">
        <v>2</v>
      </c>
      <c r="EY236">
        <v>0.18877</v>
      </c>
      <c r="EZ236">
        <v>2.88232</v>
      </c>
      <c r="FA236">
        <v>20.219</v>
      </c>
      <c r="FB236">
        <v>5.23226</v>
      </c>
      <c r="FC236">
        <v>11.992</v>
      </c>
      <c r="FD236">
        <v>4.95575</v>
      </c>
      <c r="FE236">
        <v>3.30393</v>
      </c>
      <c r="FF236">
        <v>9999</v>
      </c>
      <c r="FG236">
        <v>311.9</v>
      </c>
      <c r="FH236">
        <v>3781.9</v>
      </c>
      <c r="FI236">
        <v>9999</v>
      </c>
      <c r="FJ236">
        <v>1.86828</v>
      </c>
      <c r="FK236">
        <v>1.86401</v>
      </c>
      <c r="FL236">
        <v>1.87149</v>
      </c>
      <c r="FM236">
        <v>1.86251</v>
      </c>
      <c r="FN236">
        <v>1.86188</v>
      </c>
      <c r="FO236">
        <v>1.86829</v>
      </c>
      <c r="FP236">
        <v>1.85849</v>
      </c>
      <c r="FQ236">
        <v>1.86478</v>
      </c>
      <c r="FR236">
        <v>5</v>
      </c>
      <c r="FS236">
        <v>0</v>
      </c>
      <c r="FT236">
        <v>0</v>
      </c>
      <c r="FU236">
        <v>0</v>
      </c>
      <c r="FV236" t="s">
        <v>358</v>
      </c>
      <c r="FW236" t="s">
        <v>359</v>
      </c>
      <c r="FX236" t="s">
        <v>360</v>
      </c>
      <c r="FY236" t="s">
        <v>360</v>
      </c>
      <c r="FZ236" t="s">
        <v>360</v>
      </c>
      <c r="GA236" t="s">
        <v>360</v>
      </c>
      <c r="GB236">
        <v>0</v>
      </c>
      <c r="GC236">
        <v>100</v>
      </c>
      <c r="GD236">
        <v>100</v>
      </c>
      <c r="GE236">
        <v>3.84</v>
      </c>
      <c r="GF236">
        <v>0.0516</v>
      </c>
      <c r="GG236">
        <v>0.394990895927804</v>
      </c>
      <c r="GH236">
        <v>0.00311535208462502</v>
      </c>
      <c r="GI236">
        <v>-2.16445174003142e-06</v>
      </c>
      <c r="GJ236">
        <v>9.0383515404126e-10</v>
      </c>
      <c r="GK236">
        <v>0.0515542376217994</v>
      </c>
      <c r="GL236">
        <v>0</v>
      </c>
      <c r="GM236">
        <v>0</v>
      </c>
      <c r="GN236">
        <v>0</v>
      </c>
      <c r="GO236">
        <v>18</v>
      </c>
      <c r="GP236">
        <v>2154</v>
      </c>
      <c r="GQ236">
        <v>2</v>
      </c>
      <c r="GR236">
        <v>17</v>
      </c>
      <c r="GS236">
        <v>1528.2</v>
      </c>
      <c r="GT236">
        <v>1528.4</v>
      </c>
      <c r="GU236">
        <v>4.00269</v>
      </c>
      <c r="GV236">
        <v>2.30957</v>
      </c>
      <c r="GW236">
        <v>1.99829</v>
      </c>
      <c r="GX236">
        <v>2.67334</v>
      </c>
      <c r="GY236">
        <v>2.09351</v>
      </c>
      <c r="GZ236">
        <v>2.34253</v>
      </c>
      <c r="HA236">
        <v>39.9689</v>
      </c>
      <c r="HB236">
        <v>15.3491</v>
      </c>
      <c r="HC236">
        <v>18</v>
      </c>
      <c r="HD236">
        <v>425.883</v>
      </c>
      <c r="HE236">
        <v>699.44</v>
      </c>
      <c r="HF236">
        <v>23.0038</v>
      </c>
      <c r="HG236">
        <v>29.9162</v>
      </c>
      <c r="HH236">
        <v>30.0009</v>
      </c>
      <c r="HI236">
        <v>29.661</v>
      </c>
      <c r="HJ236">
        <v>29.6447</v>
      </c>
      <c r="HK236">
        <v>80.1828</v>
      </c>
      <c r="HL236">
        <v>24.8303</v>
      </c>
      <c r="HM236">
        <v>23.8098</v>
      </c>
      <c r="HN236">
        <v>23</v>
      </c>
      <c r="HO236">
        <v>1755.65</v>
      </c>
      <c r="HP236">
        <v>22.3497</v>
      </c>
      <c r="HQ236">
        <v>96.7828</v>
      </c>
      <c r="HR236">
        <v>99.7009</v>
      </c>
    </row>
    <row r="237" spans="1:226">
      <c r="A237">
        <v>221</v>
      </c>
      <c r="B237">
        <v>1656173494.1</v>
      </c>
      <c r="C237">
        <v>3697.59999990463</v>
      </c>
      <c r="D237" t="s">
        <v>802</v>
      </c>
      <c r="E237" t="s">
        <v>803</v>
      </c>
      <c r="F237">
        <v>5</v>
      </c>
      <c r="G237" t="s">
        <v>596</v>
      </c>
      <c r="H237" t="s">
        <v>354</v>
      </c>
      <c r="I237">
        <v>1656173486.6</v>
      </c>
      <c r="J237">
        <f>(K237)/1000</f>
        <v>0</v>
      </c>
      <c r="K237">
        <f>IF(BF237, AN237, AH237)</f>
        <v>0</v>
      </c>
      <c r="L237">
        <f>IF(BF237, AI237, AG237)</f>
        <v>0</v>
      </c>
      <c r="M237">
        <f>BH237 - IF(AU237&gt;1, L237*BB237*100.0/(AW237*BV237), 0)</f>
        <v>0</v>
      </c>
      <c r="N237">
        <f>((T237-J237/2)*M237-L237)/(T237+J237/2)</f>
        <v>0</v>
      </c>
      <c r="O237">
        <f>N237*(BO237+BP237)/1000.0</f>
        <v>0</v>
      </c>
      <c r="P237">
        <f>(BH237 - IF(AU237&gt;1, L237*BB237*100.0/(AW237*BV237), 0))*(BO237+BP237)/1000.0</f>
        <v>0</v>
      </c>
      <c r="Q237">
        <f>2.0/((1/S237-1/R237)+SIGN(S237)*SQRT((1/S237-1/R237)*(1/S237-1/R237) + 4*BC237/((BC237+1)*(BC237+1))*(2*1/S237*1/R237-1/R237*1/R237)))</f>
        <v>0</v>
      </c>
      <c r="R237">
        <f>IF(LEFT(BD237,1)&lt;&gt;"0",IF(LEFT(BD237,1)="1",3.0,BE237),$D$5+$E$5*(BV237*BO237/($K$5*1000))+$F$5*(BV237*BO237/($K$5*1000))*MAX(MIN(BB237,$J$5),$I$5)*MAX(MIN(BB237,$J$5),$I$5)+$G$5*MAX(MIN(BB237,$J$5),$I$5)*(BV237*BO237/($K$5*1000))+$H$5*(BV237*BO237/($K$5*1000))*(BV237*BO237/($K$5*1000)))</f>
        <v>0</v>
      </c>
      <c r="S237">
        <f>J237*(1000-(1000*0.61365*exp(17.502*W237/(240.97+W237))/(BO237+BP237)+BJ237)/2)/(1000*0.61365*exp(17.502*W237/(240.97+W237))/(BO237+BP237)-BJ237)</f>
        <v>0</v>
      </c>
      <c r="T237">
        <f>1/((BC237+1)/(Q237/1.6)+1/(R237/1.37)) + BC237/((BC237+1)/(Q237/1.6) + BC237/(R237/1.37))</f>
        <v>0</v>
      </c>
      <c r="U237">
        <f>(AX237*BA237)</f>
        <v>0</v>
      </c>
      <c r="V237">
        <f>(BQ237+(U237+2*0.95*5.67E-8*(((BQ237+$B$7)+273)^4-(BQ237+273)^4)-44100*J237)/(1.84*29.3*R237+8*0.95*5.67E-8*(BQ237+273)^3))</f>
        <v>0</v>
      </c>
      <c r="W237">
        <f>($C$7*BR237+$D$7*BS237+$E$7*V237)</f>
        <v>0</v>
      </c>
      <c r="X237">
        <f>0.61365*exp(17.502*W237/(240.97+W237))</f>
        <v>0</v>
      </c>
      <c r="Y237">
        <f>(Z237/AA237*100)</f>
        <v>0</v>
      </c>
      <c r="Z237">
        <f>BJ237*(BO237+BP237)/1000</f>
        <v>0</v>
      </c>
      <c r="AA237">
        <f>0.61365*exp(17.502*BQ237/(240.97+BQ237))</f>
        <v>0</v>
      </c>
      <c r="AB237">
        <f>(X237-BJ237*(BO237+BP237)/1000)</f>
        <v>0</v>
      </c>
      <c r="AC237">
        <f>(-J237*44100)</f>
        <v>0</v>
      </c>
      <c r="AD237">
        <f>2*29.3*R237*0.92*(BQ237-W237)</f>
        <v>0</v>
      </c>
      <c r="AE237">
        <f>2*0.95*5.67E-8*(((BQ237+$B$7)+273)^4-(W237+273)^4)</f>
        <v>0</v>
      </c>
      <c r="AF237">
        <f>U237+AE237+AC237+AD237</f>
        <v>0</v>
      </c>
      <c r="AG237">
        <f>BN237*AU237*(BI237-BH237*(1000-AU237*BK237)/(1000-AU237*BJ237))/(100*BB237)</f>
        <v>0</v>
      </c>
      <c r="AH237">
        <f>1000*BN237*AU237*(BJ237-BK237)/(100*BB237*(1000-AU237*BJ237))</f>
        <v>0</v>
      </c>
      <c r="AI237">
        <f>(AJ237 - AK237 - BO237*1E3/(8.314*(BQ237+273.15)) * AM237/BN237 * AL237) * BN237/(100*BB237) * (1000 - BK237)/1000</f>
        <v>0</v>
      </c>
      <c r="AJ237">
        <v>1778.76141111268</v>
      </c>
      <c r="AK237">
        <v>1746.70945454545</v>
      </c>
      <c r="AL237">
        <v>3.34129602376413</v>
      </c>
      <c r="AM237">
        <v>66.8786947202565</v>
      </c>
      <c r="AN237">
        <f>(AP237 - AO237 + BO237*1E3/(8.314*(BQ237+273.15)) * AR237/BN237 * AQ237) * BN237/(100*BB237) * 1000/(1000 - AP237)</f>
        <v>0</v>
      </c>
      <c r="AO237">
        <v>22.2222841393715</v>
      </c>
      <c r="AP237">
        <v>23.0260490909091</v>
      </c>
      <c r="AQ237">
        <v>-0.000315320271286633</v>
      </c>
      <c r="AR237">
        <v>77.4196873633664</v>
      </c>
      <c r="AS237">
        <v>15</v>
      </c>
      <c r="AT237">
        <v>3</v>
      </c>
      <c r="AU237">
        <f>IF(AS237*$H$13&gt;=AW237,1.0,(AW237/(AW237-AS237*$H$13)))</f>
        <v>0</v>
      </c>
      <c r="AV237">
        <f>(AU237-1)*100</f>
        <v>0</v>
      </c>
      <c r="AW237">
        <f>MAX(0,($B$13+$C$13*BV237)/(1+$D$13*BV237)*BO237/(BQ237+273)*$E$13)</f>
        <v>0</v>
      </c>
      <c r="AX237">
        <f>$B$11*BW237+$C$11*BX237+$F$11*CI237*(1-CL237)</f>
        <v>0</v>
      </c>
      <c r="AY237">
        <f>AX237*AZ237</f>
        <v>0</v>
      </c>
      <c r="AZ237">
        <f>($B$11*$D$9+$C$11*$D$9+$F$11*((CV237+CN237)/MAX(CV237+CN237+CW237, 0.1)*$I$9+CW237/MAX(CV237+CN237+CW237, 0.1)*$J$9))/($B$11+$C$11+$F$11)</f>
        <v>0</v>
      </c>
      <c r="BA237">
        <f>($B$11*$K$9+$C$11*$K$9+$F$11*((CV237+CN237)/MAX(CV237+CN237+CW237, 0.1)*$P$9+CW237/MAX(CV237+CN237+CW237, 0.1)*$Q$9))/($B$11+$C$11+$F$11)</f>
        <v>0</v>
      </c>
      <c r="BB237">
        <v>2.18</v>
      </c>
      <c r="BC237">
        <v>0.5</v>
      </c>
      <c r="BD237" t="s">
        <v>355</v>
      </c>
      <c r="BE237">
        <v>2</v>
      </c>
      <c r="BF237" t="b">
        <v>1</v>
      </c>
      <c r="BG237">
        <v>1656173486.6</v>
      </c>
      <c r="BH237">
        <v>1683.19</v>
      </c>
      <c r="BI237">
        <v>1724.96851851852</v>
      </c>
      <c r="BJ237">
        <v>23.0467259259259</v>
      </c>
      <c r="BK237">
        <v>22.2326962962963</v>
      </c>
      <c r="BL237">
        <v>1679.38555555556</v>
      </c>
      <c r="BM237">
        <v>22.9951703703704</v>
      </c>
      <c r="BN237">
        <v>500.010111111111</v>
      </c>
      <c r="BO237">
        <v>76.3153</v>
      </c>
      <c r="BP237">
        <v>0.100003759259259</v>
      </c>
      <c r="BQ237">
        <v>26.8615740740741</v>
      </c>
      <c r="BR237">
        <v>27.1092740740741</v>
      </c>
      <c r="BS237">
        <v>999.9</v>
      </c>
      <c r="BT237">
        <v>0</v>
      </c>
      <c r="BU237">
        <v>0</v>
      </c>
      <c r="BV237">
        <v>10003.1496296296</v>
      </c>
      <c r="BW237">
        <v>0</v>
      </c>
      <c r="BX237">
        <v>1803.15740740741</v>
      </c>
      <c r="BY237">
        <v>-41.7794703703704</v>
      </c>
      <c r="BZ237">
        <v>1722.89481481481</v>
      </c>
      <c r="CA237">
        <v>1764.19259259259</v>
      </c>
      <c r="CB237">
        <v>0.814020037037037</v>
      </c>
      <c r="CC237">
        <v>1724.96851851852</v>
      </c>
      <c r="CD237">
        <v>22.2326962962963</v>
      </c>
      <c r="CE237">
        <v>1.75881777777778</v>
      </c>
      <c r="CF237">
        <v>1.6966962962963</v>
      </c>
      <c r="CG237">
        <v>15.4255185185185</v>
      </c>
      <c r="CH237">
        <v>14.8662259259259</v>
      </c>
      <c r="CI237">
        <v>1999.99222222222</v>
      </c>
      <c r="CJ237">
        <v>0.980001777777778</v>
      </c>
      <c r="CK237">
        <v>0.0199981296296296</v>
      </c>
      <c r="CL237">
        <v>0</v>
      </c>
      <c r="CM237">
        <v>2.54928518518518</v>
      </c>
      <c r="CN237">
        <v>0</v>
      </c>
      <c r="CO237">
        <v>3085.08555555556</v>
      </c>
      <c r="CP237">
        <v>16705.3518518519</v>
      </c>
      <c r="CQ237">
        <v>46.7056666666667</v>
      </c>
      <c r="CR237">
        <v>49.2406666666667</v>
      </c>
      <c r="CS237">
        <v>47.9071481481481</v>
      </c>
      <c r="CT237">
        <v>46.9626666666667</v>
      </c>
      <c r="CU237">
        <v>46.0045925925926</v>
      </c>
      <c r="CV237">
        <v>1959.99222222222</v>
      </c>
      <c r="CW237">
        <v>40</v>
      </c>
      <c r="CX237">
        <v>0</v>
      </c>
      <c r="CY237">
        <v>1656173493</v>
      </c>
      <c r="CZ237">
        <v>0</v>
      </c>
      <c r="DA237">
        <v>0</v>
      </c>
      <c r="DB237" t="s">
        <v>356</v>
      </c>
      <c r="DC237">
        <v>1656081796.1</v>
      </c>
      <c r="DD237">
        <v>1656081786.6</v>
      </c>
      <c r="DE237">
        <v>0</v>
      </c>
      <c r="DF237">
        <v>0.447</v>
      </c>
      <c r="DG237">
        <v>0.012</v>
      </c>
      <c r="DH237">
        <v>1.816</v>
      </c>
      <c r="DI237">
        <v>-0.091</v>
      </c>
      <c r="DJ237">
        <v>420</v>
      </c>
      <c r="DK237">
        <v>13</v>
      </c>
      <c r="DL237">
        <v>0.64</v>
      </c>
      <c r="DM237">
        <v>0.22</v>
      </c>
      <c r="DN237">
        <v>-41.7371731707317</v>
      </c>
      <c r="DO237">
        <v>0.261765156794317</v>
      </c>
      <c r="DP237">
        <v>0.317911887642757</v>
      </c>
      <c r="DQ237">
        <v>0</v>
      </c>
      <c r="DR237">
        <v>0.820615609756098</v>
      </c>
      <c r="DS237">
        <v>-0.0788711498257846</v>
      </c>
      <c r="DT237">
        <v>0.00905720725782095</v>
      </c>
      <c r="DU237">
        <v>1</v>
      </c>
      <c r="DV237">
        <v>1</v>
      </c>
      <c r="DW237">
        <v>2</v>
      </c>
      <c r="DX237" t="s">
        <v>375</v>
      </c>
      <c r="DY237">
        <v>2.83978</v>
      </c>
      <c r="DZ237">
        <v>2.71646</v>
      </c>
      <c r="EA237">
        <v>0.196143</v>
      </c>
      <c r="EB237">
        <v>0.198734</v>
      </c>
      <c r="EC237">
        <v>0.0847597</v>
      </c>
      <c r="ED237">
        <v>0.0821623</v>
      </c>
      <c r="EE237">
        <v>22692.4</v>
      </c>
      <c r="EF237">
        <v>19540.9</v>
      </c>
      <c r="EG237">
        <v>25287</v>
      </c>
      <c r="EH237">
        <v>23764.3</v>
      </c>
      <c r="EI237">
        <v>39526.8</v>
      </c>
      <c r="EJ237">
        <v>36120.6</v>
      </c>
      <c r="EK237">
        <v>45734.4</v>
      </c>
      <c r="EL237">
        <v>42412.9</v>
      </c>
      <c r="EM237">
        <v>1.75922</v>
      </c>
      <c r="EN237">
        <v>2.15497</v>
      </c>
      <c r="EO237">
        <v>0.0216514</v>
      </c>
      <c r="EP237">
        <v>0</v>
      </c>
      <c r="EQ237">
        <v>26.7589</v>
      </c>
      <c r="ER237">
        <v>999.9</v>
      </c>
      <c r="ES237">
        <v>38.402</v>
      </c>
      <c r="ET237">
        <v>34.543</v>
      </c>
      <c r="EU237">
        <v>27.7127</v>
      </c>
      <c r="EV237">
        <v>52.3966</v>
      </c>
      <c r="EW237">
        <v>34.1747</v>
      </c>
      <c r="EX237">
        <v>2</v>
      </c>
      <c r="EY237">
        <v>0.189642</v>
      </c>
      <c r="EZ237">
        <v>2.88732</v>
      </c>
      <c r="FA237">
        <v>20.2189</v>
      </c>
      <c r="FB237">
        <v>5.23286</v>
      </c>
      <c r="FC237">
        <v>11.992</v>
      </c>
      <c r="FD237">
        <v>4.95565</v>
      </c>
      <c r="FE237">
        <v>3.304</v>
      </c>
      <c r="FF237">
        <v>9999</v>
      </c>
      <c r="FG237">
        <v>311.9</v>
      </c>
      <c r="FH237">
        <v>3781.9</v>
      </c>
      <c r="FI237">
        <v>9999</v>
      </c>
      <c r="FJ237">
        <v>1.86828</v>
      </c>
      <c r="FK237">
        <v>1.86401</v>
      </c>
      <c r="FL237">
        <v>1.87149</v>
      </c>
      <c r="FM237">
        <v>1.86249</v>
      </c>
      <c r="FN237">
        <v>1.86188</v>
      </c>
      <c r="FO237">
        <v>1.86829</v>
      </c>
      <c r="FP237">
        <v>1.85847</v>
      </c>
      <c r="FQ237">
        <v>1.86477</v>
      </c>
      <c r="FR237">
        <v>5</v>
      </c>
      <c r="FS237">
        <v>0</v>
      </c>
      <c r="FT237">
        <v>0</v>
      </c>
      <c r="FU237">
        <v>0</v>
      </c>
      <c r="FV237" t="s">
        <v>358</v>
      </c>
      <c r="FW237" t="s">
        <v>359</v>
      </c>
      <c r="FX237" t="s">
        <v>360</v>
      </c>
      <c r="FY237" t="s">
        <v>360</v>
      </c>
      <c r="FZ237" t="s">
        <v>360</v>
      </c>
      <c r="GA237" t="s">
        <v>360</v>
      </c>
      <c r="GB237">
        <v>0</v>
      </c>
      <c r="GC237">
        <v>100</v>
      </c>
      <c r="GD237">
        <v>100</v>
      </c>
      <c r="GE237">
        <v>3.89</v>
      </c>
      <c r="GF237">
        <v>0.0516</v>
      </c>
      <c r="GG237">
        <v>0.394990895927804</v>
      </c>
      <c r="GH237">
        <v>0.00311535208462502</v>
      </c>
      <c r="GI237">
        <v>-2.16445174003142e-06</v>
      </c>
      <c r="GJ237">
        <v>9.0383515404126e-10</v>
      </c>
      <c r="GK237">
        <v>0.0515542376217994</v>
      </c>
      <c r="GL237">
        <v>0</v>
      </c>
      <c r="GM237">
        <v>0</v>
      </c>
      <c r="GN237">
        <v>0</v>
      </c>
      <c r="GO237">
        <v>18</v>
      </c>
      <c r="GP237">
        <v>2154</v>
      </c>
      <c r="GQ237">
        <v>2</v>
      </c>
      <c r="GR237">
        <v>17</v>
      </c>
      <c r="GS237">
        <v>1528.3</v>
      </c>
      <c r="GT237">
        <v>1528.5</v>
      </c>
      <c r="GU237">
        <v>4.0332</v>
      </c>
      <c r="GV237">
        <v>2.29736</v>
      </c>
      <c r="GW237">
        <v>1.99829</v>
      </c>
      <c r="GX237">
        <v>2.67334</v>
      </c>
      <c r="GY237">
        <v>2.09351</v>
      </c>
      <c r="GZ237">
        <v>2.40601</v>
      </c>
      <c r="HA237">
        <v>39.9689</v>
      </c>
      <c r="HB237">
        <v>15.3579</v>
      </c>
      <c r="HC237">
        <v>18</v>
      </c>
      <c r="HD237">
        <v>426.091</v>
      </c>
      <c r="HE237">
        <v>699.579</v>
      </c>
      <c r="HF237">
        <v>23.0019</v>
      </c>
      <c r="HG237">
        <v>29.9259</v>
      </c>
      <c r="HH237">
        <v>30.0009</v>
      </c>
      <c r="HI237">
        <v>29.6705</v>
      </c>
      <c r="HJ237">
        <v>29.6542</v>
      </c>
      <c r="HK237">
        <v>80.7398</v>
      </c>
      <c r="HL237">
        <v>24.5298</v>
      </c>
      <c r="HM237">
        <v>23.8098</v>
      </c>
      <c r="HN237">
        <v>23</v>
      </c>
      <c r="HO237">
        <v>1769.19</v>
      </c>
      <c r="HP237">
        <v>22.3781</v>
      </c>
      <c r="HQ237">
        <v>96.7797</v>
      </c>
      <c r="HR237">
        <v>99.6978</v>
      </c>
    </row>
    <row r="238" spans="1:226">
      <c r="A238">
        <v>222</v>
      </c>
      <c r="B238">
        <v>1656173499.1</v>
      </c>
      <c r="C238">
        <v>3702.59999990463</v>
      </c>
      <c r="D238" t="s">
        <v>804</v>
      </c>
      <c r="E238" t="s">
        <v>805</v>
      </c>
      <c r="F238">
        <v>5</v>
      </c>
      <c r="G238" t="s">
        <v>596</v>
      </c>
      <c r="H238" t="s">
        <v>354</v>
      </c>
      <c r="I238">
        <v>1656173491.31429</v>
      </c>
      <c r="J238">
        <f>(K238)/1000</f>
        <v>0</v>
      </c>
      <c r="K238">
        <f>IF(BF238, AN238, AH238)</f>
        <v>0</v>
      </c>
      <c r="L238">
        <f>IF(BF238, AI238, AG238)</f>
        <v>0</v>
      </c>
      <c r="M238">
        <f>BH238 - IF(AU238&gt;1, L238*BB238*100.0/(AW238*BV238), 0)</f>
        <v>0</v>
      </c>
      <c r="N238">
        <f>((T238-J238/2)*M238-L238)/(T238+J238/2)</f>
        <v>0</v>
      </c>
      <c r="O238">
        <f>N238*(BO238+BP238)/1000.0</f>
        <v>0</v>
      </c>
      <c r="P238">
        <f>(BH238 - IF(AU238&gt;1, L238*BB238*100.0/(AW238*BV238), 0))*(BO238+BP238)/1000.0</f>
        <v>0</v>
      </c>
      <c r="Q238">
        <f>2.0/((1/S238-1/R238)+SIGN(S238)*SQRT((1/S238-1/R238)*(1/S238-1/R238) + 4*BC238/((BC238+1)*(BC238+1))*(2*1/S238*1/R238-1/R238*1/R238)))</f>
        <v>0</v>
      </c>
      <c r="R238">
        <f>IF(LEFT(BD238,1)&lt;&gt;"0",IF(LEFT(BD238,1)="1",3.0,BE238),$D$5+$E$5*(BV238*BO238/($K$5*1000))+$F$5*(BV238*BO238/($K$5*1000))*MAX(MIN(BB238,$J$5),$I$5)*MAX(MIN(BB238,$J$5),$I$5)+$G$5*MAX(MIN(BB238,$J$5),$I$5)*(BV238*BO238/($K$5*1000))+$H$5*(BV238*BO238/($K$5*1000))*(BV238*BO238/($K$5*1000)))</f>
        <v>0</v>
      </c>
      <c r="S238">
        <f>J238*(1000-(1000*0.61365*exp(17.502*W238/(240.97+W238))/(BO238+BP238)+BJ238)/2)/(1000*0.61365*exp(17.502*W238/(240.97+W238))/(BO238+BP238)-BJ238)</f>
        <v>0</v>
      </c>
      <c r="T238">
        <f>1/((BC238+1)/(Q238/1.6)+1/(R238/1.37)) + BC238/((BC238+1)/(Q238/1.6) + BC238/(R238/1.37))</f>
        <v>0</v>
      </c>
      <c r="U238">
        <f>(AX238*BA238)</f>
        <v>0</v>
      </c>
      <c r="V238">
        <f>(BQ238+(U238+2*0.95*5.67E-8*(((BQ238+$B$7)+273)^4-(BQ238+273)^4)-44100*J238)/(1.84*29.3*R238+8*0.95*5.67E-8*(BQ238+273)^3))</f>
        <v>0</v>
      </c>
      <c r="W238">
        <f>($C$7*BR238+$D$7*BS238+$E$7*V238)</f>
        <v>0</v>
      </c>
      <c r="X238">
        <f>0.61365*exp(17.502*W238/(240.97+W238))</f>
        <v>0</v>
      </c>
      <c r="Y238">
        <f>(Z238/AA238*100)</f>
        <v>0</v>
      </c>
      <c r="Z238">
        <f>BJ238*(BO238+BP238)/1000</f>
        <v>0</v>
      </c>
      <c r="AA238">
        <f>0.61365*exp(17.502*BQ238/(240.97+BQ238))</f>
        <v>0</v>
      </c>
      <c r="AB238">
        <f>(X238-BJ238*(BO238+BP238)/1000)</f>
        <v>0</v>
      </c>
      <c r="AC238">
        <f>(-J238*44100)</f>
        <v>0</v>
      </c>
      <c r="AD238">
        <f>2*29.3*R238*0.92*(BQ238-W238)</f>
        <v>0</v>
      </c>
      <c r="AE238">
        <f>2*0.95*5.67E-8*(((BQ238+$B$7)+273)^4-(W238+273)^4)</f>
        <v>0</v>
      </c>
      <c r="AF238">
        <f>U238+AE238+AC238+AD238</f>
        <v>0</v>
      </c>
      <c r="AG238">
        <f>BN238*AU238*(BI238-BH238*(1000-AU238*BK238)/(1000-AU238*BJ238))/(100*BB238)</f>
        <v>0</v>
      </c>
      <c r="AH238">
        <f>1000*BN238*AU238*(BJ238-BK238)/(100*BB238*(1000-AU238*BJ238))</f>
        <v>0</v>
      </c>
      <c r="AI238">
        <f>(AJ238 - AK238 - BO238*1E3/(8.314*(BQ238+273.15)) * AM238/BN238 * AL238) * BN238/(100*BB238) * (1000 - BK238)/1000</f>
        <v>0</v>
      </c>
      <c r="AJ238">
        <v>1796.32424874304</v>
      </c>
      <c r="AK238">
        <v>1764.05848484848</v>
      </c>
      <c r="AL238">
        <v>3.46962434315504</v>
      </c>
      <c r="AM238">
        <v>66.8786947202565</v>
      </c>
      <c r="AN238">
        <f>(AP238 - AO238 + BO238*1E3/(8.314*(BQ238+273.15)) * AR238/BN238 * AQ238) * BN238/(100*BB238) * 1000/(1000 - AP238)</f>
        <v>0</v>
      </c>
      <c r="AO238">
        <v>22.262104109077</v>
      </c>
      <c r="AP238">
        <v>23.032703030303</v>
      </c>
      <c r="AQ238">
        <v>9.03583502648707e-06</v>
      </c>
      <c r="AR238">
        <v>77.4196873633664</v>
      </c>
      <c r="AS238">
        <v>15</v>
      </c>
      <c r="AT238">
        <v>3</v>
      </c>
      <c r="AU238">
        <f>IF(AS238*$H$13&gt;=AW238,1.0,(AW238/(AW238-AS238*$H$13)))</f>
        <v>0</v>
      </c>
      <c r="AV238">
        <f>(AU238-1)*100</f>
        <v>0</v>
      </c>
      <c r="AW238">
        <f>MAX(0,($B$13+$C$13*BV238)/(1+$D$13*BV238)*BO238/(BQ238+273)*$E$13)</f>
        <v>0</v>
      </c>
      <c r="AX238">
        <f>$B$11*BW238+$C$11*BX238+$F$11*CI238*(1-CL238)</f>
        <v>0</v>
      </c>
      <c r="AY238">
        <f>AX238*AZ238</f>
        <v>0</v>
      </c>
      <c r="AZ238">
        <f>($B$11*$D$9+$C$11*$D$9+$F$11*((CV238+CN238)/MAX(CV238+CN238+CW238, 0.1)*$I$9+CW238/MAX(CV238+CN238+CW238, 0.1)*$J$9))/($B$11+$C$11+$F$11)</f>
        <v>0</v>
      </c>
      <c r="BA238">
        <f>($B$11*$K$9+$C$11*$K$9+$F$11*((CV238+CN238)/MAX(CV238+CN238+CW238, 0.1)*$P$9+CW238/MAX(CV238+CN238+CW238, 0.1)*$Q$9))/($B$11+$C$11+$F$11)</f>
        <v>0</v>
      </c>
      <c r="BB238">
        <v>2.18</v>
      </c>
      <c r="BC238">
        <v>0.5</v>
      </c>
      <c r="BD238" t="s">
        <v>355</v>
      </c>
      <c r="BE238">
        <v>2</v>
      </c>
      <c r="BF238" t="b">
        <v>1</v>
      </c>
      <c r="BG238">
        <v>1656173491.31429</v>
      </c>
      <c r="BH238">
        <v>1698.98464285714</v>
      </c>
      <c r="BI238">
        <v>1740.87642857143</v>
      </c>
      <c r="BJ238">
        <v>23.0365071428571</v>
      </c>
      <c r="BK238">
        <v>22.24935</v>
      </c>
      <c r="BL238">
        <v>1695.12535714286</v>
      </c>
      <c r="BM238">
        <v>22.9849428571429</v>
      </c>
      <c r="BN238">
        <v>500.018107142857</v>
      </c>
      <c r="BO238">
        <v>76.3154071428571</v>
      </c>
      <c r="BP238">
        <v>0.100022353571429</v>
      </c>
      <c r="BQ238">
        <v>26.862725</v>
      </c>
      <c r="BR238">
        <v>27.1130642857143</v>
      </c>
      <c r="BS238">
        <v>999.9</v>
      </c>
      <c r="BT238">
        <v>0</v>
      </c>
      <c r="BU238">
        <v>0</v>
      </c>
      <c r="BV238">
        <v>9993.685</v>
      </c>
      <c r="BW238">
        <v>0</v>
      </c>
      <c r="BX238">
        <v>1803.90035714286</v>
      </c>
      <c r="BY238">
        <v>-41.8926464285714</v>
      </c>
      <c r="BZ238">
        <v>1739.04571428571</v>
      </c>
      <c r="CA238">
        <v>1780.49285714286</v>
      </c>
      <c r="CB238">
        <v>0.787149285714286</v>
      </c>
      <c r="CC238">
        <v>1740.87642857143</v>
      </c>
      <c r="CD238">
        <v>22.24935</v>
      </c>
      <c r="CE238">
        <v>1.75804</v>
      </c>
      <c r="CF238">
        <v>1.69796964285714</v>
      </c>
      <c r="CG238">
        <v>15.4186285714286</v>
      </c>
      <c r="CH238">
        <v>14.8778535714286</v>
      </c>
      <c r="CI238">
        <v>2000.00928571429</v>
      </c>
      <c r="CJ238">
        <v>0.980002</v>
      </c>
      <c r="CK238">
        <v>0.0199979</v>
      </c>
      <c r="CL238">
        <v>0</v>
      </c>
      <c r="CM238">
        <v>2.50016785714286</v>
      </c>
      <c r="CN238">
        <v>0</v>
      </c>
      <c r="CO238">
        <v>3084.03392857143</v>
      </c>
      <c r="CP238">
        <v>16705.5035714286</v>
      </c>
      <c r="CQ238">
        <v>46.72525</v>
      </c>
      <c r="CR238">
        <v>49.2455</v>
      </c>
      <c r="CS238">
        <v>47.9215</v>
      </c>
      <c r="CT238">
        <v>46.9685</v>
      </c>
      <c r="CU238">
        <v>46.0132857142857</v>
      </c>
      <c r="CV238">
        <v>1960.00928571429</v>
      </c>
      <c r="CW238">
        <v>40</v>
      </c>
      <c r="CX238">
        <v>0</v>
      </c>
      <c r="CY238">
        <v>1656173497.8</v>
      </c>
      <c r="CZ238">
        <v>0</v>
      </c>
      <c r="DA238">
        <v>0</v>
      </c>
      <c r="DB238" t="s">
        <v>356</v>
      </c>
      <c r="DC238">
        <v>1656081796.1</v>
      </c>
      <c r="DD238">
        <v>1656081786.6</v>
      </c>
      <c r="DE238">
        <v>0</v>
      </c>
      <c r="DF238">
        <v>0.447</v>
      </c>
      <c r="DG238">
        <v>0.012</v>
      </c>
      <c r="DH238">
        <v>1.816</v>
      </c>
      <c r="DI238">
        <v>-0.091</v>
      </c>
      <c r="DJ238">
        <v>420</v>
      </c>
      <c r="DK238">
        <v>13</v>
      </c>
      <c r="DL238">
        <v>0.64</v>
      </c>
      <c r="DM238">
        <v>0.22</v>
      </c>
      <c r="DN238">
        <v>-41.7776878048781</v>
      </c>
      <c r="DO238">
        <v>-1.7708320557492</v>
      </c>
      <c r="DP238">
        <v>0.312977481614286</v>
      </c>
      <c r="DQ238">
        <v>0</v>
      </c>
      <c r="DR238">
        <v>0.802795829268293</v>
      </c>
      <c r="DS238">
        <v>-0.252932738675959</v>
      </c>
      <c r="DT238">
        <v>0.0295442509564992</v>
      </c>
      <c r="DU238">
        <v>0</v>
      </c>
      <c r="DV238">
        <v>0</v>
      </c>
      <c r="DW238">
        <v>2</v>
      </c>
      <c r="DX238" t="s">
        <v>357</v>
      </c>
      <c r="DY238">
        <v>2.83945</v>
      </c>
      <c r="DZ238">
        <v>2.71636</v>
      </c>
      <c r="EA238">
        <v>0.197281</v>
      </c>
      <c r="EB238">
        <v>0.199844</v>
      </c>
      <c r="EC238">
        <v>0.0847828</v>
      </c>
      <c r="ED238">
        <v>0.0823222</v>
      </c>
      <c r="EE238">
        <v>22659.5</v>
      </c>
      <c r="EF238">
        <v>19513.4</v>
      </c>
      <c r="EG238">
        <v>25286.2</v>
      </c>
      <c r="EH238">
        <v>23764</v>
      </c>
      <c r="EI238">
        <v>39524.7</v>
      </c>
      <c r="EJ238">
        <v>36114</v>
      </c>
      <c r="EK238">
        <v>45733.1</v>
      </c>
      <c r="EL238">
        <v>42412.5</v>
      </c>
      <c r="EM238">
        <v>1.75875</v>
      </c>
      <c r="EN238">
        <v>2.1549</v>
      </c>
      <c r="EO238">
        <v>0.0219569</v>
      </c>
      <c r="EP238">
        <v>0</v>
      </c>
      <c r="EQ238">
        <v>26.763</v>
      </c>
      <c r="ER238">
        <v>999.9</v>
      </c>
      <c r="ES238">
        <v>38.377</v>
      </c>
      <c r="ET238">
        <v>34.533</v>
      </c>
      <c r="EU238">
        <v>27.6774</v>
      </c>
      <c r="EV238">
        <v>52.7066</v>
      </c>
      <c r="EW238">
        <v>34.1546</v>
      </c>
      <c r="EX238">
        <v>2</v>
      </c>
      <c r="EY238">
        <v>0.190424</v>
      </c>
      <c r="EZ238">
        <v>2.89053</v>
      </c>
      <c r="FA238">
        <v>20.2187</v>
      </c>
      <c r="FB238">
        <v>5.23212</v>
      </c>
      <c r="FC238">
        <v>11.992</v>
      </c>
      <c r="FD238">
        <v>4.95545</v>
      </c>
      <c r="FE238">
        <v>3.30393</v>
      </c>
      <c r="FF238">
        <v>9999</v>
      </c>
      <c r="FG238">
        <v>311.9</v>
      </c>
      <c r="FH238">
        <v>3782.2</v>
      </c>
      <c r="FI238">
        <v>9999</v>
      </c>
      <c r="FJ238">
        <v>1.86825</v>
      </c>
      <c r="FK238">
        <v>1.86401</v>
      </c>
      <c r="FL238">
        <v>1.87149</v>
      </c>
      <c r="FM238">
        <v>1.86249</v>
      </c>
      <c r="FN238">
        <v>1.86188</v>
      </c>
      <c r="FO238">
        <v>1.86829</v>
      </c>
      <c r="FP238">
        <v>1.85845</v>
      </c>
      <c r="FQ238">
        <v>1.86478</v>
      </c>
      <c r="FR238">
        <v>5</v>
      </c>
      <c r="FS238">
        <v>0</v>
      </c>
      <c r="FT238">
        <v>0</v>
      </c>
      <c r="FU238">
        <v>0</v>
      </c>
      <c r="FV238" t="s">
        <v>358</v>
      </c>
      <c r="FW238" t="s">
        <v>359</v>
      </c>
      <c r="FX238" t="s">
        <v>360</v>
      </c>
      <c r="FY238" t="s">
        <v>360</v>
      </c>
      <c r="FZ238" t="s">
        <v>360</v>
      </c>
      <c r="GA238" t="s">
        <v>360</v>
      </c>
      <c r="GB238">
        <v>0</v>
      </c>
      <c r="GC238">
        <v>100</v>
      </c>
      <c r="GD238">
        <v>100</v>
      </c>
      <c r="GE238">
        <v>3.96</v>
      </c>
      <c r="GF238">
        <v>0.0515</v>
      </c>
      <c r="GG238">
        <v>0.394990895927804</v>
      </c>
      <c r="GH238">
        <v>0.00311535208462502</v>
      </c>
      <c r="GI238">
        <v>-2.16445174003142e-06</v>
      </c>
      <c r="GJ238">
        <v>9.0383515404126e-10</v>
      </c>
      <c r="GK238">
        <v>0.0515542376217994</v>
      </c>
      <c r="GL238">
        <v>0</v>
      </c>
      <c r="GM238">
        <v>0</v>
      </c>
      <c r="GN238">
        <v>0</v>
      </c>
      <c r="GO238">
        <v>18</v>
      </c>
      <c r="GP238">
        <v>2154</v>
      </c>
      <c r="GQ238">
        <v>2</v>
      </c>
      <c r="GR238">
        <v>17</v>
      </c>
      <c r="GS238">
        <v>1528.4</v>
      </c>
      <c r="GT238">
        <v>1528.5</v>
      </c>
      <c r="GU238">
        <v>4.06006</v>
      </c>
      <c r="GV238">
        <v>2.30835</v>
      </c>
      <c r="GW238">
        <v>1.99829</v>
      </c>
      <c r="GX238">
        <v>2.67334</v>
      </c>
      <c r="GY238">
        <v>2.09351</v>
      </c>
      <c r="GZ238">
        <v>2.3999</v>
      </c>
      <c r="HA238">
        <v>39.9689</v>
      </c>
      <c r="HB238">
        <v>15.3491</v>
      </c>
      <c r="HC238">
        <v>18</v>
      </c>
      <c r="HD238">
        <v>425.884</v>
      </c>
      <c r="HE238">
        <v>699.63</v>
      </c>
      <c r="HF238">
        <v>23.0012</v>
      </c>
      <c r="HG238">
        <v>29.9349</v>
      </c>
      <c r="HH238">
        <v>30.0009</v>
      </c>
      <c r="HI238">
        <v>29.6801</v>
      </c>
      <c r="HJ238">
        <v>29.6638</v>
      </c>
      <c r="HK238">
        <v>81.3273</v>
      </c>
      <c r="HL238">
        <v>24.5298</v>
      </c>
      <c r="HM238">
        <v>23.8098</v>
      </c>
      <c r="HN238">
        <v>23</v>
      </c>
      <c r="HO238">
        <v>1789.55</v>
      </c>
      <c r="HP238">
        <v>22.3911</v>
      </c>
      <c r="HQ238">
        <v>96.7768</v>
      </c>
      <c r="HR238">
        <v>99.6966</v>
      </c>
    </row>
    <row r="239" spans="1:226">
      <c r="A239">
        <v>223</v>
      </c>
      <c r="B239">
        <v>1656173504.1</v>
      </c>
      <c r="C239">
        <v>3707.59999990463</v>
      </c>
      <c r="D239" t="s">
        <v>806</v>
      </c>
      <c r="E239" t="s">
        <v>807</v>
      </c>
      <c r="F239">
        <v>5</v>
      </c>
      <c r="G239" t="s">
        <v>596</v>
      </c>
      <c r="H239" t="s">
        <v>354</v>
      </c>
      <c r="I239">
        <v>1656173496.6</v>
      </c>
      <c r="J239">
        <f>(K239)/1000</f>
        <v>0</v>
      </c>
      <c r="K239">
        <f>IF(BF239, AN239, AH239)</f>
        <v>0</v>
      </c>
      <c r="L239">
        <f>IF(BF239, AI239, AG239)</f>
        <v>0</v>
      </c>
      <c r="M239">
        <f>BH239 - IF(AU239&gt;1, L239*BB239*100.0/(AW239*BV239), 0)</f>
        <v>0</v>
      </c>
      <c r="N239">
        <f>((T239-J239/2)*M239-L239)/(T239+J239/2)</f>
        <v>0</v>
      </c>
      <c r="O239">
        <f>N239*(BO239+BP239)/1000.0</f>
        <v>0</v>
      </c>
      <c r="P239">
        <f>(BH239 - IF(AU239&gt;1, L239*BB239*100.0/(AW239*BV239), 0))*(BO239+BP239)/1000.0</f>
        <v>0</v>
      </c>
      <c r="Q239">
        <f>2.0/((1/S239-1/R239)+SIGN(S239)*SQRT((1/S239-1/R239)*(1/S239-1/R239) + 4*BC239/((BC239+1)*(BC239+1))*(2*1/S239*1/R239-1/R239*1/R239)))</f>
        <v>0</v>
      </c>
      <c r="R239">
        <f>IF(LEFT(BD239,1)&lt;&gt;"0",IF(LEFT(BD239,1)="1",3.0,BE239),$D$5+$E$5*(BV239*BO239/($K$5*1000))+$F$5*(BV239*BO239/($K$5*1000))*MAX(MIN(BB239,$J$5),$I$5)*MAX(MIN(BB239,$J$5),$I$5)+$G$5*MAX(MIN(BB239,$J$5),$I$5)*(BV239*BO239/($K$5*1000))+$H$5*(BV239*BO239/($K$5*1000))*(BV239*BO239/($K$5*1000)))</f>
        <v>0</v>
      </c>
      <c r="S239">
        <f>J239*(1000-(1000*0.61365*exp(17.502*W239/(240.97+W239))/(BO239+BP239)+BJ239)/2)/(1000*0.61365*exp(17.502*W239/(240.97+W239))/(BO239+BP239)-BJ239)</f>
        <v>0</v>
      </c>
      <c r="T239">
        <f>1/((BC239+1)/(Q239/1.6)+1/(R239/1.37)) + BC239/((BC239+1)/(Q239/1.6) + BC239/(R239/1.37))</f>
        <v>0</v>
      </c>
      <c r="U239">
        <f>(AX239*BA239)</f>
        <v>0</v>
      </c>
      <c r="V239">
        <f>(BQ239+(U239+2*0.95*5.67E-8*(((BQ239+$B$7)+273)^4-(BQ239+273)^4)-44100*J239)/(1.84*29.3*R239+8*0.95*5.67E-8*(BQ239+273)^3))</f>
        <v>0</v>
      </c>
      <c r="W239">
        <f>($C$7*BR239+$D$7*BS239+$E$7*V239)</f>
        <v>0</v>
      </c>
      <c r="X239">
        <f>0.61365*exp(17.502*W239/(240.97+W239))</f>
        <v>0</v>
      </c>
      <c r="Y239">
        <f>(Z239/AA239*100)</f>
        <v>0</v>
      </c>
      <c r="Z239">
        <f>BJ239*(BO239+BP239)/1000</f>
        <v>0</v>
      </c>
      <c r="AA239">
        <f>0.61365*exp(17.502*BQ239/(240.97+BQ239))</f>
        <v>0</v>
      </c>
      <c r="AB239">
        <f>(X239-BJ239*(BO239+BP239)/1000)</f>
        <v>0</v>
      </c>
      <c r="AC239">
        <f>(-J239*44100)</f>
        <v>0</v>
      </c>
      <c r="AD239">
        <f>2*29.3*R239*0.92*(BQ239-W239)</f>
        <v>0</v>
      </c>
      <c r="AE239">
        <f>2*0.95*5.67E-8*(((BQ239+$B$7)+273)^4-(W239+273)^4)</f>
        <v>0</v>
      </c>
      <c r="AF239">
        <f>U239+AE239+AC239+AD239</f>
        <v>0</v>
      </c>
      <c r="AG239">
        <f>BN239*AU239*(BI239-BH239*(1000-AU239*BK239)/(1000-AU239*BJ239))/(100*BB239)</f>
        <v>0</v>
      </c>
      <c r="AH239">
        <f>1000*BN239*AU239*(BJ239-BK239)/(100*BB239*(1000-AU239*BJ239))</f>
        <v>0</v>
      </c>
      <c r="AI239">
        <f>(AJ239 - AK239 - BO239*1E3/(8.314*(BQ239+273.15)) * AM239/BN239 * AL239) * BN239/(100*BB239) * (1000 - BK239)/1000</f>
        <v>0</v>
      </c>
      <c r="AJ239">
        <v>1813.56936854316</v>
      </c>
      <c r="AK239">
        <v>1781.35696969697</v>
      </c>
      <c r="AL239">
        <v>3.45605224302886</v>
      </c>
      <c r="AM239">
        <v>66.8786947202565</v>
      </c>
      <c r="AN239">
        <f>(AP239 - AO239 + BO239*1E3/(8.314*(BQ239+273.15)) * AR239/BN239 * AQ239) * BN239/(100*BB239) * 1000/(1000 - AP239)</f>
        <v>0</v>
      </c>
      <c r="AO239">
        <v>22.3101979381982</v>
      </c>
      <c r="AP239">
        <v>23.0449606060606</v>
      </c>
      <c r="AQ239">
        <v>0.000579568747893624</v>
      </c>
      <c r="AR239">
        <v>77.4196873633664</v>
      </c>
      <c r="AS239">
        <v>15</v>
      </c>
      <c r="AT239">
        <v>3</v>
      </c>
      <c r="AU239">
        <f>IF(AS239*$H$13&gt;=AW239,1.0,(AW239/(AW239-AS239*$H$13)))</f>
        <v>0</v>
      </c>
      <c r="AV239">
        <f>(AU239-1)*100</f>
        <v>0</v>
      </c>
      <c r="AW239">
        <f>MAX(0,($B$13+$C$13*BV239)/(1+$D$13*BV239)*BO239/(BQ239+273)*$E$13)</f>
        <v>0</v>
      </c>
      <c r="AX239">
        <f>$B$11*BW239+$C$11*BX239+$F$11*CI239*(1-CL239)</f>
        <v>0</v>
      </c>
      <c r="AY239">
        <f>AX239*AZ239</f>
        <v>0</v>
      </c>
      <c r="AZ239">
        <f>($B$11*$D$9+$C$11*$D$9+$F$11*((CV239+CN239)/MAX(CV239+CN239+CW239, 0.1)*$I$9+CW239/MAX(CV239+CN239+CW239, 0.1)*$J$9))/($B$11+$C$11+$F$11)</f>
        <v>0</v>
      </c>
      <c r="BA239">
        <f>($B$11*$K$9+$C$11*$K$9+$F$11*((CV239+CN239)/MAX(CV239+CN239+CW239, 0.1)*$P$9+CW239/MAX(CV239+CN239+CW239, 0.1)*$Q$9))/($B$11+$C$11+$F$11)</f>
        <v>0</v>
      </c>
      <c r="BB239">
        <v>2.18</v>
      </c>
      <c r="BC239">
        <v>0.5</v>
      </c>
      <c r="BD239" t="s">
        <v>355</v>
      </c>
      <c r="BE239">
        <v>2</v>
      </c>
      <c r="BF239" t="b">
        <v>1</v>
      </c>
      <c r="BG239">
        <v>1656173496.6</v>
      </c>
      <c r="BH239">
        <v>1716.72740740741</v>
      </c>
      <c r="BI239">
        <v>1758.70148148148</v>
      </c>
      <c r="BJ239">
        <v>23.0340592592593</v>
      </c>
      <c r="BK239">
        <v>22.2760148148148</v>
      </c>
      <c r="BL239">
        <v>1712.8037037037</v>
      </c>
      <c r="BM239">
        <v>22.9825</v>
      </c>
      <c r="BN239">
        <v>500.015185185185</v>
      </c>
      <c r="BO239">
        <v>76.3152111111111</v>
      </c>
      <c r="BP239">
        <v>0.0999839333333333</v>
      </c>
      <c r="BQ239">
        <v>26.8644962962963</v>
      </c>
      <c r="BR239">
        <v>27.1179555555556</v>
      </c>
      <c r="BS239">
        <v>999.9</v>
      </c>
      <c r="BT239">
        <v>0</v>
      </c>
      <c r="BU239">
        <v>0</v>
      </c>
      <c r="BV239">
        <v>10003.2622222222</v>
      </c>
      <c r="BW239">
        <v>0</v>
      </c>
      <c r="BX239">
        <v>1804.65</v>
      </c>
      <c r="BY239">
        <v>-41.9754851851852</v>
      </c>
      <c r="BZ239">
        <v>1757.20259259259</v>
      </c>
      <c r="CA239">
        <v>1798.77259259259</v>
      </c>
      <c r="CB239">
        <v>0.758033222222222</v>
      </c>
      <c r="CC239">
        <v>1758.70148148148</v>
      </c>
      <c r="CD239">
        <v>22.2760148148148</v>
      </c>
      <c r="CE239">
        <v>1.75784888888889</v>
      </c>
      <c r="CF239">
        <v>1.69999962962963</v>
      </c>
      <c r="CG239">
        <v>15.4169333333333</v>
      </c>
      <c r="CH239">
        <v>14.8964037037037</v>
      </c>
      <c r="CI239">
        <v>2000.00185185185</v>
      </c>
      <c r="CJ239">
        <v>0.980002</v>
      </c>
      <c r="CK239">
        <v>0.0199979</v>
      </c>
      <c r="CL239">
        <v>0</v>
      </c>
      <c r="CM239">
        <v>2.47241851851852</v>
      </c>
      <c r="CN239">
        <v>0</v>
      </c>
      <c r="CO239">
        <v>3083.14296296296</v>
      </c>
      <c r="CP239">
        <v>16705.4407407407</v>
      </c>
      <c r="CQ239">
        <v>46.7383333333333</v>
      </c>
      <c r="CR239">
        <v>49.25</v>
      </c>
      <c r="CS239">
        <v>47.9301111111111</v>
      </c>
      <c r="CT239">
        <v>46.986</v>
      </c>
      <c r="CU239">
        <v>46.0275555555556</v>
      </c>
      <c r="CV239">
        <v>1960.00185185185</v>
      </c>
      <c r="CW239">
        <v>40</v>
      </c>
      <c r="CX239">
        <v>0</v>
      </c>
      <c r="CY239">
        <v>1656173503.2</v>
      </c>
      <c r="CZ239">
        <v>0</v>
      </c>
      <c r="DA239">
        <v>0</v>
      </c>
      <c r="DB239" t="s">
        <v>356</v>
      </c>
      <c r="DC239">
        <v>1656081796.1</v>
      </c>
      <c r="DD239">
        <v>1656081786.6</v>
      </c>
      <c r="DE239">
        <v>0</v>
      </c>
      <c r="DF239">
        <v>0.447</v>
      </c>
      <c r="DG239">
        <v>0.012</v>
      </c>
      <c r="DH239">
        <v>1.816</v>
      </c>
      <c r="DI239">
        <v>-0.091</v>
      </c>
      <c r="DJ239">
        <v>420</v>
      </c>
      <c r="DK239">
        <v>13</v>
      </c>
      <c r="DL239">
        <v>0.64</v>
      </c>
      <c r="DM239">
        <v>0.22</v>
      </c>
      <c r="DN239">
        <v>-41.9176853658537</v>
      </c>
      <c r="DO239">
        <v>-0.757885714285737</v>
      </c>
      <c r="DP239">
        <v>0.237300174792548</v>
      </c>
      <c r="DQ239">
        <v>0</v>
      </c>
      <c r="DR239">
        <v>0.779029609756098</v>
      </c>
      <c r="DS239">
        <v>-0.368559282229965</v>
      </c>
      <c r="DT239">
        <v>0.0391660368050999</v>
      </c>
      <c r="DU239">
        <v>0</v>
      </c>
      <c r="DV239">
        <v>0</v>
      </c>
      <c r="DW239">
        <v>2</v>
      </c>
      <c r="DX239" t="s">
        <v>357</v>
      </c>
      <c r="DY239">
        <v>2.83954</v>
      </c>
      <c r="DZ239">
        <v>2.71657</v>
      </c>
      <c r="EA239">
        <v>0.198413</v>
      </c>
      <c r="EB239">
        <v>0.200983</v>
      </c>
      <c r="EC239">
        <v>0.084811</v>
      </c>
      <c r="ED239">
        <v>0.0823252</v>
      </c>
      <c r="EE239">
        <v>22627.2</v>
      </c>
      <c r="EF239">
        <v>19485</v>
      </c>
      <c r="EG239">
        <v>25285.9</v>
      </c>
      <c r="EH239">
        <v>23763.3</v>
      </c>
      <c r="EI239">
        <v>39523</v>
      </c>
      <c r="EJ239">
        <v>36112.5</v>
      </c>
      <c r="EK239">
        <v>45732.5</v>
      </c>
      <c r="EL239">
        <v>42410.8</v>
      </c>
      <c r="EM239">
        <v>1.75875</v>
      </c>
      <c r="EN239">
        <v>2.15478</v>
      </c>
      <c r="EO239">
        <v>0.0222921</v>
      </c>
      <c r="EP239">
        <v>0</v>
      </c>
      <c r="EQ239">
        <v>26.7675</v>
      </c>
      <c r="ER239">
        <v>999.9</v>
      </c>
      <c r="ES239">
        <v>38.329</v>
      </c>
      <c r="ET239">
        <v>34.543</v>
      </c>
      <c r="EU239">
        <v>27.657</v>
      </c>
      <c r="EV239">
        <v>52.4766</v>
      </c>
      <c r="EW239">
        <v>34.0345</v>
      </c>
      <c r="EX239">
        <v>2</v>
      </c>
      <c r="EY239">
        <v>0.191334</v>
      </c>
      <c r="EZ239">
        <v>2.89608</v>
      </c>
      <c r="FA239">
        <v>20.2186</v>
      </c>
      <c r="FB239">
        <v>5.23316</v>
      </c>
      <c r="FC239">
        <v>11.992</v>
      </c>
      <c r="FD239">
        <v>4.9555</v>
      </c>
      <c r="FE239">
        <v>3.30393</v>
      </c>
      <c r="FF239">
        <v>9999</v>
      </c>
      <c r="FG239">
        <v>311.9</v>
      </c>
      <c r="FH239">
        <v>3782.2</v>
      </c>
      <c r="FI239">
        <v>9999</v>
      </c>
      <c r="FJ239">
        <v>1.86823</v>
      </c>
      <c r="FK239">
        <v>1.86401</v>
      </c>
      <c r="FL239">
        <v>1.87149</v>
      </c>
      <c r="FM239">
        <v>1.8625</v>
      </c>
      <c r="FN239">
        <v>1.86188</v>
      </c>
      <c r="FO239">
        <v>1.86829</v>
      </c>
      <c r="FP239">
        <v>1.85848</v>
      </c>
      <c r="FQ239">
        <v>1.86477</v>
      </c>
      <c r="FR239">
        <v>5</v>
      </c>
      <c r="FS239">
        <v>0</v>
      </c>
      <c r="FT239">
        <v>0</v>
      </c>
      <c r="FU239">
        <v>0</v>
      </c>
      <c r="FV239" t="s">
        <v>358</v>
      </c>
      <c r="FW239" t="s">
        <v>359</v>
      </c>
      <c r="FX239" t="s">
        <v>360</v>
      </c>
      <c r="FY239" t="s">
        <v>360</v>
      </c>
      <c r="FZ239" t="s">
        <v>360</v>
      </c>
      <c r="GA239" t="s">
        <v>360</v>
      </c>
      <c r="GB239">
        <v>0</v>
      </c>
      <c r="GC239">
        <v>100</v>
      </c>
      <c r="GD239">
        <v>100</v>
      </c>
      <c r="GE239">
        <v>4.02</v>
      </c>
      <c r="GF239">
        <v>0.0516</v>
      </c>
      <c r="GG239">
        <v>0.394990895927804</v>
      </c>
      <c r="GH239">
        <v>0.00311535208462502</v>
      </c>
      <c r="GI239">
        <v>-2.16445174003142e-06</v>
      </c>
      <c r="GJ239">
        <v>9.0383515404126e-10</v>
      </c>
      <c r="GK239">
        <v>0.0515542376217994</v>
      </c>
      <c r="GL239">
        <v>0</v>
      </c>
      <c r="GM239">
        <v>0</v>
      </c>
      <c r="GN239">
        <v>0</v>
      </c>
      <c r="GO239">
        <v>18</v>
      </c>
      <c r="GP239">
        <v>2154</v>
      </c>
      <c r="GQ239">
        <v>2</v>
      </c>
      <c r="GR239">
        <v>17</v>
      </c>
      <c r="GS239">
        <v>1528.5</v>
      </c>
      <c r="GT239">
        <v>1528.6</v>
      </c>
      <c r="GU239">
        <v>4.08936</v>
      </c>
      <c r="GV239">
        <v>2.29858</v>
      </c>
      <c r="GW239">
        <v>1.99829</v>
      </c>
      <c r="GX239">
        <v>2.67334</v>
      </c>
      <c r="GY239">
        <v>2.09351</v>
      </c>
      <c r="GZ239">
        <v>2.32788</v>
      </c>
      <c r="HA239">
        <v>39.9437</v>
      </c>
      <c r="HB239">
        <v>15.3404</v>
      </c>
      <c r="HC239">
        <v>18</v>
      </c>
      <c r="HD239">
        <v>425.948</v>
      </c>
      <c r="HE239">
        <v>699.637</v>
      </c>
      <c r="HF239">
        <v>23.0011</v>
      </c>
      <c r="HG239">
        <v>29.9444</v>
      </c>
      <c r="HH239">
        <v>30.0009</v>
      </c>
      <c r="HI239">
        <v>29.6894</v>
      </c>
      <c r="HJ239">
        <v>29.6734</v>
      </c>
      <c r="HK239">
        <v>81.8688</v>
      </c>
      <c r="HL239">
        <v>24.2439</v>
      </c>
      <c r="HM239">
        <v>23.8098</v>
      </c>
      <c r="HN239">
        <v>23</v>
      </c>
      <c r="HO239">
        <v>1802.97</v>
      </c>
      <c r="HP239">
        <v>22.3987</v>
      </c>
      <c r="HQ239">
        <v>96.7757</v>
      </c>
      <c r="HR239">
        <v>99.6931</v>
      </c>
    </row>
    <row r="240" spans="1:226">
      <c r="A240">
        <v>224</v>
      </c>
      <c r="B240">
        <v>1656173509.1</v>
      </c>
      <c r="C240">
        <v>3712.59999990463</v>
      </c>
      <c r="D240" t="s">
        <v>808</v>
      </c>
      <c r="E240" t="s">
        <v>809</v>
      </c>
      <c r="F240">
        <v>5</v>
      </c>
      <c r="G240" t="s">
        <v>596</v>
      </c>
      <c r="H240" t="s">
        <v>354</v>
      </c>
      <c r="I240">
        <v>1656173501.31429</v>
      </c>
      <c r="J240">
        <f>(K240)/1000</f>
        <v>0</v>
      </c>
      <c r="K240">
        <f>IF(BF240, AN240, AH240)</f>
        <v>0</v>
      </c>
      <c r="L240">
        <f>IF(BF240, AI240, AG240)</f>
        <v>0</v>
      </c>
      <c r="M240">
        <f>BH240 - IF(AU240&gt;1, L240*BB240*100.0/(AW240*BV240), 0)</f>
        <v>0</v>
      </c>
      <c r="N240">
        <f>((T240-J240/2)*M240-L240)/(T240+J240/2)</f>
        <v>0</v>
      </c>
      <c r="O240">
        <f>N240*(BO240+BP240)/1000.0</f>
        <v>0</v>
      </c>
      <c r="P240">
        <f>(BH240 - IF(AU240&gt;1, L240*BB240*100.0/(AW240*BV240), 0))*(BO240+BP240)/1000.0</f>
        <v>0</v>
      </c>
      <c r="Q240">
        <f>2.0/((1/S240-1/R240)+SIGN(S240)*SQRT((1/S240-1/R240)*(1/S240-1/R240) + 4*BC240/((BC240+1)*(BC240+1))*(2*1/S240*1/R240-1/R240*1/R240)))</f>
        <v>0</v>
      </c>
      <c r="R240">
        <f>IF(LEFT(BD240,1)&lt;&gt;"0",IF(LEFT(BD240,1)="1",3.0,BE240),$D$5+$E$5*(BV240*BO240/($K$5*1000))+$F$5*(BV240*BO240/($K$5*1000))*MAX(MIN(BB240,$J$5),$I$5)*MAX(MIN(BB240,$J$5),$I$5)+$G$5*MAX(MIN(BB240,$J$5),$I$5)*(BV240*BO240/($K$5*1000))+$H$5*(BV240*BO240/($K$5*1000))*(BV240*BO240/($K$5*1000)))</f>
        <v>0</v>
      </c>
      <c r="S240">
        <f>J240*(1000-(1000*0.61365*exp(17.502*W240/(240.97+W240))/(BO240+BP240)+BJ240)/2)/(1000*0.61365*exp(17.502*W240/(240.97+W240))/(BO240+BP240)-BJ240)</f>
        <v>0</v>
      </c>
      <c r="T240">
        <f>1/((BC240+1)/(Q240/1.6)+1/(R240/1.37)) + BC240/((BC240+1)/(Q240/1.6) + BC240/(R240/1.37))</f>
        <v>0</v>
      </c>
      <c r="U240">
        <f>(AX240*BA240)</f>
        <v>0</v>
      </c>
      <c r="V240">
        <f>(BQ240+(U240+2*0.95*5.67E-8*(((BQ240+$B$7)+273)^4-(BQ240+273)^4)-44100*J240)/(1.84*29.3*R240+8*0.95*5.67E-8*(BQ240+273)^3))</f>
        <v>0</v>
      </c>
      <c r="W240">
        <f>($C$7*BR240+$D$7*BS240+$E$7*V240)</f>
        <v>0</v>
      </c>
      <c r="X240">
        <f>0.61365*exp(17.502*W240/(240.97+W240))</f>
        <v>0</v>
      </c>
      <c r="Y240">
        <f>(Z240/AA240*100)</f>
        <v>0</v>
      </c>
      <c r="Z240">
        <f>BJ240*(BO240+BP240)/1000</f>
        <v>0</v>
      </c>
      <c r="AA240">
        <f>0.61365*exp(17.502*BQ240/(240.97+BQ240))</f>
        <v>0</v>
      </c>
      <c r="AB240">
        <f>(X240-BJ240*(BO240+BP240)/1000)</f>
        <v>0</v>
      </c>
      <c r="AC240">
        <f>(-J240*44100)</f>
        <v>0</v>
      </c>
      <c r="AD240">
        <f>2*29.3*R240*0.92*(BQ240-W240)</f>
        <v>0</v>
      </c>
      <c r="AE240">
        <f>2*0.95*5.67E-8*(((BQ240+$B$7)+273)^4-(W240+273)^4)</f>
        <v>0</v>
      </c>
      <c r="AF240">
        <f>U240+AE240+AC240+AD240</f>
        <v>0</v>
      </c>
      <c r="AG240">
        <f>BN240*AU240*(BI240-BH240*(1000-AU240*BK240)/(1000-AU240*BJ240))/(100*BB240)</f>
        <v>0</v>
      </c>
      <c r="AH240">
        <f>1000*BN240*AU240*(BJ240-BK240)/(100*BB240*(1000-AU240*BJ240))</f>
        <v>0</v>
      </c>
      <c r="AI240">
        <f>(AJ240 - AK240 - BO240*1E3/(8.314*(BQ240+273.15)) * AM240/BN240 * AL240) * BN240/(100*BB240) * (1000 - BK240)/1000</f>
        <v>0</v>
      </c>
      <c r="AJ240">
        <v>1831.2731420224</v>
      </c>
      <c r="AK240">
        <v>1798.87842424242</v>
      </c>
      <c r="AL240">
        <v>3.47819399049327</v>
      </c>
      <c r="AM240">
        <v>66.8786947202565</v>
      </c>
      <c r="AN240">
        <f>(AP240 - AO240 + BO240*1E3/(8.314*(BQ240+273.15)) * AR240/BN240 * AQ240) * BN240/(100*BB240) * 1000/(1000 - AP240)</f>
        <v>0</v>
      </c>
      <c r="AO240">
        <v>22.3137995286285</v>
      </c>
      <c r="AP240">
        <v>23.0458642424242</v>
      </c>
      <c r="AQ240">
        <v>-6.37735882340343e-05</v>
      </c>
      <c r="AR240">
        <v>77.4196873633664</v>
      </c>
      <c r="AS240">
        <v>15</v>
      </c>
      <c r="AT240">
        <v>3</v>
      </c>
      <c r="AU240">
        <f>IF(AS240*$H$13&gt;=AW240,1.0,(AW240/(AW240-AS240*$H$13)))</f>
        <v>0</v>
      </c>
      <c r="AV240">
        <f>(AU240-1)*100</f>
        <v>0</v>
      </c>
      <c r="AW240">
        <f>MAX(0,($B$13+$C$13*BV240)/(1+$D$13*BV240)*BO240/(BQ240+273)*$E$13)</f>
        <v>0</v>
      </c>
      <c r="AX240">
        <f>$B$11*BW240+$C$11*BX240+$F$11*CI240*(1-CL240)</f>
        <v>0</v>
      </c>
      <c r="AY240">
        <f>AX240*AZ240</f>
        <v>0</v>
      </c>
      <c r="AZ240">
        <f>($B$11*$D$9+$C$11*$D$9+$F$11*((CV240+CN240)/MAX(CV240+CN240+CW240, 0.1)*$I$9+CW240/MAX(CV240+CN240+CW240, 0.1)*$J$9))/($B$11+$C$11+$F$11)</f>
        <v>0</v>
      </c>
      <c r="BA240">
        <f>($B$11*$K$9+$C$11*$K$9+$F$11*((CV240+CN240)/MAX(CV240+CN240+CW240, 0.1)*$P$9+CW240/MAX(CV240+CN240+CW240, 0.1)*$Q$9))/($B$11+$C$11+$F$11)</f>
        <v>0</v>
      </c>
      <c r="BB240">
        <v>2.18</v>
      </c>
      <c r="BC240">
        <v>0.5</v>
      </c>
      <c r="BD240" t="s">
        <v>355</v>
      </c>
      <c r="BE240">
        <v>2</v>
      </c>
      <c r="BF240" t="b">
        <v>1</v>
      </c>
      <c r="BG240">
        <v>1656173501.31429</v>
      </c>
      <c r="BH240">
        <v>1732.65964285714</v>
      </c>
      <c r="BI240">
        <v>1774.75357142857</v>
      </c>
      <c r="BJ240">
        <v>23.0377464285714</v>
      </c>
      <c r="BK240">
        <v>22.3054428571429</v>
      </c>
      <c r="BL240">
        <v>1728.6775</v>
      </c>
      <c r="BM240">
        <v>22.9861928571429</v>
      </c>
      <c r="BN240">
        <v>500.023892857143</v>
      </c>
      <c r="BO240">
        <v>76.3155678571429</v>
      </c>
      <c r="BP240">
        <v>0.0999736785714286</v>
      </c>
      <c r="BQ240">
        <v>26.8693928571429</v>
      </c>
      <c r="BR240">
        <v>27.1283678571429</v>
      </c>
      <c r="BS240">
        <v>999.9</v>
      </c>
      <c r="BT240">
        <v>0</v>
      </c>
      <c r="BU240">
        <v>0</v>
      </c>
      <c r="BV240">
        <v>9994.08357142857</v>
      </c>
      <c r="BW240">
        <v>0</v>
      </c>
      <c r="BX240">
        <v>1804.94535714286</v>
      </c>
      <c r="BY240">
        <v>-42.0940892857143</v>
      </c>
      <c r="BZ240">
        <v>1773.51821428571</v>
      </c>
      <c r="CA240">
        <v>1815.24357142857</v>
      </c>
      <c r="CB240">
        <v>0.732298392857143</v>
      </c>
      <c r="CC240">
        <v>1774.75357142857</v>
      </c>
      <c r="CD240">
        <v>22.3054428571429</v>
      </c>
      <c r="CE240">
        <v>1.75813857142857</v>
      </c>
      <c r="CF240">
        <v>1.7022525</v>
      </c>
      <c r="CG240">
        <v>15.4195035714286</v>
      </c>
      <c r="CH240">
        <v>14.9169892857143</v>
      </c>
      <c r="CI240">
        <v>1999.98964285714</v>
      </c>
      <c r="CJ240">
        <v>0.980002</v>
      </c>
      <c r="CK240">
        <v>0.0199979</v>
      </c>
      <c r="CL240">
        <v>0</v>
      </c>
      <c r="CM240">
        <v>2.40974285714286</v>
      </c>
      <c r="CN240">
        <v>0</v>
      </c>
      <c r="CO240">
        <v>3082.68071428571</v>
      </c>
      <c r="CP240">
        <v>16705.3392857143</v>
      </c>
      <c r="CQ240">
        <v>46.74775</v>
      </c>
      <c r="CR240">
        <v>49.25</v>
      </c>
      <c r="CS240">
        <v>47.9348571428571</v>
      </c>
      <c r="CT240">
        <v>46.982</v>
      </c>
      <c r="CU240">
        <v>46.0442857142857</v>
      </c>
      <c r="CV240">
        <v>1959.98964285714</v>
      </c>
      <c r="CW240">
        <v>40</v>
      </c>
      <c r="CX240">
        <v>0</v>
      </c>
      <c r="CY240">
        <v>1656173508</v>
      </c>
      <c r="CZ240">
        <v>0</v>
      </c>
      <c r="DA240">
        <v>0</v>
      </c>
      <c r="DB240" t="s">
        <v>356</v>
      </c>
      <c r="DC240">
        <v>1656081796.1</v>
      </c>
      <c r="DD240">
        <v>1656081786.6</v>
      </c>
      <c r="DE240">
        <v>0</v>
      </c>
      <c r="DF240">
        <v>0.447</v>
      </c>
      <c r="DG240">
        <v>0.012</v>
      </c>
      <c r="DH240">
        <v>1.816</v>
      </c>
      <c r="DI240">
        <v>-0.091</v>
      </c>
      <c r="DJ240">
        <v>420</v>
      </c>
      <c r="DK240">
        <v>13</v>
      </c>
      <c r="DL240">
        <v>0.64</v>
      </c>
      <c r="DM240">
        <v>0.22</v>
      </c>
      <c r="DN240">
        <v>-41.9892</v>
      </c>
      <c r="DO240">
        <v>-1.80206341463414</v>
      </c>
      <c r="DP240">
        <v>0.273298639479716</v>
      </c>
      <c r="DQ240">
        <v>0</v>
      </c>
      <c r="DR240">
        <v>0.751755414634146</v>
      </c>
      <c r="DS240">
        <v>-0.328264285714286</v>
      </c>
      <c r="DT240">
        <v>0.0362623373582252</v>
      </c>
      <c r="DU240">
        <v>0</v>
      </c>
      <c r="DV240">
        <v>0</v>
      </c>
      <c r="DW240">
        <v>2</v>
      </c>
      <c r="DX240" t="s">
        <v>357</v>
      </c>
      <c r="DY240">
        <v>2.83942</v>
      </c>
      <c r="DZ240">
        <v>2.71651</v>
      </c>
      <c r="EA240">
        <v>0.199543</v>
      </c>
      <c r="EB240">
        <v>0.202049</v>
      </c>
      <c r="EC240">
        <v>0.0848137</v>
      </c>
      <c r="ED240">
        <v>0.0824135</v>
      </c>
      <c r="EE240">
        <v>22594.5</v>
      </c>
      <c r="EF240">
        <v>19459</v>
      </c>
      <c r="EG240">
        <v>25285</v>
      </c>
      <c r="EH240">
        <v>23763.3</v>
      </c>
      <c r="EI240">
        <v>39521.8</v>
      </c>
      <c r="EJ240">
        <v>36109.2</v>
      </c>
      <c r="EK240">
        <v>45731.2</v>
      </c>
      <c r="EL240">
        <v>42411</v>
      </c>
      <c r="EM240">
        <v>1.75845</v>
      </c>
      <c r="EN240">
        <v>2.15485</v>
      </c>
      <c r="EO240">
        <v>0.0226945</v>
      </c>
      <c r="EP240">
        <v>0</v>
      </c>
      <c r="EQ240">
        <v>26.7729</v>
      </c>
      <c r="ER240">
        <v>999.9</v>
      </c>
      <c r="ES240">
        <v>38.329</v>
      </c>
      <c r="ET240">
        <v>34.543</v>
      </c>
      <c r="EU240">
        <v>27.6589</v>
      </c>
      <c r="EV240">
        <v>52.3966</v>
      </c>
      <c r="EW240">
        <v>34.1186</v>
      </c>
      <c r="EX240">
        <v>2</v>
      </c>
      <c r="EY240">
        <v>0.192218</v>
      </c>
      <c r="EZ240">
        <v>2.89303</v>
      </c>
      <c r="FA240">
        <v>20.2188</v>
      </c>
      <c r="FB240">
        <v>5.23197</v>
      </c>
      <c r="FC240">
        <v>11.992</v>
      </c>
      <c r="FD240">
        <v>4.9555</v>
      </c>
      <c r="FE240">
        <v>3.30398</v>
      </c>
      <c r="FF240">
        <v>9999</v>
      </c>
      <c r="FG240">
        <v>311.9</v>
      </c>
      <c r="FH240">
        <v>3782.5</v>
      </c>
      <c r="FI240">
        <v>9999</v>
      </c>
      <c r="FJ240">
        <v>1.86826</v>
      </c>
      <c r="FK240">
        <v>1.86401</v>
      </c>
      <c r="FL240">
        <v>1.87149</v>
      </c>
      <c r="FM240">
        <v>1.8625</v>
      </c>
      <c r="FN240">
        <v>1.86188</v>
      </c>
      <c r="FO240">
        <v>1.86829</v>
      </c>
      <c r="FP240">
        <v>1.85851</v>
      </c>
      <c r="FQ240">
        <v>1.86478</v>
      </c>
      <c r="FR240">
        <v>5</v>
      </c>
      <c r="FS240">
        <v>0</v>
      </c>
      <c r="FT240">
        <v>0</v>
      </c>
      <c r="FU240">
        <v>0</v>
      </c>
      <c r="FV240" t="s">
        <v>358</v>
      </c>
      <c r="FW240" t="s">
        <v>359</v>
      </c>
      <c r="FX240" t="s">
        <v>360</v>
      </c>
      <c r="FY240" t="s">
        <v>360</v>
      </c>
      <c r="FZ240" t="s">
        <v>360</v>
      </c>
      <c r="GA240" t="s">
        <v>360</v>
      </c>
      <c r="GB240">
        <v>0</v>
      </c>
      <c r="GC240">
        <v>100</v>
      </c>
      <c r="GD240">
        <v>100</v>
      </c>
      <c r="GE240">
        <v>4.08</v>
      </c>
      <c r="GF240">
        <v>0.0516</v>
      </c>
      <c r="GG240">
        <v>0.394990895927804</v>
      </c>
      <c r="GH240">
        <v>0.00311535208462502</v>
      </c>
      <c r="GI240">
        <v>-2.16445174003142e-06</v>
      </c>
      <c r="GJ240">
        <v>9.0383515404126e-10</v>
      </c>
      <c r="GK240">
        <v>0.0515542376217994</v>
      </c>
      <c r="GL240">
        <v>0</v>
      </c>
      <c r="GM240">
        <v>0</v>
      </c>
      <c r="GN240">
        <v>0</v>
      </c>
      <c r="GO240">
        <v>18</v>
      </c>
      <c r="GP240">
        <v>2154</v>
      </c>
      <c r="GQ240">
        <v>2</v>
      </c>
      <c r="GR240">
        <v>17</v>
      </c>
      <c r="GS240">
        <v>1528.5</v>
      </c>
      <c r="GT240">
        <v>1528.7</v>
      </c>
      <c r="GU240">
        <v>4.11377</v>
      </c>
      <c r="GV240">
        <v>2.29004</v>
      </c>
      <c r="GW240">
        <v>1.99829</v>
      </c>
      <c r="GX240">
        <v>2.67334</v>
      </c>
      <c r="GY240">
        <v>2.09351</v>
      </c>
      <c r="GZ240">
        <v>2.323</v>
      </c>
      <c r="HA240">
        <v>39.9689</v>
      </c>
      <c r="HB240">
        <v>15.3491</v>
      </c>
      <c r="HC240">
        <v>18</v>
      </c>
      <c r="HD240">
        <v>425.835</v>
      </c>
      <c r="HE240">
        <v>699.808</v>
      </c>
      <c r="HF240">
        <v>22.9999</v>
      </c>
      <c r="HG240">
        <v>29.9533</v>
      </c>
      <c r="HH240">
        <v>30.0009</v>
      </c>
      <c r="HI240">
        <v>29.6982</v>
      </c>
      <c r="HJ240">
        <v>29.6819</v>
      </c>
      <c r="HK240">
        <v>82.4308</v>
      </c>
      <c r="HL240">
        <v>23.946</v>
      </c>
      <c r="HM240">
        <v>23.8098</v>
      </c>
      <c r="HN240">
        <v>23</v>
      </c>
      <c r="HO240">
        <v>1823.07</v>
      </c>
      <c r="HP240">
        <v>22.5244</v>
      </c>
      <c r="HQ240">
        <v>96.7726</v>
      </c>
      <c r="HR240">
        <v>99.6935</v>
      </c>
    </row>
    <row r="241" spans="1:226">
      <c r="A241">
        <v>225</v>
      </c>
      <c r="B241">
        <v>1656173514.1</v>
      </c>
      <c r="C241">
        <v>3717.59999990463</v>
      </c>
      <c r="D241" t="s">
        <v>810</v>
      </c>
      <c r="E241" t="s">
        <v>811</v>
      </c>
      <c r="F241">
        <v>5</v>
      </c>
      <c r="G241" t="s">
        <v>596</v>
      </c>
      <c r="H241" t="s">
        <v>354</v>
      </c>
      <c r="I241">
        <v>1656173506.6</v>
      </c>
      <c r="J241">
        <f>(K241)/1000</f>
        <v>0</v>
      </c>
      <c r="K241">
        <f>IF(BF241, AN241, AH241)</f>
        <v>0</v>
      </c>
      <c r="L241">
        <f>IF(BF241, AI241, AG241)</f>
        <v>0</v>
      </c>
      <c r="M241">
        <f>BH241 - IF(AU241&gt;1, L241*BB241*100.0/(AW241*BV241), 0)</f>
        <v>0</v>
      </c>
      <c r="N241">
        <f>((T241-J241/2)*M241-L241)/(T241+J241/2)</f>
        <v>0</v>
      </c>
      <c r="O241">
        <f>N241*(BO241+BP241)/1000.0</f>
        <v>0</v>
      </c>
      <c r="P241">
        <f>(BH241 - IF(AU241&gt;1, L241*BB241*100.0/(AW241*BV241), 0))*(BO241+BP241)/1000.0</f>
        <v>0</v>
      </c>
      <c r="Q241">
        <f>2.0/((1/S241-1/R241)+SIGN(S241)*SQRT((1/S241-1/R241)*(1/S241-1/R241) + 4*BC241/((BC241+1)*(BC241+1))*(2*1/S241*1/R241-1/R241*1/R241)))</f>
        <v>0</v>
      </c>
      <c r="R241">
        <f>IF(LEFT(BD241,1)&lt;&gt;"0",IF(LEFT(BD241,1)="1",3.0,BE241),$D$5+$E$5*(BV241*BO241/($K$5*1000))+$F$5*(BV241*BO241/($K$5*1000))*MAX(MIN(BB241,$J$5),$I$5)*MAX(MIN(BB241,$J$5),$I$5)+$G$5*MAX(MIN(BB241,$J$5),$I$5)*(BV241*BO241/($K$5*1000))+$H$5*(BV241*BO241/($K$5*1000))*(BV241*BO241/($K$5*1000)))</f>
        <v>0</v>
      </c>
      <c r="S241">
        <f>J241*(1000-(1000*0.61365*exp(17.502*W241/(240.97+W241))/(BO241+BP241)+BJ241)/2)/(1000*0.61365*exp(17.502*W241/(240.97+W241))/(BO241+BP241)-BJ241)</f>
        <v>0</v>
      </c>
      <c r="T241">
        <f>1/((BC241+1)/(Q241/1.6)+1/(R241/1.37)) + BC241/((BC241+1)/(Q241/1.6) + BC241/(R241/1.37))</f>
        <v>0</v>
      </c>
      <c r="U241">
        <f>(AX241*BA241)</f>
        <v>0</v>
      </c>
      <c r="V241">
        <f>(BQ241+(U241+2*0.95*5.67E-8*(((BQ241+$B$7)+273)^4-(BQ241+273)^4)-44100*J241)/(1.84*29.3*R241+8*0.95*5.67E-8*(BQ241+273)^3))</f>
        <v>0</v>
      </c>
      <c r="W241">
        <f>($C$7*BR241+$D$7*BS241+$E$7*V241)</f>
        <v>0</v>
      </c>
      <c r="X241">
        <f>0.61365*exp(17.502*W241/(240.97+W241))</f>
        <v>0</v>
      </c>
      <c r="Y241">
        <f>(Z241/AA241*100)</f>
        <v>0</v>
      </c>
      <c r="Z241">
        <f>BJ241*(BO241+BP241)/1000</f>
        <v>0</v>
      </c>
      <c r="AA241">
        <f>0.61365*exp(17.502*BQ241/(240.97+BQ241))</f>
        <v>0</v>
      </c>
      <c r="AB241">
        <f>(X241-BJ241*(BO241+BP241)/1000)</f>
        <v>0</v>
      </c>
      <c r="AC241">
        <f>(-J241*44100)</f>
        <v>0</v>
      </c>
      <c r="AD241">
        <f>2*29.3*R241*0.92*(BQ241-W241)</f>
        <v>0</v>
      </c>
      <c r="AE241">
        <f>2*0.95*5.67E-8*(((BQ241+$B$7)+273)^4-(W241+273)^4)</f>
        <v>0</v>
      </c>
      <c r="AF241">
        <f>U241+AE241+AC241+AD241</f>
        <v>0</v>
      </c>
      <c r="AG241">
        <f>BN241*AU241*(BI241-BH241*(1000-AU241*BK241)/(1000-AU241*BJ241))/(100*BB241)</f>
        <v>0</v>
      </c>
      <c r="AH241">
        <f>1000*BN241*AU241*(BJ241-BK241)/(100*BB241*(1000-AU241*BJ241))</f>
        <v>0</v>
      </c>
      <c r="AI241">
        <f>(AJ241 - AK241 - BO241*1E3/(8.314*(BQ241+273.15)) * AM241/BN241 * AL241) * BN241/(100*BB241) * (1000 - BK241)/1000</f>
        <v>0</v>
      </c>
      <c r="AJ241">
        <v>1847.5882028007</v>
      </c>
      <c r="AK241">
        <v>1815.71284848485</v>
      </c>
      <c r="AL241">
        <v>3.33420399429671</v>
      </c>
      <c r="AM241">
        <v>66.8786947202565</v>
      </c>
      <c r="AN241">
        <f>(AP241 - AO241 + BO241*1E3/(8.314*(BQ241+273.15)) * AR241/BN241 * AQ241) * BN241/(100*BB241) * 1000/(1000 - AP241)</f>
        <v>0</v>
      </c>
      <c r="AO241">
        <v>22.3556586084799</v>
      </c>
      <c r="AP241">
        <v>23.06174</v>
      </c>
      <c r="AQ241">
        <v>0.000191612156409509</v>
      </c>
      <c r="AR241">
        <v>77.4196873633664</v>
      </c>
      <c r="AS241">
        <v>15</v>
      </c>
      <c r="AT241">
        <v>3</v>
      </c>
      <c r="AU241">
        <f>IF(AS241*$H$13&gt;=AW241,1.0,(AW241/(AW241-AS241*$H$13)))</f>
        <v>0</v>
      </c>
      <c r="AV241">
        <f>(AU241-1)*100</f>
        <v>0</v>
      </c>
      <c r="AW241">
        <f>MAX(0,($B$13+$C$13*BV241)/(1+$D$13*BV241)*BO241/(BQ241+273)*$E$13)</f>
        <v>0</v>
      </c>
      <c r="AX241">
        <f>$B$11*BW241+$C$11*BX241+$F$11*CI241*(1-CL241)</f>
        <v>0</v>
      </c>
      <c r="AY241">
        <f>AX241*AZ241</f>
        <v>0</v>
      </c>
      <c r="AZ241">
        <f>($B$11*$D$9+$C$11*$D$9+$F$11*((CV241+CN241)/MAX(CV241+CN241+CW241, 0.1)*$I$9+CW241/MAX(CV241+CN241+CW241, 0.1)*$J$9))/($B$11+$C$11+$F$11)</f>
        <v>0</v>
      </c>
      <c r="BA241">
        <f>($B$11*$K$9+$C$11*$K$9+$F$11*((CV241+CN241)/MAX(CV241+CN241+CW241, 0.1)*$P$9+CW241/MAX(CV241+CN241+CW241, 0.1)*$Q$9))/($B$11+$C$11+$F$11)</f>
        <v>0</v>
      </c>
      <c r="BB241">
        <v>2.18</v>
      </c>
      <c r="BC241">
        <v>0.5</v>
      </c>
      <c r="BD241" t="s">
        <v>355</v>
      </c>
      <c r="BE241">
        <v>2</v>
      </c>
      <c r="BF241" t="b">
        <v>1</v>
      </c>
      <c r="BG241">
        <v>1656173506.6</v>
      </c>
      <c r="BH241">
        <v>1750.51259259259</v>
      </c>
      <c r="BI241">
        <v>1792.4462962963</v>
      </c>
      <c r="BJ241">
        <v>23.0469925925926</v>
      </c>
      <c r="BK241">
        <v>22.3391444444444</v>
      </c>
      <c r="BL241">
        <v>1746.46259259259</v>
      </c>
      <c r="BM241">
        <v>22.9954555555556</v>
      </c>
      <c r="BN241">
        <v>500.00737037037</v>
      </c>
      <c r="BO241">
        <v>76.3158111111111</v>
      </c>
      <c r="BP241">
        <v>0.0999628074074074</v>
      </c>
      <c r="BQ241">
        <v>26.8755518518518</v>
      </c>
      <c r="BR241">
        <v>27.1346814814815</v>
      </c>
      <c r="BS241">
        <v>999.9</v>
      </c>
      <c r="BT241">
        <v>0</v>
      </c>
      <c r="BU241">
        <v>0</v>
      </c>
      <c r="BV241">
        <v>10004.0948148148</v>
      </c>
      <c r="BW241">
        <v>0</v>
      </c>
      <c r="BX241">
        <v>1805.6</v>
      </c>
      <c r="BY241">
        <v>-41.9332407407407</v>
      </c>
      <c r="BZ241">
        <v>1791.80814814815</v>
      </c>
      <c r="CA241">
        <v>1833.40222222222</v>
      </c>
      <c r="CB241">
        <v>0.707848518518519</v>
      </c>
      <c r="CC241">
        <v>1792.4462962963</v>
      </c>
      <c r="CD241">
        <v>22.3391444444444</v>
      </c>
      <c r="CE241">
        <v>1.75885037037037</v>
      </c>
      <c r="CF241">
        <v>1.70482888888889</v>
      </c>
      <c r="CG241">
        <v>15.4258074074074</v>
      </c>
      <c r="CH241">
        <v>14.9404814814815</v>
      </c>
      <c r="CI241">
        <v>1999.97777777778</v>
      </c>
      <c r="CJ241">
        <v>0.980002</v>
      </c>
      <c r="CK241">
        <v>0.0199979</v>
      </c>
      <c r="CL241">
        <v>0</v>
      </c>
      <c r="CM241">
        <v>2.35095185185185</v>
      </c>
      <c r="CN241">
        <v>0</v>
      </c>
      <c r="CO241">
        <v>3082.36962962963</v>
      </c>
      <c r="CP241">
        <v>16705.237037037</v>
      </c>
      <c r="CQ241">
        <v>46.75</v>
      </c>
      <c r="CR241">
        <v>49.25</v>
      </c>
      <c r="CS241">
        <v>47.9487777777778</v>
      </c>
      <c r="CT241">
        <v>46.9953333333333</v>
      </c>
      <c r="CU241">
        <v>46.0551111111111</v>
      </c>
      <c r="CV241">
        <v>1959.97777777778</v>
      </c>
      <c r="CW241">
        <v>40</v>
      </c>
      <c r="CX241">
        <v>0</v>
      </c>
      <c r="CY241">
        <v>1656173512.8</v>
      </c>
      <c r="CZ241">
        <v>0</v>
      </c>
      <c r="DA241">
        <v>0</v>
      </c>
      <c r="DB241" t="s">
        <v>356</v>
      </c>
      <c r="DC241">
        <v>1656081796.1</v>
      </c>
      <c r="DD241">
        <v>1656081786.6</v>
      </c>
      <c r="DE241">
        <v>0</v>
      </c>
      <c r="DF241">
        <v>0.447</v>
      </c>
      <c r="DG241">
        <v>0.012</v>
      </c>
      <c r="DH241">
        <v>1.816</v>
      </c>
      <c r="DI241">
        <v>-0.091</v>
      </c>
      <c r="DJ241">
        <v>420</v>
      </c>
      <c r="DK241">
        <v>13</v>
      </c>
      <c r="DL241">
        <v>0.64</v>
      </c>
      <c r="DM241">
        <v>0.22</v>
      </c>
      <c r="DN241">
        <v>-41.9631902439024</v>
      </c>
      <c r="DO241">
        <v>1.50132125435532</v>
      </c>
      <c r="DP241">
        <v>0.301710439284277</v>
      </c>
      <c r="DQ241">
        <v>0</v>
      </c>
      <c r="DR241">
        <v>0.726055536585366</v>
      </c>
      <c r="DS241">
        <v>-0.275140996515677</v>
      </c>
      <c r="DT241">
        <v>0.030404713769733</v>
      </c>
      <c r="DU241">
        <v>0</v>
      </c>
      <c r="DV241">
        <v>0</v>
      </c>
      <c r="DW241">
        <v>2</v>
      </c>
      <c r="DX241" t="s">
        <v>357</v>
      </c>
      <c r="DY241">
        <v>2.83922</v>
      </c>
      <c r="DZ241">
        <v>2.71648</v>
      </c>
      <c r="EA241">
        <v>0.200623</v>
      </c>
      <c r="EB241">
        <v>0.203158</v>
      </c>
      <c r="EC241">
        <v>0.0848557</v>
      </c>
      <c r="ED241">
        <v>0.08259</v>
      </c>
      <c r="EE241">
        <v>22563.4</v>
      </c>
      <c r="EF241">
        <v>19431.5</v>
      </c>
      <c r="EG241">
        <v>25284.5</v>
      </c>
      <c r="EH241">
        <v>23762.8</v>
      </c>
      <c r="EI241">
        <v>39519.2</v>
      </c>
      <c r="EJ241">
        <v>36101.4</v>
      </c>
      <c r="EK241">
        <v>45730.2</v>
      </c>
      <c r="EL241">
        <v>42410</v>
      </c>
      <c r="EM241">
        <v>1.75837</v>
      </c>
      <c r="EN241">
        <v>2.15482</v>
      </c>
      <c r="EO241">
        <v>0.0221506</v>
      </c>
      <c r="EP241">
        <v>0</v>
      </c>
      <c r="EQ241">
        <v>26.78</v>
      </c>
      <c r="ER241">
        <v>999.9</v>
      </c>
      <c r="ES241">
        <v>38.304</v>
      </c>
      <c r="ET241">
        <v>34.543</v>
      </c>
      <c r="EU241">
        <v>27.6393</v>
      </c>
      <c r="EV241">
        <v>52.3766</v>
      </c>
      <c r="EW241">
        <v>34.0224</v>
      </c>
      <c r="EX241">
        <v>2</v>
      </c>
      <c r="EY241">
        <v>0.193112</v>
      </c>
      <c r="EZ241">
        <v>2.89708</v>
      </c>
      <c r="FA241">
        <v>20.2188</v>
      </c>
      <c r="FB241">
        <v>5.23316</v>
      </c>
      <c r="FC241">
        <v>11.992</v>
      </c>
      <c r="FD241">
        <v>4.9556</v>
      </c>
      <c r="FE241">
        <v>3.304</v>
      </c>
      <c r="FF241">
        <v>9999</v>
      </c>
      <c r="FG241">
        <v>311.9</v>
      </c>
      <c r="FH241">
        <v>3782.5</v>
      </c>
      <c r="FI241">
        <v>9999</v>
      </c>
      <c r="FJ241">
        <v>1.86824</v>
      </c>
      <c r="FK241">
        <v>1.86401</v>
      </c>
      <c r="FL241">
        <v>1.87149</v>
      </c>
      <c r="FM241">
        <v>1.8625</v>
      </c>
      <c r="FN241">
        <v>1.86188</v>
      </c>
      <c r="FO241">
        <v>1.86829</v>
      </c>
      <c r="FP241">
        <v>1.85849</v>
      </c>
      <c r="FQ241">
        <v>1.86478</v>
      </c>
      <c r="FR241">
        <v>5</v>
      </c>
      <c r="FS241">
        <v>0</v>
      </c>
      <c r="FT241">
        <v>0</v>
      </c>
      <c r="FU241">
        <v>0</v>
      </c>
      <c r="FV241" t="s">
        <v>358</v>
      </c>
      <c r="FW241" t="s">
        <v>359</v>
      </c>
      <c r="FX241" t="s">
        <v>360</v>
      </c>
      <c r="FY241" t="s">
        <v>360</v>
      </c>
      <c r="FZ241" t="s">
        <v>360</v>
      </c>
      <c r="GA241" t="s">
        <v>360</v>
      </c>
      <c r="GB241">
        <v>0</v>
      </c>
      <c r="GC241">
        <v>100</v>
      </c>
      <c r="GD241">
        <v>100</v>
      </c>
      <c r="GE241">
        <v>4.14</v>
      </c>
      <c r="GF241">
        <v>0.0516</v>
      </c>
      <c r="GG241">
        <v>0.394990895927804</v>
      </c>
      <c r="GH241">
        <v>0.00311535208462502</v>
      </c>
      <c r="GI241">
        <v>-2.16445174003142e-06</v>
      </c>
      <c r="GJ241">
        <v>9.0383515404126e-10</v>
      </c>
      <c r="GK241">
        <v>0.0515542376217994</v>
      </c>
      <c r="GL241">
        <v>0</v>
      </c>
      <c r="GM241">
        <v>0</v>
      </c>
      <c r="GN241">
        <v>0</v>
      </c>
      <c r="GO241">
        <v>18</v>
      </c>
      <c r="GP241">
        <v>2154</v>
      </c>
      <c r="GQ241">
        <v>2</v>
      </c>
      <c r="GR241">
        <v>17</v>
      </c>
      <c r="GS241">
        <v>1528.6</v>
      </c>
      <c r="GT241">
        <v>1528.8</v>
      </c>
      <c r="GU241">
        <v>4.14429</v>
      </c>
      <c r="GV241">
        <v>2.29614</v>
      </c>
      <c r="GW241">
        <v>1.99829</v>
      </c>
      <c r="GX241">
        <v>2.67334</v>
      </c>
      <c r="GY241">
        <v>2.09351</v>
      </c>
      <c r="GZ241">
        <v>2.36572</v>
      </c>
      <c r="HA241">
        <v>39.9437</v>
      </c>
      <c r="HB241">
        <v>15.3491</v>
      </c>
      <c r="HC241">
        <v>18</v>
      </c>
      <c r="HD241">
        <v>425.86</v>
      </c>
      <c r="HE241">
        <v>699.907</v>
      </c>
      <c r="HF241">
        <v>23.0005</v>
      </c>
      <c r="HG241">
        <v>29.9634</v>
      </c>
      <c r="HH241">
        <v>30.0009</v>
      </c>
      <c r="HI241">
        <v>29.7081</v>
      </c>
      <c r="HJ241">
        <v>29.6919</v>
      </c>
      <c r="HK241">
        <v>82.9436</v>
      </c>
      <c r="HL241">
        <v>23.6458</v>
      </c>
      <c r="HM241">
        <v>23.8098</v>
      </c>
      <c r="HN241">
        <v>23</v>
      </c>
      <c r="HO241">
        <v>1836.55</v>
      </c>
      <c r="HP241">
        <v>22.5658</v>
      </c>
      <c r="HQ241">
        <v>96.7706</v>
      </c>
      <c r="HR241">
        <v>99.6911</v>
      </c>
    </row>
    <row r="242" spans="1:226">
      <c r="A242">
        <v>226</v>
      </c>
      <c r="B242">
        <v>1656173519.1</v>
      </c>
      <c r="C242">
        <v>3722.59999990463</v>
      </c>
      <c r="D242" t="s">
        <v>812</v>
      </c>
      <c r="E242" t="s">
        <v>813</v>
      </c>
      <c r="F242">
        <v>5</v>
      </c>
      <c r="G242" t="s">
        <v>596</v>
      </c>
      <c r="H242" t="s">
        <v>354</v>
      </c>
      <c r="I242">
        <v>1656173511.31429</v>
      </c>
      <c r="J242">
        <f>(K242)/1000</f>
        <v>0</v>
      </c>
      <c r="K242">
        <f>IF(BF242, AN242, AH242)</f>
        <v>0</v>
      </c>
      <c r="L242">
        <f>IF(BF242, AI242, AG242)</f>
        <v>0</v>
      </c>
      <c r="M242">
        <f>BH242 - IF(AU242&gt;1, L242*BB242*100.0/(AW242*BV242), 0)</f>
        <v>0</v>
      </c>
      <c r="N242">
        <f>((T242-J242/2)*M242-L242)/(T242+J242/2)</f>
        <v>0</v>
      </c>
      <c r="O242">
        <f>N242*(BO242+BP242)/1000.0</f>
        <v>0</v>
      </c>
      <c r="P242">
        <f>(BH242 - IF(AU242&gt;1, L242*BB242*100.0/(AW242*BV242), 0))*(BO242+BP242)/1000.0</f>
        <v>0</v>
      </c>
      <c r="Q242">
        <f>2.0/((1/S242-1/R242)+SIGN(S242)*SQRT((1/S242-1/R242)*(1/S242-1/R242) + 4*BC242/((BC242+1)*(BC242+1))*(2*1/S242*1/R242-1/R242*1/R242)))</f>
        <v>0</v>
      </c>
      <c r="R242">
        <f>IF(LEFT(BD242,1)&lt;&gt;"0",IF(LEFT(BD242,1)="1",3.0,BE242),$D$5+$E$5*(BV242*BO242/($K$5*1000))+$F$5*(BV242*BO242/($K$5*1000))*MAX(MIN(BB242,$J$5),$I$5)*MAX(MIN(BB242,$J$5),$I$5)+$G$5*MAX(MIN(BB242,$J$5),$I$5)*(BV242*BO242/($K$5*1000))+$H$5*(BV242*BO242/($K$5*1000))*(BV242*BO242/($K$5*1000)))</f>
        <v>0</v>
      </c>
      <c r="S242">
        <f>J242*(1000-(1000*0.61365*exp(17.502*W242/(240.97+W242))/(BO242+BP242)+BJ242)/2)/(1000*0.61365*exp(17.502*W242/(240.97+W242))/(BO242+BP242)-BJ242)</f>
        <v>0</v>
      </c>
      <c r="T242">
        <f>1/((BC242+1)/(Q242/1.6)+1/(R242/1.37)) + BC242/((BC242+1)/(Q242/1.6) + BC242/(R242/1.37))</f>
        <v>0</v>
      </c>
      <c r="U242">
        <f>(AX242*BA242)</f>
        <v>0</v>
      </c>
      <c r="V242">
        <f>(BQ242+(U242+2*0.95*5.67E-8*(((BQ242+$B$7)+273)^4-(BQ242+273)^4)-44100*J242)/(1.84*29.3*R242+8*0.95*5.67E-8*(BQ242+273)^3))</f>
        <v>0</v>
      </c>
      <c r="W242">
        <f>($C$7*BR242+$D$7*BS242+$E$7*V242)</f>
        <v>0</v>
      </c>
      <c r="X242">
        <f>0.61365*exp(17.502*W242/(240.97+W242))</f>
        <v>0</v>
      </c>
      <c r="Y242">
        <f>(Z242/AA242*100)</f>
        <v>0</v>
      </c>
      <c r="Z242">
        <f>BJ242*(BO242+BP242)/1000</f>
        <v>0</v>
      </c>
      <c r="AA242">
        <f>0.61365*exp(17.502*BQ242/(240.97+BQ242))</f>
        <v>0</v>
      </c>
      <c r="AB242">
        <f>(X242-BJ242*(BO242+BP242)/1000)</f>
        <v>0</v>
      </c>
      <c r="AC242">
        <f>(-J242*44100)</f>
        <v>0</v>
      </c>
      <c r="AD242">
        <f>2*29.3*R242*0.92*(BQ242-W242)</f>
        <v>0</v>
      </c>
      <c r="AE242">
        <f>2*0.95*5.67E-8*(((BQ242+$B$7)+273)^4-(W242+273)^4)</f>
        <v>0</v>
      </c>
      <c r="AF242">
        <f>U242+AE242+AC242+AD242</f>
        <v>0</v>
      </c>
      <c r="AG242">
        <f>BN242*AU242*(BI242-BH242*(1000-AU242*BK242)/(1000-AU242*BJ242))/(100*BB242)</f>
        <v>0</v>
      </c>
      <c r="AH242">
        <f>1000*BN242*AU242*(BJ242-BK242)/(100*BB242*(1000-AU242*BJ242))</f>
        <v>0</v>
      </c>
      <c r="AI242">
        <f>(AJ242 - AK242 - BO242*1E3/(8.314*(BQ242+273.15)) * AM242/BN242 * AL242) * BN242/(100*BB242) * (1000 - BK242)/1000</f>
        <v>0</v>
      </c>
      <c r="AJ242">
        <v>1865.58337360804</v>
      </c>
      <c r="AK242">
        <v>1832.90048484848</v>
      </c>
      <c r="AL242">
        <v>3.452634334918</v>
      </c>
      <c r="AM242">
        <v>66.8786947202565</v>
      </c>
      <c r="AN242">
        <f>(AP242 - AO242 + BO242*1E3/(8.314*(BQ242+273.15)) * AR242/BN242 * AQ242) * BN242/(100*BB242) * 1000/(1000 - AP242)</f>
        <v>0</v>
      </c>
      <c r="AO242">
        <v>22.420591197255</v>
      </c>
      <c r="AP242">
        <v>23.0873175757576</v>
      </c>
      <c r="AQ242">
        <v>0.00502146182618167</v>
      </c>
      <c r="AR242">
        <v>77.4196873633664</v>
      </c>
      <c r="AS242">
        <v>15</v>
      </c>
      <c r="AT242">
        <v>3</v>
      </c>
      <c r="AU242">
        <f>IF(AS242*$H$13&gt;=AW242,1.0,(AW242/(AW242-AS242*$H$13)))</f>
        <v>0</v>
      </c>
      <c r="AV242">
        <f>(AU242-1)*100</f>
        <v>0</v>
      </c>
      <c r="AW242">
        <f>MAX(0,($B$13+$C$13*BV242)/(1+$D$13*BV242)*BO242/(BQ242+273)*$E$13)</f>
        <v>0</v>
      </c>
      <c r="AX242">
        <f>$B$11*BW242+$C$11*BX242+$F$11*CI242*(1-CL242)</f>
        <v>0</v>
      </c>
      <c r="AY242">
        <f>AX242*AZ242</f>
        <v>0</v>
      </c>
      <c r="AZ242">
        <f>($B$11*$D$9+$C$11*$D$9+$F$11*((CV242+CN242)/MAX(CV242+CN242+CW242, 0.1)*$I$9+CW242/MAX(CV242+CN242+CW242, 0.1)*$J$9))/($B$11+$C$11+$F$11)</f>
        <v>0</v>
      </c>
      <c r="BA242">
        <f>($B$11*$K$9+$C$11*$K$9+$F$11*((CV242+CN242)/MAX(CV242+CN242+CW242, 0.1)*$P$9+CW242/MAX(CV242+CN242+CW242, 0.1)*$Q$9))/($B$11+$C$11+$F$11)</f>
        <v>0</v>
      </c>
      <c r="BB242">
        <v>2.18</v>
      </c>
      <c r="BC242">
        <v>0.5</v>
      </c>
      <c r="BD242" t="s">
        <v>355</v>
      </c>
      <c r="BE242">
        <v>2</v>
      </c>
      <c r="BF242" t="b">
        <v>1</v>
      </c>
      <c r="BG242">
        <v>1656173511.31429</v>
      </c>
      <c r="BH242">
        <v>1766.31428571429</v>
      </c>
      <c r="BI242">
        <v>1808.2625</v>
      </c>
      <c r="BJ242">
        <v>23.0583</v>
      </c>
      <c r="BK242">
        <v>22.3781928571429</v>
      </c>
      <c r="BL242">
        <v>1762.20428571429</v>
      </c>
      <c r="BM242">
        <v>23.0067571428571</v>
      </c>
      <c r="BN242">
        <v>500.003964285714</v>
      </c>
      <c r="BO242">
        <v>76.3166464285714</v>
      </c>
      <c r="BP242">
        <v>0.0999783035714286</v>
      </c>
      <c r="BQ242">
        <v>26.8800392857143</v>
      </c>
      <c r="BR242">
        <v>27.1437607142857</v>
      </c>
      <c r="BS242">
        <v>999.9</v>
      </c>
      <c r="BT242">
        <v>0</v>
      </c>
      <c r="BU242">
        <v>0</v>
      </c>
      <c r="BV242">
        <v>9995.62678571428</v>
      </c>
      <c r="BW242">
        <v>0</v>
      </c>
      <c r="BX242">
        <v>1805.16857142857</v>
      </c>
      <c r="BY242">
        <v>-41.9465642857143</v>
      </c>
      <c r="BZ242">
        <v>1808.00428571429</v>
      </c>
      <c r="CA242">
        <v>1849.65321428571</v>
      </c>
      <c r="CB242">
        <v>0.680110964285714</v>
      </c>
      <c r="CC242">
        <v>1808.2625</v>
      </c>
      <c r="CD242">
        <v>22.3781928571429</v>
      </c>
      <c r="CE242">
        <v>1.75973214285714</v>
      </c>
      <c r="CF242">
        <v>1.70782785714286</v>
      </c>
      <c r="CG242">
        <v>15.433625</v>
      </c>
      <c r="CH242">
        <v>14.9677464285714</v>
      </c>
      <c r="CI242">
        <v>1999.96785714286</v>
      </c>
      <c r="CJ242">
        <v>0.980002</v>
      </c>
      <c r="CK242">
        <v>0.0199979</v>
      </c>
      <c r="CL242">
        <v>0</v>
      </c>
      <c r="CM242">
        <v>2.35367857142857</v>
      </c>
      <c r="CN242">
        <v>0</v>
      </c>
      <c r="CO242">
        <v>3082.0725</v>
      </c>
      <c r="CP242">
        <v>16705.1607142857</v>
      </c>
      <c r="CQ242">
        <v>46.75</v>
      </c>
      <c r="CR242">
        <v>49.25</v>
      </c>
      <c r="CS242">
        <v>47.9617857142857</v>
      </c>
      <c r="CT242">
        <v>46.9955</v>
      </c>
      <c r="CU242">
        <v>46.0597857142857</v>
      </c>
      <c r="CV242">
        <v>1959.96785714286</v>
      </c>
      <c r="CW242">
        <v>39.9996428571429</v>
      </c>
      <c r="CX242">
        <v>0</v>
      </c>
      <c r="CY242">
        <v>1656173518.2</v>
      </c>
      <c r="CZ242">
        <v>0</v>
      </c>
      <c r="DA242">
        <v>0</v>
      </c>
      <c r="DB242" t="s">
        <v>356</v>
      </c>
      <c r="DC242">
        <v>1656081796.1</v>
      </c>
      <c r="DD242">
        <v>1656081786.6</v>
      </c>
      <c r="DE242">
        <v>0</v>
      </c>
      <c r="DF242">
        <v>0.447</v>
      </c>
      <c r="DG242">
        <v>0.012</v>
      </c>
      <c r="DH242">
        <v>1.816</v>
      </c>
      <c r="DI242">
        <v>-0.091</v>
      </c>
      <c r="DJ242">
        <v>420</v>
      </c>
      <c r="DK242">
        <v>13</v>
      </c>
      <c r="DL242">
        <v>0.64</v>
      </c>
      <c r="DM242">
        <v>0.22</v>
      </c>
      <c r="DN242">
        <v>-41.9907512195122</v>
      </c>
      <c r="DO242">
        <v>0.559632752613161</v>
      </c>
      <c r="DP242">
        <v>0.348450018896892</v>
      </c>
      <c r="DQ242">
        <v>0</v>
      </c>
      <c r="DR242">
        <v>0.693207073170732</v>
      </c>
      <c r="DS242">
        <v>-0.354301400696863</v>
      </c>
      <c r="DT242">
        <v>0.0369550767048715</v>
      </c>
      <c r="DU242">
        <v>0</v>
      </c>
      <c r="DV242">
        <v>0</v>
      </c>
      <c r="DW242">
        <v>2</v>
      </c>
      <c r="DX242" t="s">
        <v>357</v>
      </c>
      <c r="DY242">
        <v>2.83934</v>
      </c>
      <c r="DZ242">
        <v>2.71634</v>
      </c>
      <c r="EA242">
        <v>0.201723</v>
      </c>
      <c r="EB242">
        <v>0.204186</v>
      </c>
      <c r="EC242">
        <v>0.0849269</v>
      </c>
      <c r="ED242">
        <v>0.0826923</v>
      </c>
      <c r="EE242">
        <v>22531.5</v>
      </c>
      <c r="EF242">
        <v>19405.7</v>
      </c>
      <c r="EG242">
        <v>25283.6</v>
      </c>
      <c r="EH242">
        <v>23762.1</v>
      </c>
      <c r="EI242">
        <v>39515.2</v>
      </c>
      <c r="EJ242">
        <v>36096.5</v>
      </c>
      <c r="EK242">
        <v>45729.3</v>
      </c>
      <c r="EL242">
        <v>42409</v>
      </c>
      <c r="EM242">
        <v>1.75815</v>
      </c>
      <c r="EN242">
        <v>2.15475</v>
      </c>
      <c r="EO242">
        <v>0.0226535</v>
      </c>
      <c r="EP242">
        <v>0</v>
      </c>
      <c r="EQ242">
        <v>26.7872</v>
      </c>
      <c r="ER242">
        <v>999.9</v>
      </c>
      <c r="ES242">
        <v>38.304</v>
      </c>
      <c r="ET242">
        <v>34.563</v>
      </c>
      <c r="EU242">
        <v>27.6703</v>
      </c>
      <c r="EV242">
        <v>52.4466</v>
      </c>
      <c r="EW242">
        <v>34.0865</v>
      </c>
      <c r="EX242">
        <v>2</v>
      </c>
      <c r="EY242">
        <v>0.193961</v>
      </c>
      <c r="EZ242">
        <v>2.90093</v>
      </c>
      <c r="FA242">
        <v>20.2187</v>
      </c>
      <c r="FB242">
        <v>5.23271</v>
      </c>
      <c r="FC242">
        <v>11.992</v>
      </c>
      <c r="FD242">
        <v>4.9556</v>
      </c>
      <c r="FE242">
        <v>3.30395</v>
      </c>
      <c r="FF242">
        <v>9999</v>
      </c>
      <c r="FG242">
        <v>311.9</v>
      </c>
      <c r="FH242">
        <v>3782.7</v>
      </c>
      <c r="FI242">
        <v>9999</v>
      </c>
      <c r="FJ242">
        <v>1.86827</v>
      </c>
      <c r="FK242">
        <v>1.86401</v>
      </c>
      <c r="FL242">
        <v>1.87149</v>
      </c>
      <c r="FM242">
        <v>1.86252</v>
      </c>
      <c r="FN242">
        <v>1.86188</v>
      </c>
      <c r="FO242">
        <v>1.86829</v>
      </c>
      <c r="FP242">
        <v>1.85845</v>
      </c>
      <c r="FQ242">
        <v>1.86478</v>
      </c>
      <c r="FR242">
        <v>5</v>
      </c>
      <c r="FS242">
        <v>0</v>
      </c>
      <c r="FT242">
        <v>0</v>
      </c>
      <c r="FU242">
        <v>0</v>
      </c>
      <c r="FV242" t="s">
        <v>358</v>
      </c>
      <c r="FW242" t="s">
        <v>359</v>
      </c>
      <c r="FX242" t="s">
        <v>360</v>
      </c>
      <c r="FY242" t="s">
        <v>360</v>
      </c>
      <c r="FZ242" t="s">
        <v>360</v>
      </c>
      <c r="GA242" t="s">
        <v>360</v>
      </c>
      <c r="GB242">
        <v>0</v>
      </c>
      <c r="GC242">
        <v>100</v>
      </c>
      <c r="GD242">
        <v>100</v>
      </c>
      <c r="GE242">
        <v>4.21</v>
      </c>
      <c r="GF242">
        <v>0.0515</v>
      </c>
      <c r="GG242">
        <v>0.394990895927804</v>
      </c>
      <c r="GH242">
        <v>0.00311535208462502</v>
      </c>
      <c r="GI242">
        <v>-2.16445174003142e-06</v>
      </c>
      <c r="GJ242">
        <v>9.0383515404126e-10</v>
      </c>
      <c r="GK242">
        <v>0.0515542376217994</v>
      </c>
      <c r="GL242">
        <v>0</v>
      </c>
      <c r="GM242">
        <v>0</v>
      </c>
      <c r="GN242">
        <v>0</v>
      </c>
      <c r="GO242">
        <v>18</v>
      </c>
      <c r="GP242">
        <v>2154</v>
      </c>
      <c r="GQ242">
        <v>2</v>
      </c>
      <c r="GR242">
        <v>17</v>
      </c>
      <c r="GS242">
        <v>1528.7</v>
      </c>
      <c r="GT242">
        <v>1528.9</v>
      </c>
      <c r="GU242">
        <v>4.16992</v>
      </c>
      <c r="GV242">
        <v>2.28394</v>
      </c>
      <c r="GW242">
        <v>1.99829</v>
      </c>
      <c r="GX242">
        <v>2.67334</v>
      </c>
      <c r="GY242">
        <v>2.09351</v>
      </c>
      <c r="GZ242">
        <v>2.37671</v>
      </c>
      <c r="HA242">
        <v>39.9437</v>
      </c>
      <c r="HB242">
        <v>15.3491</v>
      </c>
      <c r="HC242">
        <v>18</v>
      </c>
      <c r="HD242">
        <v>425.79</v>
      </c>
      <c r="HE242">
        <v>699.948</v>
      </c>
      <c r="HF242">
        <v>23.0007</v>
      </c>
      <c r="HG242">
        <v>29.9723</v>
      </c>
      <c r="HH242">
        <v>30.0009</v>
      </c>
      <c r="HI242">
        <v>29.7168</v>
      </c>
      <c r="HJ242">
        <v>29.7006</v>
      </c>
      <c r="HK242">
        <v>83.4529</v>
      </c>
      <c r="HL242">
        <v>23.3725</v>
      </c>
      <c r="HM242">
        <v>23.8098</v>
      </c>
      <c r="HN242">
        <v>23</v>
      </c>
      <c r="HO242">
        <v>1856.76</v>
      </c>
      <c r="HP242">
        <v>22.5883</v>
      </c>
      <c r="HQ242">
        <v>96.7681</v>
      </c>
      <c r="HR242">
        <v>99.6885</v>
      </c>
    </row>
    <row r="243" spans="1:226">
      <c r="A243">
        <v>227</v>
      </c>
      <c r="B243">
        <v>1656173524.1</v>
      </c>
      <c r="C243">
        <v>3727.59999990463</v>
      </c>
      <c r="D243" t="s">
        <v>814</v>
      </c>
      <c r="E243" t="s">
        <v>815</v>
      </c>
      <c r="F243">
        <v>5</v>
      </c>
      <c r="G243" t="s">
        <v>596</v>
      </c>
      <c r="H243" t="s">
        <v>354</v>
      </c>
      <c r="I243">
        <v>1656173516.6</v>
      </c>
      <c r="J243">
        <f>(K243)/1000</f>
        <v>0</v>
      </c>
      <c r="K243">
        <f>IF(BF243, AN243, AH243)</f>
        <v>0</v>
      </c>
      <c r="L243">
        <f>IF(BF243, AI243, AG243)</f>
        <v>0</v>
      </c>
      <c r="M243">
        <f>BH243 - IF(AU243&gt;1, L243*BB243*100.0/(AW243*BV243), 0)</f>
        <v>0</v>
      </c>
      <c r="N243">
        <f>((T243-J243/2)*M243-L243)/(T243+J243/2)</f>
        <v>0</v>
      </c>
      <c r="O243">
        <f>N243*(BO243+BP243)/1000.0</f>
        <v>0</v>
      </c>
      <c r="P243">
        <f>(BH243 - IF(AU243&gt;1, L243*BB243*100.0/(AW243*BV243), 0))*(BO243+BP243)/1000.0</f>
        <v>0</v>
      </c>
      <c r="Q243">
        <f>2.0/((1/S243-1/R243)+SIGN(S243)*SQRT((1/S243-1/R243)*(1/S243-1/R243) + 4*BC243/((BC243+1)*(BC243+1))*(2*1/S243*1/R243-1/R243*1/R243)))</f>
        <v>0</v>
      </c>
      <c r="R243">
        <f>IF(LEFT(BD243,1)&lt;&gt;"0",IF(LEFT(BD243,1)="1",3.0,BE243),$D$5+$E$5*(BV243*BO243/($K$5*1000))+$F$5*(BV243*BO243/($K$5*1000))*MAX(MIN(BB243,$J$5),$I$5)*MAX(MIN(BB243,$J$5),$I$5)+$G$5*MAX(MIN(BB243,$J$5),$I$5)*(BV243*BO243/($K$5*1000))+$H$5*(BV243*BO243/($K$5*1000))*(BV243*BO243/($K$5*1000)))</f>
        <v>0</v>
      </c>
      <c r="S243">
        <f>J243*(1000-(1000*0.61365*exp(17.502*W243/(240.97+W243))/(BO243+BP243)+BJ243)/2)/(1000*0.61365*exp(17.502*W243/(240.97+W243))/(BO243+BP243)-BJ243)</f>
        <v>0</v>
      </c>
      <c r="T243">
        <f>1/((BC243+1)/(Q243/1.6)+1/(R243/1.37)) + BC243/((BC243+1)/(Q243/1.6) + BC243/(R243/1.37))</f>
        <v>0</v>
      </c>
      <c r="U243">
        <f>(AX243*BA243)</f>
        <v>0</v>
      </c>
      <c r="V243">
        <f>(BQ243+(U243+2*0.95*5.67E-8*(((BQ243+$B$7)+273)^4-(BQ243+273)^4)-44100*J243)/(1.84*29.3*R243+8*0.95*5.67E-8*(BQ243+273)^3))</f>
        <v>0</v>
      </c>
      <c r="W243">
        <f>($C$7*BR243+$D$7*BS243+$E$7*V243)</f>
        <v>0</v>
      </c>
      <c r="X243">
        <f>0.61365*exp(17.502*W243/(240.97+W243))</f>
        <v>0</v>
      </c>
      <c r="Y243">
        <f>(Z243/AA243*100)</f>
        <v>0</v>
      </c>
      <c r="Z243">
        <f>BJ243*(BO243+BP243)/1000</f>
        <v>0</v>
      </c>
      <c r="AA243">
        <f>0.61365*exp(17.502*BQ243/(240.97+BQ243))</f>
        <v>0</v>
      </c>
      <c r="AB243">
        <f>(X243-BJ243*(BO243+BP243)/1000)</f>
        <v>0</v>
      </c>
      <c r="AC243">
        <f>(-J243*44100)</f>
        <v>0</v>
      </c>
      <c r="AD243">
        <f>2*29.3*R243*0.92*(BQ243-W243)</f>
        <v>0</v>
      </c>
      <c r="AE243">
        <f>2*0.95*5.67E-8*(((BQ243+$B$7)+273)^4-(W243+273)^4)</f>
        <v>0</v>
      </c>
      <c r="AF243">
        <f>U243+AE243+AC243+AD243</f>
        <v>0</v>
      </c>
      <c r="AG243">
        <f>BN243*AU243*(BI243-BH243*(1000-AU243*BK243)/(1000-AU243*BJ243))/(100*BB243)</f>
        <v>0</v>
      </c>
      <c r="AH243">
        <f>1000*BN243*AU243*(BJ243-BK243)/(100*BB243*(1000-AU243*BJ243))</f>
        <v>0</v>
      </c>
      <c r="AI243">
        <f>(AJ243 - AK243 - BO243*1E3/(8.314*(BQ243+273.15)) * AM243/BN243 * AL243) * BN243/(100*BB243) * (1000 - BK243)/1000</f>
        <v>0</v>
      </c>
      <c r="AJ243">
        <v>1881.88985567711</v>
      </c>
      <c r="AK243">
        <v>1849.75733333333</v>
      </c>
      <c r="AL243">
        <v>3.34736071134336</v>
      </c>
      <c r="AM243">
        <v>66.8786947202565</v>
      </c>
      <c r="AN243">
        <f>(AP243 - AO243 + BO243*1E3/(8.314*(BQ243+273.15)) * AR243/BN243 * AQ243) * BN243/(100*BB243) * 1000/(1000 - AP243)</f>
        <v>0</v>
      </c>
      <c r="AO243">
        <v>22.4635884213299</v>
      </c>
      <c r="AP243">
        <v>23.1178448484848</v>
      </c>
      <c r="AQ243">
        <v>0.00659488444129912</v>
      </c>
      <c r="AR243">
        <v>77.4196873633664</v>
      </c>
      <c r="AS243">
        <v>15</v>
      </c>
      <c r="AT243">
        <v>3</v>
      </c>
      <c r="AU243">
        <f>IF(AS243*$H$13&gt;=AW243,1.0,(AW243/(AW243-AS243*$H$13)))</f>
        <v>0</v>
      </c>
      <c r="AV243">
        <f>(AU243-1)*100</f>
        <v>0</v>
      </c>
      <c r="AW243">
        <f>MAX(0,($B$13+$C$13*BV243)/(1+$D$13*BV243)*BO243/(BQ243+273)*$E$13)</f>
        <v>0</v>
      </c>
      <c r="AX243">
        <f>$B$11*BW243+$C$11*BX243+$F$11*CI243*(1-CL243)</f>
        <v>0</v>
      </c>
      <c r="AY243">
        <f>AX243*AZ243</f>
        <v>0</v>
      </c>
      <c r="AZ243">
        <f>($B$11*$D$9+$C$11*$D$9+$F$11*((CV243+CN243)/MAX(CV243+CN243+CW243, 0.1)*$I$9+CW243/MAX(CV243+CN243+CW243, 0.1)*$J$9))/($B$11+$C$11+$F$11)</f>
        <v>0</v>
      </c>
      <c r="BA243">
        <f>($B$11*$K$9+$C$11*$K$9+$F$11*((CV243+CN243)/MAX(CV243+CN243+CW243, 0.1)*$P$9+CW243/MAX(CV243+CN243+CW243, 0.1)*$Q$9))/($B$11+$C$11+$F$11)</f>
        <v>0</v>
      </c>
      <c r="BB243">
        <v>2.18</v>
      </c>
      <c r="BC243">
        <v>0.5</v>
      </c>
      <c r="BD243" t="s">
        <v>355</v>
      </c>
      <c r="BE243">
        <v>2</v>
      </c>
      <c r="BF243" t="b">
        <v>1</v>
      </c>
      <c r="BG243">
        <v>1656173516.6</v>
      </c>
      <c r="BH243">
        <v>1783.88333333333</v>
      </c>
      <c r="BI243">
        <v>1825.63259259259</v>
      </c>
      <c r="BJ243">
        <v>23.078662962963</v>
      </c>
      <c r="BK243">
        <v>22.4351148148148</v>
      </c>
      <c r="BL243">
        <v>1779.70444444444</v>
      </c>
      <c r="BM243">
        <v>23.0271185185185</v>
      </c>
      <c r="BN243">
        <v>499.999333333333</v>
      </c>
      <c r="BO243">
        <v>76.3170925925926</v>
      </c>
      <c r="BP243">
        <v>0.099973137037037</v>
      </c>
      <c r="BQ243">
        <v>26.8845074074074</v>
      </c>
      <c r="BR243">
        <v>27.1458740740741</v>
      </c>
      <c r="BS243">
        <v>999.9</v>
      </c>
      <c r="BT243">
        <v>0</v>
      </c>
      <c r="BU243">
        <v>0</v>
      </c>
      <c r="BV243">
        <v>10001.1377777778</v>
      </c>
      <c r="BW243">
        <v>0</v>
      </c>
      <c r="BX243">
        <v>1805.5637037037</v>
      </c>
      <c r="BY243">
        <v>-41.7479074074074</v>
      </c>
      <c r="BZ243">
        <v>1826.02666666667</v>
      </c>
      <c r="CA243">
        <v>1867.53037037037</v>
      </c>
      <c r="CB243">
        <v>0.643556555555556</v>
      </c>
      <c r="CC243">
        <v>1825.63259259259</v>
      </c>
      <c r="CD243">
        <v>22.4351148148148</v>
      </c>
      <c r="CE243">
        <v>1.7612962962963</v>
      </c>
      <c r="CF243">
        <v>1.71218111111111</v>
      </c>
      <c r="CG243">
        <v>15.4474666666667</v>
      </c>
      <c r="CH243">
        <v>15.0072851851852</v>
      </c>
      <c r="CI243">
        <v>1999.98777777778</v>
      </c>
      <c r="CJ243">
        <v>0.980002</v>
      </c>
      <c r="CK243">
        <v>0.0199979</v>
      </c>
      <c r="CL243">
        <v>0</v>
      </c>
      <c r="CM243">
        <v>2.4177037037037</v>
      </c>
      <c r="CN243">
        <v>0</v>
      </c>
      <c r="CO243">
        <v>3081.74481481481</v>
      </c>
      <c r="CP243">
        <v>16705.3333333333</v>
      </c>
      <c r="CQ243">
        <v>46.75</v>
      </c>
      <c r="CR243">
        <v>49.2545925925926</v>
      </c>
      <c r="CS243">
        <v>47.9813333333333</v>
      </c>
      <c r="CT243">
        <v>47</v>
      </c>
      <c r="CU243">
        <v>46.062</v>
      </c>
      <c r="CV243">
        <v>1959.98777777778</v>
      </c>
      <c r="CW243">
        <v>39.9988888888889</v>
      </c>
      <c r="CX243">
        <v>0</v>
      </c>
      <c r="CY243">
        <v>1656173523</v>
      </c>
      <c r="CZ243">
        <v>0</v>
      </c>
      <c r="DA243">
        <v>0</v>
      </c>
      <c r="DB243" t="s">
        <v>356</v>
      </c>
      <c r="DC243">
        <v>1656081796.1</v>
      </c>
      <c r="DD243">
        <v>1656081786.6</v>
      </c>
      <c r="DE243">
        <v>0</v>
      </c>
      <c r="DF243">
        <v>0.447</v>
      </c>
      <c r="DG243">
        <v>0.012</v>
      </c>
      <c r="DH243">
        <v>1.816</v>
      </c>
      <c r="DI243">
        <v>-0.091</v>
      </c>
      <c r="DJ243">
        <v>420</v>
      </c>
      <c r="DK243">
        <v>13</v>
      </c>
      <c r="DL243">
        <v>0.64</v>
      </c>
      <c r="DM243">
        <v>0.22</v>
      </c>
      <c r="DN243">
        <v>-41.8973512195122</v>
      </c>
      <c r="DO243">
        <v>1.80727735191636</v>
      </c>
      <c r="DP243">
        <v>0.393717742850253</v>
      </c>
      <c r="DQ243">
        <v>0</v>
      </c>
      <c r="DR243">
        <v>0.672647804878049</v>
      </c>
      <c r="DS243">
        <v>-0.408690292682927</v>
      </c>
      <c r="DT243">
        <v>0.0409767780436673</v>
      </c>
      <c r="DU243">
        <v>0</v>
      </c>
      <c r="DV243">
        <v>0</v>
      </c>
      <c r="DW243">
        <v>2</v>
      </c>
      <c r="DX243" t="s">
        <v>357</v>
      </c>
      <c r="DY243">
        <v>2.83917</v>
      </c>
      <c r="DZ243">
        <v>2.71659</v>
      </c>
      <c r="EA243">
        <v>0.202787</v>
      </c>
      <c r="EB243">
        <v>0.205259</v>
      </c>
      <c r="EC243">
        <v>0.0850027</v>
      </c>
      <c r="ED243">
        <v>0.0828697</v>
      </c>
      <c r="EE243">
        <v>22500.3</v>
      </c>
      <c r="EF243">
        <v>19379</v>
      </c>
      <c r="EG243">
        <v>25282.4</v>
      </c>
      <c r="EH243">
        <v>23761.4</v>
      </c>
      <c r="EI243">
        <v>39510.5</v>
      </c>
      <c r="EJ243">
        <v>36088.4</v>
      </c>
      <c r="EK243">
        <v>45727.6</v>
      </c>
      <c r="EL243">
        <v>42407.6</v>
      </c>
      <c r="EM243">
        <v>1.75777</v>
      </c>
      <c r="EN243">
        <v>2.1546</v>
      </c>
      <c r="EO243">
        <v>0.0214204</v>
      </c>
      <c r="EP243">
        <v>0</v>
      </c>
      <c r="EQ243">
        <v>26.7941</v>
      </c>
      <c r="ER243">
        <v>999.9</v>
      </c>
      <c r="ES243">
        <v>38.28</v>
      </c>
      <c r="ET243">
        <v>34.563</v>
      </c>
      <c r="EU243">
        <v>27.6531</v>
      </c>
      <c r="EV243">
        <v>52.1266</v>
      </c>
      <c r="EW243">
        <v>34.1026</v>
      </c>
      <c r="EX243">
        <v>2</v>
      </c>
      <c r="EY243">
        <v>0.194802</v>
      </c>
      <c r="EZ243">
        <v>2.90562</v>
      </c>
      <c r="FA243">
        <v>20.2185</v>
      </c>
      <c r="FB243">
        <v>5.23271</v>
      </c>
      <c r="FC243">
        <v>11.992</v>
      </c>
      <c r="FD243">
        <v>4.95555</v>
      </c>
      <c r="FE243">
        <v>3.304</v>
      </c>
      <c r="FF243">
        <v>9999</v>
      </c>
      <c r="FG243">
        <v>311.9</v>
      </c>
      <c r="FH243">
        <v>3782.7</v>
      </c>
      <c r="FI243">
        <v>9999</v>
      </c>
      <c r="FJ243">
        <v>1.86827</v>
      </c>
      <c r="FK243">
        <v>1.86401</v>
      </c>
      <c r="FL243">
        <v>1.87149</v>
      </c>
      <c r="FM243">
        <v>1.86252</v>
      </c>
      <c r="FN243">
        <v>1.86188</v>
      </c>
      <c r="FO243">
        <v>1.86829</v>
      </c>
      <c r="FP243">
        <v>1.85847</v>
      </c>
      <c r="FQ243">
        <v>1.86478</v>
      </c>
      <c r="FR243">
        <v>5</v>
      </c>
      <c r="FS243">
        <v>0</v>
      </c>
      <c r="FT243">
        <v>0</v>
      </c>
      <c r="FU243">
        <v>0</v>
      </c>
      <c r="FV243" t="s">
        <v>358</v>
      </c>
      <c r="FW243" t="s">
        <v>359</v>
      </c>
      <c r="FX243" t="s">
        <v>360</v>
      </c>
      <c r="FY243" t="s">
        <v>360</v>
      </c>
      <c r="FZ243" t="s">
        <v>360</v>
      </c>
      <c r="GA243" t="s">
        <v>360</v>
      </c>
      <c r="GB243">
        <v>0</v>
      </c>
      <c r="GC243">
        <v>100</v>
      </c>
      <c r="GD243">
        <v>100</v>
      </c>
      <c r="GE243">
        <v>4.27</v>
      </c>
      <c r="GF243">
        <v>0.0515</v>
      </c>
      <c r="GG243">
        <v>0.394990895927804</v>
      </c>
      <c r="GH243">
        <v>0.00311535208462502</v>
      </c>
      <c r="GI243">
        <v>-2.16445174003142e-06</v>
      </c>
      <c r="GJ243">
        <v>9.0383515404126e-10</v>
      </c>
      <c r="GK243">
        <v>0.0515542376217994</v>
      </c>
      <c r="GL243">
        <v>0</v>
      </c>
      <c r="GM243">
        <v>0</v>
      </c>
      <c r="GN243">
        <v>0</v>
      </c>
      <c r="GO243">
        <v>18</v>
      </c>
      <c r="GP243">
        <v>2154</v>
      </c>
      <c r="GQ243">
        <v>2</v>
      </c>
      <c r="GR243">
        <v>17</v>
      </c>
      <c r="GS243">
        <v>1528.8</v>
      </c>
      <c r="GT243">
        <v>1529</v>
      </c>
      <c r="GU243">
        <v>4.19922</v>
      </c>
      <c r="GV243">
        <v>2.09839</v>
      </c>
      <c r="GW243">
        <v>1.99829</v>
      </c>
      <c r="GX243">
        <v>2.67334</v>
      </c>
      <c r="GY243">
        <v>2.09351</v>
      </c>
      <c r="GZ243">
        <v>2.42188</v>
      </c>
      <c r="HA243">
        <v>39.9437</v>
      </c>
      <c r="HB243">
        <v>15.3579</v>
      </c>
      <c r="HC243">
        <v>18</v>
      </c>
      <c r="HD243">
        <v>425.642</v>
      </c>
      <c r="HE243">
        <v>699.936</v>
      </c>
      <c r="HF243">
        <v>23.0007</v>
      </c>
      <c r="HG243">
        <v>29.9822</v>
      </c>
      <c r="HH243">
        <v>30.0009</v>
      </c>
      <c r="HI243">
        <v>29.7265</v>
      </c>
      <c r="HJ243">
        <v>29.7104</v>
      </c>
      <c r="HK243">
        <v>84.0438</v>
      </c>
      <c r="HL243">
        <v>23.3725</v>
      </c>
      <c r="HM243">
        <v>23.8098</v>
      </c>
      <c r="HN243">
        <v>23</v>
      </c>
      <c r="HO243">
        <v>1870.21</v>
      </c>
      <c r="HP243">
        <v>22.5947</v>
      </c>
      <c r="HQ243">
        <v>96.7642</v>
      </c>
      <c r="HR243">
        <v>99.6856</v>
      </c>
    </row>
    <row r="244" spans="1:226">
      <c r="A244">
        <v>228</v>
      </c>
      <c r="B244">
        <v>1656173529.1</v>
      </c>
      <c r="C244">
        <v>3732.59999990463</v>
      </c>
      <c r="D244" t="s">
        <v>816</v>
      </c>
      <c r="E244" t="s">
        <v>817</v>
      </c>
      <c r="F244">
        <v>5</v>
      </c>
      <c r="G244" t="s">
        <v>596</v>
      </c>
      <c r="H244" t="s">
        <v>354</v>
      </c>
      <c r="I244">
        <v>1656173521.31429</v>
      </c>
      <c r="J244">
        <f>(K244)/1000</f>
        <v>0</v>
      </c>
      <c r="K244">
        <f>IF(BF244, AN244, AH244)</f>
        <v>0</v>
      </c>
      <c r="L244">
        <f>IF(BF244, AI244, AG244)</f>
        <v>0</v>
      </c>
      <c r="M244">
        <f>BH244 - IF(AU244&gt;1, L244*BB244*100.0/(AW244*BV244), 0)</f>
        <v>0</v>
      </c>
      <c r="N244">
        <f>((T244-J244/2)*M244-L244)/(T244+J244/2)</f>
        <v>0</v>
      </c>
      <c r="O244">
        <f>N244*(BO244+BP244)/1000.0</f>
        <v>0</v>
      </c>
      <c r="P244">
        <f>(BH244 - IF(AU244&gt;1, L244*BB244*100.0/(AW244*BV244), 0))*(BO244+BP244)/1000.0</f>
        <v>0</v>
      </c>
      <c r="Q244">
        <f>2.0/((1/S244-1/R244)+SIGN(S244)*SQRT((1/S244-1/R244)*(1/S244-1/R244) + 4*BC244/((BC244+1)*(BC244+1))*(2*1/S244*1/R244-1/R244*1/R244)))</f>
        <v>0</v>
      </c>
      <c r="R244">
        <f>IF(LEFT(BD244,1)&lt;&gt;"0",IF(LEFT(BD244,1)="1",3.0,BE244),$D$5+$E$5*(BV244*BO244/($K$5*1000))+$F$5*(BV244*BO244/($K$5*1000))*MAX(MIN(BB244,$J$5),$I$5)*MAX(MIN(BB244,$J$5),$I$5)+$G$5*MAX(MIN(BB244,$J$5),$I$5)*(BV244*BO244/($K$5*1000))+$H$5*(BV244*BO244/($K$5*1000))*(BV244*BO244/($K$5*1000)))</f>
        <v>0</v>
      </c>
      <c r="S244">
        <f>J244*(1000-(1000*0.61365*exp(17.502*W244/(240.97+W244))/(BO244+BP244)+BJ244)/2)/(1000*0.61365*exp(17.502*W244/(240.97+W244))/(BO244+BP244)-BJ244)</f>
        <v>0</v>
      </c>
      <c r="T244">
        <f>1/((BC244+1)/(Q244/1.6)+1/(R244/1.37)) + BC244/((BC244+1)/(Q244/1.6) + BC244/(R244/1.37))</f>
        <v>0</v>
      </c>
      <c r="U244">
        <f>(AX244*BA244)</f>
        <v>0</v>
      </c>
      <c r="V244">
        <f>(BQ244+(U244+2*0.95*5.67E-8*(((BQ244+$B$7)+273)^4-(BQ244+273)^4)-44100*J244)/(1.84*29.3*R244+8*0.95*5.67E-8*(BQ244+273)^3))</f>
        <v>0</v>
      </c>
      <c r="W244">
        <f>($C$7*BR244+$D$7*BS244+$E$7*V244)</f>
        <v>0</v>
      </c>
      <c r="X244">
        <f>0.61365*exp(17.502*W244/(240.97+W244))</f>
        <v>0</v>
      </c>
      <c r="Y244">
        <f>(Z244/AA244*100)</f>
        <v>0</v>
      </c>
      <c r="Z244">
        <f>BJ244*(BO244+BP244)/1000</f>
        <v>0</v>
      </c>
      <c r="AA244">
        <f>0.61365*exp(17.502*BQ244/(240.97+BQ244))</f>
        <v>0</v>
      </c>
      <c r="AB244">
        <f>(X244-BJ244*(BO244+BP244)/1000)</f>
        <v>0</v>
      </c>
      <c r="AC244">
        <f>(-J244*44100)</f>
        <v>0</v>
      </c>
      <c r="AD244">
        <f>2*29.3*R244*0.92*(BQ244-W244)</f>
        <v>0</v>
      </c>
      <c r="AE244">
        <f>2*0.95*5.67E-8*(((BQ244+$B$7)+273)^4-(W244+273)^4)</f>
        <v>0</v>
      </c>
      <c r="AF244">
        <f>U244+AE244+AC244+AD244</f>
        <v>0</v>
      </c>
      <c r="AG244">
        <f>BN244*AU244*(BI244-BH244*(1000-AU244*BK244)/(1000-AU244*BJ244))/(100*BB244)</f>
        <v>0</v>
      </c>
      <c r="AH244">
        <f>1000*BN244*AU244*(BJ244-BK244)/(100*BB244*(1000-AU244*BJ244))</f>
        <v>0</v>
      </c>
      <c r="AI244">
        <f>(AJ244 - AK244 - BO244*1E3/(8.314*(BQ244+273.15)) * AM244/BN244 * AL244) * BN244/(100*BB244) * (1000 - BK244)/1000</f>
        <v>0</v>
      </c>
      <c r="AJ244">
        <v>1899.32586692379</v>
      </c>
      <c r="AK244">
        <v>1866.95351515152</v>
      </c>
      <c r="AL244">
        <v>3.46982343187673</v>
      </c>
      <c r="AM244">
        <v>66.8786947202565</v>
      </c>
      <c r="AN244">
        <f>(AP244 - AO244 + BO244*1E3/(8.314*(BQ244+273.15)) * AR244/BN244 * AQ244) * BN244/(100*BB244) * 1000/(1000 - AP244)</f>
        <v>0</v>
      </c>
      <c r="AO244">
        <v>22.525176646226</v>
      </c>
      <c r="AP244">
        <v>23.1413303030303</v>
      </c>
      <c r="AQ244">
        <v>0.00559223196603057</v>
      </c>
      <c r="AR244">
        <v>77.4196873633664</v>
      </c>
      <c r="AS244">
        <v>15</v>
      </c>
      <c r="AT244">
        <v>3</v>
      </c>
      <c r="AU244">
        <f>IF(AS244*$H$13&gt;=AW244,1.0,(AW244/(AW244-AS244*$H$13)))</f>
        <v>0</v>
      </c>
      <c r="AV244">
        <f>(AU244-1)*100</f>
        <v>0</v>
      </c>
      <c r="AW244">
        <f>MAX(0,($B$13+$C$13*BV244)/(1+$D$13*BV244)*BO244/(BQ244+273)*$E$13)</f>
        <v>0</v>
      </c>
      <c r="AX244">
        <f>$B$11*BW244+$C$11*BX244+$F$11*CI244*(1-CL244)</f>
        <v>0</v>
      </c>
      <c r="AY244">
        <f>AX244*AZ244</f>
        <v>0</v>
      </c>
      <c r="AZ244">
        <f>($B$11*$D$9+$C$11*$D$9+$F$11*((CV244+CN244)/MAX(CV244+CN244+CW244, 0.1)*$I$9+CW244/MAX(CV244+CN244+CW244, 0.1)*$J$9))/($B$11+$C$11+$F$11)</f>
        <v>0</v>
      </c>
      <c r="BA244">
        <f>($B$11*$K$9+$C$11*$K$9+$F$11*((CV244+CN244)/MAX(CV244+CN244+CW244, 0.1)*$P$9+CW244/MAX(CV244+CN244+CW244, 0.1)*$Q$9))/($B$11+$C$11+$F$11)</f>
        <v>0</v>
      </c>
      <c r="BB244">
        <v>2.18</v>
      </c>
      <c r="BC244">
        <v>0.5</v>
      </c>
      <c r="BD244" t="s">
        <v>355</v>
      </c>
      <c r="BE244">
        <v>2</v>
      </c>
      <c r="BF244" t="b">
        <v>1</v>
      </c>
      <c r="BG244">
        <v>1656173521.31429</v>
      </c>
      <c r="BH244">
        <v>1799.475</v>
      </c>
      <c r="BI244">
        <v>1841.40178571429</v>
      </c>
      <c r="BJ244">
        <v>23.10385</v>
      </c>
      <c r="BK244">
        <v>22.4812321428571</v>
      </c>
      <c r="BL244">
        <v>1795.23392857143</v>
      </c>
      <c r="BM244">
        <v>23.0523</v>
      </c>
      <c r="BN244">
        <v>500.006035714286</v>
      </c>
      <c r="BO244">
        <v>76.3172285714286</v>
      </c>
      <c r="BP244">
        <v>0.100021782142857</v>
      </c>
      <c r="BQ244">
        <v>26.8846428571429</v>
      </c>
      <c r="BR244">
        <v>27.1484464285714</v>
      </c>
      <c r="BS244">
        <v>999.9</v>
      </c>
      <c r="BT244">
        <v>0</v>
      </c>
      <c r="BU244">
        <v>0</v>
      </c>
      <c r="BV244">
        <v>9998.97714285714</v>
      </c>
      <c r="BW244">
        <v>0</v>
      </c>
      <c r="BX244">
        <v>1805.69857142857</v>
      </c>
      <c r="BY244">
        <v>-41.92465</v>
      </c>
      <c r="BZ244">
        <v>1842.03464285714</v>
      </c>
      <c r="CA244">
        <v>1883.75</v>
      </c>
      <c r="CB244">
        <v>0.622621107142857</v>
      </c>
      <c r="CC244">
        <v>1841.40178571429</v>
      </c>
      <c r="CD244">
        <v>22.4812321428571</v>
      </c>
      <c r="CE244">
        <v>1.76322178571429</v>
      </c>
      <c r="CF244">
        <v>1.71570428571429</v>
      </c>
      <c r="CG244">
        <v>15.4645</v>
      </c>
      <c r="CH244">
        <v>15.0392321428571</v>
      </c>
      <c r="CI244">
        <v>1999.99964285714</v>
      </c>
      <c r="CJ244">
        <v>0.980002</v>
      </c>
      <c r="CK244">
        <v>0.0199979</v>
      </c>
      <c r="CL244">
        <v>0</v>
      </c>
      <c r="CM244">
        <v>2.47668928571429</v>
      </c>
      <c r="CN244">
        <v>0</v>
      </c>
      <c r="CO244">
        <v>3081.71678571429</v>
      </c>
      <c r="CP244">
        <v>16705.4285714286</v>
      </c>
      <c r="CQ244">
        <v>46.75</v>
      </c>
      <c r="CR244">
        <v>49.2743571428571</v>
      </c>
      <c r="CS244">
        <v>47.98875</v>
      </c>
      <c r="CT244">
        <v>47</v>
      </c>
      <c r="CU244">
        <v>46.062</v>
      </c>
      <c r="CV244">
        <v>1959.99964285714</v>
      </c>
      <c r="CW244">
        <v>39.9989285714286</v>
      </c>
      <c r="CX244">
        <v>0</v>
      </c>
      <c r="CY244">
        <v>1656173528.4</v>
      </c>
      <c r="CZ244">
        <v>0</v>
      </c>
      <c r="DA244">
        <v>0</v>
      </c>
      <c r="DB244" t="s">
        <v>356</v>
      </c>
      <c r="DC244">
        <v>1656081796.1</v>
      </c>
      <c r="DD244">
        <v>1656081786.6</v>
      </c>
      <c r="DE244">
        <v>0</v>
      </c>
      <c r="DF244">
        <v>0.447</v>
      </c>
      <c r="DG244">
        <v>0.012</v>
      </c>
      <c r="DH244">
        <v>1.816</v>
      </c>
      <c r="DI244">
        <v>-0.091</v>
      </c>
      <c r="DJ244">
        <v>420</v>
      </c>
      <c r="DK244">
        <v>13</v>
      </c>
      <c r="DL244">
        <v>0.64</v>
      </c>
      <c r="DM244">
        <v>0.22</v>
      </c>
      <c r="DN244">
        <v>-41.8281097560976</v>
      </c>
      <c r="DO244">
        <v>-0.914736585365771</v>
      </c>
      <c r="DP244">
        <v>0.343227819388784</v>
      </c>
      <c r="DQ244">
        <v>0</v>
      </c>
      <c r="DR244">
        <v>0.637080219512195</v>
      </c>
      <c r="DS244">
        <v>-0.291022975609756</v>
      </c>
      <c r="DT244">
        <v>0.0304691915183367</v>
      </c>
      <c r="DU244">
        <v>0</v>
      </c>
      <c r="DV244">
        <v>0</v>
      </c>
      <c r="DW244">
        <v>2</v>
      </c>
      <c r="DX244" t="s">
        <v>357</v>
      </c>
      <c r="DY244">
        <v>2.83925</v>
      </c>
      <c r="DZ244">
        <v>2.71651</v>
      </c>
      <c r="EA244">
        <v>0.203875</v>
      </c>
      <c r="EB244">
        <v>0.206325</v>
      </c>
      <c r="EC244">
        <v>0.0850564</v>
      </c>
      <c r="ED244">
        <v>0.0828816</v>
      </c>
      <c r="EE244">
        <v>22469.2</v>
      </c>
      <c r="EF244">
        <v>19352.4</v>
      </c>
      <c r="EG244">
        <v>25282</v>
      </c>
      <c r="EH244">
        <v>23760.7</v>
      </c>
      <c r="EI244">
        <v>39507.4</v>
      </c>
      <c r="EJ244">
        <v>36087.1</v>
      </c>
      <c r="EK244">
        <v>45726.7</v>
      </c>
      <c r="EL244">
        <v>42406.7</v>
      </c>
      <c r="EM244">
        <v>1.7577</v>
      </c>
      <c r="EN244">
        <v>2.15443</v>
      </c>
      <c r="EO244">
        <v>0.0210479</v>
      </c>
      <c r="EP244">
        <v>0</v>
      </c>
      <c r="EQ244">
        <v>26.7997</v>
      </c>
      <c r="ER244">
        <v>999.9</v>
      </c>
      <c r="ES244">
        <v>38.28</v>
      </c>
      <c r="ET244">
        <v>34.563</v>
      </c>
      <c r="EU244">
        <v>27.6507</v>
      </c>
      <c r="EV244">
        <v>52.3766</v>
      </c>
      <c r="EW244">
        <v>34.0184</v>
      </c>
      <c r="EX244">
        <v>2</v>
      </c>
      <c r="EY244">
        <v>0.195595</v>
      </c>
      <c r="EZ244">
        <v>2.89833</v>
      </c>
      <c r="FA244">
        <v>20.2187</v>
      </c>
      <c r="FB244">
        <v>5.23301</v>
      </c>
      <c r="FC244">
        <v>11.992</v>
      </c>
      <c r="FD244">
        <v>4.95565</v>
      </c>
      <c r="FE244">
        <v>3.30395</v>
      </c>
      <c r="FF244">
        <v>9999</v>
      </c>
      <c r="FG244">
        <v>311.9</v>
      </c>
      <c r="FH244">
        <v>3783</v>
      </c>
      <c r="FI244">
        <v>9999</v>
      </c>
      <c r="FJ244">
        <v>1.86827</v>
      </c>
      <c r="FK244">
        <v>1.86401</v>
      </c>
      <c r="FL244">
        <v>1.87149</v>
      </c>
      <c r="FM244">
        <v>1.8625</v>
      </c>
      <c r="FN244">
        <v>1.86188</v>
      </c>
      <c r="FO244">
        <v>1.86829</v>
      </c>
      <c r="FP244">
        <v>1.85847</v>
      </c>
      <c r="FQ244">
        <v>1.86478</v>
      </c>
      <c r="FR244">
        <v>5</v>
      </c>
      <c r="FS244">
        <v>0</v>
      </c>
      <c r="FT244">
        <v>0</v>
      </c>
      <c r="FU244">
        <v>0</v>
      </c>
      <c r="FV244" t="s">
        <v>358</v>
      </c>
      <c r="FW244" t="s">
        <v>359</v>
      </c>
      <c r="FX244" t="s">
        <v>360</v>
      </c>
      <c r="FY244" t="s">
        <v>360</v>
      </c>
      <c r="FZ244" t="s">
        <v>360</v>
      </c>
      <c r="GA244" t="s">
        <v>360</v>
      </c>
      <c r="GB244">
        <v>0</v>
      </c>
      <c r="GC244">
        <v>100</v>
      </c>
      <c r="GD244">
        <v>100</v>
      </c>
      <c r="GE244">
        <v>4.35</v>
      </c>
      <c r="GF244">
        <v>0.0515</v>
      </c>
      <c r="GG244">
        <v>0.394990895927804</v>
      </c>
      <c r="GH244">
        <v>0.00311535208462502</v>
      </c>
      <c r="GI244">
        <v>-2.16445174003142e-06</v>
      </c>
      <c r="GJ244">
        <v>9.0383515404126e-10</v>
      </c>
      <c r="GK244">
        <v>0.0515542376217994</v>
      </c>
      <c r="GL244">
        <v>0</v>
      </c>
      <c r="GM244">
        <v>0</v>
      </c>
      <c r="GN244">
        <v>0</v>
      </c>
      <c r="GO244">
        <v>18</v>
      </c>
      <c r="GP244">
        <v>2154</v>
      </c>
      <c r="GQ244">
        <v>2</v>
      </c>
      <c r="GR244">
        <v>17</v>
      </c>
      <c r="GS244">
        <v>1528.9</v>
      </c>
      <c r="GT244">
        <v>1529</v>
      </c>
      <c r="GU244">
        <v>4.22729</v>
      </c>
      <c r="GV244">
        <v>2.25464</v>
      </c>
      <c r="GW244">
        <v>1.99829</v>
      </c>
      <c r="GX244">
        <v>2.67334</v>
      </c>
      <c r="GY244">
        <v>2.09351</v>
      </c>
      <c r="GZ244">
        <v>2.39746</v>
      </c>
      <c r="HA244">
        <v>39.9184</v>
      </c>
      <c r="HB244">
        <v>15.3579</v>
      </c>
      <c r="HC244">
        <v>18</v>
      </c>
      <c r="HD244">
        <v>425.658</v>
      </c>
      <c r="HE244">
        <v>699.898</v>
      </c>
      <c r="HF244">
        <v>22.9991</v>
      </c>
      <c r="HG244">
        <v>29.991</v>
      </c>
      <c r="HH244">
        <v>30.0009</v>
      </c>
      <c r="HI244">
        <v>29.7352</v>
      </c>
      <c r="HJ244">
        <v>29.7198</v>
      </c>
      <c r="HK244">
        <v>84.5494</v>
      </c>
      <c r="HL244">
        <v>23.3725</v>
      </c>
      <c r="HM244">
        <v>23.8098</v>
      </c>
      <c r="HN244">
        <v>23</v>
      </c>
      <c r="HO244">
        <v>1890.33</v>
      </c>
      <c r="HP244">
        <v>22.6186</v>
      </c>
      <c r="HQ244">
        <v>96.7624</v>
      </c>
      <c r="HR244">
        <v>99.6831</v>
      </c>
    </row>
    <row r="245" spans="1:226">
      <c r="A245">
        <v>229</v>
      </c>
      <c r="B245">
        <v>1656173534.1</v>
      </c>
      <c r="C245">
        <v>3737.59999990463</v>
      </c>
      <c r="D245" t="s">
        <v>818</v>
      </c>
      <c r="E245" t="s">
        <v>819</v>
      </c>
      <c r="F245">
        <v>5</v>
      </c>
      <c r="G245" t="s">
        <v>596</v>
      </c>
      <c r="H245" t="s">
        <v>354</v>
      </c>
      <c r="I245">
        <v>1656173526.6</v>
      </c>
      <c r="J245">
        <f>(K245)/1000</f>
        <v>0</v>
      </c>
      <c r="K245">
        <f>IF(BF245, AN245, AH245)</f>
        <v>0</v>
      </c>
      <c r="L245">
        <f>IF(BF245, AI245, AG245)</f>
        <v>0</v>
      </c>
      <c r="M245">
        <f>BH245 - IF(AU245&gt;1, L245*BB245*100.0/(AW245*BV245), 0)</f>
        <v>0</v>
      </c>
      <c r="N245">
        <f>((T245-J245/2)*M245-L245)/(T245+J245/2)</f>
        <v>0</v>
      </c>
      <c r="O245">
        <f>N245*(BO245+BP245)/1000.0</f>
        <v>0</v>
      </c>
      <c r="P245">
        <f>(BH245 - IF(AU245&gt;1, L245*BB245*100.0/(AW245*BV245), 0))*(BO245+BP245)/1000.0</f>
        <v>0</v>
      </c>
      <c r="Q245">
        <f>2.0/((1/S245-1/R245)+SIGN(S245)*SQRT((1/S245-1/R245)*(1/S245-1/R245) + 4*BC245/((BC245+1)*(BC245+1))*(2*1/S245*1/R245-1/R245*1/R245)))</f>
        <v>0</v>
      </c>
      <c r="R245">
        <f>IF(LEFT(BD245,1)&lt;&gt;"0",IF(LEFT(BD245,1)="1",3.0,BE245),$D$5+$E$5*(BV245*BO245/($K$5*1000))+$F$5*(BV245*BO245/($K$5*1000))*MAX(MIN(BB245,$J$5),$I$5)*MAX(MIN(BB245,$J$5),$I$5)+$G$5*MAX(MIN(BB245,$J$5),$I$5)*(BV245*BO245/($K$5*1000))+$H$5*(BV245*BO245/($K$5*1000))*(BV245*BO245/($K$5*1000)))</f>
        <v>0</v>
      </c>
      <c r="S245">
        <f>J245*(1000-(1000*0.61365*exp(17.502*W245/(240.97+W245))/(BO245+BP245)+BJ245)/2)/(1000*0.61365*exp(17.502*W245/(240.97+W245))/(BO245+BP245)-BJ245)</f>
        <v>0</v>
      </c>
      <c r="T245">
        <f>1/((BC245+1)/(Q245/1.6)+1/(R245/1.37)) + BC245/((BC245+1)/(Q245/1.6) + BC245/(R245/1.37))</f>
        <v>0</v>
      </c>
      <c r="U245">
        <f>(AX245*BA245)</f>
        <v>0</v>
      </c>
      <c r="V245">
        <f>(BQ245+(U245+2*0.95*5.67E-8*(((BQ245+$B$7)+273)^4-(BQ245+273)^4)-44100*J245)/(1.84*29.3*R245+8*0.95*5.67E-8*(BQ245+273)^3))</f>
        <v>0</v>
      </c>
      <c r="W245">
        <f>($C$7*BR245+$D$7*BS245+$E$7*V245)</f>
        <v>0</v>
      </c>
      <c r="X245">
        <f>0.61365*exp(17.502*W245/(240.97+W245))</f>
        <v>0</v>
      </c>
      <c r="Y245">
        <f>(Z245/AA245*100)</f>
        <v>0</v>
      </c>
      <c r="Z245">
        <f>BJ245*(BO245+BP245)/1000</f>
        <v>0</v>
      </c>
      <c r="AA245">
        <f>0.61365*exp(17.502*BQ245/(240.97+BQ245))</f>
        <v>0</v>
      </c>
      <c r="AB245">
        <f>(X245-BJ245*(BO245+BP245)/1000)</f>
        <v>0</v>
      </c>
      <c r="AC245">
        <f>(-J245*44100)</f>
        <v>0</v>
      </c>
      <c r="AD245">
        <f>2*29.3*R245*0.92*(BQ245-W245)</f>
        <v>0</v>
      </c>
      <c r="AE245">
        <f>2*0.95*5.67E-8*(((BQ245+$B$7)+273)^4-(W245+273)^4)</f>
        <v>0</v>
      </c>
      <c r="AF245">
        <f>U245+AE245+AC245+AD245</f>
        <v>0</v>
      </c>
      <c r="AG245">
        <f>BN245*AU245*(BI245-BH245*(1000-AU245*BK245)/(1000-AU245*BJ245))/(100*BB245)</f>
        <v>0</v>
      </c>
      <c r="AH245">
        <f>1000*BN245*AU245*(BJ245-BK245)/(100*BB245*(1000-AU245*BJ245))</f>
        <v>0</v>
      </c>
      <c r="AI245">
        <f>(AJ245 - AK245 - BO245*1E3/(8.314*(BQ245+273.15)) * AM245/BN245 * AL245) * BN245/(100*BB245) * (1000 - BK245)/1000</f>
        <v>0</v>
      </c>
      <c r="AJ245">
        <v>1916.46705820288</v>
      </c>
      <c r="AK245">
        <v>1884.03060606061</v>
      </c>
      <c r="AL245">
        <v>3.38268901869393</v>
      </c>
      <c r="AM245">
        <v>66.8786947202565</v>
      </c>
      <c r="AN245">
        <f>(AP245 - AO245 + BO245*1E3/(8.314*(BQ245+273.15)) * AR245/BN245 * AQ245) * BN245/(100*BB245) * 1000/(1000 - AP245)</f>
        <v>0</v>
      </c>
      <c r="AO245">
        <v>22.5297330622188</v>
      </c>
      <c r="AP245">
        <v>23.1465715151515</v>
      </c>
      <c r="AQ245">
        <v>0.000540973301375183</v>
      </c>
      <c r="AR245">
        <v>77.4196873633664</v>
      </c>
      <c r="AS245">
        <v>15</v>
      </c>
      <c r="AT245">
        <v>3</v>
      </c>
      <c r="AU245">
        <f>IF(AS245*$H$13&gt;=AW245,1.0,(AW245/(AW245-AS245*$H$13)))</f>
        <v>0</v>
      </c>
      <c r="AV245">
        <f>(AU245-1)*100</f>
        <v>0</v>
      </c>
      <c r="AW245">
        <f>MAX(0,($B$13+$C$13*BV245)/(1+$D$13*BV245)*BO245/(BQ245+273)*$E$13)</f>
        <v>0</v>
      </c>
      <c r="AX245">
        <f>$B$11*BW245+$C$11*BX245+$F$11*CI245*(1-CL245)</f>
        <v>0</v>
      </c>
      <c r="AY245">
        <f>AX245*AZ245</f>
        <v>0</v>
      </c>
      <c r="AZ245">
        <f>($B$11*$D$9+$C$11*$D$9+$F$11*((CV245+CN245)/MAX(CV245+CN245+CW245, 0.1)*$I$9+CW245/MAX(CV245+CN245+CW245, 0.1)*$J$9))/($B$11+$C$11+$F$11)</f>
        <v>0</v>
      </c>
      <c r="BA245">
        <f>($B$11*$K$9+$C$11*$K$9+$F$11*((CV245+CN245)/MAX(CV245+CN245+CW245, 0.1)*$P$9+CW245/MAX(CV245+CN245+CW245, 0.1)*$Q$9))/($B$11+$C$11+$F$11)</f>
        <v>0</v>
      </c>
      <c r="BB245">
        <v>2.18</v>
      </c>
      <c r="BC245">
        <v>0.5</v>
      </c>
      <c r="BD245" t="s">
        <v>355</v>
      </c>
      <c r="BE245">
        <v>2</v>
      </c>
      <c r="BF245" t="b">
        <v>1</v>
      </c>
      <c r="BG245">
        <v>1656173526.6</v>
      </c>
      <c r="BH245">
        <v>1817.0862962963</v>
      </c>
      <c r="BI245">
        <v>1858.92259259259</v>
      </c>
      <c r="BJ245">
        <v>23.1281407407407</v>
      </c>
      <c r="BK245">
        <v>22.5163148148148</v>
      </c>
      <c r="BL245">
        <v>1812.77296296296</v>
      </c>
      <c r="BM245">
        <v>23.0765888888889</v>
      </c>
      <c r="BN245">
        <v>500.007888888889</v>
      </c>
      <c r="BO245">
        <v>76.317362962963</v>
      </c>
      <c r="BP245">
        <v>0.0999545777777778</v>
      </c>
      <c r="BQ245">
        <v>26.8800518518518</v>
      </c>
      <c r="BR245">
        <v>27.1457888888889</v>
      </c>
      <c r="BS245">
        <v>999.9</v>
      </c>
      <c r="BT245">
        <v>0</v>
      </c>
      <c r="BU245">
        <v>0</v>
      </c>
      <c r="BV245">
        <v>10007.7296296296</v>
      </c>
      <c r="BW245">
        <v>0</v>
      </c>
      <c r="BX245">
        <v>1806.41</v>
      </c>
      <c r="BY245">
        <v>-41.8352222222222</v>
      </c>
      <c r="BZ245">
        <v>1860.10814814815</v>
      </c>
      <c r="CA245">
        <v>1901.74296296296</v>
      </c>
      <c r="CB245">
        <v>0.61182237037037</v>
      </c>
      <c r="CC245">
        <v>1858.92259259259</v>
      </c>
      <c r="CD245">
        <v>22.5163148148148</v>
      </c>
      <c r="CE245">
        <v>1.76507888888889</v>
      </c>
      <c r="CF245">
        <v>1.71838518518519</v>
      </c>
      <c r="CG245">
        <v>15.4809074074074</v>
      </c>
      <c r="CH245">
        <v>15.0635222222222</v>
      </c>
      <c r="CI245">
        <v>2000.01259259259</v>
      </c>
      <c r="CJ245">
        <v>0.980002</v>
      </c>
      <c r="CK245">
        <v>0.0199979</v>
      </c>
      <c r="CL245">
        <v>0</v>
      </c>
      <c r="CM245">
        <v>2.48044074074074</v>
      </c>
      <c r="CN245">
        <v>0</v>
      </c>
      <c r="CO245">
        <v>3081.37296296296</v>
      </c>
      <c r="CP245">
        <v>16705.5296296296</v>
      </c>
      <c r="CQ245">
        <v>46.75</v>
      </c>
      <c r="CR245">
        <v>49.2913333333333</v>
      </c>
      <c r="CS245">
        <v>48</v>
      </c>
      <c r="CT245">
        <v>47</v>
      </c>
      <c r="CU245">
        <v>46.062</v>
      </c>
      <c r="CV245">
        <v>1960.01259259259</v>
      </c>
      <c r="CW245">
        <v>39.9992592592593</v>
      </c>
      <c r="CX245">
        <v>0</v>
      </c>
      <c r="CY245">
        <v>1656173533.2</v>
      </c>
      <c r="CZ245">
        <v>0</v>
      </c>
      <c r="DA245">
        <v>0</v>
      </c>
      <c r="DB245" t="s">
        <v>356</v>
      </c>
      <c r="DC245">
        <v>1656081796.1</v>
      </c>
      <c r="DD245">
        <v>1656081786.6</v>
      </c>
      <c r="DE245">
        <v>0</v>
      </c>
      <c r="DF245">
        <v>0.447</v>
      </c>
      <c r="DG245">
        <v>0.012</v>
      </c>
      <c r="DH245">
        <v>1.816</v>
      </c>
      <c r="DI245">
        <v>-0.091</v>
      </c>
      <c r="DJ245">
        <v>420</v>
      </c>
      <c r="DK245">
        <v>13</v>
      </c>
      <c r="DL245">
        <v>0.64</v>
      </c>
      <c r="DM245">
        <v>0.22</v>
      </c>
      <c r="DN245">
        <v>-41.9070804878049</v>
      </c>
      <c r="DO245">
        <v>0.449287108013934</v>
      </c>
      <c r="DP245">
        <v>0.281876827640616</v>
      </c>
      <c r="DQ245">
        <v>0</v>
      </c>
      <c r="DR245">
        <v>0.62286556097561</v>
      </c>
      <c r="DS245">
        <v>-0.147268891986062</v>
      </c>
      <c r="DT245">
        <v>0.01790421472665</v>
      </c>
      <c r="DU245">
        <v>0</v>
      </c>
      <c r="DV245">
        <v>0</v>
      </c>
      <c r="DW245">
        <v>2</v>
      </c>
      <c r="DX245" t="s">
        <v>357</v>
      </c>
      <c r="DY245">
        <v>2.83895</v>
      </c>
      <c r="DZ245">
        <v>2.71648</v>
      </c>
      <c r="EA245">
        <v>0.204949</v>
      </c>
      <c r="EB245">
        <v>0.207383</v>
      </c>
      <c r="EC245">
        <v>0.0850732</v>
      </c>
      <c r="ED245">
        <v>0.0829227</v>
      </c>
      <c r="EE245">
        <v>22438.1</v>
      </c>
      <c r="EF245">
        <v>19326.4</v>
      </c>
      <c r="EG245">
        <v>25281.1</v>
      </c>
      <c r="EH245">
        <v>23760.6</v>
      </c>
      <c r="EI245">
        <v>39505.5</v>
      </c>
      <c r="EJ245">
        <v>36085.5</v>
      </c>
      <c r="EK245">
        <v>45725.2</v>
      </c>
      <c r="EL245">
        <v>42406.7</v>
      </c>
      <c r="EM245">
        <v>1.75705</v>
      </c>
      <c r="EN245">
        <v>2.1547</v>
      </c>
      <c r="EO245">
        <v>0.020504</v>
      </c>
      <c r="EP245">
        <v>0</v>
      </c>
      <c r="EQ245">
        <v>26.7994</v>
      </c>
      <c r="ER245">
        <v>999.9</v>
      </c>
      <c r="ES245">
        <v>38.28</v>
      </c>
      <c r="ET245">
        <v>34.563</v>
      </c>
      <c r="EU245">
        <v>27.654</v>
      </c>
      <c r="EV245">
        <v>52.5666</v>
      </c>
      <c r="EW245">
        <v>34.0946</v>
      </c>
      <c r="EX245">
        <v>2</v>
      </c>
      <c r="EY245">
        <v>0.196286</v>
      </c>
      <c r="EZ245">
        <v>2.87453</v>
      </c>
      <c r="FA245">
        <v>20.219</v>
      </c>
      <c r="FB245">
        <v>5.23226</v>
      </c>
      <c r="FC245">
        <v>11.992</v>
      </c>
      <c r="FD245">
        <v>4.9555</v>
      </c>
      <c r="FE245">
        <v>3.3039</v>
      </c>
      <c r="FF245">
        <v>9999</v>
      </c>
      <c r="FG245">
        <v>311.9</v>
      </c>
      <c r="FH245">
        <v>3783</v>
      </c>
      <c r="FI245">
        <v>9999</v>
      </c>
      <c r="FJ245">
        <v>1.86828</v>
      </c>
      <c r="FK245">
        <v>1.86401</v>
      </c>
      <c r="FL245">
        <v>1.87149</v>
      </c>
      <c r="FM245">
        <v>1.86249</v>
      </c>
      <c r="FN245">
        <v>1.86188</v>
      </c>
      <c r="FO245">
        <v>1.86829</v>
      </c>
      <c r="FP245">
        <v>1.85847</v>
      </c>
      <c r="FQ245">
        <v>1.86478</v>
      </c>
      <c r="FR245">
        <v>5</v>
      </c>
      <c r="FS245">
        <v>0</v>
      </c>
      <c r="FT245">
        <v>0</v>
      </c>
      <c r="FU245">
        <v>0</v>
      </c>
      <c r="FV245" t="s">
        <v>358</v>
      </c>
      <c r="FW245" t="s">
        <v>359</v>
      </c>
      <c r="FX245" t="s">
        <v>360</v>
      </c>
      <c r="FY245" t="s">
        <v>360</v>
      </c>
      <c r="FZ245" t="s">
        <v>360</v>
      </c>
      <c r="GA245" t="s">
        <v>360</v>
      </c>
      <c r="GB245">
        <v>0</v>
      </c>
      <c r="GC245">
        <v>100</v>
      </c>
      <c r="GD245">
        <v>100</v>
      </c>
      <c r="GE245">
        <v>4.42</v>
      </c>
      <c r="GF245">
        <v>0.0515</v>
      </c>
      <c r="GG245">
        <v>0.394990895927804</v>
      </c>
      <c r="GH245">
        <v>0.00311535208462502</v>
      </c>
      <c r="GI245">
        <v>-2.16445174003142e-06</v>
      </c>
      <c r="GJ245">
        <v>9.0383515404126e-10</v>
      </c>
      <c r="GK245">
        <v>0.0515542376217994</v>
      </c>
      <c r="GL245">
        <v>0</v>
      </c>
      <c r="GM245">
        <v>0</v>
      </c>
      <c r="GN245">
        <v>0</v>
      </c>
      <c r="GO245">
        <v>18</v>
      </c>
      <c r="GP245">
        <v>2154</v>
      </c>
      <c r="GQ245">
        <v>2</v>
      </c>
      <c r="GR245">
        <v>17</v>
      </c>
      <c r="GS245">
        <v>1529</v>
      </c>
      <c r="GT245">
        <v>1529.1</v>
      </c>
      <c r="GU245">
        <v>4.24927</v>
      </c>
      <c r="GV245">
        <v>1.70044</v>
      </c>
      <c r="GW245">
        <v>1.99829</v>
      </c>
      <c r="GX245">
        <v>2.67334</v>
      </c>
      <c r="GY245">
        <v>2.09351</v>
      </c>
      <c r="GZ245">
        <v>2.30957</v>
      </c>
      <c r="HA245">
        <v>39.9184</v>
      </c>
      <c r="HB245">
        <v>15.3404</v>
      </c>
      <c r="HC245">
        <v>18</v>
      </c>
      <c r="HD245">
        <v>425.344</v>
      </c>
      <c r="HE245">
        <v>700.243</v>
      </c>
      <c r="HF245">
        <v>22.9963</v>
      </c>
      <c r="HG245">
        <v>30.0003</v>
      </c>
      <c r="HH245">
        <v>30.0008</v>
      </c>
      <c r="HI245">
        <v>29.7437</v>
      </c>
      <c r="HJ245">
        <v>29.7283</v>
      </c>
      <c r="HK245">
        <v>85.1302</v>
      </c>
      <c r="HL245">
        <v>23.0924</v>
      </c>
      <c r="HM245">
        <v>23.8098</v>
      </c>
      <c r="HN245">
        <v>23</v>
      </c>
      <c r="HO245">
        <v>1903.87</v>
      </c>
      <c r="HP245">
        <v>22.6327</v>
      </c>
      <c r="HQ245">
        <v>96.7592</v>
      </c>
      <c r="HR245">
        <v>99.6829</v>
      </c>
    </row>
    <row r="246" spans="1:226">
      <c r="A246">
        <v>230</v>
      </c>
      <c r="B246">
        <v>1656173539.1</v>
      </c>
      <c r="C246">
        <v>3742.59999990463</v>
      </c>
      <c r="D246" t="s">
        <v>820</v>
      </c>
      <c r="E246" t="s">
        <v>821</v>
      </c>
      <c r="F246">
        <v>5</v>
      </c>
      <c r="G246" t="s">
        <v>596</v>
      </c>
      <c r="H246" t="s">
        <v>354</v>
      </c>
      <c r="I246">
        <v>1656173531.31429</v>
      </c>
      <c r="J246">
        <f>(K246)/1000</f>
        <v>0</v>
      </c>
      <c r="K246">
        <f>IF(BF246, AN246, AH246)</f>
        <v>0</v>
      </c>
      <c r="L246">
        <f>IF(BF246, AI246, AG246)</f>
        <v>0</v>
      </c>
      <c r="M246">
        <f>BH246 - IF(AU246&gt;1, L246*BB246*100.0/(AW246*BV246), 0)</f>
        <v>0</v>
      </c>
      <c r="N246">
        <f>((T246-J246/2)*M246-L246)/(T246+J246/2)</f>
        <v>0</v>
      </c>
      <c r="O246">
        <f>N246*(BO246+BP246)/1000.0</f>
        <v>0</v>
      </c>
      <c r="P246">
        <f>(BH246 - IF(AU246&gt;1, L246*BB246*100.0/(AW246*BV246), 0))*(BO246+BP246)/1000.0</f>
        <v>0</v>
      </c>
      <c r="Q246">
        <f>2.0/((1/S246-1/R246)+SIGN(S246)*SQRT((1/S246-1/R246)*(1/S246-1/R246) + 4*BC246/((BC246+1)*(BC246+1))*(2*1/S246*1/R246-1/R246*1/R246)))</f>
        <v>0</v>
      </c>
      <c r="R246">
        <f>IF(LEFT(BD246,1)&lt;&gt;"0",IF(LEFT(BD246,1)="1",3.0,BE246),$D$5+$E$5*(BV246*BO246/($K$5*1000))+$F$5*(BV246*BO246/($K$5*1000))*MAX(MIN(BB246,$J$5),$I$5)*MAX(MIN(BB246,$J$5),$I$5)+$G$5*MAX(MIN(BB246,$J$5),$I$5)*(BV246*BO246/($K$5*1000))+$H$5*(BV246*BO246/($K$5*1000))*(BV246*BO246/($K$5*1000)))</f>
        <v>0</v>
      </c>
      <c r="S246">
        <f>J246*(1000-(1000*0.61365*exp(17.502*W246/(240.97+W246))/(BO246+BP246)+BJ246)/2)/(1000*0.61365*exp(17.502*W246/(240.97+W246))/(BO246+BP246)-BJ246)</f>
        <v>0</v>
      </c>
      <c r="T246">
        <f>1/((BC246+1)/(Q246/1.6)+1/(R246/1.37)) + BC246/((BC246+1)/(Q246/1.6) + BC246/(R246/1.37))</f>
        <v>0</v>
      </c>
      <c r="U246">
        <f>(AX246*BA246)</f>
        <v>0</v>
      </c>
      <c r="V246">
        <f>(BQ246+(U246+2*0.95*5.67E-8*(((BQ246+$B$7)+273)^4-(BQ246+273)^4)-44100*J246)/(1.84*29.3*R246+8*0.95*5.67E-8*(BQ246+273)^3))</f>
        <v>0</v>
      </c>
      <c r="W246">
        <f>($C$7*BR246+$D$7*BS246+$E$7*V246)</f>
        <v>0</v>
      </c>
      <c r="X246">
        <f>0.61365*exp(17.502*W246/(240.97+W246))</f>
        <v>0</v>
      </c>
      <c r="Y246">
        <f>(Z246/AA246*100)</f>
        <v>0</v>
      </c>
      <c r="Z246">
        <f>BJ246*(BO246+BP246)/1000</f>
        <v>0</v>
      </c>
      <c r="AA246">
        <f>0.61365*exp(17.502*BQ246/(240.97+BQ246))</f>
        <v>0</v>
      </c>
      <c r="AB246">
        <f>(X246-BJ246*(BO246+BP246)/1000)</f>
        <v>0</v>
      </c>
      <c r="AC246">
        <f>(-J246*44100)</f>
        <v>0</v>
      </c>
      <c r="AD246">
        <f>2*29.3*R246*0.92*(BQ246-W246)</f>
        <v>0</v>
      </c>
      <c r="AE246">
        <f>2*0.95*5.67E-8*(((BQ246+$B$7)+273)^4-(W246+273)^4)</f>
        <v>0</v>
      </c>
      <c r="AF246">
        <f>U246+AE246+AC246+AD246</f>
        <v>0</v>
      </c>
      <c r="AG246">
        <f>BN246*AU246*(BI246-BH246*(1000-AU246*BK246)/(1000-AU246*BJ246))/(100*BB246)</f>
        <v>0</v>
      </c>
      <c r="AH246">
        <f>1000*BN246*AU246*(BJ246-BK246)/(100*BB246*(1000-AU246*BJ246))</f>
        <v>0</v>
      </c>
      <c r="AI246">
        <f>(AJ246 - AK246 - BO246*1E3/(8.314*(BQ246+273.15)) * AM246/BN246 * AL246) * BN246/(100*BB246) * (1000 - BK246)/1000</f>
        <v>0</v>
      </c>
      <c r="AJ246">
        <v>1933.17461126704</v>
      </c>
      <c r="AK246">
        <v>1900.91181818182</v>
      </c>
      <c r="AL246">
        <v>3.33551236628536</v>
      </c>
      <c r="AM246">
        <v>66.8786947202565</v>
      </c>
      <c r="AN246">
        <f>(AP246 - AO246 + BO246*1E3/(8.314*(BQ246+273.15)) * AR246/BN246 * AQ246) * BN246/(100*BB246) * 1000/(1000 - AP246)</f>
        <v>0</v>
      </c>
      <c r="AO246">
        <v>22.5548526148862</v>
      </c>
      <c r="AP246">
        <v>23.1537957575758</v>
      </c>
      <c r="AQ246">
        <v>0.000519683772661315</v>
      </c>
      <c r="AR246">
        <v>77.4196873633664</v>
      </c>
      <c r="AS246">
        <v>15</v>
      </c>
      <c r="AT246">
        <v>3</v>
      </c>
      <c r="AU246">
        <f>IF(AS246*$H$13&gt;=AW246,1.0,(AW246/(AW246-AS246*$H$13)))</f>
        <v>0</v>
      </c>
      <c r="AV246">
        <f>(AU246-1)*100</f>
        <v>0</v>
      </c>
      <c r="AW246">
        <f>MAX(0,($B$13+$C$13*BV246)/(1+$D$13*BV246)*BO246/(BQ246+273)*$E$13)</f>
        <v>0</v>
      </c>
      <c r="AX246">
        <f>$B$11*BW246+$C$11*BX246+$F$11*CI246*(1-CL246)</f>
        <v>0</v>
      </c>
      <c r="AY246">
        <f>AX246*AZ246</f>
        <v>0</v>
      </c>
      <c r="AZ246">
        <f>($B$11*$D$9+$C$11*$D$9+$F$11*((CV246+CN246)/MAX(CV246+CN246+CW246, 0.1)*$I$9+CW246/MAX(CV246+CN246+CW246, 0.1)*$J$9))/($B$11+$C$11+$F$11)</f>
        <v>0</v>
      </c>
      <c r="BA246">
        <f>($B$11*$K$9+$C$11*$K$9+$F$11*((CV246+CN246)/MAX(CV246+CN246+CW246, 0.1)*$P$9+CW246/MAX(CV246+CN246+CW246, 0.1)*$Q$9))/($B$11+$C$11+$F$11)</f>
        <v>0</v>
      </c>
      <c r="BB246">
        <v>2.18</v>
      </c>
      <c r="BC246">
        <v>0.5</v>
      </c>
      <c r="BD246" t="s">
        <v>355</v>
      </c>
      <c r="BE246">
        <v>2</v>
      </c>
      <c r="BF246" t="b">
        <v>1</v>
      </c>
      <c r="BG246">
        <v>1656173531.31429</v>
      </c>
      <c r="BH246">
        <v>1832.78464285714</v>
      </c>
      <c r="BI246">
        <v>1874.44285714286</v>
      </c>
      <c r="BJ246">
        <v>23.1423178571429</v>
      </c>
      <c r="BK246">
        <v>22.540675</v>
      </c>
      <c r="BL246">
        <v>1828.40571428571</v>
      </c>
      <c r="BM246">
        <v>23.0907571428571</v>
      </c>
      <c r="BN246">
        <v>500.017178571428</v>
      </c>
      <c r="BO246">
        <v>76.3174464285714</v>
      </c>
      <c r="BP246">
        <v>0.100005407142857</v>
      </c>
      <c r="BQ246">
        <v>26.8683857142857</v>
      </c>
      <c r="BR246">
        <v>27.1372714285714</v>
      </c>
      <c r="BS246">
        <v>999.9</v>
      </c>
      <c r="BT246">
        <v>0</v>
      </c>
      <c r="BU246">
        <v>0</v>
      </c>
      <c r="BV246">
        <v>9995.6</v>
      </c>
      <c r="BW246">
        <v>0</v>
      </c>
      <c r="BX246">
        <v>1806.13642857143</v>
      </c>
      <c r="BY246">
        <v>-41.6571321428572</v>
      </c>
      <c r="BZ246">
        <v>1876.20535714286</v>
      </c>
      <c r="CA246">
        <v>1917.66857142857</v>
      </c>
      <c r="CB246">
        <v>0.601638107142857</v>
      </c>
      <c r="CC246">
        <v>1874.44285714286</v>
      </c>
      <c r="CD246">
        <v>22.540675</v>
      </c>
      <c r="CE246">
        <v>1.7661625</v>
      </c>
      <c r="CF246">
        <v>1.72024714285714</v>
      </c>
      <c r="CG246">
        <v>15.4904857142857</v>
      </c>
      <c r="CH246">
        <v>15.0803571428571</v>
      </c>
      <c r="CI246">
        <v>2000</v>
      </c>
      <c r="CJ246">
        <v>0.980002</v>
      </c>
      <c r="CK246">
        <v>0.0199979</v>
      </c>
      <c r="CL246">
        <v>0</v>
      </c>
      <c r="CM246">
        <v>2.47502142857143</v>
      </c>
      <c r="CN246">
        <v>0</v>
      </c>
      <c r="CO246">
        <v>3080.6625</v>
      </c>
      <c r="CP246">
        <v>16705.4214285714</v>
      </c>
      <c r="CQ246">
        <v>46.75</v>
      </c>
      <c r="CR246">
        <v>49.2965</v>
      </c>
      <c r="CS246">
        <v>48</v>
      </c>
      <c r="CT246">
        <v>46.9955</v>
      </c>
      <c r="CU246">
        <v>46.062</v>
      </c>
      <c r="CV246">
        <v>1960</v>
      </c>
      <c r="CW246">
        <v>40</v>
      </c>
      <c r="CX246">
        <v>0</v>
      </c>
      <c r="CY246">
        <v>1656173538</v>
      </c>
      <c r="CZ246">
        <v>0</v>
      </c>
      <c r="DA246">
        <v>0</v>
      </c>
      <c r="DB246" t="s">
        <v>356</v>
      </c>
      <c r="DC246">
        <v>1656081796.1</v>
      </c>
      <c r="DD246">
        <v>1656081786.6</v>
      </c>
      <c r="DE246">
        <v>0</v>
      </c>
      <c r="DF246">
        <v>0.447</v>
      </c>
      <c r="DG246">
        <v>0.012</v>
      </c>
      <c r="DH246">
        <v>1.816</v>
      </c>
      <c r="DI246">
        <v>-0.091</v>
      </c>
      <c r="DJ246">
        <v>420</v>
      </c>
      <c r="DK246">
        <v>13</v>
      </c>
      <c r="DL246">
        <v>0.64</v>
      </c>
      <c r="DM246">
        <v>0.22</v>
      </c>
      <c r="DN246">
        <v>-41.7365243902439</v>
      </c>
      <c r="DO246">
        <v>0.499973519163701</v>
      </c>
      <c r="DP246">
        <v>0.327782717129837</v>
      </c>
      <c r="DQ246">
        <v>0</v>
      </c>
      <c r="DR246">
        <v>0.609397463414634</v>
      </c>
      <c r="DS246">
        <v>-0.112453108013936</v>
      </c>
      <c r="DT246">
        <v>0.0148201954137697</v>
      </c>
      <c r="DU246">
        <v>0</v>
      </c>
      <c r="DV246">
        <v>0</v>
      </c>
      <c r="DW246">
        <v>2</v>
      </c>
      <c r="DX246" t="s">
        <v>357</v>
      </c>
      <c r="DY246">
        <v>2.83891</v>
      </c>
      <c r="DZ246">
        <v>2.71632</v>
      </c>
      <c r="EA246">
        <v>0.205993</v>
      </c>
      <c r="EB246">
        <v>0.208252</v>
      </c>
      <c r="EC246">
        <v>0.0850897</v>
      </c>
      <c r="ED246">
        <v>0.0829875</v>
      </c>
      <c r="EE246">
        <v>22408.1</v>
      </c>
      <c r="EF246">
        <v>19304.8</v>
      </c>
      <c r="EG246">
        <v>25280.6</v>
      </c>
      <c r="EH246">
        <v>23760.2</v>
      </c>
      <c r="EI246">
        <v>39504.1</v>
      </c>
      <c r="EJ246">
        <v>36082.1</v>
      </c>
      <c r="EK246">
        <v>45724.5</v>
      </c>
      <c r="EL246">
        <v>42405.7</v>
      </c>
      <c r="EM246">
        <v>1.75703</v>
      </c>
      <c r="EN246">
        <v>2.15455</v>
      </c>
      <c r="EO246">
        <v>0.0200272</v>
      </c>
      <c r="EP246">
        <v>0</v>
      </c>
      <c r="EQ246">
        <v>26.7936</v>
      </c>
      <c r="ER246">
        <v>999.9</v>
      </c>
      <c r="ES246">
        <v>38.255</v>
      </c>
      <c r="ET246">
        <v>34.563</v>
      </c>
      <c r="EU246">
        <v>27.6334</v>
      </c>
      <c r="EV246">
        <v>52.4866</v>
      </c>
      <c r="EW246">
        <v>33.9984</v>
      </c>
      <c r="EX246">
        <v>2</v>
      </c>
      <c r="EY246">
        <v>0.196883</v>
      </c>
      <c r="EZ246">
        <v>2.84712</v>
      </c>
      <c r="FA246">
        <v>20.2193</v>
      </c>
      <c r="FB246">
        <v>5.23271</v>
      </c>
      <c r="FC246">
        <v>11.992</v>
      </c>
      <c r="FD246">
        <v>4.9556</v>
      </c>
      <c r="FE246">
        <v>3.30395</v>
      </c>
      <c r="FF246">
        <v>9999</v>
      </c>
      <c r="FG246">
        <v>311.9</v>
      </c>
      <c r="FH246">
        <v>3783.3</v>
      </c>
      <c r="FI246">
        <v>9999</v>
      </c>
      <c r="FJ246">
        <v>1.86827</v>
      </c>
      <c r="FK246">
        <v>1.86401</v>
      </c>
      <c r="FL246">
        <v>1.87149</v>
      </c>
      <c r="FM246">
        <v>1.86249</v>
      </c>
      <c r="FN246">
        <v>1.86188</v>
      </c>
      <c r="FO246">
        <v>1.86829</v>
      </c>
      <c r="FP246">
        <v>1.85846</v>
      </c>
      <c r="FQ246">
        <v>1.86478</v>
      </c>
      <c r="FR246">
        <v>5</v>
      </c>
      <c r="FS246">
        <v>0</v>
      </c>
      <c r="FT246">
        <v>0</v>
      </c>
      <c r="FU246">
        <v>0</v>
      </c>
      <c r="FV246" t="s">
        <v>358</v>
      </c>
      <c r="FW246" t="s">
        <v>359</v>
      </c>
      <c r="FX246" t="s">
        <v>360</v>
      </c>
      <c r="FY246" t="s">
        <v>360</v>
      </c>
      <c r="FZ246" t="s">
        <v>360</v>
      </c>
      <c r="GA246" t="s">
        <v>360</v>
      </c>
      <c r="GB246">
        <v>0</v>
      </c>
      <c r="GC246">
        <v>100</v>
      </c>
      <c r="GD246">
        <v>100</v>
      </c>
      <c r="GE246">
        <v>4.49</v>
      </c>
      <c r="GF246">
        <v>0.0516</v>
      </c>
      <c r="GG246">
        <v>0.394990895927804</v>
      </c>
      <c r="GH246">
        <v>0.00311535208462502</v>
      </c>
      <c r="GI246">
        <v>-2.16445174003142e-06</v>
      </c>
      <c r="GJ246">
        <v>9.0383515404126e-10</v>
      </c>
      <c r="GK246">
        <v>0.0515542376217994</v>
      </c>
      <c r="GL246">
        <v>0</v>
      </c>
      <c r="GM246">
        <v>0</v>
      </c>
      <c r="GN246">
        <v>0</v>
      </c>
      <c r="GO246">
        <v>18</v>
      </c>
      <c r="GP246">
        <v>2154</v>
      </c>
      <c r="GQ246">
        <v>2</v>
      </c>
      <c r="GR246">
        <v>17</v>
      </c>
      <c r="GS246">
        <v>1529</v>
      </c>
      <c r="GT246">
        <v>1529.2</v>
      </c>
      <c r="GU246">
        <v>4.26636</v>
      </c>
      <c r="GV246">
        <v>0</v>
      </c>
      <c r="GW246">
        <v>1.99829</v>
      </c>
      <c r="GX246">
        <v>2.67212</v>
      </c>
      <c r="GY246">
        <v>2.09351</v>
      </c>
      <c r="GZ246">
        <v>2.34985</v>
      </c>
      <c r="HA246">
        <v>39.9184</v>
      </c>
      <c r="HB246">
        <v>15.3404</v>
      </c>
      <c r="HC246">
        <v>18</v>
      </c>
      <c r="HD246">
        <v>425.381</v>
      </c>
      <c r="HE246">
        <v>700.212</v>
      </c>
      <c r="HF246">
        <v>22.9949</v>
      </c>
      <c r="HG246">
        <v>30.0081</v>
      </c>
      <c r="HH246">
        <v>30.0007</v>
      </c>
      <c r="HI246">
        <v>29.7514</v>
      </c>
      <c r="HJ246">
        <v>29.7366</v>
      </c>
      <c r="HK246">
        <v>85.774</v>
      </c>
      <c r="HL246">
        <v>23.0924</v>
      </c>
      <c r="HM246">
        <v>23.8098</v>
      </c>
      <c r="HN246">
        <v>23</v>
      </c>
      <c r="HO246">
        <v>1917.35</v>
      </c>
      <c r="HP246">
        <v>22.6512</v>
      </c>
      <c r="HQ246">
        <v>96.7575</v>
      </c>
      <c r="HR246">
        <v>99.6808</v>
      </c>
    </row>
    <row r="247" spans="1:226">
      <c r="A247">
        <v>231</v>
      </c>
      <c r="B247">
        <v>1656173544.1</v>
      </c>
      <c r="C247">
        <v>3747.59999990463</v>
      </c>
      <c r="D247" t="s">
        <v>822</v>
      </c>
      <c r="E247" t="s">
        <v>823</v>
      </c>
      <c r="F247">
        <v>5</v>
      </c>
      <c r="G247" t="s">
        <v>596</v>
      </c>
      <c r="H247" t="s">
        <v>354</v>
      </c>
      <c r="I247">
        <v>1656173536.6</v>
      </c>
      <c r="J247">
        <f>(K247)/1000</f>
        <v>0</v>
      </c>
      <c r="K247">
        <f>IF(BF247, AN247, AH247)</f>
        <v>0</v>
      </c>
      <c r="L247">
        <f>IF(BF247, AI247, AG247)</f>
        <v>0</v>
      </c>
      <c r="M247">
        <f>BH247 - IF(AU247&gt;1, L247*BB247*100.0/(AW247*BV247), 0)</f>
        <v>0</v>
      </c>
      <c r="N247">
        <f>((T247-J247/2)*M247-L247)/(T247+J247/2)</f>
        <v>0</v>
      </c>
      <c r="O247">
        <f>N247*(BO247+BP247)/1000.0</f>
        <v>0</v>
      </c>
      <c r="P247">
        <f>(BH247 - IF(AU247&gt;1, L247*BB247*100.0/(AW247*BV247), 0))*(BO247+BP247)/1000.0</f>
        <v>0</v>
      </c>
      <c r="Q247">
        <f>2.0/((1/S247-1/R247)+SIGN(S247)*SQRT((1/S247-1/R247)*(1/S247-1/R247) + 4*BC247/((BC247+1)*(BC247+1))*(2*1/S247*1/R247-1/R247*1/R247)))</f>
        <v>0</v>
      </c>
      <c r="R247">
        <f>IF(LEFT(BD247,1)&lt;&gt;"0",IF(LEFT(BD247,1)="1",3.0,BE247),$D$5+$E$5*(BV247*BO247/($K$5*1000))+$F$5*(BV247*BO247/($K$5*1000))*MAX(MIN(BB247,$J$5),$I$5)*MAX(MIN(BB247,$J$5),$I$5)+$G$5*MAX(MIN(BB247,$J$5),$I$5)*(BV247*BO247/($K$5*1000))+$H$5*(BV247*BO247/($K$5*1000))*(BV247*BO247/($K$5*1000)))</f>
        <v>0</v>
      </c>
      <c r="S247">
        <f>J247*(1000-(1000*0.61365*exp(17.502*W247/(240.97+W247))/(BO247+BP247)+BJ247)/2)/(1000*0.61365*exp(17.502*W247/(240.97+W247))/(BO247+BP247)-BJ247)</f>
        <v>0</v>
      </c>
      <c r="T247">
        <f>1/((BC247+1)/(Q247/1.6)+1/(R247/1.37)) + BC247/((BC247+1)/(Q247/1.6) + BC247/(R247/1.37))</f>
        <v>0</v>
      </c>
      <c r="U247">
        <f>(AX247*BA247)</f>
        <v>0</v>
      </c>
      <c r="V247">
        <f>(BQ247+(U247+2*0.95*5.67E-8*(((BQ247+$B$7)+273)^4-(BQ247+273)^4)-44100*J247)/(1.84*29.3*R247+8*0.95*5.67E-8*(BQ247+273)^3))</f>
        <v>0</v>
      </c>
      <c r="W247">
        <f>($C$7*BR247+$D$7*BS247+$E$7*V247)</f>
        <v>0</v>
      </c>
      <c r="X247">
        <f>0.61365*exp(17.502*W247/(240.97+W247))</f>
        <v>0</v>
      </c>
      <c r="Y247">
        <f>(Z247/AA247*100)</f>
        <v>0</v>
      </c>
      <c r="Z247">
        <f>BJ247*(BO247+BP247)/1000</f>
        <v>0</v>
      </c>
      <c r="AA247">
        <f>0.61365*exp(17.502*BQ247/(240.97+BQ247))</f>
        <v>0</v>
      </c>
      <c r="AB247">
        <f>(X247-BJ247*(BO247+BP247)/1000)</f>
        <v>0</v>
      </c>
      <c r="AC247">
        <f>(-J247*44100)</f>
        <v>0</v>
      </c>
      <c r="AD247">
        <f>2*29.3*R247*0.92*(BQ247-W247)</f>
        <v>0</v>
      </c>
      <c r="AE247">
        <f>2*0.95*5.67E-8*(((BQ247+$B$7)+273)^4-(W247+273)^4)</f>
        <v>0</v>
      </c>
      <c r="AF247">
        <f>U247+AE247+AC247+AD247</f>
        <v>0</v>
      </c>
      <c r="AG247">
        <f>BN247*AU247*(BI247-BH247*(1000-AU247*BK247)/(1000-AU247*BJ247))/(100*BB247)</f>
        <v>0</v>
      </c>
      <c r="AH247">
        <f>1000*BN247*AU247*(BJ247-BK247)/(100*BB247*(1000-AU247*BJ247))</f>
        <v>0</v>
      </c>
      <c r="AI247">
        <f>(AJ247 - AK247 - BO247*1E3/(8.314*(BQ247+273.15)) * AM247/BN247 * AL247) * BN247/(100*BB247) * (1000 - BK247)/1000</f>
        <v>0</v>
      </c>
      <c r="AJ247">
        <v>1945.40636164339</v>
      </c>
      <c r="AK247">
        <v>1915.30151515151</v>
      </c>
      <c r="AL247">
        <v>2.7786590313657</v>
      </c>
      <c r="AM247">
        <v>66.8786947202565</v>
      </c>
      <c r="AN247">
        <f>(AP247 - AO247 + BO247*1E3/(8.314*(BQ247+273.15)) * AR247/BN247 * AQ247) * BN247/(100*BB247) * 1000/(1000 - AP247)</f>
        <v>0</v>
      </c>
      <c r="AO247">
        <v>22.5712996345767</v>
      </c>
      <c r="AP247">
        <v>23.1605715151515</v>
      </c>
      <c r="AQ247">
        <v>0.000202671151580278</v>
      </c>
      <c r="AR247">
        <v>77.4196873633664</v>
      </c>
      <c r="AS247">
        <v>15</v>
      </c>
      <c r="AT247">
        <v>3</v>
      </c>
      <c r="AU247">
        <f>IF(AS247*$H$13&gt;=AW247,1.0,(AW247/(AW247-AS247*$H$13)))</f>
        <v>0</v>
      </c>
      <c r="AV247">
        <f>(AU247-1)*100</f>
        <v>0</v>
      </c>
      <c r="AW247">
        <f>MAX(0,($B$13+$C$13*BV247)/(1+$D$13*BV247)*BO247/(BQ247+273)*$E$13)</f>
        <v>0</v>
      </c>
      <c r="AX247">
        <f>$B$11*BW247+$C$11*BX247+$F$11*CI247*(1-CL247)</f>
        <v>0</v>
      </c>
      <c r="AY247">
        <f>AX247*AZ247</f>
        <v>0</v>
      </c>
      <c r="AZ247">
        <f>($B$11*$D$9+$C$11*$D$9+$F$11*((CV247+CN247)/MAX(CV247+CN247+CW247, 0.1)*$I$9+CW247/MAX(CV247+CN247+CW247, 0.1)*$J$9))/($B$11+$C$11+$F$11)</f>
        <v>0</v>
      </c>
      <c r="BA247">
        <f>($B$11*$K$9+$C$11*$K$9+$F$11*((CV247+CN247)/MAX(CV247+CN247+CW247, 0.1)*$P$9+CW247/MAX(CV247+CN247+CW247, 0.1)*$Q$9))/($B$11+$C$11+$F$11)</f>
        <v>0</v>
      </c>
      <c r="BB247">
        <v>2.18</v>
      </c>
      <c r="BC247">
        <v>0.5</v>
      </c>
      <c r="BD247" t="s">
        <v>355</v>
      </c>
      <c r="BE247">
        <v>2</v>
      </c>
      <c r="BF247" t="b">
        <v>1</v>
      </c>
      <c r="BG247">
        <v>1656173536.6</v>
      </c>
      <c r="BH247">
        <v>1849.96444444444</v>
      </c>
      <c r="BI247">
        <v>1889.87222222222</v>
      </c>
      <c r="BJ247">
        <v>23.1511962962963</v>
      </c>
      <c r="BK247">
        <v>22.5566296296296</v>
      </c>
      <c r="BL247">
        <v>1845.51111111111</v>
      </c>
      <c r="BM247">
        <v>23.0996333333333</v>
      </c>
      <c r="BN247">
        <v>500.017518518519</v>
      </c>
      <c r="BO247">
        <v>76.317937037037</v>
      </c>
      <c r="BP247">
        <v>0.0999661851851852</v>
      </c>
      <c r="BQ247">
        <v>26.8540481481481</v>
      </c>
      <c r="BR247">
        <v>27.1282407407407</v>
      </c>
      <c r="BS247">
        <v>999.9</v>
      </c>
      <c r="BT247">
        <v>0</v>
      </c>
      <c r="BU247">
        <v>0</v>
      </c>
      <c r="BV247">
        <v>9996.91481481482</v>
      </c>
      <c r="BW247">
        <v>0</v>
      </c>
      <c r="BX247">
        <v>1805.46925925926</v>
      </c>
      <c r="BY247">
        <v>-39.9080296296296</v>
      </c>
      <c r="BZ247">
        <v>1893.80851851852</v>
      </c>
      <c r="CA247">
        <v>1933.48518518519</v>
      </c>
      <c r="CB247">
        <v>0.594558555555555</v>
      </c>
      <c r="CC247">
        <v>1889.87222222222</v>
      </c>
      <c r="CD247">
        <v>22.5566296296296</v>
      </c>
      <c r="CE247">
        <v>1.76685148148148</v>
      </c>
      <c r="CF247">
        <v>1.72147555555556</v>
      </c>
      <c r="CG247">
        <v>15.496562962963</v>
      </c>
      <c r="CH247">
        <v>15.0914481481481</v>
      </c>
      <c r="CI247">
        <v>1999.99185185185</v>
      </c>
      <c r="CJ247">
        <v>0.980002</v>
      </c>
      <c r="CK247">
        <v>0.0199979</v>
      </c>
      <c r="CL247">
        <v>0</v>
      </c>
      <c r="CM247">
        <v>2.45575185185185</v>
      </c>
      <c r="CN247">
        <v>0</v>
      </c>
      <c r="CO247">
        <v>3079.92740740741</v>
      </c>
      <c r="CP247">
        <v>16705.3518518519</v>
      </c>
      <c r="CQ247">
        <v>46.75</v>
      </c>
      <c r="CR247">
        <v>49.2959259259259</v>
      </c>
      <c r="CS247">
        <v>48</v>
      </c>
      <c r="CT247">
        <v>46.979</v>
      </c>
      <c r="CU247">
        <v>46.062</v>
      </c>
      <c r="CV247">
        <v>1959.99185185185</v>
      </c>
      <c r="CW247">
        <v>40</v>
      </c>
      <c r="CX247">
        <v>0</v>
      </c>
      <c r="CY247">
        <v>1656173542.8</v>
      </c>
      <c r="CZ247">
        <v>0</v>
      </c>
      <c r="DA247">
        <v>0</v>
      </c>
      <c r="DB247" t="s">
        <v>356</v>
      </c>
      <c r="DC247">
        <v>1656081796.1</v>
      </c>
      <c r="DD247">
        <v>1656081786.6</v>
      </c>
      <c r="DE247">
        <v>0</v>
      </c>
      <c r="DF247">
        <v>0.447</v>
      </c>
      <c r="DG247">
        <v>0.012</v>
      </c>
      <c r="DH247">
        <v>1.816</v>
      </c>
      <c r="DI247">
        <v>-0.091</v>
      </c>
      <c r="DJ247">
        <v>420</v>
      </c>
      <c r="DK247">
        <v>13</v>
      </c>
      <c r="DL247">
        <v>0.64</v>
      </c>
      <c r="DM247">
        <v>0.22</v>
      </c>
      <c r="DN247">
        <v>-40.9037146341463</v>
      </c>
      <c r="DO247">
        <v>13.7977651567944</v>
      </c>
      <c r="DP247">
        <v>1.7459857169199</v>
      </c>
      <c r="DQ247">
        <v>0</v>
      </c>
      <c r="DR247">
        <v>0.598517731707317</v>
      </c>
      <c r="DS247">
        <v>-0.0857361324041782</v>
      </c>
      <c r="DT247">
        <v>0.0121247262680178</v>
      </c>
      <c r="DU247">
        <v>1</v>
      </c>
      <c r="DV247">
        <v>1</v>
      </c>
      <c r="DW247">
        <v>2</v>
      </c>
      <c r="DX247" t="s">
        <v>375</v>
      </c>
      <c r="DY247">
        <v>2.83885</v>
      </c>
      <c r="DZ247">
        <v>2.71655</v>
      </c>
      <c r="EA247">
        <v>0.206858</v>
      </c>
      <c r="EB247">
        <v>0.208736</v>
      </c>
      <c r="EC247">
        <v>0.0851004</v>
      </c>
      <c r="ED247">
        <v>0.0829942</v>
      </c>
      <c r="EE247">
        <v>22383</v>
      </c>
      <c r="EF247">
        <v>19292.4</v>
      </c>
      <c r="EG247">
        <v>25279.9</v>
      </c>
      <c r="EH247">
        <v>23759.4</v>
      </c>
      <c r="EI247">
        <v>39502.7</v>
      </c>
      <c r="EJ247">
        <v>36081</v>
      </c>
      <c r="EK247">
        <v>45723.3</v>
      </c>
      <c r="EL247">
        <v>42404.7</v>
      </c>
      <c r="EM247">
        <v>1.7568</v>
      </c>
      <c r="EN247">
        <v>2.15453</v>
      </c>
      <c r="EO247">
        <v>0.0198111</v>
      </c>
      <c r="EP247">
        <v>0</v>
      </c>
      <c r="EQ247">
        <v>26.7838</v>
      </c>
      <c r="ER247">
        <v>999.9</v>
      </c>
      <c r="ES247">
        <v>38.255</v>
      </c>
      <c r="ET247">
        <v>34.563</v>
      </c>
      <c r="EU247">
        <v>27.6353</v>
      </c>
      <c r="EV247">
        <v>52.4366</v>
      </c>
      <c r="EW247">
        <v>34.0024</v>
      </c>
      <c r="EX247">
        <v>2</v>
      </c>
      <c r="EY247">
        <v>0.197393</v>
      </c>
      <c r="EZ247">
        <v>2.82246</v>
      </c>
      <c r="FA247">
        <v>20.2196</v>
      </c>
      <c r="FB247">
        <v>5.23256</v>
      </c>
      <c r="FC247">
        <v>11.992</v>
      </c>
      <c r="FD247">
        <v>4.95575</v>
      </c>
      <c r="FE247">
        <v>3.304</v>
      </c>
      <c r="FF247">
        <v>9999</v>
      </c>
      <c r="FG247">
        <v>311.9</v>
      </c>
      <c r="FH247">
        <v>3783.3</v>
      </c>
      <c r="FI247">
        <v>9999</v>
      </c>
      <c r="FJ247">
        <v>1.86828</v>
      </c>
      <c r="FK247">
        <v>1.86401</v>
      </c>
      <c r="FL247">
        <v>1.87149</v>
      </c>
      <c r="FM247">
        <v>1.86252</v>
      </c>
      <c r="FN247">
        <v>1.86188</v>
      </c>
      <c r="FO247">
        <v>1.86829</v>
      </c>
      <c r="FP247">
        <v>1.85848</v>
      </c>
      <c r="FQ247">
        <v>1.86478</v>
      </c>
      <c r="FR247">
        <v>5</v>
      </c>
      <c r="FS247">
        <v>0</v>
      </c>
      <c r="FT247">
        <v>0</v>
      </c>
      <c r="FU247">
        <v>0</v>
      </c>
      <c r="FV247" t="s">
        <v>358</v>
      </c>
      <c r="FW247" t="s">
        <v>359</v>
      </c>
      <c r="FX247" t="s">
        <v>360</v>
      </c>
      <c r="FY247" t="s">
        <v>360</v>
      </c>
      <c r="FZ247" t="s">
        <v>360</v>
      </c>
      <c r="GA247" t="s">
        <v>360</v>
      </c>
      <c r="GB247">
        <v>0</v>
      </c>
      <c r="GC247">
        <v>100</v>
      </c>
      <c r="GD247">
        <v>100</v>
      </c>
      <c r="GE247">
        <v>4.55</v>
      </c>
      <c r="GF247">
        <v>0.0516</v>
      </c>
      <c r="GG247">
        <v>0.394990895927804</v>
      </c>
      <c r="GH247">
        <v>0.00311535208462502</v>
      </c>
      <c r="GI247">
        <v>-2.16445174003142e-06</v>
      </c>
      <c r="GJ247">
        <v>9.0383515404126e-10</v>
      </c>
      <c r="GK247">
        <v>0.0515542376217994</v>
      </c>
      <c r="GL247">
        <v>0</v>
      </c>
      <c r="GM247">
        <v>0</v>
      </c>
      <c r="GN247">
        <v>0</v>
      </c>
      <c r="GO247">
        <v>18</v>
      </c>
      <c r="GP247">
        <v>2154</v>
      </c>
      <c r="GQ247">
        <v>2</v>
      </c>
      <c r="GR247">
        <v>17</v>
      </c>
      <c r="GS247">
        <v>1529.1</v>
      </c>
      <c r="GT247">
        <v>1529.3</v>
      </c>
      <c r="GU247">
        <v>4.27246</v>
      </c>
      <c r="GV247">
        <v>0</v>
      </c>
      <c r="GW247">
        <v>1.99829</v>
      </c>
      <c r="GX247">
        <v>2.67334</v>
      </c>
      <c r="GY247">
        <v>2.09351</v>
      </c>
      <c r="GZ247">
        <v>2.38037</v>
      </c>
      <c r="HA247">
        <v>39.9184</v>
      </c>
      <c r="HB247">
        <v>15.3491</v>
      </c>
      <c r="HC247">
        <v>18</v>
      </c>
      <c r="HD247">
        <v>425.305</v>
      </c>
      <c r="HE247">
        <v>700.291</v>
      </c>
      <c r="HF247">
        <v>22.9949</v>
      </c>
      <c r="HG247">
        <v>30.0159</v>
      </c>
      <c r="HH247">
        <v>30.0006</v>
      </c>
      <c r="HI247">
        <v>29.759</v>
      </c>
      <c r="HJ247">
        <v>29.7448</v>
      </c>
      <c r="HK247">
        <v>86.8245</v>
      </c>
      <c r="HL247">
        <v>22.8207</v>
      </c>
      <c r="HM247">
        <v>23.8098</v>
      </c>
      <c r="HN247">
        <v>23</v>
      </c>
      <c r="HO247">
        <v>1937.59</v>
      </c>
      <c r="HP247">
        <v>22.6725</v>
      </c>
      <c r="HQ247">
        <v>96.755</v>
      </c>
      <c r="HR247">
        <v>99.6781</v>
      </c>
    </row>
    <row r="248" spans="1:226">
      <c r="A248">
        <v>232</v>
      </c>
      <c r="B248">
        <v>1656173549.1</v>
      </c>
      <c r="C248">
        <v>3752.59999990463</v>
      </c>
      <c r="D248" t="s">
        <v>824</v>
      </c>
      <c r="E248" t="s">
        <v>825</v>
      </c>
      <c r="F248">
        <v>5</v>
      </c>
      <c r="G248" t="s">
        <v>596</v>
      </c>
      <c r="H248" t="s">
        <v>354</v>
      </c>
      <c r="I248">
        <v>1656173541.31429</v>
      </c>
      <c r="J248">
        <f>(K248)/1000</f>
        <v>0</v>
      </c>
      <c r="K248">
        <f>IF(BF248, AN248, AH248)</f>
        <v>0</v>
      </c>
      <c r="L248">
        <f>IF(BF248, AI248, AG248)</f>
        <v>0</v>
      </c>
      <c r="M248">
        <f>BH248 - IF(AU248&gt;1, L248*BB248*100.0/(AW248*BV248), 0)</f>
        <v>0</v>
      </c>
      <c r="N248">
        <f>((T248-J248/2)*M248-L248)/(T248+J248/2)</f>
        <v>0</v>
      </c>
      <c r="O248">
        <f>N248*(BO248+BP248)/1000.0</f>
        <v>0</v>
      </c>
      <c r="P248">
        <f>(BH248 - IF(AU248&gt;1, L248*BB248*100.0/(AW248*BV248), 0))*(BO248+BP248)/1000.0</f>
        <v>0</v>
      </c>
      <c r="Q248">
        <f>2.0/((1/S248-1/R248)+SIGN(S248)*SQRT((1/S248-1/R248)*(1/S248-1/R248) + 4*BC248/((BC248+1)*(BC248+1))*(2*1/S248*1/R248-1/R248*1/R248)))</f>
        <v>0</v>
      </c>
      <c r="R248">
        <f>IF(LEFT(BD248,1)&lt;&gt;"0",IF(LEFT(BD248,1)="1",3.0,BE248),$D$5+$E$5*(BV248*BO248/($K$5*1000))+$F$5*(BV248*BO248/($K$5*1000))*MAX(MIN(BB248,$J$5),$I$5)*MAX(MIN(BB248,$J$5),$I$5)+$G$5*MAX(MIN(BB248,$J$5),$I$5)*(BV248*BO248/($K$5*1000))+$H$5*(BV248*BO248/($K$5*1000))*(BV248*BO248/($K$5*1000)))</f>
        <v>0</v>
      </c>
      <c r="S248">
        <f>J248*(1000-(1000*0.61365*exp(17.502*W248/(240.97+W248))/(BO248+BP248)+BJ248)/2)/(1000*0.61365*exp(17.502*W248/(240.97+W248))/(BO248+BP248)-BJ248)</f>
        <v>0</v>
      </c>
      <c r="T248">
        <f>1/((BC248+1)/(Q248/1.6)+1/(R248/1.37)) + BC248/((BC248+1)/(Q248/1.6) + BC248/(R248/1.37))</f>
        <v>0</v>
      </c>
      <c r="U248">
        <f>(AX248*BA248)</f>
        <v>0</v>
      </c>
      <c r="V248">
        <f>(BQ248+(U248+2*0.95*5.67E-8*(((BQ248+$B$7)+273)^4-(BQ248+273)^4)-44100*J248)/(1.84*29.3*R248+8*0.95*5.67E-8*(BQ248+273)^3))</f>
        <v>0</v>
      </c>
      <c r="W248">
        <f>($C$7*BR248+$D$7*BS248+$E$7*V248)</f>
        <v>0</v>
      </c>
      <c r="X248">
        <f>0.61365*exp(17.502*W248/(240.97+W248))</f>
        <v>0</v>
      </c>
      <c r="Y248">
        <f>(Z248/AA248*100)</f>
        <v>0</v>
      </c>
      <c r="Z248">
        <f>BJ248*(BO248+BP248)/1000</f>
        <v>0</v>
      </c>
      <c r="AA248">
        <f>0.61365*exp(17.502*BQ248/(240.97+BQ248))</f>
        <v>0</v>
      </c>
      <c r="AB248">
        <f>(X248-BJ248*(BO248+BP248)/1000)</f>
        <v>0</v>
      </c>
      <c r="AC248">
        <f>(-J248*44100)</f>
        <v>0</v>
      </c>
      <c r="AD248">
        <f>2*29.3*R248*0.92*(BQ248-W248)</f>
        <v>0</v>
      </c>
      <c r="AE248">
        <f>2*0.95*5.67E-8*(((BQ248+$B$7)+273)^4-(W248+273)^4)</f>
        <v>0</v>
      </c>
      <c r="AF248">
        <f>U248+AE248+AC248+AD248</f>
        <v>0</v>
      </c>
      <c r="AG248">
        <f>BN248*AU248*(BI248-BH248*(1000-AU248*BK248)/(1000-AU248*BJ248))/(100*BB248)</f>
        <v>0</v>
      </c>
      <c r="AH248">
        <f>1000*BN248*AU248*(BJ248-BK248)/(100*BB248*(1000-AU248*BJ248))</f>
        <v>0</v>
      </c>
      <c r="AI248">
        <f>(AJ248 - AK248 - BO248*1E3/(8.314*(BQ248+273.15)) * AM248/BN248 * AL248) * BN248/(100*BB248) * (1000 - BK248)/1000</f>
        <v>0</v>
      </c>
      <c r="AJ248">
        <v>1950.96366706955</v>
      </c>
      <c r="AK248">
        <v>1924.8003030303</v>
      </c>
      <c r="AL248">
        <v>1.74744006748705</v>
      </c>
      <c r="AM248">
        <v>66.8786947202565</v>
      </c>
      <c r="AN248">
        <f>(AP248 - AO248 + BO248*1E3/(8.314*(BQ248+273.15)) * AR248/BN248 * AQ248) * BN248/(100*BB248) * 1000/(1000 - AP248)</f>
        <v>0</v>
      </c>
      <c r="AO248">
        <v>22.5759162807373</v>
      </c>
      <c r="AP248">
        <v>23.1667957575757</v>
      </c>
      <c r="AQ248">
        <v>-2.27607537594618e-05</v>
      </c>
      <c r="AR248">
        <v>77.4196873633664</v>
      </c>
      <c r="AS248">
        <v>15</v>
      </c>
      <c r="AT248">
        <v>3</v>
      </c>
      <c r="AU248">
        <f>IF(AS248*$H$13&gt;=AW248,1.0,(AW248/(AW248-AS248*$H$13)))</f>
        <v>0</v>
      </c>
      <c r="AV248">
        <f>(AU248-1)*100</f>
        <v>0</v>
      </c>
      <c r="AW248">
        <f>MAX(0,($B$13+$C$13*BV248)/(1+$D$13*BV248)*BO248/(BQ248+273)*$E$13)</f>
        <v>0</v>
      </c>
      <c r="AX248">
        <f>$B$11*BW248+$C$11*BX248+$F$11*CI248*(1-CL248)</f>
        <v>0</v>
      </c>
      <c r="AY248">
        <f>AX248*AZ248</f>
        <v>0</v>
      </c>
      <c r="AZ248">
        <f>($B$11*$D$9+$C$11*$D$9+$F$11*((CV248+CN248)/MAX(CV248+CN248+CW248, 0.1)*$I$9+CW248/MAX(CV248+CN248+CW248, 0.1)*$J$9))/($B$11+$C$11+$F$11)</f>
        <v>0</v>
      </c>
      <c r="BA248">
        <f>($B$11*$K$9+$C$11*$K$9+$F$11*((CV248+CN248)/MAX(CV248+CN248+CW248, 0.1)*$P$9+CW248/MAX(CV248+CN248+CW248, 0.1)*$Q$9))/($B$11+$C$11+$F$11)</f>
        <v>0</v>
      </c>
      <c r="BB248">
        <v>2.18</v>
      </c>
      <c r="BC248">
        <v>0.5</v>
      </c>
      <c r="BD248" t="s">
        <v>355</v>
      </c>
      <c r="BE248">
        <v>2</v>
      </c>
      <c r="BF248" t="b">
        <v>1</v>
      </c>
      <c r="BG248">
        <v>1656173541.31429</v>
      </c>
      <c r="BH248">
        <v>1863.47928571429</v>
      </c>
      <c r="BI248">
        <v>1899.72928571429</v>
      </c>
      <c r="BJ248">
        <v>23.1565821428571</v>
      </c>
      <c r="BK248">
        <v>22.5770535714286</v>
      </c>
      <c r="BL248">
        <v>1858.96678571429</v>
      </c>
      <c r="BM248">
        <v>23.1050178571429</v>
      </c>
      <c r="BN248">
        <v>499.9965</v>
      </c>
      <c r="BO248">
        <v>76.3180285714286</v>
      </c>
      <c r="BP248">
        <v>0.0999600071428571</v>
      </c>
      <c r="BQ248">
        <v>26.845175</v>
      </c>
      <c r="BR248">
        <v>27.1192607142857</v>
      </c>
      <c r="BS248">
        <v>999.9</v>
      </c>
      <c r="BT248">
        <v>0</v>
      </c>
      <c r="BU248">
        <v>0</v>
      </c>
      <c r="BV248">
        <v>10008.5757142857</v>
      </c>
      <c r="BW248">
        <v>0</v>
      </c>
      <c r="BX248">
        <v>1805.70785714286</v>
      </c>
      <c r="BY248">
        <v>-36.2496142857143</v>
      </c>
      <c r="BZ248">
        <v>1907.65428571429</v>
      </c>
      <c r="CA248">
        <v>1943.60964285714</v>
      </c>
      <c r="CB248">
        <v>0.57952075</v>
      </c>
      <c r="CC248">
        <v>1899.72928571429</v>
      </c>
      <c r="CD248">
        <v>22.5770535714286</v>
      </c>
      <c r="CE248">
        <v>1.76726464285714</v>
      </c>
      <c r="CF248">
        <v>1.72303642857143</v>
      </c>
      <c r="CG248">
        <v>15.5002142857143</v>
      </c>
      <c r="CH248">
        <v>15.1055357142857</v>
      </c>
      <c r="CI248">
        <v>1999.98857142857</v>
      </c>
      <c r="CJ248">
        <v>0.980002107142857</v>
      </c>
      <c r="CK248">
        <v>0.0199977892857143</v>
      </c>
      <c r="CL248">
        <v>0</v>
      </c>
      <c r="CM248">
        <v>2.44574642857143</v>
      </c>
      <c r="CN248">
        <v>0</v>
      </c>
      <c r="CO248">
        <v>3079.4525</v>
      </c>
      <c r="CP248">
        <v>16705.3285714286</v>
      </c>
      <c r="CQ248">
        <v>46.7522142857143</v>
      </c>
      <c r="CR248">
        <v>49.2987142857143</v>
      </c>
      <c r="CS248">
        <v>48</v>
      </c>
      <c r="CT248">
        <v>46.9775</v>
      </c>
      <c r="CU248">
        <v>46.062</v>
      </c>
      <c r="CV248">
        <v>1959.98928571429</v>
      </c>
      <c r="CW248">
        <v>39.9971428571429</v>
      </c>
      <c r="CX248">
        <v>0</v>
      </c>
      <c r="CY248">
        <v>1656173548.2</v>
      </c>
      <c r="CZ248">
        <v>0</v>
      </c>
      <c r="DA248">
        <v>0</v>
      </c>
      <c r="DB248" t="s">
        <v>356</v>
      </c>
      <c r="DC248">
        <v>1656081796.1</v>
      </c>
      <c r="DD248">
        <v>1656081786.6</v>
      </c>
      <c r="DE248">
        <v>0</v>
      </c>
      <c r="DF248">
        <v>0.447</v>
      </c>
      <c r="DG248">
        <v>0.012</v>
      </c>
      <c r="DH248">
        <v>1.816</v>
      </c>
      <c r="DI248">
        <v>-0.091</v>
      </c>
      <c r="DJ248">
        <v>420</v>
      </c>
      <c r="DK248">
        <v>13</v>
      </c>
      <c r="DL248">
        <v>0.64</v>
      </c>
      <c r="DM248">
        <v>0.22</v>
      </c>
      <c r="DN248">
        <v>-38.4534195121951</v>
      </c>
      <c r="DO248">
        <v>38.8133560975609</v>
      </c>
      <c r="DP248">
        <v>4.18701590286433</v>
      </c>
      <c r="DQ248">
        <v>0</v>
      </c>
      <c r="DR248">
        <v>0.591928658536585</v>
      </c>
      <c r="DS248">
        <v>-0.146723351916376</v>
      </c>
      <c r="DT248">
        <v>0.0161595317120174</v>
      </c>
      <c r="DU248">
        <v>0</v>
      </c>
      <c r="DV248">
        <v>0</v>
      </c>
      <c r="DW248">
        <v>2</v>
      </c>
      <c r="DX248" t="s">
        <v>357</v>
      </c>
      <c r="DY248">
        <v>2.83882</v>
      </c>
      <c r="DZ248">
        <v>2.71684</v>
      </c>
      <c r="EA248">
        <v>0.207415</v>
      </c>
      <c r="EB248">
        <v>0.208905</v>
      </c>
      <c r="EC248">
        <v>0.0851228</v>
      </c>
      <c r="ED248">
        <v>0.0831529</v>
      </c>
      <c r="EE248">
        <v>22366.7</v>
      </c>
      <c r="EF248">
        <v>19288.3</v>
      </c>
      <c r="EG248">
        <v>25279.4</v>
      </c>
      <c r="EH248">
        <v>23759.5</v>
      </c>
      <c r="EI248">
        <v>39501.3</v>
      </c>
      <c r="EJ248">
        <v>36074.5</v>
      </c>
      <c r="EK248">
        <v>45722.8</v>
      </c>
      <c r="EL248">
        <v>42404.4</v>
      </c>
      <c r="EM248">
        <v>1.7566</v>
      </c>
      <c r="EN248">
        <v>2.15445</v>
      </c>
      <c r="EO248">
        <v>0.0203326</v>
      </c>
      <c r="EP248">
        <v>0</v>
      </c>
      <c r="EQ248">
        <v>26.7732</v>
      </c>
      <c r="ER248">
        <v>999.9</v>
      </c>
      <c r="ES248">
        <v>38.255</v>
      </c>
      <c r="ET248">
        <v>34.563</v>
      </c>
      <c r="EU248">
        <v>27.6372</v>
      </c>
      <c r="EV248">
        <v>52.3266</v>
      </c>
      <c r="EW248">
        <v>34.1186</v>
      </c>
      <c r="EX248">
        <v>2</v>
      </c>
      <c r="EY248">
        <v>0.19795</v>
      </c>
      <c r="EZ248">
        <v>2.80813</v>
      </c>
      <c r="FA248">
        <v>20.2199</v>
      </c>
      <c r="FB248">
        <v>5.23286</v>
      </c>
      <c r="FC248">
        <v>11.992</v>
      </c>
      <c r="FD248">
        <v>4.9556</v>
      </c>
      <c r="FE248">
        <v>3.30387</v>
      </c>
      <c r="FF248">
        <v>9999</v>
      </c>
      <c r="FG248">
        <v>311.9</v>
      </c>
      <c r="FH248">
        <v>3783.6</v>
      </c>
      <c r="FI248">
        <v>9999</v>
      </c>
      <c r="FJ248">
        <v>1.86828</v>
      </c>
      <c r="FK248">
        <v>1.86401</v>
      </c>
      <c r="FL248">
        <v>1.87149</v>
      </c>
      <c r="FM248">
        <v>1.8625</v>
      </c>
      <c r="FN248">
        <v>1.86188</v>
      </c>
      <c r="FO248">
        <v>1.86829</v>
      </c>
      <c r="FP248">
        <v>1.85845</v>
      </c>
      <c r="FQ248">
        <v>1.86478</v>
      </c>
      <c r="FR248">
        <v>5</v>
      </c>
      <c r="FS248">
        <v>0</v>
      </c>
      <c r="FT248">
        <v>0</v>
      </c>
      <c r="FU248">
        <v>0</v>
      </c>
      <c r="FV248" t="s">
        <v>358</v>
      </c>
      <c r="FW248" t="s">
        <v>359</v>
      </c>
      <c r="FX248" t="s">
        <v>360</v>
      </c>
      <c r="FY248" t="s">
        <v>360</v>
      </c>
      <c r="FZ248" t="s">
        <v>360</v>
      </c>
      <c r="GA248" t="s">
        <v>360</v>
      </c>
      <c r="GB248">
        <v>0</v>
      </c>
      <c r="GC248">
        <v>100</v>
      </c>
      <c r="GD248">
        <v>100</v>
      </c>
      <c r="GE248">
        <v>4.6</v>
      </c>
      <c r="GF248">
        <v>0.0516</v>
      </c>
      <c r="GG248">
        <v>0.394990895927804</v>
      </c>
      <c r="GH248">
        <v>0.00311535208462502</v>
      </c>
      <c r="GI248">
        <v>-2.16445174003142e-06</v>
      </c>
      <c r="GJ248">
        <v>9.0383515404126e-10</v>
      </c>
      <c r="GK248">
        <v>0.0515542376217994</v>
      </c>
      <c r="GL248">
        <v>0</v>
      </c>
      <c r="GM248">
        <v>0</v>
      </c>
      <c r="GN248">
        <v>0</v>
      </c>
      <c r="GO248">
        <v>18</v>
      </c>
      <c r="GP248">
        <v>2154</v>
      </c>
      <c r="GQ248">
        <v>2</v>
      </c>
      <c r="GR248">
        <v>17</v>
      </c>
      <c r="GS248">
        <v>1529.2</v>
      </c>
      <c r="GT248">
        <v>1529.4</v>
      </c>
      <c r="GU248">
        <v>4.2749</v>
      </c>
      <c r="GV248">
        <v>0</v>
      </c>
      <c r="GW248">
        <v>1.99829</v>
      </c>
      <c r="GX248">
        <v>2.67334</v>
      </c>
      <c r="GY248">
        <v>2.09351</v>
      </c>
      <c r="GZ248">
        <v>2.42065</v>
      </c>
      <c r="HA248">
        <v>39.9184</v>
      </c>
      <c r="HB248">
        <v>15.3579</v>
      </c>
      <c r="HC248">
        <v>18</v>
      </c>
      <c r="HD248">
        <v>425.242</v>
      </c>
      <c r="HE248">
        <v>700.326</v>
      </c>
      <c r="HF248">
        <v>22.9963</v>
      </c>
      <c r="HG248">
        <v>30.023</v>
      </c>
      <c r="HH248">
        <v>30.0006</v>
      </c>
      <c r="HI248">
        <v>29.7667</v>
      </c>
      <c r="HJ248">
        <v>29.7531</v>
      </c>
      <c r="HK248">
        <v>88.4192</v>
      </c>
      <c r="HL248">
        <v>22.8207</v>
      </c>
      <c r="HM248">
        <v>23.8098</v>
      </c>
      <c r="HN248">
        <v>23</v>
      </c>
      <c r="HO248">
        <v>1951.05</v>
      </c>
      <c r="HP248">
        <v>22.6723</v>
      </c>
      <c r="HQ248">
        <v>96.7535</v>
      </c>
      <c r="HR248">
        <v>99.6778</v>
      </c>
    </row>
    <row r="249" spans="1:226">
      <c r="A249">
        <v>233</v>
      </c>
      <c r="B249">
        <v>1656173554.1</v>
      </c>
      <c r="C249">
        <v>3757.59999990463</v>
      </c>
      <c r="D249" t="s">
        <v>826</v>
      </c>
      <c r="E249" t="s">
        <v>827</v>
      </c>
      <c r="F249">
        <v>5</v>
      </c>
      <c r="G249" t="s">
        <v>596</v>
      </c>
      <c r="H249" t="s">
        <v>354</v>
      </c>
      <c r="I249">
        <v>1656173546.6</v>
      </c>
      <c r="J249">
        <f>(K249)/1000</f>
        <v>0</v>
      </c>
      <c r="K249">
        <f>IF(BF249, AN249, AH249)</f>
        <v>0</v>
      </c>
      <c r="L249">
        <f>IF(BF249, AI249, AG249)</f>
        <v>0</v>
      </c>
      <c r="M249">
        <f>BH249 - IF(AU249&gt;1, L249*BB249*100.0/(AW249*BV249), 0)</f>
        <v>0</v>
      </c>
      <c r="N249">
        <f>((T249-J249/2)*M249-L249)/(T249+J249/2)</f>
        <v>0</v>
      </c>
      <c r="O249">
        <f>N249*(BO249+BP249)/1000.0</f>
        <v>0</v>
      </c>
      <c r="P249">
        <f>(BH249 - IF(AU249&gt;1, L249*BB249*100.0/(AW249*BV249), 0))*(BO249+BP249)/1000.0</f>
        <v>0</v>
      </c>
      <c r="Q249">
        <f>2.0/((1/S249-1/R249)+SIGN(S249)*SQRT((1/S249-1/R249)*(1/S249-1/R249) + 4*BC249/((BC249+1)*(BC249+1))*(2*1/S249*1/R249-1/R249*1/R249)))</f>
        <v>0</v>
      </c>
      <c r="R249">
        <f>IF(LEFT(BD249,1)&lt;&gt;"0",IF(LEFT(BD249,1)="1",3.0,BE249),$D$5+$E$5*(BV249*BO249/($K$5*1000))+$F$5*(BV249*BO249/($K$5*1000))*MAX(MIN(BB249,$J$5),$I$5)*MAX(MIN(BB249,$J$5),$I$5)+$G$5*MAX(MIN(BB249,$J$5),$I$5)*(BV249*BO249/($K$5*1000))+$H$5*(BV249*BO249/($K$5*1000))*(BV249*BO249/($K$5*1000)))</f>
        <v>0</v>
      </c>
      <c r="S249">
        <f>J249*(1000-(1000*0.61365*exp(17.502*W249/(240.97+W249))/(BO249+BP249)+BJ249)/2)/(1000*0.61365*exp(17.502*W249/(240.97+W249))/(BO249+BP249)-BJ249)</f>
        <v>0</v>
      </c>
      <c r="T249">
        <f>1/((BC249+1)/(Q249/1.6)+1/(R249/1.37)) + BC249/((BC249+1)/(Q249/1.6) + BC249/(R249/1.37))</f>
        <v>0</v>
      </c>
      <c r="U249">
        <f>(AX249*BA249)</f>
        <v>0</v>
      </c>
      <c r="V249">
        <f>(BQ249+(U249+2*0.95*5.67E-8*(((BQ249+$B$7)+273)^4-(BQ249+273)^4)-44100*J249)/(1.84*29.3*R249+8*0.95*5.67E-8*(BQ249+273)^3))</f>
        <v>0</v>
      </c>
      <c r="W249">
        <f>($C$7*BR249+$D$7*BS249+$E$7*V249)</f>
        <v>0</v>
      </c>
      <c r="X249">
        <f>0.61365*exp(17.502*W249/(240.97+W249))</f>
        <v>0</v>
      </c>
      <c r="Y249">
        <f>(Z249/AA249*100)</f>
        <v>0</v>
      </c>
      <c r="Z249">
        <f>BJ249*(BO249+BP249)/1000</f>
        <v>0</v>
      </c>
      <c r="AA249">
        <f>0.61365*exp(17.502*BQ249/(240.97+BQ249))</f>
        <v>0</v>
      </c>
      <c r="AB249">
        <f>(X249-BJ249*(BO249+BP249)/1000)</f>
        <v>0</v>
      </c>
      <c r="AC249">
        <f>(-J249*44100)</f>
        <v>0</v>
      </c>
      <c r="AD249">
        <f>2*29.3*R249*0.92*(BQ249-W249)</f>
        <v>0</v>
      </c>
      <c r="AE249">
        <f>2*0.95*5.67E-8*(((BQ249+$B$7)+273)^4-(W249+273)^4)</f>
        <v>0</v>
      </c>
      <c r="AF249">
        <f>U249+AE249+AC249+AD249</f>
        <v>0</v>
      </c>
      <c r="AG249">
        <f>BN249*AU249*(BI249-BH249*(1000-AU249*BK249)/(1000-AU249*BJ249))/(100*BB249)</f>
        <v>0</v>
      </c>
      <c r="AH249">
        <f>1000*BN249*AU249*(BJ249-BK249)/(100*BB249*(1000-AU249*BJ249))</f>
        <v>0</v>
      </c>
      <c r="AI249">
        <f>(AJ249 - AK249 - BO249*1E3/(8.314*(BQ249+273.15)) * AM249/BN249 * AL249) * BN249/(100*BB249) * (1000 - BK249)/1000</f>
        <v>0</v>
      </c>
      <c r="AJ249">
        <v>1952.95000129701</v>
      </c>
      <c r="AK249">
        <v>1930.03248484848</v>
      </c>
      <c r="AL249">
        <v>0.944649123888823</v>
      </c>
      <c r="AM249">
        <v>66.8786947202565</v>
      </c>
      <c r="AN249">
        <f>(AP249 - AO249 + BO249*1E3/(8.314*(BQ249+273.15)) * AR249/BN249 * AQ249) * BN249/(100*BB249) * 1000/(1000 - AP249)</f>
        <v>0</v>
      </c>
      <c r="AO249">
        <v>22.6415736442842</v>
      </c>
      <c r="AP249">
        <v>23.1889303030303</v>
      </c>
      <c r="AQ249">
        <v>0.00617250480902982</v>
      </c>
      <c r="AR249">
        <v>77.4196873633664</v>
      </c>
      <c r="AS249">
        <v>15</v>
      </c>
      <c r="AT249">
        <v>3</v>
      </c>
      <c r="AU249">
        <f>IF(AS249*$H$13&gt;=AW249,1.0,(AW249/(AW249-AS249*$H$13)))</f>
        <v>0</v>
      </c>
      <c r="AV249">
        <f>(AU249-1)*100</f>
        <v>0</v>
      </c>
      <c r="AW249">
        <f>MAX(0,($B$13+$C$13*BV249)/(1+$D$13*BV249)*BO249/(BQ249+273)*$E$13)</f>
        <v>0</v>
      </c>
      <c r="AX249">
        <f>$B$11*BW249+$C$11*BX249+$F$11*CI249*(1-CL249)</f>
        <v>0</v>
      </c>
      <c r="AY249">
        <f>AX249*AZ249</f>
        <v>0</v>
      </c>
      <c r="AZ249">
        <f>($B$11*$D$9+$C$11*$D$9+$F$11*((CV249+CN249)/MAX(CV249+CN249+CW249, 0.1)*$I$9+CW249/MAX(CV249+CN249+CW249, 0.1)*$J$9))/($B$11+$C$11+$F$11)</f>
        <v>0</v>
      </c>
      <c r="BA249">
        <f>($B$11*$K$9+$C$11*$K$9+$F$11*((CV249+CN249)/MAX(CV249+CN249+CW249, 0.1)*$P$9+CW249/MAX(CV249+CN249+CW249, 0.1)*$Q$9))/($B$11+$C$11+$F$11)</f>
        <v>0</v>
      </c>
      <c r="BB249">
        <v>2.18</v>
      </c>
      <c r="BC249">
        <v>0.5</v>
      </c>
      <c r="BD249" t="s">
        <v>355</v>
      </c>
      <c r="BE249">
        <v>2</v>
      </c>
      <c r="BF249" t="b">
        <v>1</v>
      </c>
      <c r="BG249">
        <v>1656173546.6</v>
      </c>
      <c r="BH249">
        <v>1875.36592592593</v>
      </c>
      <c r="BI249">
        <v>1906.14888888889</v>
      </c>
      <c r="BJ249">
        <v>23.1670037037037</v>
      </c>
      <c r="BK249">
        <v>22.6045333333333</v>
      </c>
      <c r="BL249">
        <v>1870.8</v>
      </c>
      <c r="BM249">
        <v>23.1154555555556</v>
      </c>
      <c r="BN249">
        <v>499.998814814815</v>
      </c>
      <c r="BO249">
        <v>76.3183148148148</v>
      </c>
      <c r="BP249">
        <v>0.100003392592593</v>
      </c>
      <c r="BQ249">
        <v>26.8431148148148</v>
      </c>
      <c r="BR249">
        <v>27.1162333333333</v>
      </c>
      <c r="BS249">
        <v>999.9</v>
      </c>
      <c r="BT249">
        <v>0</v>
      </c>
      <c r="BU249">
        <v>0</v>
      </c>
      <c r="BV249">
        <v>10013.6396296296</v>
      </c>
      <c r="BW249">
        <v>0</v>
      </c>
      <c r="BX249">
        <v>1805.97259259259</v>
      </c>
      <c r="BY249">
        <v>-30.7832592592593</v>
      </c>
      <c r="BZ249">
        <v>1919.84222222222</v>
      </c>
      <c r="CA249">
        <v>1950.23259259259</v>
      </c>
      <c r="CB249">
        <v>0.562471518518519</v>
      </c>
      <c r="CC249">
        <v>1906.14888888889</v>
      </c>
      <c r="CD249">
        <v>22.6045333333333</v>
      </c>
      <c r="CE249">
        <v>1.76806703703704</v>
      </c>
      <c r="CF249">
        <v>1.72514</v>
      </c>
      <c r="CG249">
        <v>15.5072925925926</v>
      </c>
      <c r="CH249">
        <v>15.1244962962963</v>
      </c>
      <c r="CI249">
        <v>1999.98777777778</v>
      </c>
      <c r="CJ249">
        <v>0.980002222222222</v>
      </c>
      <c r="CK249">
        <v>0.0199976703703704</v>
      </c>
      <c r="CL249">
        <v>0</v>
      </c>
      <c r="CM249">
        <v>2.45606666666667</v>
      </c>
      <c r="CN249">
        <v>0</v>
      </c>
      <c r="CO249">
        <v>3078.62259259259</v>
      </c>
      <c r="CP249">
        <v>16705.3222222222</v>
      </c>
      <c r="CQ249">
        <v>46.772962962963</v>
      </c>
      <c r="CR249">
        <v>49.3097037037037</v>
      </c>
      <c r="CS249">
        <v>48</v>
      </c>
      <c r="CT249">
        <v>46.9813333333333</v>
      </c>
      <c r="CU249">
        <v>46.0713333333333</v>
      </c>
      <c r="CV249">
        <v>1959.99148148148</v>
      </c>
      <c r="CW249">
        <v>39.9940740740741</v>
      </c>
      <c r="CX249">
        <v>0</v>
      </c>
      <c r="CY249">
        <v>1656173553</v>
      </c>
      <c r="CZ249">
        <v>0</v>
      </c>
      <c r="DA249">
        <v>0</v>
      </c>
      <c r="DB249" t="s">
        <v>356</v>
      </c>
      <c r="DC249">
        <v>1656081796.1</v>
      </c>
      <c r="DD249">
        <v>1656081786.6</v>
      </c>
      <c r="DE249">
        <v>0</v>
      </c>
      <c r="DF249">
        <v>0.447</v>
      </c>
      <c r="DG249">
        <v>0.012</v>
      </c>
      <c r="DH249">
        <v>1.816</v>
      </c>
      <c r="DI249">
        <v>-0.091</v>
      </c>
      <c r="DJ249">
        <v>420</v>
      </c>
      <c r="DK249">
        <v>13</v>
      </c>
      <c r="DL249">
        <v>0.64</v>
      </c>
      <c r="DM249">
        <v>0.22</v>
      </c>
      <c r="DN249">
        <v>-33.7722</v>
      </c>
      <c r="DO249">
        <v>62.5368188153309</v>
      </c>
      <c r="DP249">
        <v>6.21612798464313</v>
      </c>
      <c r="DQ249">
        <v>0</v>
      </c>
      <c r="DR249">
        <v>0.570091219512195</v>
      </c>
      <c r="DS249">
        <v>-0.202743533101046</v>
      </c>
      <c r="DT249">
        <v>0.0226301073507819</v>
      </c>
      <c r="DU249">
        <v>0</v>
      </c>
      <c r="DV249">
        <v>0</v>
      </c>
      <c r="DW249">
        <v>2</v>
      </c>
      <c r="DX249" t="s">
        <v>357</v>
      </c>
      <c r="DY249">
        <v>2.83867</v>
      </c>
      <c r="DZ249">
        <v>2.71652</v>
      </c>
      <c r="EA249">
        <v>0.20772</v>
      </c>
      <c r="EB249">
        <v>0.208945</v>
      </c>
      <c r="EC249">
        <v>0.0851762</v>
      </c>
      <c r="ED249">
        <v>0.0831726</v>
      </c>
      <c r="EE249">
        <v>22357.5</v>
      </c>
      <c r="EF249">
        <v>19286.9</v>
      </c>
      <c r="EG249">
        <v>25278.7</v>
      </c>
      <c r="EH249">
        <v>23759.1</v>
      </c>
      <c r="EI249">
        <v>39498.4</v>
      </c>
      <c r="EJ249">
        <v>36073.2</v>
      </c>
      <c r="EK249">
        <v>45722.1</v>
      </c>
      <c r="EL249">
        <v>42403.8</v>
      </c>
      <c r="EM249">
        <v>1.7563</v>
      </c>
      <c r="EN249">
        <v>2.15443</v>
      </c>
      <c r="EO249">
        <v>0.0219941</v>
      </c>
      <c r="EP249">
        <v>0</v>
      </c>
      <c r="EQ249">
        <v>26.7659</v>
      </c>
      <c r="ER249">
        <v>999.9</v>
      </c>
      <c r="ES249">
        <v>38.231</v>
      </c>
      <c r="ET249">
        <v>34.563</v>
      </c>
      <c r="EU249">
        <v>27.6177</v>
      </c>
      <c r="EV249">
        <v>52.1566</v>
      </c>
      <c r="EW249">
        <v>34.1827</v>
      </c>
      <c r="EX249">
        <v>2</v>
      </c>
      <c r="EY249">
        <v>0.198549</v>
      </c>
      <c r="EZ249">
        <v>2.80568</v>
      </c>
      <c r="FA249">
        <v>20.22</v>
      </c>
      <c r="FB249">
        <v>5.23241</v>
      </c>
      <c r="FC249">
        <v>11.992</v>
      </c>
      <c r="FD249">
        <v>4.95565</v>
      </c>
      <c r="FE249">
        <v>3.30395</v>
      </c>
      <c r="FF249">
        <v>9999</v>
      </c>
      <c r="FG249">
        <v>311.9</v>
      </c>
      <c r="FH249">
        <v>3783.6</v>
      </c>
      <c r="FI249">
        <v>9999</v>
      </c>
      <c r="FJ249">
        <v>1.86823</v>
      </c>
      <c r="FK249">
        <v>1.86401</v>
      </c>
      <c r="FL249">
        <v>1.87149</v>
      </c>
      <c r="FM249">
        <v>1.86249</v>
      </c>
      <c r="FN249">
        <v>1.86188</v>
      </c>
      <c r="FO249">
        <v>1.86829</v>
      </c>
      <c r="FP249">
        <v>1.85844</v>
      </c>
      <c r="FQ249">
        <v>1.86478</v>
      </c>
      <c r="FR249">
        <v>5</v>
      </c>
      <c r="FS249">
        <v>0</v>
      </c>
      <c r="FT249">
        <v>0</v>
      </c>
      <c r="FU249">
        <v>0</v>
      </c>
      <c r="FV249" t="s">
        <v>358</v>
      </c>
      <c r="FW249" t="s">
        <v>359</v>
      </c>
      <c r="FX249" t="s">
        <v>360</v>
      </c>
      <c r="FY249" t="s">
        <v>360</v>
      </c>
      <c r="FZ249" t="s">
        <v>360</v>
      </c>
      <c r="GA249" t="s">
        <v>360</v>
      </c>
      <c r="GB249">
        <v>0</v>
      </c>
      <c r="GC249">
        <v>100</v>
      </c>
      <c r="GD249">
        <v>100</v>
      </c>
      <c r="GE249">
        <v>4.61</v>
      </c>
      <c r="GF249">
        <v>0.0516</v>
      </c>
      <c r="GG249">
        <v>0.394990895927804</v>
      </c>
      <c r="GH249">
        <v>0.00311535208462502</v>
      </c>
      <c r="GI249">
        <v>-2.16445174003142e-06</v>
      </c>
      <c r="GJ249">
        <v>9.0383515404126e-10</v>
      </c>
      <c r="GK249">
        <v>0.0515542376217994</v>
      </c>
      <c r="GL249">
        <v>0</v>
      </c>
      <c r="GM249">
        <v>0</v>
      </c>
      <c r="GN249">
        <v>0</v>
      </c>
      <c r="GO249">
        <v>18</v>
      </c>
      <c r="GP249">
        <v>2154</v>
      </c>
      <c r="GQ249">
        <v>2</v>
      </c>
      <c r="GR249">
        <v>17</v>
      </c>
      <c r="GS249">
        <v>1529.3</v>
      </c>
      <c r="GT249">
        <v>1529.5</v>
      </c>
      <c r="GU249">
        <v>4.2749</v>
      </c>
      <c r="GV249">
        <v>0</v>
      </c>
      <c r="GW249">
        <v>1.99829</v>
      </c>
      <c r="GX249">
        <v>2.67334</v>
      </c>
      <c r="GY249">
        <v>2.09351</v>
      </c>
      <c r="GZ249">
        <v>2.38281</v>
      </c>
      <c r="HA249">
        <v>39.8932</v>
      </c>
      <c r="HB249">
        <v>15.3491</v>
      </c>
      <c r="HC249">
        <v>18</v>
      </c>
      <c r="HD249">
        <v>425.121</v>
      </c>
      <c r="HE249">
        <v>700.399</v>
      </c>
      <c r="HF249">
        <v>22.9983</v>
      </c>
      <c r="HG249">
        <v>30.0305</v>
      </c>
      <c r="HH249">
        <v>30.0006</v>
      </c>
      <c r="HI249">
        <v>29.7741</v>
      </c>
      <c r="HJ249">
        <v>29.7608</v>
      </c>
      <c r="HK249">
        <v>90.6923</v>
      </c>
      <c r="HL249">
        <v>22.8207</v>
      </c>
      <c r="HM249">
        <v>23.8098</v>
      </c>
      <c r="HN249">
        <v>23</v>
      </c>
      <c r="HO249">
        <v>1971.28</v>
      </c>
      <c r="HP249">
        <v>22.6739</v>
      </c>
      <c r="HQ249">
        <v>96.7517</v>
      </c>
      <c r="HR249">
        <v>99.6762</v>
      </c>
    </row>
    <row r="250" spans="1:226">
      <c r="A250">
        <v>234</v>
      </c>
      <c r="B250">
        <v>1656173559.1</v>
      </c>
      <c r="C250">
        <v>3762.59999990463</v>
      </c>
      <c r="D250" t="s">
        <v>828</v>
      </c>
      <c r="E250" t="s">
        <v>829</v>
      </c>
      <c r="F250">
        <v>5</v>
      </c>
      <c r="G250" t="s">
        <v>596</v>
      </c>
      <c r="H250" t="s">
        <v>354</v>
      </c>
      <c r="I250">
        <v>1656173551.31429</v>
      </c>
      <c r="J250">
        <f>(K250)/1000</f>
        <v>0</v>
      </c>
      <c r="K250">
        <f>IF(BF250, AN250, AH250)</f>
        <v>0</v>
      </c>
      <c r="L250">
        <f>IF(BF250, AI250, AG250)</f>
        <v>0</v>
      </c>
      <c r="M250">
        <f>BH250 - IF(AU250&gt;1, L250*BB250*100.0/(AW250*BV250), 0)</f>
        <v>0</v>
      </c>
      <c r="N250">
        <f>((T250-J250/2)*M250-L250)/(T250+J250/2)</f>
        <v>0</v>
      </c>
      <c r="O250">
        <f>N250*(BO250+BP250)/1000.0</f>
        <v>0</v>
      </c>
      <c r="P250">
        <f>(BH250 - IF(AU250&gt;1, L250*BB250*100.0/(AW250*BV250), 0))*(BO250+BP250)/1000.0</f>
        <v>0</v>
      </c>
      <c r="Q250">
        <f>2.0/((1/S250-1/R250)+SIGN(S250)*SQRT((1/S250-1/R250)*(1/S250-1/R250) + 4*BC250/((BC250+1)*(BC250+1))*(2*1/S250*1/R250-1/R250*1/R250)))</f>
        <v>0</v>
      </c>
      <c r="R250">
        <f>IF(LEFT(BD250,1)&lt;&gt;"0",IF(LEFT(BD250,1)="1",3.0,BE250),$D$5+$E$5*(BV250*BO250/($K$5*1000))+$F$5*(BV250*BO250/($K$5*1000))*MAX(MIN(BB250,$J$5),$I$5)*MAX(MIN(BB250,$J$5),$I$5)+$G$5*MAX(MIN(BB250,$J$5),$I$5)*(BV250*BO250/($K$5*1000))+$H$5*(BV250*BO250/($K$5*1000))*(BV250*BO250/($K$5*1000)))</f>
        <v>0</v>
      </c>
      <c r="S250">
        <f>J250*(1000-(1000*0.61365*exp(17.502*W250/(240.97+W250))/(BO250+BP250)+BJ250)/2)/(1000*0.61365*exp(17.502*W250/(240.97+W250))/(BO250+BP250)-BJ250)</f>
        <v>0</v>
      </c>
      <c r="T250">
        <f>1/((BC250+1)/(Q250/1.6)+1/(R250/1.37)) + BC250/((BC250+1)/(Q250/1.6) + BC250/(R250/1.37))</f>
        <v>0</v>
      </c>
      <c r="U250">
        <f>(AX250*BA250)</f>
        <v>0</v>
      </c>
      <c r="V250">
        <f>(BQ250+(U250+2*0.95*5.67E-8*(((BQ250+$B$7)+273)^4-(BQ250+273)^4)-44100*J250)/(1.84*29.3*R250+8*0.95*5.67E-8*(BQ250+273)^3))</f>
        <v>0</v>
      </c>
      <c r="W250">
        <f>($C$7*BR250+$D$7*BS250+$E$7*V250)</f>
        <v>0</v>
      </c>
      <c r="X250">
        <f>0.61365*exp(17.502*W250/(240.97+W250))</f>
        <v>0</v>
      </c>
      <c r="Y250">
        <f>(Z250/AA250*100)</f>
        <v>0</v>
      </c>
      <c r="Z250">
        <f>BJ250*(BO250+BP250)/1000</f>
        <v>0</v>
      </c>
      <c r="AA250">
        <f>0.61365*exp(17.502*BQ250/(240.97+BQ250))</f>
        <v>0</v>
      </c>
      <c r="AB250">
        <f>(X250-BJ250*(BO250+BP250)/1000)</f>
        <v>0</v>
      </c>
      <c r="AC250">
        <f>(-J250*44100)</f>
        <v>0</v>
      </c>
      <c r="AD250">
        <f>2*29.3*R250*0.92*(BQ250-W250)</f>
        <v>0</v>
      </c>
      <c r="AE250">
        <f>2*0.95*5.67E-8*(((BQ250+$B$7)+273)^4-(W250+273)^4)</f>
        <v>0</v>
      </c>
      <c r="AF250">
        <f>U250+AE250+AC250+AD250</f>
        <v>0</v>
      </c>
      <c r="AG250">
        <f>BN250*AU250*(BI250-BH250*(1000-AU250*BK250)/(1000-AU250*BJ250))/(100*BB250)</f>
        <v>0</v>
      </c>
      <c r="AH250">
        <f>1000*BN250*AU250*(BJ250-BK250)/(100*BB250*(1000-AU250*BJ250))</f>
        <v>0</v>
      </c>
      <c r="AI250">
        <f>(AJ250 - AK250 - BO250*1E3/(8.314*(BQ250+273.15)) * AM250/BN250 * AL250) * BN250/(100*BB250) * (1000 - BK250)/1000</f>
        <v>0</v>
      </c>
      <c r="AJ250">
        <v>1953.22235005895</v>
      </c>
      <c r="AK250">
        <v>1932.78848484848</v>
      </c>
      <c r="AL250">
        <v>0.459751108996281</v>
      </c>
      <c r="AM250">
        <v>66.8786947202565</v>
      </c>
      <c r="AN250">
        <f>(AP250 - AO250 + BO250*1E3/(8.314*(BQ250+273.15)) * AR250/BN250 * AQ250) * BN250/(100*BB250) * 1000/(1000 - AP250)</f>
        <v>0</v>
      </c>
      <c r="AO250">
        <v>22.6452140314968</v>
      </c>
      <c r="AP250">
        <v>23.1970181818182</v>
      </c>
      <c r="AQ250">
        <v>0.000696193855093341</v>
      </c>
      <c r="AR250">
        <v>77.4196873633664</v>
      </c>
      <c r="AS250">
        <v>15</v>
      </c>
      <c r="AT250">
        <v>3</v>
      </c>
      <c r="AU250">
        <f>IF(AS250*$H$13&gt;=AW250,1.0,(AW250/(AW250-AS250*$H$13)))</f>
        <v>0</v>
      </c>
      <c r="AV250">
        <f>(AU250-1)*100</f>
        <v>0</v>
      </c>
      <c r="AW250">
        <f>MAX(0,($B$13+$C$13*BV250)/(1+$D$13*BV250)*BO250/(BQ250+273)*$E$13)</f>
        <v>0</v>
      </c>
      <c r="AX250">
        <f>$B$11*BW250+$C$11*BX250+$F$11*CI250*(1-CL250)</f>
        <v>0</v>
      </c>
      <c r="AY250">
        <f>AX250*AZ250</f>
        <v>0</v>
      </c>
      <c r="AZ250">
        <f>($B$11*$D$9+$C$11*$D$9+$F$11*((CV250+CN250)/MAX(CV250+CN250+CW250, 0.1)*$I$9+CW250/MAX(CV250+CN250+CW250, 0.1)*$J$9))/($B$11+$C$11+$F$11)</f>
        <v>0</v>
      </c>
      <c r="BA250">
        <f>($B$11*$K$9+$C$11*$K$9+$F$11*((CV250+CN250)/MAX(CV250+CN250+CW250, 0.1)*$P$9+CW250/MAX(CV250+CN250+CW250, 0.1)*$Q$9))/($B$11+$C$11+$F$11)</f>
        <v>0</v>
      </c>
      <c r="BB250">
        <v>2.18</v>
      </c>
      <c r="BC250">
        <v>0.5</v>
      </c>
      <c r="BD250" t="s">
        <v>355</v>
      </c>
      <c r="BE250">
        <v>2</v>
      </c>
      <c r="BF250" t="b">
        <v>1</v>
      </c>
      <c r="BG250">
        <v>1656173551.31429</v>
      </c>
      <c r="BH250">
        <v>1882.12464285714</v>
      </c>
      <c r="BI250">
        <v>1908.19</v>
      </c>
      <c r="BJ250">
        <v>23.1786535714286</v>
      </c>
      <c r="BK250">
        <v>22.6268214285714</v>
      </c>
      <c r="BL250">
        <v>1877.52785714286</v>
      </c>
      <c r="BM250">
        <v>23.1271</v>
      </c>
      <c r="BN250">
        <v>499.994107142857</v>
      </c>
      <c r="BO250">
        <v>76.3181571428571</v>
      </c>
      <c r="BP250">
        <v>0.0999773928571429</v>
      </c>
      <c r="BQ250">
        <v>26.845475</v>
      </c>
      <c r="BR250">
        <v>27.1194178571429</v>
      </c>
      <c r="BS250">
        <v>999.9</v>
      </c>
      <c r="BT250">
        <v>0</v>
      </c>
      <c r="BU250">
        <v>0</v>
      </c>
      <c r="BV250">
        <v>10020.3482142857</v>
      </c>
      <c r="BW250">
        <v>0</v>
      </c>
      <c r="BX250">
        <v>1807.42785714286</v>
      </c>
      <c r="BY250">
        <v>-26.0661892857143</v>
      </c>
      <c r="BZ250">
        <v>1926.78392857143</v>
      </c>
      <c r="CA250">
        <v>1952.36642857143</v>
      </c>
      <c r="CB250">
        <v>0.551831892857143</v>
      </c>
      <c r="CC250">
        <v>1908.19</v>
      </c>
      <c r="CD250">
        <v>22.6268214285714</v>
      </c>
      <c r="CE250">
        <v>1.76895178571429</v>
      </c>
      <c r="CF250">
        <v>1.72683821428571</v>
      </c>
      <c r="CG250">
        <v>15.5151035714286</v>
      </c>
      <c r="CH250">
        <v>15.1398</v>
      </c>
      <c r="CI250">
        <v>1999.99428571429</v>
      </c>
      <c r="CJ250">
        <v>0.980002428571428</v>
      </c>
      <c r="CK250">
        <v>0.0199974571428571</v>
      </c>
      <c r="CL250">
        <v>0</v>
      </c>
      <c r="CM250">
        <v>2.45641428571429</v>
      </c>
      <c r="CN250">
        <v>0</v>
      </c>
      <c r="CO250">
        <v>3081.33357142857</v>
      </c>
      <c r="CP250">
        <v>16705.375</v>
      </c>
      <c r="CQ250">
        <v>46.7920714285714</v>
      </c>
      <c r="CR250">
        <v>49.3097857142857</v>
      </c>
      <c r="CS250">
        <v>48.0022142857143</v>
      </c>
      <c r="CT250">
        <v>46.9955</v>
      </c>
      <c r="CU250">
        <v>46.08225</v>
      </c>
      <c r="CV250">
        <v>1960.00107142857</v>
      </c>
      <c r="CW250">
        <v>39.9910714285714</v>
      </c>
      <c r="CX250">
        <v>0</v>
      </c>
      <c r="CY250">
        <v>1656173557.8</v>
      </c>
      <c r="CZ250">
        <v>0</v>
      </c>
      <c r="DA250">
        <v>0</v>
      </c>
      <c r="DB250" t="s">
        <v>356</v>
      </c>
      <c r="DC250">
        <v>1656081796.1</v>
      </c>
      <c r="DD250">
        <v>1656081786.6</v>
      </c>
      <c r="DE250">
        <v>0</v>
      </c>
      <c r="DF250">
        <v>0.447</v>
      </c>
      <c r="DG250">
        <v>0.012</v>
      </c>
      <c r="DH250">
        <v>1.816</v>
      </c>
      <c r="DI250">
        <v>-0.091</v>
      </c>
      <c r="DJ250">
        <v>420</v>
      </c>
      <c r="DK250">
        <v>13</v>
      </c>
      <c r="DL250">
        <v>0.64</v>
      </c>
      <c r="DM250">
        <v>0.22</v>
      </c>
      <c r="DN250">
        <v>-29.9915829268293</v>
      </c>
      <c r="DO250">
        <v>62.7803707317073</v>
      </c>
      <c r="DP250">
        <v>6.23197404609261</v>
      </c>
      <c r="DQ250">
        <v>0</v>
      </c>
      <c r="DR250">
        <v>0.56149143902439</v>
      </c>
      <c r="DS250">
        <v>-0.168943024390244</v>
      </c>
      <c r="DT250">
        <v>0.0205716603158015</v>
      </c>
      <c r="DU250">
        <v>0</v>
      </c>
      <c r="DV250">
        <v>0</v>
      </c>
      <c r="DW250">
        <v>2</v>
      </c>
      <c r="DX250" t="s">
        <v>357</v>
      </c>
      <c r="DY250">
        <v>2.83868</v>
      </c>
      <c r="DZ250">
        <v>2.71658</v>
      </c>
      <c r="EA250">
        <v>0.207869</v>
      </c>
      <c r="EB250">
        <v>0.208918</v>
      </c>
      <c r="EC250">
        <v>0.0851936</v>
      </c>
      <c r="ED250">
        <v>0.083173</v>
      </c>
      <c r="EE250">
        <v>22352.9</v>
      </c>
      <c r="EF250">
        <v>19287.2</v>
      </c>
      <c r="EG250">
        <v>25278.3</v>
      </c>
      <c r="EH250">
        <v>23758.6</v>
      </c>
      <c r="EI250">
        <v>39496.5</v>
      </c>
      <c r="EJ250">
        <v>36072.8</v>
      </c>
      <c r="EK250">
        <v>45720.8</v>
      </c>
      <c r="EL250">
        <v>42403.4</v>
      </c>
      <c r="EM250">
        <v>1.75625</v>
      </c>
      <c r="EN250">
        <v>2.15427</v>
      </c>
      <c r="EO250">
        <v>0.0229478</v>
      </c>
      <c r="EP250">
        <v>0</v>
      </c>
      <c r="EQ250">
        <v>26.7615</v>
      </c>
      <c r="ER250">
        <v>999.9</v>
      </c>
      <c r="ES250">
        <v>38.231</v>
      </c>
      <c r="ET250">
        <v>34.563</v>
      </c>
      <c r="EU250">
        <v>27.6199</v>
      </c>
      <c r="EV250">
        <v>52.1966</v>
      </c>
      <c r="EW250">
        <v>34.1186</v>
      </c>
      <c r="EX250">
        <v>2</v>
      </c>
      <c r="EY250">
        <v>0.198961</v>
      </c>
      <c r="EZ250">
        <v>2.80597</v>
      </c>
      <c r="FA250">
        <v>20.22</v>
      </c>
      <c r="FB250">
        <v>5.23331</v>
      </c>
      <c r="FC250">
        <v>11.992</v>
      </c>
      <c r="FD250">
        <v>4.9555</v>
      </c>
      <c r="FE250">
        <v>3.30398</v>
      </c>
      <c r="FF250">
        <v>9999</v>
      </c>
      <c r="FG250">
        <v>311.9</v>
      </c>
      <c r="FH250">
        <v>3783.6</v>
      </c>
      <c r="FI250">
        <v>9999</v>
      </c>
      <c r="FJ250">
        <v>1.86826</v>
      </c>
      <c r="FK250">
        <v>1.86401</v>
      </c>
      <c r="FL250">
        <v>1.87149</v>
      </c>
      <c r="FM250">
        <v>1.86249</v>
      </c>
      <c r="FN250">
        <v>1.86188</v>
      </c>
      <c r="FO250">
        <v>1.86829</v>
      </c>
      <c r="FP250">
        <v>1.85846</v>
      </c>
      <c r="FQ250">
        <v>1.86477</v>
      </c>
      <c r="FR250">
        <v>5</v>
      </c>
      <c r="FS250">
        <v>0</v>
      </c>
      <c r="FT250">
        <v>0</v>
      </c>
      <c r="FU250">
        <v>0</v>
      </c>
      <c r="FV250" t="s">
        <v>358</v>
      </c>
      <c r="FW250" t="s">
        <v>359</v>
      </c>
      <c r="FX250" t="s">
        <v>360</v>
      </c>
      <c r="FY250" t="s">
        <v>360</v>
      </c>
      <c r="FZ250" t="s">
        <v>360</v>
      </c>
      <c r="GA250" t="s">
        <v>360</v>
      </c>
      <c r="GB250">
        <v>0</v>
      </c>
      <c r="GC250">
        <v>100</v>
      </c>
      <c r="GD250">
        <v>100</v>
      </c>
      <c r="GE250">
        <v>4.63</v>
      </c>
      <c r="GF250">
        <v>0.0515</v>
      </c>
      <c r="GG250">
        <v>0.394990895927804</v>
      </c>
      <c r="GH250">
        <v>0.00311535208462502</v>
      </c>
      <c r="GI250">
        <v>-2.16445174003142e-06</v>
      </c>
      <c r="GJ250">
        <v>9.0383515404126e-10</v>
      </c>
      <c r="GK250">
        <v>0.0515542376217994</v>
      </c>
      <c r="GL250">
        <v>0</v>
      </c>
      <c r="GM250">
        <v>0</v>
      </c>
      <c r="GN250">
        <v>0</v>
      </c>
      <c r="GO250">
        <v>18</v>
      </c>
      <c r="GP250">
        <v>2154</v>
      </c>
      <c r="GQ250">
        <v>2</v>
      </c>
      <c r="GR250">
        <v>17</v>
      </c>
      <c r="GS250">
        <v>1529.4</v>
      </c>
      <c r="GT250">
        <v>1529.5</v>
      </c>
      <c r="GU250">
        <v>4.2749</v>
      </c>
      <c r="GV250">
        <v>0</v>
      </c>
      <c r="GW250">
        <v>1.99829</v>
      </c>
      <c r="GX250">
        <v>2.67334</v>
      </c>
      <c r="GY250">
        <v>2.09351</v>
      </c>
      <c r="GZ250">
        <v>2.34009</v>
      </c>
      <c r="HA250">
        <v>39.8932</v>
      </c>
      <c r="HB250">
        <v>15.3404</v>
      </c>
      <c r="HC250">
        <v>18</v>
      </c>
      <c r="HD250">
        <v>425.144</v>
      </c>
      <c r="HE250">
        <v>700.352</v>
      </c>
      <c r="HF250">
        <v>22.9994</v>
      </c>
      <c r="HG250">
        <v>30.037</v>
      </c>
      <c r="HH250">
        <v>30.0006</v>
      </c>
      <c r="HI250">
        <v>29.7818</v>
      </c>
      <c r="HJ250">
        <v>29.7678</v>
      </c>
      <c r="HK250">
        <v>93.6298</v>
      </c>
      <c r="HL250">
        <v>22.8207</v>
      </c>
      <c r="HM250">
        <v>23.8098</v>
      </c>
      <c r="HN250">
        <v>23</v>
      </c>
      <c r="HO250">
        <v>1984.72</v>
      </c>
      <c r="HP250">
        <v>22.6835</v>
      </c>
      <c r="HQ250">
        <v>96.7493</v>
      </c>
      <c r="HR250">
        <v>99.6749</v>
      </c>
    </row>
    <row r="251" spans="1:226">
      <c r="A251">
        <v>235</v>
      </c>
      <c r="B251">
        <v>1656175548.5</v>
      </c>
      <c r="C251">
        <v>5752</v>
      </c>
      <c r="D251" t="s">
        <v>830</v>
      </c>
      <c r="E251" t="s">
        <v>831</v>
      </c>
      <c r="F251">
        <v>5</v>
      </c>
      <c r="G251" t="s">
        <v>832</v>
      </c>
      <c r="H251" t="s">
        <v>354</v>
      </c>
      <c r="I251">
        <v>1656175540.5</v>
      </c>
      <c r="J251">
        <f>(K251)/1000</f>
        <v>0</v>
      </c>
      <c r="K251">
        <f>IF(BF251, AN251, AH251)</f>
        <v>0</v>
      </c>
      <c r="L251">
        <f>IF(BF251, AI251, AG251)</f>
        <v>0</v>
      </c>
      <c r="M251">
        <f>BH251 - IF(AU251&gt;1, L251*BB251*100.0/(AW251*BV251), 0)</f>
        <v>0</v>
      </c>
      <c r="N251">
        <f>((T251-J251/2)*M251-L251)/(T251+J251/2)</f>
        <v>0</v>
      </c>
      <c r="O251">
        <f>N251*(BO251+BP251)/1000.0</f>
        <v>0</v>
      </c>
      <c r="P251">
        <f>(BH251 - IF(AU251&gt;1, L251*BB251*100.0/(AW251*BV251), 0))*(BO251+BP251)/1000.0</f>
        <v>0</v>
      </c>
      <c r="Q251">
        <f>2.0/((1/S251-1/R251)+SIGN(S251)*SQRT((1/S251-1/R251)*(1/S251-1/R251) + 4*BC251/((BC251+1)*(BC251+1))*(2*1/S251*1/R251-1/R251*1/R251)))</f>
        <v>0</v>
      </c>
      <c r="R251">
        <f>IF(LEFT(BD251,1)&lt;&gt;"0",IF(LEFT(BD251,1)="1",3.0,BE251),$D$5+$E$5*(BV251*BO251/($K$5*1000))+$F$5*(BV251*BO251/($K$5*1000))*MAX(MIN(BB251,$J$5),$I$5)*MAX(MIN(BB251,$J$5),$I$5)+$G$5*MAX(MIN(BB251,$J$5),$I$5)*(BV251*BO251/($K$5*1000))+$H$5*(BV251*BO251/($K$5*1000))*(BV251*BO251/($K$5*1000)))</f>
        <v>0</v>
      </c>
      <c r="S251">
        <f>J251*(1000-(1000*0.61365*exp(17.502*W251/(240.97+W251))/(BO251+BP251)+BJ251)/2)/(1000*0.61365*exp(17.502*W251/(240.97+W251))/(BO251+BP251)-BJ251)</f>
        <v>0</v>
      </c>
      <c r="T251">
        <f>1/((BC251+1)/(Q251/1.6)+1/(R251/1.37)) + BC251/((BC251+1)/(Q251/1.6) + BC251/(R251/1.37))</f>
        <v>0</v>
      </c>
      <c r="U251">
        <f>(AX251*BA251)</f>
        <v>0</v>
      </c>
      <c r="V251">
        <f>(BQ251+(U251+2*0.95*5.67E-8*(((BQ251+$B$7)+273)^4-(BQ251+273)^4)-44100*J251)/(1.84*29.3*R251+8*0.95*5.67E-8*(BQ251+273)^3))</f>
        <v>0</v>
      </c>
      <c r="W251">
        <f>($C$7*BR251+$D$7*BS251+$E$7*V251)</f>
        <v>0</v>
      </c>
      <c r="X251">
        <f>0.61365*exp(17.502*W251/(240.97+W251))</f>
        <v>0</v>
      </c>
      <c r="Y251">
        <f>(Z251/AA251*100)</f>
        <v>0</v>
      </c>
      <c r="Z251">
        <f>BJ251*(BO251+BP251)/1000</f>
        <v>0</v>
      </c>
      <c r="AA251">
        <f>0.61365*exp(17.502*BQ251/(240.97+BQ251))</f>
        <v>0</v>
      </c>
      <c r="AB251">
        <f>(X251-BJ251*(BO251+BP251)/1000)</f>
        <v>0</v>
      </c>
      <c r="AC251">
        <f>(-J251*44100)</f>
        <v>0</v>
      </c>
      <c r="AD251">
        <f>2*29.3*R251*0.92*(BQ251-W251)</f>
        <v>0</v>
      </c>
      <c r="AE251">
        <f>2*0.95*5.67E-8*(((BQ251+$B$7)+273)^4-(W251+273)^4)</f>
        <v>0</v>
      </c>
      <c r="AF251">
        <f>U251+AE251+AC251+AD251</f>
        <v>0</v>
      </c>
      <c r="AG251">
        <f>BN251*AU251*(BI251-BH251*(1000-AU251*BK251)/(1000-AU251*BJ251))/(100*BB251)</f>
        <v>0</v>
      </c>
      <c r="AH251">
        <f>1000*BN251*AU251*(BJ251-BK251)/(100*BB251*(1000-AU251*BJ251))</f>
        <v>0</v>
      </c>
      <c r="AI251">
        <f>(AJ251 - AK251 - BO251*1E3/(8.314*(BQ251+273.15)) * AM251/BN251 * AL251) * BN251/(100*BB251) * (1000 - BK251)/1000</f>
        <v>0</v>
      </c>
      <c r="AJ251">
        <v>430.281540457844</v>
      </c>
      <c r="AK251">
        <v>422.507945454545</v>
      </c>
      <c r="AL251">
        <v>0.00557132225182014</v>
      </c>
      <c r="AM251">
        <v>66.8778104933795</v>
      </c>
      <c r="AN251">
        <f>(AP251 - AO251 + BO251*1E3/(8.314*(BQ251+273.15)) * AR251/BN251 * AQ251) * BN251/(100*BB251) * 1000/(1000 - AP251)</f>
        <v>0</v>
      </c>
      <c r="AO251">
        <v>23.9150510407019</v>
      </c>
      <c r="AP251">
        <v>24.8997993939394</v>
      </c>
      <c r="AQ251">
        <v>0.000172705026342113</v>
      </c>
      <c r="AR251">
        <v>77.414151381061</v>
      </c>
      <c r="AS251">
        <v>31</v>
      </c>
      <c r="AT251">
        <v>6</v>
      </c>
      <c r="AU251">
        <f>IF(AS251*$H$13&gt;=AW251,1.0,(AW251/(AW251-AS251*$H$13)))</f>
        <v>0</v>
      </c>
      <c r="AV251">
        <f>(AU251-1)*100</f>
        <v>0</v>
      </c>
      <c r="AW251">
        <f>MAX(0,($B$13+$C$13*BV251)/(1+$D$13*BV251)*BO251/(BQ251+273)*$E$13)</f>
        <v>0</v>
      </c>
      <c r="AX251">
        <f>$B$11*BW251+$C$11*BX251+$F$11*CI251*(1-CL251)</f>
        <v>0</v>
      </c>
      <c r="AY251">
        <f>AX251*AZ251</f>
        <v>0</v>
      </c>
      <c r="AZ251">
        <f>($B$11*$D$9+$C$11*$D$9+$F$11*((CV251+CN251)/MAX(CV251+CN251+CW251, 0.1)*$I$9+CW251/MAX(CV251+CN251+CW251, 0.1)*$J$9))/($B$11+$C$11+$F$11)</f>
        <v>0</v>
      </c>
      <c r="BA251">
        <f>($B$11*$K$9+$C$11*$K$9+$F$11*((CV251+CN251)/MAX(CV251+CN251+CW251, 0.1)*$P$9+CW251/MAX(CV251+CN251+CW251, 0.1)*$Q$9))/($B$11+$C$11+$F$11)</f>
        <v>0</v>
      </c>
      <c r="BB251">
        <v>2.18</v>
      </c>
      <c r="BC251">
        <v>0.5</v>
      </c>
      <c r="BD251" t="s">
        <v>355</v>
      </c>
      <c r="BE251">
        <v>2</v>
      </c>
      <c r="BF251" t="b">
        <v>1</v>
      </c>
      <c r="BG251">
        <v>1656175540.5</v>
      </c>
      <c r="BH251">
        <v>412.007967741935</v>
      </c>
      <c r="BI251">
        <v>420.025870967742</v>
      </c>
      <c r="BJ251">
        <v>24.8998193548387</v>
      </c>
      <c r="BK251">
        <v>23.9039580645161</v>
      </c>
      <c r="BL251">
        <v>410.636161290323</v>
      </c>
      <c r="BM251">
        <v>24.848264516129</v>
      </c>
      <c r="BN251">
        <v>500.002290322581</v>
      </c>
      <c r="BO251">
        <v>76.3467193548387</v>
      </c>
      <c r="BP251">
        <v>0.100012648387097</v>
      </c>
      <c r="BQ251">
        <v>28.0347709677419</v>
      </c>
      <c r="BR251">
        <v>28.4914677419355</v>
      </c>
      <c r="BS251">
        <v>999.9</v>
      </c>
      <c r="BT251">
        <v>0</v>
      </c>
      <c r="BU251">
        <v>0</v>
      </c>
      <c r="BV251">
        <v>9997.53483870968</v>
      </c>
      <c r="BW251">
        <v>0</v>
      </c>
      <c r="BX251">
        <v>1898.97258064516</v>
      </c>
      <c r="BY251">
        <v>-8.01787870967742</v>
      </c>
      <c r="BZ251">
        <v>422.528935483871</v>
      </c>
      <c r="CA251">
        <v>430.312</v>
      </c>
      <c r="CB251">
        <v>0.995860193548387</v>
      </c>
      <c r="CC251">
        <v>420.025870967742</v>
      </c>
      <c r="CD251">
        <v>23.9039580645161</v>
      </c>
      <c r="CE251">
        <v>1.90101935483871</v>
      </c>
      <c r="CF251">
        <v>1.82498935483871</v>
      </c>
      <c r="CG251">
        <v>16.6431516129032</v>
      </c>
      <c r="CH251">
        <v>16.0024806451613</v>
      </c>
      <c r="CI251">
        <v>1999.99516129032</v>
      </c>
      <c r="CJ251">
        <v>0.979997645161291</v>
      </c>
      <c r="CK251">
        <v>0.0200020161290323</v>
      </c>
      <c r="CL251">
        <v>0</v>
      </c>
      <c r="CM251">
        <v>2.45742258064516</v>
      </c>
      <c r="CN251">
        <v>0</v>
      </c>
      <c r="CO251">
        <v>2083.71741935484</v>
      </c>
      <c r="CP251">
        <v>16705.3548387097</v>
      </c>
      <c r="CQ251">
        <v>46.687</v>
      </c>
      <c r="CR251">
        <v>49.370935483871</v>
      </c>
      <c r="CS251">
        <v>47.683</v>
      </c>
      <c r="CT251">
        <v>47.254</v>
      </c>
      <c r="CU251">
        <v>46.2418709677419</v>
      </c>
      <c r="CV251">
        <v>1959.99451612903</v>
      </c>
      <c r="CW251">
        <v>40.0006451612903</v>
      </c>
      <c r="CX251">
        <v>0</v>
      </c>
      <c r="CY251">
        <v>1656175547.4</v>
      </c>
      <c r="CZ251">
        <v>0</v>
      </c>
      <c r="DA251">
        <v>0</v>
      </c>
      <c r="DB251" t="s">
        <v>356</v>
      </c>
      <c r="DC251">
        <v>1656081796.1</v>
      </c>
      <c r="DD251">
        <v>1656081786.6</v>
      </c>
      <c r="DE251">
        <v>0</v>
      </c>
      <c r="DF251">
        <v>0.447</v>
      </c>
      <c r="DG251">
        <v>0.012</v>
      </c>
      <c r="DH251">
        <v>1.816</v>
      </c>
      <c r="DI251">
        <v>-0.091</v>
      </c>
      <c r="DJ251">
        <v>420</v>
      </c>
      <c r="DK251">
        <v>13</v>
      </c>
      <c r="DL251">
        <v>0.64</v>
      </c>
      <c r="DM251">
        <v>0.22</v>
      </c>
      <c r="DN251">
        <v>-8.01611073170732</v>
      </c>
      <c r="DO251">
        <v>-0.101976167247403</v>
      </c>
      <c r="DP251">
        <v>0.0385459904207089</v>
      </c>
      <c r="DQ251">
        <v>0</v>
      </c>
      <c r="DR251">
        <v>1.00069331707317</v>
      </c>
      <c r="DS251">
        <v>-0.0343544529616711</v>
      </c>
      <c r="DT251">
        <v>0.0170534487928024</v>
      </c>
      <c r="DU251">
        <v>1</v>
      </c>
      <c r="DV251">
        <v>1</v>
      </c>
      <c r="DW251">
        <v>2</v>
      </c>
      <c r="DX251" t="s">
        <v>375</v>
      </c>
      <c r="DY251">
        <v>2.79302</v>
      </c>
      <c r="DZ251">
        <v>2.71645</v>
      </c>
      <c r="EA251">
        <v>0.0746849</v>
      </c>
      <c r="EB251">
        <v>0.0759449</v>
      </c>
      <c r="EC251">
        <v>0.088487</v>
      </c>
      <c r="ED251">
        <v>0.0852064</v>
      </c>
      <c r="EE251">
        <v>25710.2</v>
      </c>
      <c r="EF251">
        <v>22267.1</v>
      </c>
      <c r="EG251">
        <v>24913.1</v>
      </c>
      <c r="EH251">
        <v>23503.9</v>
      </c>
      <c r="EI251">
        <v>38852.6</v>
      </c>
      <c r="EJ251">
        <v>35638</v>
      </c>
      <c r="EK251">
        <v>45141.7</v>
      </c>
      <c r="EL251">
        <v>41997.4</v>
      </c>
      <c r="EM251">
        <v>1.66308</v>
      </c>
      <c r="EN251">
        <v>2.0766</v>
      </c>
      <c r="EO251">
        <v>-0.0449456</v>
      </c>
      <c r="EP251">
        <v>0</v>
      </c>
      <c r="EQ251">
        <v>29.217</v>
      </c>
      <c r="ER251">
        <v>999.9</v>
      </c>
      <c r="ES251">
        <v>35.777</v>
      </c>
      <c r="ET251">
        <v>37.917</v>
      </c>
      <c r="EU251">
        <v>31.0574</v>
      </c>
      <c r="EV251">
        <v>53.4868</v>
      </c>
      <c r="EW251">
        <v>32.3197</v>
      </c>
      <c r="EX251">
        <v>2</v>
      </c>
      <c r="EY251">
        <v>0.665086</v>
      </c>
      <c r="EZ251">
        <v>5.90598</v>
      </c>
      <c r="FA251">
        <v>20.1414</v>
      </c>
      <c r="FB251">
        <v>5.23346</v>
      </c>
      <c r="FC251">
        <v>11.992</v>
      </c>
      <c r="FD251">
        <v>4.9553</v>
      </c>
      <c r="FE251">
        <v>3.304</v>
      </c>
      <c r="FF251">
        <v>9999</v>
      </c>
      <c r="FG251">
        <v>312.5</v>
      </c>
      <c r="FH251">
        <v>3836.2</v>
      </c>
      <c r="FI251">
        <v>9999</v>
      </c>
      <c r="FJ251">
        <v>1.86813</v>
      </c>
      <c r="FK251">
        <v>1.864</v>
      </c>
      <c r="FL251">
        <v>1.87135</v>
      </c>
      <c r="FM251">
        <v>1.86249</v>
      </c>
      <c r="FN251">
        <v>1.86188</v>
      </c>
      <c r="FO251">
        <v>1.86822</v>
      </c>
      <c r="FP251">
        <v>1.85837</v>
      </c>
      <c r="FQ251">
        <v>1.86462</v>
      </c>
      <c r="FR251">
        <v>5</v>
      </c>
      <c r="FS251">
        <v>0</v>
      </c>
      <c r="FT251">
        <v>0</v>
      </c>
      <c r="FU251">
        <v>0</v>
      </c>
      <c r="FV251" t="s">
        <v>358</v>
      </c>
      <c r="FW251" t="s">
        <v>359</v>
      </c>
      <c r="FX251" t="s">
        <v>360</v>
      </c>
      <c r="FY251" t="s">
        <v>360</v>
      </c>
      <c r="FZ251" t="s">
        <v>360</v>
      </c>
      <c r="GA251" t="s">
        <v>360</v>
      </c>
      <c r="GB251">
        <v>0</v>
      </c>
      <c r="GC251">
        <v>100</v>
      </c>
      <c r="GD251">
        <v>100</v>
      </c>
      <c r="GE251">
        <v>1.372</v>
      </c>
      <c r="GF251">
        <v>0.0516</v>
      </c>
      <c r="GG251">
        <v>0.394990895927804</v>
      </c>
      <c r="GH251">
        <v>0.00311535208462502</v>
      </c>
      <c r="GI251">
        <v>-2.16445174003142e-06</v>
      </c>
      <c r="GJ251">
        <v>9.0383515404126e-10</v>
      </c>
      <c r="GK251">
        <v>0.0515542376217994</v>
      </c>
      <c r="GL251">
        <v>0</v>
      </c>
      <c r="GM251">
        <v>0</v>
      </c>
      <c r="GN251">
        <v>0</v>
      </c>
      <c r="GO251">
        <v>18</v>
      </c>
      <c r="GP251">
        <v>2154</v>
      </c>
      <c r="GQ251">
        <v>2</v>
      </c>
      <c r="GR251">
        <v>17</v>
      </c>
      <c r="GS251">
        <v>1562.5</v>
      </c>
      <c r="GT251">
        <v>1562.7</v>
      </c>
      <c r="GU251">
        <v>1.33667</v>
      </c>
      <c r="GV251">
        <v>2.37793</v>
      </c>
      <c r="GW251">
        <v>1.99829</v>
      </c>
      <c r="GX251">
        <v>2.66724</v>
      </c>
      <c r="GY251">
        <v>2.09351</v>
      </c>
      <c r="GZ251">
        <v>2.38525</v>
      </c>
      <c r="HA251">
        <v>43.3719</v>
      </c>
      <c r="HB251">
        <v>14.9113</v>
      </c>
      <c r="HC251">
        <v>18</v>
      </c>
      <c r="HD251">
        <v>406.876</v>
      </c>
      <c r="HE251">
        <v>695.972</v>
      </c>
      <c r="HF251">
        <v>23.0022</v>
      </c>
      <c r="HG251">
        <v>35.5952</v>
      </c>
      <c r="HH251">
        <v>30.0008</v>
      </c>
      <c r="HI251">
        <v>35.3578</v>
      </c>
      <c r="HJ251">
        <v>35.3448</v>
      </c>
      <c r="HK251">
        <v>26.7871</v>
      </c>
      <c r="HL251">
        <v>30.3848</v>
      </c>
      <c r="HM251">
        <v>29.6854</v>
      </c>
      <c r="HN251">
        <v>23</v>
      </c>
      <c r="HO251">
        <v>413.204</v>
      </c>
      <c r="HP251">
        <v>23.9318</v>
      </c>
      <c r="HQ251">
        <v>95.4625</v>
      </c>
      <c r="HR251">
        <v>98.6795</v>
      </c>
    </row>
    <row r="252" spans="1:226">
      <c r="A252">
        <v>236</v>
      </c>
      <c r="B252">
        <v>1656175553.5</v>
      </c>
      <c r="C252">
        <v>5757</v>
      </c>
      <c r="D252" t="s">
        <v>833</v>
      </c>
      <c r="E252" t="s">
        <v>834</v>
      </c>
      <c r="F252">
        <v>5</v>
      </c>
      <c r="G252" t="s">
        <v>832</v>
      </c>
      <c r="H252" t="s">
        <v>354</v>
      </c>
      <c r="I252">
        <v>1656175545.65517</v>
      </c>
      <c r="J252">
        <f>(K252)/1000</f>
        <v>0</v>
      </c>
      <c r="K252">
        <f>IF(BF252, AN252, AH252)</f>
        <v>0</v>
      </c>
      <c r="L252">
        <f>IF(BF252, AI252, AG252)</f>
        <v>0</v>
      </c>
      <c r="M252">
        <f>BH252 - IF(AU252&gt;1, L252*BB252*100.0/(AW252*BV252), 0)</f>
        <v>0</v>
      </c>
      <c r="N252">
        <f>((T252-J252/2)*M252-L252)/(T252+J252/2)</f>
        <v>0</v>
      </c>
      <c r="O252">
        <f>N252*(BO252+BP252)/1000.0</f>
        <v>0</v>
      </c>
      <c r="P252">
        <f>(BH252 - IF(AU252&gt;1, L252*BB252*100.0/(AW252*BV252), 0))*(BO252+BP252)/1000.0</f>
        <v>0</v>
      </c>
      <c r="Q252">
        <f>2.0/((1/S252-1/R252)+SIGN(S252)*SQRT((1/S252-1/R252)*(1/S252-1/R252) + 4*BC252/((BC252+1)*(BC252+1))*(2*1/S252*1/R252-1/R252*1/R252)))</f>
        <v>0</v>
      </c>
      <c r="R252">
        <f>IF(LEFT(BD252,1)&lt;&gt;"0",IF(LEFT(BD252,1)="1",3.0,BE252),$D$5+$E$5*(BV252*BO252/($K$5*1000))+$F$5*(BV252*BO252/($K$5*1000))*MAX(MIN(BB252,$J$5),$I$5)*MAX(MIN(BB252,$J$5),$I$5)+$G$5*MAX(MIN(BB252,$J$5),$I$5)*(BV252*BO252/($K$5*1000))+$H$5*(BV252*BO252/($K$5*1000))*(BV252*BO252/($K$5*1000)))</f>
        <v>0</v>
      </c>
      <c r="S252">
        <f>J252*(1000-(1000*0.61365*exp(17.502*W252/(240.97+W252))/(BO252+BP252)+BJ252)/2)/(1000*0.61365*exp(17.502*W252/(240.97+W252))/(BO252+BP252)-BJ252)</f>
        <v>0</v>
      </c>
      <c r="T252">
        <f>1/((BC252+1)/(Q252/1.6)+1/(R252/1.37)) + BC252/((BC252+1)/(Q252/1.6) + BC252/(R252/1.37))</f>
        <v>0</v>
      </c>
      <c r="U252">
        <f>(AX252*BA252)</f>
        <v>0</v>
      </c>
      <c r="V252">
        <f>(BQ252+(U252+2*0.95*5.67E-8*(((BQ252+$B$7)+273)^4-(BQ252+273)^4)-44100*J252)/(1.84*29.3*R252+8*0.95*5.67E-8*(BQ252+273)^3))</f>
        <v>0</v>
      </c>
      <c r="W252">
        <f>($C$7*BR252+$D$7*BS252+$E$7*V252)</f>
        <v>0</v>
      </c>
      <c r="X252">
        <f>0.61365*exp(17.502*W252/(240.97+W252))</f>
        <v>0</v>
      </c>
      <c r="Y252">
        <f>(Z252/AA252*100)</f>
        <v>0</v>
      </c>
      <c r="Z252">
        <f>BJ252*(BO252+BP252)/1000</f>
        <v>0</v>
      </c>
      <c r="AA252">
        <f>0.61365*exp(17.502*BQ252/(240.97+BQ252))</f>
        <v>0</v>
      </c>
      <c r="AB252">
        <f>(X252-BJ252*(BO252+BP252)/1000)</f>
        <v>0</v>
      </c>
      <c r="AC252">
        <f>(-J252*44100)</f>
        <v>0</v>
      </c>
      <c r="AD252">
        <f>2*29.3*R252*0.92*(BQ252-W252)</f>
        <v>0</v>
      </c>
      <c r="AE252">
        <f>2*0.95*5.67E-8*(((BQ252+$B$7)+273)^4-(W252+273)^4)</f>
        <v>0</v>
      </c>
      <c r="AF252">
        <f>U252+AE252+AC252+AD252</f>
        <v>0</v>
      </c>
      <c r="AG252">
        <f>BN252*AU252*(BI252-BH252*(1000-AU252*BK252)/(1000-AU252*BJ252))/(100*BB252)</f>
        <v>0</v>
      </c>
      <c r="AH252">
        <f>1000*BN252*AU252*(BJ252-BK252)/(100*BB252*(1000-AU252*BJ252))</f>
        <v>0</v>
      </c>
      <c r="AI252">
        <f>(AJ252 - AK252 - BO252*1E3/(8.314*(BQ252+273.15)) * AM252/BN252 * AL252) * BN252/(100*BB252) * (1000 - BK252)/1000</f>
        <v>0</v>
      </c>
      <c r="AJ252">
        <v>430.28357379029</v>
      </c>
      <c r="AK252">
        <v>422.363557575758</v>
      </c>
      <c r="AL252">
        <v>-0.0529013148432526</v>
      </c>
      <c r="AM252">
        <v>66.8778104933795</v>
      </c>
      <c r="AN252">
        <f>(AP252 - AO252 + BO252*1E3/(8.314*(BQ252+273.15)) * AR252/BN252 * AQ252) * BN252/(100*BB252) * 1000/(1000 - AP252)</f>
        <v>0</v>
      </c>
      <c r="AO252">
        <v>23.8575625215049</v>
      </c>
      <c r="AP252">
        <v>24.881323030303</v>
      </c>
      <c r="AQ252">
        <v>-0.00039579554684239</v>
      </c>
      <c r="AR252">
        <v>77.414151381061</v>
      </c>
      <c r="AS252">
        <v>31</v>
      </c>
      <c r="AT252">
        <v>6</v>
      </c>
      <c r="AU252">
        <f>IF(AS252*$H$13&gt;=AW252,1.0,(AW252/(AW252-AS252*$H$13)))</f>
        <v>0</v>
      </c>
      <c r="AV252">
        <f>(AU252-1)*100</f>
        <v>0</v>
      </c>
      <c r="AW252">
        <f>MAX(0,($B$13+$C$13*BV252)/(1+$D$13*BV252)*BO252/(BQ252+273)*$E$13)</f>
        <v>0</v>
      </c>
      <c r="AX252">
        <f>$B$11*BW252+$C$11*BX252+$F$11*CI252*(1-CL252)</f>
        <v>0</v>
      </c>
      <c r="AY252">
        <f>AX252*AZ252</f>
        <v>0</v>
      </c>
      <c r="AZ252">
        <f>($B$11*$D$9+$C$11*$D$9+$F$11*((CV252+CN252)/MAX(CV252+CN252+CW252, 0.1)*$I$9+CW252/MAX(CV252+CN252+CW252, 0.1)*$J$9))/($B$11+$C$11+$F$11)</f>
        <v>0</v>
      </c>
      <c r="BA252">
        <f>($B$11*$K$9+$C$11*$K$9+$F$11*((CV252+CN252)/MAX(CV252+CN252+CW252, 0.1)*$P$9+CW252/MAX(CV252+CN252+CW252, 0.1)*$Q$9))/($B$11+$C$11+$F$11)</f>
        <v>0</v>
      </c>
      <c r="BB252">
        <v>2.18</v>
      </c>
      <c r="BC252">
        <v>0.5</v>
      </c>
      <c r="BD252" t="s">
        <v>355</v>
      </c>
      <c r="BE252">
        <v>2</v>
      </c>
      <c r="BF252" t="b">
        <v>1</v>
      </c>
      <c r="BG252">
        <v>1656175545.65517</v>
      </c>
      <c r="BH252">
        <v>411.992275862069</v>
      </c>
      <c r="BI252">
        <v>419.823827586207</v>
      </c>
      <c r="BJ252">
        <v>24.8958482758621</v>
      </c>
      <c r="BK252">
        <v>23.8903344827586</v>
      </c>
      <c r="BL252">
        <v>410.620517241379</v>
      </c>
      <c r="BM252">
        <v>24.8442896551724</v>
      </c>
      <c r="BN252">
        <v>499.987206896552</v>
      </c>
      <c r="BO252">
        <v>76.3463862068966</v>
      </c>
      <c r="BP252">
        <v>0.0999595793103448</v>
      </c>
      <c r="BQ252">
        <v>28.0385689655172</v>
      </c>
      <c r="BR252">
        <v>28.4773275862069</v>
      </c>
      <c r="BS252">
        <v>999.9</v>
      </c>
      <c r="BT252">
        <v>0</v>
      </c>
      <c r="BU252">
        <v>0</v>
      </c>
      <c r="BV252">
        <v>10001.2213793103</v>
      </c>
      <c r="BW252">
        <v>0</v>
      </c>
      <c r="BX252">
        <v>1963.55862068966</v>
      </c>
      <c r="BY252">
        <v>-7.83148275862069</v>
      </c>
      <c r="BZ252">
        <v>422.511206896552</v>
      </c>
      <c r="CA252">
        <v>430.099034482759</v>
      </c>
      <c r="CB252">
        <v>1.00551417241379</v>
      </c>
      <c r="CC252">
        <v>419.823827586207</v>
      </c>
      <c r="CD252">
        <v>23.8903344827586</v>
      </c>
      <c r="CE252">
        <v>1.9007075862069</v>
      </c>
      <c r="CF252">
        <v>1.82394137931034</v>
      </c>
      <c r="CG252">
        <v>16.6405724137931</v>
      </c>
      <c r="CH252">
        <v>15.9934827586207</v>
      </c>
      <c r="CI252">
        <v>2000.00931034483</v>
      </c>
      <c r="CJ252">
        <v>0.979997689655173</v>
      </c>
      <c r="CK252">
        <v>0.0200019827586207</v>
      </c>
      <c r="CL252">
        <v>0</v>
      </c>
      <c r="CM252">
        <v>2.47250689655172</v>
      </c>
      <c r="CN252">
        <v>0</v>
      </c>
      <c r="CO252">
        <v>2086.00896551724</v>
      </c>
      <c r="CP252">
        <v>16705.4655172414</v>
      </c>
      <c r="CQ252">
        <v>46.682724137931</v>
      </c>
      <c r="CR252">
        <v>49.3706551724138</v>
      </c>
      <c r="CS252">
        <v>47.6805862068965</v>
      </c>
      <c r="CT252">
        <v>47.25</v>
      </c>
      <c r="CU252">
        <v>46.2304482758621</v>
      </c>
      <c r="CV252">
        <v>1960.00827586207</v>
      </c>
      <c r="CW252">
        <v>40.0006896551724</v>
      </c>
      <c r="CX252">
        <v>0</v>
      </c>
      <c r="CY252">
        <v>1656175552.2</v>
      </c>
      <c r="CZ252">
        <v>0</v>
      </c>
      <c r="DA252">
        <v>0</v>
      </c>
      <c r="DB252" t="s">
        <v>356</v>
      </c>
      <c r="DC252">
        <v>1656081796.1</v>
      </c>
      <c r="DD252">
        <v>1656081786.6</v>
      </c>
      <c r="DE252">
        <v>0</v>
      </c>
      <c r="DF252">
        <v>0.447</v>
      </c>
      <c r="DG252">
        <v>0.012</v>
      </c>
      <c r="DH252">
        <v>1.816</v>
      </c>
      <c r="DI252">
        <v>-0.091</v>
      </c>
      <c r="DJ252">
        <v>420</v>
      </c>
      <c r="DK252">
        <v>13</v>
      </c>
      <c r="DL252">
        <v>0.64</v>
      </c>
      <c r="DM252">
        <v>0.22</v>
      </c>
      <c r="DN252">
        <v>-7.97144097560976</v>
      </c>
      <c r="DO252">
        <v>0.716674703832759</v>
      </c>
      <c r="DP252">
        <v>0.176004709510228</v>
      </c>
      <c r="DQ252">
        <v>0</v>
      </c>
      <c r="DR252">
        <v>1.00322282926829</v>
      </c>
      <c r="DS252">
        <v>0.121019874564459</v>
      </c>
      <c r="DT252">
        <v>0.0201371444846393</v>
      </c>
      <c r="DU252">
        <v>0</v>
      </c>
      <c r="DV252">
        <v>0</v>
      </c>
      <c r="DW252">
        <v>2</v>
      </c>
      <c r="DX252" t="s">
        <v>357</v>
      </c>
      <c r="DY252">
        <v>2.793</v>
      </c>
      <c r="DZ252">
        <v>2.71653</v>
      </c>
      <c r="EA252">
        <v>0.0746487</v>
      </c>
      <c r="EB252">
        <v>0.0755448</v>
      </c>
      <c r="EC252">
        <v>0.0884394</v>
      </c>
      <c r="ED252">
        <v>0.0852255</v>
      </c>
      <c r="EE252">
        <v>25710.4</v>
      </c>
      <c r="EF252">
        <v>22276.3</v>
      </c>
      <c r="EG252">
        <v>24912.4</v>
      </c>
      <c r="EH252">
        <v>23503.4</v>
      </c>
      <c r="EI252">
        <v>38853.7</v>
      </c>
      <c r="EJ252">
        <v>35636.7</v>
      </c>
      <c r="EK252">
        <v>45140.7</v>
      </c>
      <c r="EL252">
        <v>41996.8</v>
      </c>
      <c r="EM252">
        <v>1.66315</v>
      </c>
      <c r="EN252">
        <v>2.07647</v>
      </c>
      <c r="EO252">
        <v>-0.0414774</v>
      </c>
      <c r="EP252">
        <v>0</v>
      </c>
      <c r="EQ252">
        <v>29.2282</v>
      </c>
      <c r="ER252">
        <v>999.9</v>
      </c>
      <c r="ES252">
        <v>35.753</v>
      </c>
      <c r="ET252">
        <v>37.947</v>
      </c>
      <c r="EU252">
        <v>31.0846</v>
      </c>
      <c r="EV252">
        <v>53.1968</v>
      </c>
      <c r="EW252">
        <v>32.3197</v>
      </c>
      <c r="EX252">
        <v>2</v>
      </c>
      <c r="EY252">
        <v>0.665798</v>
      </c>
      <c r="EZ252">
        <v>5.9097</v>
      </c>
      <c r="FA252">
        <v>20.1411</v>
      </c>
      <c r="FB252">
        <v>5.23212</v>
      </c>
      <c r="FC252">
        <v>11.9921</v>
      </c>
      <c r="FD252">
        <v>4.95515</v>
      </c>
      <c r="FE252">
        <v>3.30387</v>
      </c>
      <c r="FF252">
        <v>9999</v>
      </c>
      <c r="FG252">
        <v>312.5</v>
      </c>
      <c r="FH252">
        <v>3836.2</v>
      </c>
      <c r="FI252">
        <v>9999</v>
      </c>
      <c r="FJ252">
        <v>1.86813</v>
      </c>
      <c r="FK252">
        <v>1.86401</v>
      </c>
      <c r="FL252">
        <v>1.87136</v>
      </c>
      <c r="FM252">
        <v>1.86249</v>
      </c>
      <c r="FN252">
        <v>1.86188</v>
      </c>
      <c r="FO252">
        <v>1.86821</v>
      </c>
      <c r="FP252">
        <v>1.85837</v>
      </c>
      <c r="FQ252">
        <v>1.86462</v>
      </c>
      <c r="FR252">
        <v>5</v>
      </c>
      <c r="FS252">
        <v>0</v>
      </c>
      <c r="FT252">
        <v>0</v>
      </c>
      <c r="FU252">
        <v>0</v>
      </c>
      <c r="FV252" t="s">
        <v>358</v>
      </c>
      <c r="FW252" t="s">
        <v>359</v>
      </c>
      <c r="FX252" t="s">
        <v>360</v>
      </c>
      <c r="FY252" t="s">
        <v>360</v>
      </c>
      <c r="FZ252" t="s">
        <v>360</v>
      </c>
      <c r="GA252" t="s">
        <v>360</v>
      </c>
      <c r="GB252">
        <v>0</v>
      </c>
      <c r="GC252">
        <v>100</v>
      </c>
      <c r="GD252">
        <v>100</v>
      </c>
      <c r="GE252">
        <v>1.371</v>
      </c>
      <c r="GF252">
        <v>0.0515</v>
      </c>
      <c r="GG252">
        <v>0.394990895927804</v>
      </c>
      <c r="GH252">
        <v>0.00311535208462502</v>
      </c>
      <c r="GI252">
        <v>-2.16445174003142e-06</v>
      </c>
      <c r="GJ252">
        <v>9.0383515404126e-10</v>
      </c>
      <c r="GK252">
        <v>0.0515542376217994</v>
      </c>
      <c r="GL252">
        <v>0</v>
      </c>
      <c r="GM252">
        <v>0</v>
      </c>
      <c r="GN252">
        <v>0</v>
      </c>
      <c r="GO252">
        <v>18</v>
      </c>
      <c r="GP252">
        <v>2154</v>
      </c>
      <c r="GQ252">
        <v>2</v>
      </c>
      <c r="GR252">
        <v>17</v>
      </c>
      <c r="GS252">
        <v>1562.6</v>
      </c>
      <c r="GT252">
        <v>1562.8</v>
      </c>
      <c r="GU252">
        <v>1.30981</v>
      </c>
      <c r="GV252">
        <v>2.38403</v>
      </c>
      <c r="GW252">
        <v>1.99829</v>
      </c>
      <c r="GX252">
        <v>2.66724</v>
      </c>
      <c r="GY252">
        <v>2.09351</v>
      </c>
      <c r="GZ252">
        <v>2.38281</v>
      </c>
      <c r="HA252">
        <v>43.3719</v>
      </c>
      <c r="HB252">
        <v>14.9113</v>
      </c>
      <c r="HC252">
        <v>18</v>
      </c>
      <c r="HD252">
        <v>406.963</v>
      </c>
      <c r="HE252">
        <v>695.932</v>
      </c>
      <c r="HF252">
        <v>23.0012</v>
      </c>
      <c r="HG252">
        <v>35.6019</v>
      </c>
      <c r="HH252">
        <v>30.0007</v>
      </c>
      <c r="HI252">
        <v>35.3653</v>
      </c>
      <c r="HJ252">
        <v>35.3514</v>
      </c>
      <c r="HK252">
        <v>26.2636</v>
      </c>
      <c r="HL252">
        <v>30.3848</v>
      </c>
      <c r="HM252">
        <v>29.6854</v>
      </c>
      <c r="HN252">
        <v>23</v>
      </c>
      <c r="HO252">
        <v>399.799</v>
      </c>
      <c r="HP252">
        <v>23.9353</v>
      </c>
      <c r="HQ252">
        <v>95.4602</v>
      </c>
      <c r="HR252">
        <v>98.6779</v>
      </c>
    </row>
    <row r="253" spans="1:226">
      <c r="A253">
        <v>237</v>
      </c>
      <c r="B253">
        <v>1656175558.5</v>
      </c>
      <c r="C253">
        <v>5762</v>
      </c>
      <c r="D253" t="s">
        <v>835</v>
      </c>
      <c r="E253" t="s">
        <v>836</v>
      </c>
      <c r="F253">
        <v>5</v>
      </c>
      <c r="G253" t="s">
        <v>832</v>
      </c>
      <c r="H253" t="s">
        <v>354</v>
      </c>
      <c r="I253">
        <v>1656175550.73214</v>
      </c>
      <c r="J253">
        <f>(K253)/1000</f>
        <v>0</v>
      </c>
      <c r="K253">
        <f>IF(BF253, AN253, AH253)</f>
        <v>0</v>
      </c>
      <c r="L253">
        <f>IF(BF253, AI253, AG253)</f>
        <v>0</v>
      </c>
      <c r="M253">
        <f>BH253 - IF(AU253&gt;1, L253*BB253*100.0/(AW253*BV253), 0)</f>
        <v>0</v>
      </c>
      <c r="N253">
        <f>((T253-J253/2)*M253-L253)/(T253+J253/2)</f>
        <v>0</v>
      </c>
      <c r="O253">
        <f>N253*(BO253+BP253)/1000.0</f>
        <v>0</v>
      </c>
      <c r="P253">
        <f>(BH253 - IF(AU253&gt;1, L253*BB253*100.0/(AW253*BV253), 0))*(BO253+BP253)/1000.0</f>
        <v>0</v>
      </c>
      <c r="Q253">
        <f>2.0/((1/S253-1/R253)+SIGN(S253)*SQRT((1/S253-1/R253)*(1/S253-1/R253) + 4*BC253/((BC253+1)*(BC253+1))*(2*1/S253*1/R253-1/R253*1/R253)))</f>
        <v>0</v>
      </c>
      <c r="R253">
        <f>IF(LEFT(BD253,1)&lt;&gt;"0",IF(LEFT(BD253,1)="1",3.0,BE253),$D$5+$E$5*(BV253*BO253/($K$5*1000))+$F$5*(BV253*BO253/($K$5*1000))*MAX(MIN(BB253,$J$5),$I$5)*MAX(MIN(BB253,$J$5),$I$5)+$G$5*MAX(MIN(BB253,$J$5),$I$5)*(BV253*BO253/($K$5*1000))+$H$5*(BV253*BO253/($K$5*1000))*(BV253*BO253/($K$5*1000)))</f>
        <v>0</v>
      </c>
      <c r="S253">
        <f>J253*(1000-(1000*0.61365*exp(17.502*W253/(240.97+W253))/(BO253+BP253)+BJ253)/2)/(1000*0.61365*exp(17.502*W253/(240.97+W253))/(BO253+BP253)-BJ253)</f>
        <v>0</v>
      </c>
      <c r="T253">
        <f>1/((BC253+1)/(Q253/1.6)+1/(R253/1.37)) + BC253/((BC253+1)/(Q253/1.6) + BC253/(R253/1.37))</f>
        <v>0</v>
      </c>
      <c r="U253">
        <f>(AX253*BA253)</f>
        <v>0</v>
      </c>
      <c r="V253">
        <f>(BQ253+(U253+2*0.95*5.67E-8*(((BQ253+$B$7)+273)^4-(BQ253+273)^4)-44100*J253)/(1.84*29.3*R253+8*0.95*5.67E-8*(BQ253+273)^3))</f>
        <v>0</v>
      </c>
      <c r="W253">
        <f>($C$7*BR253+$D$7*BS253+$E$7*V253)</f>
        <v>0</v>
      </c>
      <c r="X253">
        <f>0.61365*exp(17.502*W253/(240.97+W253))</f>
        <v>0</v>
      </c>
      <c r="Y253">
        <f>(Z253/AA253*100)</f>
        <v>0</v>
      </c>
      <c r="Z253">
        <f>BJ253*(BO253+BP253)/1000</f>
        <v>0</v>
      </c>
      <c r="AA253">
        <f>0.61365*exp(17.502*BQ253/(240.97+BQ253))</f>
        <v>0</v>
      </c>
      <c r="AB253">
        <f>(X253-BJ253*(BO253+BP253)/1000)</f>
        <v>0</v>
      </c>
      <c r="AC253">
        <f>(-J253*44100)</f>
        <v>0</v>
      </c>
      <c r="AD253">
        <f>2*29.3*R253*0.92*(BQ253-W253)</f>
        <v>0</v>
      </c>
      <c r="AE253">
        <f>2*0.95*5.67E-8*(((BQ253+$B$7)+273)^4-(W253+273)^4)</f>
        <v>0</v>
      </c>
      <c r="AF253">
        <f>U253+AE253+AC253+AD253</f>
        <v>0</v>
      </c>
      <c r="AG253">
        <f>BN253*AU253*(BI253-BH253*(1000-AU253*BK253)/(1000-AU253*BJ253))/(100*BB253)</f>
        <v>0</v>
      </c>
      <c r="AH253">
        <f>1000*BN253*AU253*(BJ253-BK253)/(100*BB253*(1000-AU253*BJ253))</f>
        <v>0</v>
      </c>
      <c r="AI253">
        <f>(AJ253 - AK253 - BO253*1E3/(8.314*(BQ253+273.15)) * AM253/BN253 * AL253) * BN253/(100*BB253) * (1000 - BK253)/1000</f>
        <v>0</v>
      </c>
      <c r="AJ253">
        <v>424.140202253006</v>
      </c>
      <c r="AK253">
        <v>419.299896969697</v>
      </c>
      <c r="AL253">
        <v>-0.765992374335232</v>
      </c>
      <c r="AM253">
        <v>66.8778104933795</v>
      </c>
      <c r="AN253">
        <f>(AP253 - AO253 + BO253*1E3/(8.314*(BQ253+273.15)) * AR253/BN253 * AQ253) * BN253/(100*BB253) * 1000/(1000 - AP253)</f>
        <v>0</v>
      </c>
      <c r="AO253">
        <v>23.8683824776345</v>
      </c>
      <c r="AP253">
        <v>24.8752927272727</v>
      </c>
      <c r="AQ253">
        <v>-0.000223181455434026</v>
      </c>
      <c r="AR253">
        <v>77.414151381061</v>
      </c>
      <c r="AS253">
        <v>31</v>
      </c>
      <c r="AT253">
        <v>6</v>
      </c>
      <c r="AU253">
        <f>IF(AS253*$H$13&gt;=AW253,1.0,(AW253/(AW253-AS253*$H$13)))</f>
        <v>0</v>
      </c>
      <c r="AV253">
        <f>(AU253-1)*100</f>
        <v>0</v>
      </c>
      <c r="AW253">
        <f>MAX(0,($B$13+$C$13*BV253)/(1+$D$13*BV253)*BO253/(BQ253+273)*$E$13)</f>
        <v>0</v>
      </c>
      <c r="AX253">
        <f>$B$11*BW253+$C$11*BX253+$F$11*CI253*(1-CL253)</f>
        <v>0</v>
      </c>
      <c r="AY253">
        <f>AX253*AZ253</f>
        <v>0</v>
      </c>
      <c r="AZ253">
        <f>($B$11*$D$9+$C$11*$D$9+$F$11*((CV253+CN253)/MAX(CV253+CN253+CW253, 0.1)*$I$9+CW253/MAX(CV253+CN253+CW253, 0.1)*$J$9))/($B$11+$C$11+$F$11)</f>
        <v>0</v>
      </c>
      <c r="BA253">
        <f>($B$11*$K$9+$C$11*$K$9+$F$11*((CV253+CN253)/MAX(CV253+CN253+CW253, 0.1)*$P$9+CW253/MAX(CV253+CN253+CW253, 0.1)*$Q$9))/($B$11+$C$11+$F$11)</f>
        <v>0</v>
      </c>
      <c r="BB253">
        <v>2.18</v>
      </c>
      <c r="BC253">
        <v>0.5</v>
      </c>
      <c r="BD253" t="s">
        <v>355</v>
      </c>
      <c r="BE253">
        <v>2</v>
      </c>
      <c r="BF253" t="b">
        <v>1</v>
      </c>
      <c r="BG253">
        <v>1656175550.73214</v>
      </c>
      <c r="BH253">
        <v>411.505107142857</v>
      </c>
      <c r="BI253">
        <v>417.314214285714</v>
      </c>
      <c r="BJ253">
        <v>24.8884285714286</v>
      </c>
      <c r="BK253">
        <v>23.8759071428571</v>
      </c>
      <c r="BL253">
        <v>410.134214285714</v>
      </c>
      <c r="BM253">
        <v>24.8368678571429</v>
      </c>
      <c r="BN253">
        <v>500.00275</v>
      </c>
      <c r="BO253">
        <v>76.3459428571429</v>
      </c>
      <c r="BP253">
        <v>0.100010482142857</v>
      </c>
      <c r="BQ253">
        <v>28.0400714285714</v>
      </c>
      <c r="BR253">
        <v>28.5057035714286</v>
      </c>
      <c r="BS253">
        <v>999.9</v>
      </c>
      <c r="BT253">
        <v>0</v>
      </c>
      <c r="BU253">
        <v>0</v>
      </c>
      <c r="BV253">
        <v>9994.99642857143</v>
      </c>
      <c r="BW253">
        <v>0</v>
      </c>
      <c r="BX253">
        <v>1963.01107142857</v>
      </c>
      <c r="BY253">
        <v>-5.808994</v>
      </c>
      <c r="BZ253">
        <v>422.008428571429</v>
      </c>
      <c r="CA253">
        <v>427.521678571429</v>
      </c>
      <c r="CB253">
        <v>1.01250982142857</v>
      </c>
      <c r="CC253">
        <v>417.314214285714</v>
      </c>
      <c r="CD253">
        <v>23.8759071428571</v>
      </c>
      <c r="CE253">
        <v>1.90012964285714</v>
      </c>
      <c r="CF253">
        <v>1.82283071428571</v>
      </c>
      <c r="CG253">
        <v>16.6357892857143</v>
      </c>
      <c r="CH253">
        <v>15.9839392857143</v>
      </c>
      <c r="CI253">
        <v>2000.00535714286</v>
      </c>
      <c r="CJ253">
        <v>0.979997714285714</v>
      </c>
      <c r="CK253">
        <v>0.0200019642857143</v>
      </c>
      <c r="CL253">
        <v>0</v>
      </c>
      <c r="CM253">
        <v>2.48247142857143</v>
      </c>
      <c r="CN253">
        <v>0</v>
      </c>
      <c r="CO253">
        <v>2085.61035714286</v>
      </c>
      <c r="CP253">
        <v>16705.4392857143</v>
      </c>
      <c r="CQ253">
        <v>46.6692857142857</v>
      </c>
      <c r="CR253">
        <v>49.366</v>
      </c>
      <c r="CS253">
        <v>47.6715</v>
      </c>
      <c r="CT253">
        <v>47.25</v>
      </c>
      <c r="CU253">
        <v>46.223</v>
      </c>
      <c r="CV253">
        <v>1960.00428571429</v>
      </c>
      <c r="CW253">
        <v>40.0003571428571</v>
      </c>
      <c r="CX253">
        <v>0</v>
      </c>
      <c r="CY253">
        <v>1656175557.6</v>
      </c>
      <c r="CZ253">
        <v>0</v>
      </c>
      <c r="DA253">
        <v>0</v>
      </c>
      <c r="DB253" t="s">
        <v>356</v>
      </c>
      <c r="DC253">
        <v>1656081796.1</v>
      </c>
      <c r="DD253">
        <v>1656081786.6</v>
      </c>
      <c r="DE253">
        <v>0</v>
      </c>
      <c r="DF253">
        <v>0.447</v>
      </c>
      <c r="DG253">
        <v>0.012</v>
      </c>
      <c r="DH253">
        <v>1.816</v>
      </c>
      <c r="DI253">
        <v>-0.091</v>
      </c>
      <c r="DJ253">
        <v>420</v>
      </c>
      <c r="DK253">
        <v>13</v>
      </c>
      <c r="DL253">
        <v>0.64</v>
      </c>
      <c r="DM253">
        <v>0.22</v>
      </c>
      <c r="DN253">
        <v>-6.43295419512195</v>
      </c>
      <c r="DO253">
        <v>21.3974080766551</v>
      </c>
      <c r="DP253">
        <v>2.72410862189336</v>
      </c>
      <c r="DQ253">
        <v>0</v>
      </c>
      <c r="DR253">
        <v>1.00550792682927</v>
      </c>
      <c r="DS253">
        <v>0.0938170871080148</v>
      </c>
      <c r="DT253">
        <v>0.0201901079224821</v>
      </c>
      <c r="DU253">
        <v>1</v>
      </c>
      <c r="DV253">
        <v>1</v>
      </c>
      <c r="DW253">
        <v>2</v>
      </c>
      <c r="DX253" t="s">
        <v>375</v>
      </c>
      <c r="DY253">
        <v>2.79311</v>
      </c>
      <c r="DZ253">
        <v>2.71641</v>
      </c>
      <c r="EA253">
        <v>0.0741578</v>
      </c>
      <c r="EB253">
        <v>0.0740313</v>
      </c>
      <c r="EC253">
        <v>0.0884282</v>
      </c>
      <c r="ED253">
        <v>0.0852608</v>
      </c>
      <c r="EE253">
        <v>25723.4</v>
      </c>
      <c r="EF253">
        <v>22312.3</v>
      </c>
      <c r="EG253">
        <v>24911.8</v>
      </c>
      <c r="EH253">
        <v>23503</v>
      </c>
      <c r="EI253">
        <v>38853.2</v>
      </c>
      <c r="EJ253">
        <v>35634.7</v>
      </c>
      <c r="EK253">
        <v>45139.6</v>
      </c>
      <c r="EL253">
        <v>41996</v>
      </c>
      <c r="EM253">
        <v>1.6632</v>
      </c>
      <c r="EN253">
        <v>2.07608</v>
      </c>
      <c r="EO253">
        <v>-0.0503361</v>
      </c>
      <c r="EP253">
        <v>0</v>
      </c>
      <c r="EQ253">
        <v>29.2373</v>
      </c>
      <c r="ER253">
        <v>999.9</v>
      </c>
      <c r="ES253">
        <v>35.722</v>
      </c>
      <c r="ET253">
        <v>37.947</v>
      </c>
      <c r="EU253">
        <v>31.0617</v>
      </c>
      <c r="EV253">
        <v>53.5668</v>
      </c>
      <c r="EW253">
        <v>32.2716</v>
      </c>
      <c r="EX253">
        <v>2</v>
      </c>
      <c r="EY253">
        <v>0.66669</v>
      </c>
      <c r="EZ253">
        <v>5.90992</v>
      </c>
      <c r="FA253">
        <v>20.1412</v>
      </c>
      <c r="FB253">
        <v>5.23301</v>
      </c>
      <c r="FC253">
        <v>11.9921</v>
      </c>
      <c r="FD253">
        <v>4.95515</v>
      </c>
      <c r="FE253">
        <v>3.30395</v>
      </c>
      <c r="FF253">
        <v>9999</v>
      </c>
      <c r="FG253">
        <v>312.5</v>
      </c>
      <c r="FH253">
        <v>3836.4</v>
      </c>
      <c r="FI253">
        <v>9999</v>
      </c>
      <c r="FJ253">
        <v>1.86813</v>
      </c>
      <c r="FK253">
        <v>1.86401</v>
      </c>
      <c r="FL253">
        <v>1.87139</v>
      </c>
      <c r="FM253">
        <v>1.8625</v>
      </c>
      <c r="FN253">
        <v>1.86188</v>
      </c>
      <c r="FO253">
        <v>1.8682</v>
      </c>
      <c r="FP253">
        <v>1.85837</v>
      </c>
      <c r="FQ253">
        <v>1.86462</v>
      </c>
      <c r="FR253">
        <v>5</v>
      </c>
      <c r="FS253">
        <v>0</v>
      </c>
      <c r="FT253">
        <v>0</v>
      </c>
      <c r="FU253">
        <v>0</v>
      </c>
      <c r="FV253" t="s">
        <v>358</v>
      </c>
      <c r="FW253" t="s">
        <v>359</v>
      </c>
      <c r="FX253" t="s">
        <v>360</v>
      </c>
      <c r="FY253" t="s">
        <v>360</v>
      </c>
      <c r="FZ253" t="s">
        <v>360</v>
      </c>
      <c r="GA253" t="s">
        <v>360</v>
      </c>
      <c r="GB253">
        <v>0</v>
      </c>
      <c r="GC253">
        <v>100</v>
      </c>
      <c r="GD253">
        <v>100</v>
      </c>
      <c r="GE253">
        <v>1.365</v>
      </c>
      <c r="GF253">
        <v>0.0515</v>
      </c>
      <c r="GG253">
        <v>0.394990895927804</v>
      </c>
      <c r="GH253">
        <v>0.00311535208462502</v>
      </c>
      <c r="GI253">
        <v>-2.16445174003142e-06</v>
      </c>
      <c r="GJ253">
        <v>9.0383515404126e-10</v>
      </c>
      <c r="GK253">
        <v>0.0515542376217994</v>
      </c>
      <c r="GL253">
        <v>0</v>
      </c>
      <c r="GM253">
        <v>0</v>
      </c>
      <c r="GN253">
        <v>0</v>
      </c>
      <c r="GO253">
        <v>18</v>
      </c>
      <c r="GP253">
        <v>2154</v>
      </c>
      <c r="GQ253">
        <v>2</v>
      </c>
      <c r="GR253">
        <v>17</v>
      </c>
      <c r="GS253">
        <v>1562.7</v>
      </c>
      <c r="GT253">
        <v>1562.9</v>
      </c>
      <c r="GU253">
        <v>1.27686</v>
      </c>
      <c r="GV253">
        <v>2.38037</v>
      </c>
      <c r="GW253">
        <v>1.99829</v>
      </c>
      <c r="GX253">
        <v>2.66724</v>
      </c>
      <c r="GY253">
        <v>2.09351</v>
      </c>
      <c r="GZ253">
        <v>2.40967</v>
      </c>
      <c r="HA253">
        <v>43.3991</v>
      </c>
      <c r="HB253">
        <v>14.9113</v>
      </c>
      <c r="HC253">
        <v>18</v>
      </c>
      <c r="HD253">
        <v>407.031</v>
      </c>
      <c r="HE253">
        <v>695.653</v>
      </c>
      <c r="HF253">
        <v>23.0003</v>
      </c>
      <c r="HG253">
        <v>35.6085</v>
      </c>
      <c r="HH253">
        <v>30.0009</v>
      </c>
      <c r="HI253">
        <v>35.3719</v>
      </c>
      <c r="HJ253">
        <v>35.3587</v>
      </c>
      <c r="HK253">
        <v>25.599</v>
      </c>
      <c r="HL253">
        <v>30.3848</v>
      </c>
      <c r="HM253">
        <v>29.6854</v>
      </c>
      <c r="HN253">
        <v>23</v>
      </c>
      <c r="HO253">
        <v>379.625</v>
      </c>
      <c r="HP253">
        <v>23.9324</v>
      </c>
      <c r="HQ253">
        <v>95.4578</v>
      </c>
      <c r="HR253">
        <v>98.6761</v>
      </c>
    </row>
    <row r="254" spans="1:226">
      <c r="A254">
        <v>238</v>
      </c>
      <c r="B254">
        <v>1656175563.5</v>
      </c>
      <c r="C254">
        <v>5767</v>
      </c>
      <c r="D254" t="s">
        <v>837</v>
      </c>
      <c r="E254" t="s">
        <v>838</v>
      </c>
      <c r="F254">
        <v>5</v>
      </c>
      <c r="G254" t="s">
        <v>832</v>
      </c>
      <c r="H254" t="s">
        <v>354</v>
      </c>
      <c r="I254">
        <v>1656175556</v>
      </c>
      <c r="J254">
        <f>(K254)/1000</f>
        <v>0</v>
      </c>
      <c r="K254">
        <f>IF(BF254, AN254, AH254)</f>
        <v>0</v>
      </c>
      <c r="L254">
        <f>IF(BF254, AI254, AG254)</f>
        <v>0</v>
      </c>
      <c r="M254">
        <f>BH254 - IF(AU254&gt;1, L254*BB254*100.0/(AW254*BV254), 0)</f>
        <v>0</v>
      </c>
      <c r="N254">
        <f>((T254-J254/2)*M254-L254)/(T254+J254/2)</f>
        <v>0</v>
      </c>
      <c r="O254">
        <f>N254*(BO254+BP254)/1000.0</f>
        <v>0</v>
      </c>
      <c r="P254">
        <f>(BH254 - IF(AU254&gt;1, L254*BB254*100.0/(AW254*BV254), 0))*(BO254+BP254)/1000.0</f>
        <v>0</v>
      </c>
      <c r="Q254">
        <f>2.0/((1/S254-1/R254)+SIGN(S254)*SQRT((1/S254-1/R254)*(1/S254-1/R254) + 4*BC254/((BC254+1)*(BC254+1))*(2*1/S254*1/R254-1/R254*1/R254)))</f>
        <v>0</v>
      </c>
      <c r="R254">
        <f>IF(LEFT(BD254,1)&lt;&gt;"0",IF(LEFT(BD254,1)="1",3.0,BE254),$D$5+$E$5*(BV254*BO254/($K$5*1000))+$F$5*(BV254*BO254/($K$5*1000))*MAX(MIN(BB254,$J$5),$I$5)*MAX(MIN(BB254,$J$5),$I$5)+$G$5*MAX(MIN(BB254,$J$5),$I$5)*(BV254*BO254/($K$5*1000))+$H$5*(BV254*BO254/($K$5*1000))*(BV254*BO254/($K$5*1000)))</f>
        <v>0</v>
      </c>
      <c r="S254">
        <f>J254*(1000-(1000*0.61365*exp(17.502*W254/(240.97+W254))/(BO254+BP254)+BJ254)/2)/(1000*0.61365*exp(17.502*W254/(240.97+W254))/(BO254+BP254)-BJ254)</f>
        <v>0</v>
      </c>
      <c r="T254">
        <f>1/((BC254+1)/(Q254/1.6)+1/(R254/1.37)) + BC254/((BC254+1)/(Q254/1.6) + BC254/(R254/1.37))</f>
        <v>0</v>
      </c>
      <c r="U254">
        <f>(AX254*BA254)</f>
        <v>0</v>
      </c>
      <c r="V254">
        <f>(BQ254+(U254+2*0.95*5.67E-8*(((BQ254+$B$7)+273)^4-(BQ254+273)^4)-44100*J254)/(1.84*29.3*R254+8*0.95*5.67E-8*(BQ254+273)^3))</f>
        <v>0</v>
      </c>
      <c r="W254">
        <f>($C$7*BR254+$D$7*BS254+$E$7*V254)</f>
        <v>0</v>
      </c>
      <c r="X254">
        <f>0.61365*exp(17.502*W254/(240.97+W254))</f>
        <v>0</v>
      </c>
      <c r="Y254">
        <f>(Z254/AA254*100)</f>
        <v>0</v>
      </c>
      <c r="Z254">
        <f>BJ254*(BO254+BP254)/1000</f>
        <v>0</v>
      </c>
      <c r="AA254">
        <f>0.61365*exp(17.502*BQ254/(240.97+BQ254))</f>
        <v>0</v>
      </c>
      <c r="AB254">
        <f>(X254-BJ254*(BO254+BP254)/1000)</f>
        <v>0</v>
      </c>
      <c r="AC254">
        <f>(-J254*44100)</f>
        <v>0</v>
      </c>
      <c r="AD254">
        <f>2*29.3*R254*0.92*(BQ254-W254)</f>
        <v>0</v>
      </c>
      <c r="AE254">
        <f>2*0.95*5.67E-8*(((BQ254+$B$7)+273)^4-(W254+273)^4)</f>
        <v>0</v>
      </c>
      <c r="AF254">
        <f>U254+AE254+AC254+AD254</f>
        <v>0</v>
      </c>
      <c r="AG254">
        <f>BN254*AU254*(BI254-BH254*(1000-AU254*BK254)/(1000-AU254*BJ254))/(100*BB254)</f>
        <v>0</v>
      </c>
      <c r="AH254">
        <f>1000*BN254*AU254*(BJ254-BK254)/(100*BB254*(1000-AU254*BJ254))</f>
        <v>0</v>
      </c>
      <c r="AI254">
        <f>(AJ254 - AK254 - BO254*1E3/(8.314*(BQ254+273.15)) * AM254/BN254 * AL254) * BN254/(100*BB254) * (1000 - BK254)/1000</f>
        <v>0</v>
      </c>
      <c r="AJ254">
        <v>411.407696554336</v>
      </c>
      <c r="AK254">
        <v>411.061260606061</v>
      </c>
      <c r="AL254">
        <v>-1.77634885224041</v>
      </c>
      <c r="AM254">
        <v>66.8778104933795</v>
      </c>
      <c r="AN254">
        <f>(AP254 - AO254 + BO254*1E3/(8.314*(BQ254+273.15)) * AR254/BN254 * AQ254) * BN254/(100*BB254) * 1000/(1000 - AP254)</f>
        <v>0</v>
      </c>
      <c r="AO254">
        <v>23.8821323006386</v>
      </c>
      <c r="AP254">
        <v>24.8860272727273</v>
      </c>
      <c r="AQ254">
        <v>0.000142060733026607</v>
      </c>
      <c r="AR254">
        <v>77.414151381061</v>
      </c>
      <c r="AS254">
        <v>31</v>
      </c>
      <c r="AT254">
        <v>6</v>
      </c>
      <c r="AU254">
        <f>IF(AS254*$H$13&gt;=AW254,1.0,(AW254/(AW254-AS254*$H$13)))</f>
        <v>0</v>
      </c>
      <c r="AV254">
        <f>(AU254-1)*100</f>
        <v>0</v>
      </c>
      <c r="AW254">
        <f>MAX(0,($B$13+$C$13*BV254)/(1+$D$13*BV254)*BO254/(BQ254+273)*$E$13)</f>
        <v>0</v>
      </c>
      <c r="AX254">
        <f>$B$11*BW254+$C$11*BX254+$F$11*CI254*(1-CL254)</f>
        <v>0</v>
      </c>
      <c r="AY254">
        <f>AX254*AZ254</f>
        <v>0</v>
      </c>
      <c r="AZ254">
        <f>($B$11*$D$9+$C$11*$D$9+$F$11*((CV254+CN254)/MAX(CV254+CN254+CW254, 0.1)*$I$9+CW254/MAX(CV254+CN254+CW254, 0.1)*$J$9))/($B$11+$C$11+$F$11)</f>
        <v>0</v>
      </c>
      <c r="BA254">
        <f>($B$11*$K$9+$C$11*$K$9+$F$11*((CV254+CN254)/MAX(CV254+CN254+CW254, 0.1)*$P$9+CW254/MAX(CV254+CN254+CW254, 0.1)*$Q$9))/($B$11+$C$11+$F$11)</f>
        <v>0</v>
      </c>
      <c r="BB254">
        <v>2.18</v>
      </c>
      <c r="BC254">
        <v>0.5</v>
      </c>
      <c r="BD254" t="s">
        <v>355</v>
      </c>
      <c r="BE254">
        <v>2</v>
      </c>
      <c r="BF254" t="b">
        <v>1</v>
      </c>
      <c r="BG254">
        <v>1656175556</v>
      </c>
      <c r="BH254">
        <v>408.976703703704</v>
      </c>
      <c r="BI254">
        <v>410.314037037037</v>
      </c>
      <c r="BJ254">
        <v>24.8813740740741</v>
      </c>
      <c r="BK254">
        <v>23.8731259259259</v>
      </c>
      <c r="BL254">
        <v>407.610259259259</v>
      </c>
      <c r="BM254">
        <v>24.8298222222222</v>
      </c>
      <c r="BN254">
        <v>500.014592592593</v>
      </c>
      <c r="BO254">
        <v>76.3457185185185</v>
      </c>
      <c r="BP254">
        <v>0.0999987888888889</v>
      </c>
      <c r="BQ254">
        <v>28.0478333333333</v>
      </c>
      <c r="BR254">
        <v>28.4821296296296</v>
      </c>
      <c r="BS254">
        <v>999.9</v>
      </c>
      <c r="BT254">
        <v>0</v>
      </c>
      <c r="BU254">
        <v>0</v>
      </c>
      <c r="BV254">
        <v>9992.10222222222</v>
      </c>
      <c r="BW254">
        <v>0</v>
      </c>
      <c r="BX254">
        <v>1962.66111111111</v>
      </c>
      <c r="BY254">
        <v>-1.33723266666667</v>
      </c>
      <c r="BZ254">
        <v>419.412296296296</v>
      </c>
      <c r="CA254">
        <v>420.348962962963</v>
      </c>
      <c r="CB254">
        <v>1.00824959259259</v>
      </c>
      <c r="CC254">
        <v>410.314037037037</v>
      </c>
      <c r="CD254">
        <v>23.8731259259259</v>
      </c>
      <c r="CE254">
        <v>1.89958666666667</v>
      </c>
      <c r="CF254">
        <v>1.82261222222222</v>
      </c>
      <c r="CG254">
        <v>16.6312925925926</v>
      </c>
      <c r="CH254">
        <v>15.9820666666667</v>
      </c>
      <c r="CI254">
        <v>2000.01074074074</v>
      </c>
      <c r="CJ254">
        <v>0.979997740740741</v>
      </c>
      <c r="CK254">
        <v>0.0200019444444444</v>
      </c>
      <c r="CL254">
        <v>0</v>
      </c>
      <c r="CM254">
        <v>2.46642592592593</v>
      </c>
      <c r="CN254">
        <v>0</v>
      </c>
      <c r="CO254">
        <v>2085.26518518519</v>
      </c>
      <c r="CP254">
        <v>16705.4777777778</v>
      </c>
      <c r="CQ254">
        <v>46.647962962963</v>
      </c>
      <c r="CR254">
        <v>49.361</v>
      </c>
      <c r="CS254">
        <v>47.6663333333333</v>
      </c>
      <c r="CT254">
        <v>47.25</v>
      </c>
      <c r="CU254">
        <v>46.2056666666667</v>
      </c>
      <c r="CV254">
        <v>1960.00962962963</v>
      </c>
      <c r="CW254">
        <v>40.0003703703704</v>
      </c>
      <c r="CX254">
        <v>0</v>
      </c>
      <c r="CY254">
        <v>1656175562.4</v>
      </c>
      <c r="CZ254">
        <v>0</v>
      </c>
      <c r="DA254">
        <v>0</v>
      </c>
      <c r="DB254" t="s">
        <v>356</v>
      </c>
      <c r="DC254">
        <v>1656081796.1</v>
      </c>
      <c r="DD254">
        <v>1656081786.6</v>
      </c>
      <c r="DE254">
        <v>0</v>
      </c>
      <c r="DF254">
        <v>0.447</v>
      </c>
      <c r="DG254">
        <v>0.012</v>
      </c>
      <c r="DH254">
        <v>1.816</v>
      </c>
      <c r="DI254">
        <v>-0.091</v>
      </c>
      <c r="DJ254">
        <v>420</v>
      </c>
      <c r="DK254">
        <v>13</v>
      </c>
      <c r="DL254">
        <v>0.64</v>
      </c>
      <c r="DM254">
        <v>0.22</v>
      </c>
      <c r="DN254">
        <v>-4.05885565853659</v>
      </c>
      <c r="DO254">
        <v>45.0882639512195</v>
      </c>
      <c r="DP254">
        <v>4.8838767607557</v>
      </c>
      <c r="DQ254">
        <v>0</v>
      </c>
      <c r="DR254">
        <v>1.00738531707317</v>
      </c>
      <c r="DS254">
        <v>-0.0133479512195132</v>
      </c>
      <c r="DT254">
        <v>0.0185790094572251</v>
      </c>
      <c r="DU254">
        <v>1</v>
      </c>
      <c r="DV254">
        <v>1</v>
      </c>
      <c r="DW254">
        <v>2</v>
      </c>
      <c r="DX254" t="s">
        <v>375</v>
      </c>
      <c r="DY254">
        <v>2.79283</v>
      </c>
      <c r="DZ254">
        <v>2.71636</v>
      </c>
      <c r="EA254">
        <v>0.0729562</v>
      </c>
      <c r="EB254">
        <v>0.0719974</v>
      </c>
      <c r="EC254">
        <v>0.0884584</v>
      </c>
      <c r="ED254">
        <v>0.0852932</v>
      </c>
      <c r="EE254">
        <v>25755.8</v>
      </c>
      <c r="EF254">
        <v>22360.9</v>
      </c>
      <c r="EG254">
        <v>24910.9</v>
      </c>
      <c r="EH254">
        <v>23502.6</v>
      </c>
      <c r="EI254">
        <v>38851</v>
      </c>
      <c r="EJ254">
        <v>35632.9</v>
      </c>
      <c r="EK254">
        <v>45138.5</v>
      </c>
      <c r="EL254">
        <v>41995.4</v>
      </c>
      <c r="EM254">
        <v>1.66275</v>
      </c>
      <c r="EN254">
        <v>2.07593</v>
      </c>
      <c r="EO254">
        <v>-0.0486448</v>
      </c>
      <c r="EP254">
        <v>0</v>
      </c>
      <c r="EQ254">
        <v>29.2475</v>
      </c>
      <c r="ER254">
        <v>999.9</v>
      </c>
      <c r="ES254">
        <v>35.722</v>
      </c>
      <c r="ET254">
        <v>37.978</v>
      </c>
      <c r="EU254">
        <v>31.111</v>
      </c>
      <c r="EV254">
        <v>53.6068</v>
      </c>
      <c r="EW254">
        <v>32.3037</v>
      </c>
      <c r="EX254">
        <v>2</v>
      </c>
      <c r="EY254">
        <v>0.667251</v>
      </c>
      <c r="EZ254">
        <v>5.91437</v>
      </c>
      <c r="FA254">
        <v>20.141</v>
      </c>
      <c r="FB254">
        <v>5.23286</v>
      </c>
      <c r="FC254">
        <v>11.9926</v>
      </c>
      <c r="FD254">
        <v>4.9552</v>
      </c>
      <c r="FE254">
        <v>3.304</v>
      </c>
      <c r="FF254">
        <v>9999</v>
      </c>
      <c r="FG254">
        <v>312.5</v>
      </c>
      <c r="FH254">
        <v>3836.4</v>
      </c>
      <c r="FI254">
        <v>9999</v>
      </c>
      <c r="FJ254">
        <v>1.86813</v>
      </c>
      <c r="FK254">
        <v>1.86401</v>
      </c>
      <c r="FL254">
        <v>1.8714</v>
      </c>
      <c r="FM254">
        <v>1.86249</v>
      </c>
      <c r="FN254">
        <v>1.86188</v>
      </c>
      <c r="FO254">
        <v>1.86824</v>
      </c>
      <c r="FP254">
        <v>1.85837</v>
      </c>
      <c r="FQ254">
        <v>1.86462</v>
      </c>
      <c r="FR254">
        <v>5</v>
      </c>
      <c r="FS254">
        <v>0</v>
      </c>
      <c r="FT254">
        <v>0</v>
      </c>
      <c r="FU254">
        <v>0</v>
      </c>
      <c r="FV254" t="s">
        <v>358</v>
      </c>
      <c r="FW254" t="s">
        <v>359</v>
      </c>
      <c r="FX254" t="s">
        <v>360</v>
      </c>
      <c r="FY254" t="s">
        <v>360</v>
      </c>
      <c r="FZ254" t="s">
        <v>360</v>
      </c>
      <c r="GA254" t="s">
        <v>360</v>
      </c>
      <c r="GB254">
        <v>0</v>
      </c>
      <c r="GC254">
        <v>100</v>
      </c>
      <c r="GD254">
        <v>100</v>
      </c>
      <c r="GE254">
        <v>1.35</v>
      </c>
      <c r="GF254">
        <v>0.0516</v>
      </c>
      <c r="GG254">
        <v>0.394990895927804</v>
      </c>
      <c r="GH254">
        <v>0.00311535208462502</v>
      </c>
      <c r="GI254">
        <v>-2.16445174003142e-06</v>
      </c>
      <c r="GJ254">
        <v>9.0383515404126e-10</v>
      </c>
      <c r="GK254">
        <v>0.0515542376217994</v>
      </c>
      <c r="GL254">
        <v>0</v>
      </c>
      <c r="GM254">
        <v>0</v>
      </c>
      <c r="GN254">
        <v>0</v>
      </c>
      <c r="GO254">
        <v>18</v>
      </c>
      <c r="GP254">
        <v>2154</v>
      </c>
      <c r="GQ254">
        <v>2</v>
      </c>
      <c r="GR254">
        <v>17</v>
      </c>
      <c r="GS254">
        <v>1562.8</v>
      </c>
      <c r="GT254">
        <v>1562.9</v>
      </c>
      <c r="GU254">
        <v>1.23535</v>
      </c>
      <c r="GV254">
        <v>2.38403</v>
      </c>
      <c r="GW254">
        <v>1.99829</v>
      </c>
      <c r="GX254">
        <v>2.66724</v>
      </c>
      <c r="GY254">
        <v>2.09351</v>
      </c>
      <c r="GZ254">
        <v>2.42676</v>
      </c>
      <c r="HA254">
        <v>43.3991</v>
      </c>
      <c r="HB254">
        <v>14.9113</v>
      </c>
      <c r="HC254">
        <v>18</v>
      </c>
      <c r="HD254">
        <v>406.818</v>
      </c>
      <c r="HE254">
        <v>695.594</v>
      </c>
      <c r="HF254">
        <v>23.0007</v>
      </c>
      <c r="HG254">
        <v>35.6159</v>
      </c>
      <c r="HH254">
        <v>30.0008</v>
      </c>
      <c r="HI254">
        <v>35.3798</v>
      </c>
      <c r="HJ254">
        <v>35.3657</v>
      </c>
      <c r="HK254">
        <v>24.7665</v>
      </c>
      <c r="HL254">
        <v>30.3848</v>
      </c>
      <c r="HM254">
        <v>29.6854</v>
      </c>
      <c r="HN254">
        <v>23</v>
      </c>
      <c r="HO254">
        <v>366.249</v>
      </c>
      <c r="HP254">
        <v>23.9325</v>
      </c>
      <c r="HQ254">
        <v>95.4551</v>
      </c>
      <c r="HR254">
        <v>98.6747</v>
      </c>
    </row>
    <row r="255" spans="1:226">
      <c r="A255">
        <v>239</v>
      </c>
      <c r="B255">
        <v>1656175568.5</v>
      </c>
      <c r="C255">
        <v>5772</v>
      </c>
      <c r="D255" t="s">
        <v>839</v>
      </c>
      <c r="E255" t="s">
        <v>840</v>
      </c>
      <c r="F255">
        <v>5</v>
      </c>
      <c r="G255" t="s">
        <v>832</v>
      </c>
      <c r="H255" t="s">
        <v>354</v>
      </c>
      <c r="I255">
        <v>1656175560.71429</v>
      </c>
      <c r="J255">
        <f>(K255)/1000</f>
        <v>0</v>
      </c>
      <c r="K255">
        <f>IF(BF255, AN255, AH255)</f>
        <v>0</v>
      </c>
      <c r="L255">
        <f>IF(BF255, AI255, AG255)</f>
        <v>0</v>
      </c>
      <c r="M255">
        <f>BH255 - IF(AU255&gt;1, L255*BB255*100.0/(AW255*BV255), 0)</f>
        <v>0</v>
      </c>
      <c r="N255">
        <f>((T255-J255/2)*M255-L255)/(T255+J255/2)</f>
        <v>0</v>
      </c>
      <c r="O255">
        <f>N255*(BO255+BP255)/1000.0</f>
        <v>0</v>
      </c>
      <c r="P255">
        <f>(BH255 - IF(AU255&gt;1, L255*BB255*100.0/(AW255*BV255), 0))*(BO255+BP255)/1000.0</f>
        <v>0</v>
      </c>
      <c r="Q255">
        <f>2.0/((1/S255-1/R255)+SIGN(S255)*SQRT((1/S255-1/R255)*(1/S255-1/R255) + 4*BC255/((BC255+1)*(BC255+1))*(2*1/S255*1/R255-1/R255*1/R255)))</f>
        <v>0</v>
      </c>
      <c r="R255">
        <f>IF(LEFT(BD255,1)&lt;&gt;"0",IF(LEFT(BD255,1)="1",3.0,BE255),$D$5+$E$5*(BV255*BO255/($K$5*1000))+$F$5*(BV255*BO255/($K$5*1000))*MAX(MIN(BB255,$J$5),$I$5)*MAX(MIN(BB255,$J$5),$I$5)+$G$5*MAX(MIN(BB255,$J$5),$I$5)*(BV255*BO255/($K$5*1000))+$H$5*(BV255*BO255/($K$5*1000))*(BV255*BO255/($K$5*1000)))</f>
        <v>0</v>
      </c>
      <c r="S255">
        <f>J255*(1000-(1000*0.61365*exp(17.502*W255/(240.97+W255))/(BO255+BP255)+BJ255)/2)/(1000*0.61365*exp(17.502*W255/(240.97+W255))/(BO255+BP255)-BJ255)</f>
        <v>0</v>
      </c>
      <c r="T255">
        <f>1/((BC255+1)/(Q255/1.6)+1/(R255/1.37)) + BC255/((BC255+1)/(Q255/1.6) + BC255/(R255/1.37))</f>
        <v>0</v>
      </c>
      <c r="U255">
        <f>(AX255*BA255)</f>
        <v>0</v>
      </c>
      <c r="V255">
        <f>(BQ255+(U255+2*0.95*5.67E-8*(((BQ255+$B$7)+273)^4-(BQ255+273)^4)-44100*J255)/(1.84*29.3*R255+8*0.95*5.67E-8*(BQ255+273)^3))</f>
        <v>0</v>
      </c>
      <c r="W255">
        <f>($C$7*BR255+$D$7*BS255+$E$7*V255)</f>
        <v>0</v>
      </c>
      <c r="X255">
        <f>0.61365*exp(17.502*W255/(240.97+W255))</f>
        <v>0</v>
      </c>
      <c r="Y255">
        <f>(Z255/AA255*100)</f>
        <v>0</v>
      </c>
      <c r="Z255">
        <f>BJ255*(BO255+BP255)/1000</f>
        <v>0</v>
      </c>
      <c r="AA255">
        <f>0.61365*exp(17.502*BQ255/(240.97+BQ255))</f>
        <v>0</v>
      </c>
      <c r="AB255">
        <f>(X255-BJ255*(BO255+BP255)/1000)</f>
        <v>0</v>
      </c>
      <c r="AC255">
        <f>(-J255*44100)</f>
        <v>0</v>
      </c>
      <c r="AD255">
        <f>2*29.3*R255*0.92*(BQ255-W255)</f>
        <v>0</v>
      </c>
      <c r="AE255">
        <f>2*0.95*5.67E-8*(((BQ255+$B$7)+273)^4-(W255+273)^4)</f>
        <v>0</v>
      </c>
      <c r="AF255">
        <f>U255+AE255+AC255+AD255</f>
        <v>0</v>
      </c>
      <c r="AG255">
        <f>BN255*AU255*(BI255-BH255*(1000-AU255*BK255)/(1000-AU255*BJ255))/(100*BB255)</f>
        <v>0</v>
      </c>
      <c r="AH255">
        <f>1000*BN255*AU255*(BJ255-BK255)/(100*BB255*(1000-AU255*BJ255))</f>
        <v>0</v>
      </c>
      <c r="AI255">
        <f>(AJ255 - AK255 - BO255*1E3/(8.314*(BQ255+273.15)) * AM255/BN255 * AL255) * BN255/(100*BB255) * (1000 - BK255)/1000</f>
        <v>0</v>
      </c>
      <c r="AJ255">
        <v>396.191656223775</v>
      </c>
      <c r="AK255">
        <v>399.122066666667</v>
      </c>
      <c r="AL255">
        <v>-2.46823963520207</v>
      </c>
      <c r="AM255">
        <v>66.8778104933795</v>
      </c>
      <c r="AN255">
        <f>(AP255 - AO255 + BO255*1E3/(8.314*(BQ255+273.15)) * AR255/BN255 * AQ255) * BN255/(100*BB255) * 1000/(1000 - AP255)</f>
        <v>0</v>
      </c>
      <c r="AO255">
        <v>23.8961751427595</v>
      </c>
      <c r="AP255">
        <v>24.8942987878788</v>
      </c>
      <c r="AQ255">
        <v>5.95454584118135e-05</v>
      </c>
      <c r="AR255">
        <v>77.414151381061</v>
      </c>
      <c r="AS255">
        <v>31</v>
      </c>
      <c r="AT255">
        <v>6</v>
      </c>
      <c r="AU255">
        <f>IF(AS255*$H$13&gt;=AW255,1.0,(AW255/(AW255-AS255*$H$13)))</f>
        <v>0</v>
      </c>
      <c r="AV255">
        <f>(AU255-1)*100</f>
        <v>0</v>
      </c>
      <c r="AW255">
        <f>MAX(0,($B$13+$C$13*BV255)/(1+$D$13*BV255)*BO255/(BQ255+273)*$E$13)</f>
        <v>0</v>
      </c>
      <c r="AX255">
        <f>$B$11*BW255+$C$11*BX255+$F$11*CI255*(1-CL255)</f>
        <v>0</v>
      </c>
      <c r="AY255">
        <f>AX255*AZ255</f>
        <v>0</v>
      </c>
      <c r="AZ255">
        <f>($B$11*$D$9+$C$11*$D$9+$F$11*((CV255+CN255)/MAX(CV255+CN255+CW255, 0.1)*$I$9+CW255/MAX(CV255+CN255+CW255, 0.1)*$J$9))/($B$11+$C$11+$F$11)</f>
        <v>0</v>
      </c>
      <c r="BA255">
        <f>($B$11*$K$9+$C$11*$K$9+$F$11*((CV255+CN255)/MAX(CV255+CN255+CW255, 0.1)*$P$9+CW255/MAX(CV255+CN255+CW255, 0.1)*$Q$9))/($B$11+$C$11+$F$11)</f>
        <v>0</v>
      </c>
      <c r="BB255">
        <v>2.18</v>
      </c>
      <c r="BC255">
        <v>0.5</v>
      </c>
      <c r="BD255" t="s">
        <v>355</v>
      </c>
      <c r="BE255">
        <v>2</v>
      </c>
      <c r="BF255" t="b">
        <v>1</v>
      </c>
      <c r="BG255">
        <v>1656175560.71429</v>
      </c>
      <c r="BH255">
        <v>403.319071428571</v>
      </c>
      <c r="BI255">
        <v>399.291571428571</v>
      </c>
      <c r="BJ255">
        <v>24.8825678571429</v>
      </c>
      <c r="BK255">
        <v>23.8803857142857</v>
      </c>
      <c r="BL255">
        <v>401.962892857143</v>
      </c>
      <c r="BM255">
        <v>24.8310178571429</v>
      </c>
      <c r="BN255">
        <v>500.025285714286</v>
      </c>
      <c r="BO255">
        <v>76.3459678571429</v>
      </c>
      <c r="BP255">
        <v>0.100022714285714</v>
      </c>
      <c r="BQ255">
        <v>28.0528607142857</v>
      </c>
      <c r="BR255">
        <v>28.4632392857143</v>
      </c>
      <c r="BS255">
        <v>999.9</v>
      </c>
      <c r="BT255">
        <v>0</v>
      </c>
      <c r="BU255">
        <v>0</v>
      </c>
      <c r="BV255">
        <v>9988.12464285714</v>
      </c>
      <c r="BW255">
        <v>0</v>
      </c>
      <c r="BX255">
        <v>1961.75714285714</v>
      </c>
      <c r="BY255">
        <v>4.02760635714286</v>
      </c>
      <c r="BZ255">
        <v>413.610714285714</v>
      </c>
      <c r="CA255">
        <v>409.059928571428</v>
      </c>
      <c r="CB255">
        <v>1.00218939285714</v>
      </c>
      <c r="CC255">
        <v>399.291571428571</v>
      </c>
      <c r="CD255">
        <v>23.8803857142857</v>
      </c>
      <c r="CE255">
        <v>1.89968392857143</v>
      </c>
      <c r="CF255">
        <v>1.82317214285714</v>
      </c>
      <c r="CG255">
        <v>16.6321</v>
      </c>
      <c r="CH255">
        <v>15.9868714285714</v>
      </c>
      <c r="CI255">
        <v>1999.97785714286</v>
      </c>
      <c r="CJ255">
        <v>0.979997428571429</v>
      </c>
      <c r="CK255">
        <v>0.0200021785714286</v>
      </c>
      <c r="CL255">
        <v>0</v>
      </c>
      <c r="CM255">
        <v>2.42508571428571</v>
      </c>
      <c r="CN255">
        <v>0</v>
      </c>
      <c r="CO255">
        <v>2084.93785714286</v>
      </c>
      <c r="CP255">
        <v>16705.2</v>
      </c>
      <c r="CQ255">
        <v>46.6338571428571</v>
      </c>
      <c r="CR255">
        <v>49.35475</v>
      </c>
      <c r="CS255">
        <v>47.656</v>
      </c>
      <c r="CT255">
        <v>47.25</v>
      </c>
      <c r="CU255">
        <v>46.196</v>
      </c>
      <c r="CV255">
        <v>1959.975</v>
      </c>
      <c r="CW255">
        <v>40</v>
      </c>
      <c r="CX255">
        <v>0</v>
      </c>
      <c r="CY255">
        <v>1656175567.8</v>
      </c>
      <c r="CZ255">
        <v>0</v>
      </c>
      <c r="DA255">
        <v>0</v>
      </c>
      <c r="DB255" t="s">
        <v>356</v>
      </c>
      <c r="DC255">
        <v>1656081796.1</v>
      </c>
      <c r="DD255">
        <v>1656081786.6</v>
      </c>
      <c r="DE255">
        <v>0</v>
      </c>
      <c r="DF255">
        <v>0.447</v>
      </c>
      <c r="DG255">
        <v>0.012</v>
      </c>
      <c r="DH255">
        <v>1.816</v>
      </c>
      <c r="DI255">
        <v>-0.091</v>
      </c>
      <c r="DJ255">
        <v>420</v>
      </c>
      <c r="DK255">
        <v>13</v>
      </c>
      <c r="DL255">
        <v>0.64</v>
      </c>
      <c r="DM255">
        <v>0.22</v>
      </c>
      <c r="DN255">
        <v>0.981155317073171</v>
      </c>
      <c r="DO255">
        <v>67.901905358885</v>
      </c>
      <c r="DP255">
        <v>6.75142141800233</v>
      </c>
      <c r="DQ255">
        <v>0</v>
      </c>
      <c r="DR255">
        <v>1.0091427804878</v>
      </c>
      <c r="DS255">
        <v>-0.0924760557491285</v>
      </c>
      <c r="DT255">
        <v>0.0158736600994167</v>
      </c>
      <c r="DU255">
        <v>1</v>
      </c>
      <c r="DV255">
        <v>1</v>
      </c>
      <c r="DW255">
        <v>2</v>
      </c>
      <c r="DX255" t="s">
        <v>375</v>
      </c>
      <c r="DY255">
        <v>2.79298</v>
      </c>
      <c r="DZ255">
        <v>2.71629</v>
      </c>
      <c r="EA255">
        <v>0.0712561</v>
      </c>
      <c r="EB255">
        <v>0.069754</v>
      </c>
      <c r="EC255">
        <v>0.0884731</v>
      </c>
      <c r="ED255">
        <v>0.085183</v>
      </c>
      <c r="EE255">
        <v>25802.7</v>
      </c>
      <c r="EF255">
        <v>22414.2</v>
      </c>
      <c r="EG255">
        <v>24910.6</v>
      </c>
      <c r="EH255">
        <v>23501.9</v>
      </c>
      <c r="EI255">
        <v>38849.8</v>
      </c>
      <c r="EJ255">
        <v>35636.2</v>
      </c>
      <c r="EK255">
        <v>45137.9</v>
      </c>
      <c r="EL255">
        <v>41994.4</v>
      </c>
      <c r="EM255">
        <v>1.6628</v>
      </c>
      <c r="EN255">
        <v>2.07573</v>
      </c>
      <c r="EO255">
        <v>-0.0509098</v>
      </c>
      <c r="EP255">
        <v>0</v>
      </c>
      <c r="EQ255">
        <v>29.2623</v>
      </c>
      <c r="ER255">
        <v>999.9</v>
      </c>
      <c r="ES255">
        <v>35.698</v>
      </c>
      <c r="ET255">
        <v>37.958</v>
      </c>
      <c r="EU255">
        <v>31.0594</v>
      </c>
      <c r="EV255">
        <v>53.5868</v>
      </c>
      <c r="EW255">
        <v>32.1635</v>
      </c>
      <c r="EX255">
        <v>2</v>
      </c>
      <c r="EY255">
        <v>0.667899</v>
      </c>
      <c r="EZ255">
        <v>5.91605</v>
      </c>
      <c r="FA255">
        <v>20.1409</v>
      </c>
      <c r="FB255">
        <v>5.23271</v>
      </c>
      <c r="FC255">
        <v>11.9932</v>
      </c>
      <c r="FD255">
        <v>4.9549</v>
      </c>
      <c r="FE255">
        <v>3.3039</v>
      </c>
      <c r="FF255">
        <v>9999</v>
      </c>
      <c r="FG255">
        <v>312.5</v>
      </c>
      <c r="FH255">
        <v>3836.7</v>
      </c>
      <c r="FI255">
        <v>9999</v>
      </c>
      <c r="FJ255">
        <v>1.86813</v>
      </c>
      <c r="FK255">
        <v>1.86401</v>
      </c>
      <c r="FL255">
        <v>1.87138</v>
      </c>
      <c r="FM255">
        <v>1.86249</v>
      </c>
      <c r="FN255">
        <v>1.86188</v>
      </c>
      <c r="FO255">
        <v>1.86823</v>
      </c>
      <c r="FP255">
        <v>1.85837</v>
      </c>
      <c r="FQ255">
        <v>1.86462</v>
      </c>
      <c r="FR255">
        <v>5</v>
      </c>
      <c r="FS255">
        <v>0</v>
      </c>
      <c r="FT255">
        <v>0</v>
      </c>
      <c r="FU255">
        <v>0</v>
      </c>
      <c r="FV255" t="s">
        <v>358</v>
      </c>
      <c r="FW255" t="s">
        <v>359</v>
      </c>
      <c r="FX255" t="s">
        <v>360</v>
      </c>
      <c r="FY255" t="s">
        <v>360</v>
      </c>
      <c r="FZ255" t="s">
        <v>360</v>
      </c>
      <c r="GA255" t="s">
        <v>360</v>
      </c>
      <c r="GB255">
        <v>0</v>
      </c>
      <c r="GC255">
        <v>100</v>
      </c>
      <c r="GD255">
        <v>100</v>
      </c>
      <c r="GE255">
        <v>1.328</v>
      </c>
      <c r="GF255">
        <v>0.0515</v>
      </c>
      <c r="GG255">
        <v>0.394990895927804</v>
      </c>
      <c r="GH255">
        <v>0.00311535208462502</v>
      </c>
      <c r="GI255">
        <v>-2.16445174003142e-06</v>
      </c>
      <c r="GJ255">
        <v>9.0383515404126e-10</v>
      </c>
      <c r="GK255">
        <v>0.0515542376217994</v>
      </c>
      <c r="GL255">
        <v>0</v>
      </c>
      <c r="GM255">
        <v>0</v>
      </c>
      <c r="GN255">
        <v>0</v>
      </c>
      <c r="GO255">
        <v>18</v>
      </c>
      <c r="GP255">
        <v>2154</v>
      </c>
      <c r="GQ255">
        <v>2</v>
      </c>
      <c r="GR255">
        <v>17</v>
      </c>
      <c r="GS255">
        <v>1562.9</v>
      </c>
      <c r="GT255">
        <v>1563</v>
      </c>
      <c r="GU255">
        <v>1.19507</v>
      </c>
      <c r="GV255">
        <v>2.3938</v>
      </c>
      <c r="GW255">
        <v>1.99829</v>
      </c>
      <c r="GX255">
        <v>2.66724</v>
      </c>
      <c r="GY255">
        <v>2.09351</v>
      </c>
      <c r="GZ255">
        <v>2.44751</v>
      </c>
      <c r="HA255">
        <v>43.3991</v>
      </c>
      <c r="HB255">
        <v>14.9113</v>
      </c>
      <c r="HC255">
        <v>18</v>
      </c>
      <c r="HD255">
        <v>406.885</v>
      </c>
      <c r="HE255">
        <v>695.495</v>
      </c>
      <c r="HF255">
        <v>23.0003</v>
      </c>
      <c r="HG255">
        <v>35.6233</v>
      </c>
      <c r="HH255">
        <v>30.0007</v>
      </c>
      <c r="HI255">
        <v>35.3863</v>
      </c>
      <c r="HJ255">
        <v>35.373</v>
      </c>
      <c r="HK255">
        <v>23.9654</v>
      </c>
      <c r="HL255">
        <v>30.1004</v>
      </c>
      <c r="HM255">
        <v>29.3099</v>
      </c>
      <c r="HN255">
        <v>23</v>
      </c>
      <c r="HO255">
        <v>346.071</v>
      </c>
      <c r="HP255">
        <v>23.9325</v>
      </c>
      <c r="HQ255">
        <v>95.4539</v>
      </c>
      <c r="HR255">
        <v>98.672</v>
      </c>
    </row>
    <row r="256" spans="1:226">
      <c r="A256">
        <v>240</v>
      </c>
      <c r="B256">
        <v>1656175573.5</v>
      </c>
      <c r="C256">
        <v>5777</v>
      </c>
      <c r="D256" t="s">
        <v>841</v>
      </c>
      <c r="E256" t="s">
        <v>842</v>
      </c>
      <c r="F256">
        <v>5</v>
      </c>
      <c r="G256" t="s">
        <v>832</v>
      </c>
      <c r="H256" t="s">
        <v>354</v>
      </c>
      <c r="I256">
        <v>1656175566</v>
      </c>
      <c r="J256">
        <f>(K256)/1000</f>
        <v>0</v>
      </c>
      <c r="K256">
        <f>IF(BF256, AN256, AH256)</f>
        <v>0</v>
      </c>
      <c r="L256">
        <f>IF(BF256, AI256, AG256)</f>
        <v>0</v>
      </c>
      <c r="M256">
        <f>BH256 - IF(AU256&gt;1, L256*BB256*100.0/(AW256*BV256), 0)</f>
        <v>0</v>
      </c>
      <c r="N256">
        <f>((T256-J256/2)*M256-L256)/(T256+J256/2)</f>
        <v>0</v>
      </c>
      <c r="O256">
        <f>N256*(BO256+BP256)/1000.0</f>
        <v>0</v>
      </c>
      <c r="P256">
        <f>(BH256 - IF(AU256&gt;1, L256*BB256*100.0/(AW256*BV256), 0))*(BO256+BP256)/1000.0</f>
        <v>0</v>
      </c>
      <c r="Q256">
        <f>2.0/((1/S256-1/R256)+SIGN(S256)*SQRT((1/S256-1/R256)*(1/S256-1/R256) + 4*BC256/((BC256+1)*(BC256+1))*(2*1/S256*1/R256-1/R256*1/R256)))</f>
        <v>0</v>
      </c>
      <c r="R256">
        <f>IF(LEFT(BD256,1)&lt;&gt;"0",IF(LEFT(BD256,1)="1",3.0,BE256),$D$5+$E$5*(BV256*BO256/($K$5*1000))+$F$5*(BV256*BO256/($K$5*1000))*MAX(MIN(BB256,$J$5),$I$5)*MAX(MIN(BB256,$J$5),$I$5)+$G$5*MAX(MIN(BB256,$J$5),$I$5)*(BV256*BO256/($K$5*1000))+$H$5*(BV256*BO256/($K$5*1000))*(BV256*BO256/($K$5*1000)))</f>
        <v>0</v>
      </c>
      <c r="S256">
        <f>J256*(1000-(1000*0.61365*exp(17.502*W256/(240.97+W256))/(BO256+BP256)+BJ256)/2)/(1000*0.61365*exp(17.502*W256/(240.97+W256))/(BO256+BP256)-BJ256)</f>
        <v>0</v>
      </c>
      <c r="T256">
        <f>1/((BC256+1)/(Q256/1.6)+1/(R256/1.37)) + BC256/((BC256+1)/(Q256/1.6) + BC256/(R256/1.37))</f>
        <v>0</v>
      </c>
      <c r="U256">
        <f>(AX256*BA256)</f>
        <v>0</v>
      </c>
      <c r="V256">
        <f>(BQ256+(U256+2*0.95*5.67E-8*(((BQ256+$B$7)+273)^4-(BQ256+273)^4)-44100*J256)/(1.84*29.3*R256+8*0.95*5.67E-8*(BQ256+273)^3))</f>
        <v>0</v>
      </c>
      <c r="W256">
        <f>($C$7*BR256+$D$7*BS256+$E$7*V256)</f>
        <v>0</v>
      </c>
      <c r="X256">
        <f>0.61365*exp(17.502*W256/(240.97+W256))</f>
        <v>0</v>
      </c>
      <c r="Y256">
        <f>(Z256/AA256*100)</f>
        <v>0</v>
      </c>
      <c r="Z256">
        <f>BJ256*(BO256+BP256)/1000</f>
        <v>0</v>
      </c>
      <c r="AA256">
        <f>0.61365*exp(17.502*BQ256/(240.97+BQ256))</f>
        <v>0</v>
      </c>
      <c r="AB256">
        <f>(X256-BJ256*(BO256+BP256)/1000)</f>
        <v>0</v>
      </c>
      <c r="AC256">
        <f>(-J256*44100)</f>
        <v>0</v>
      </c>
      <c r="AD256">
        <f>2*29.3*R256*0.92*(BQ256-W256)</f>
        <v>0</v>
      </c>
      <c r="AE256">
        <f>2*0.95*5.67E-8*(((BQ256+$B$7)+273)^4-(W256+273)^4)</f>
        <v>0</v>
      </c>
      <c r="AF256">
        <f>U256+AE256+AC256+AD256</f>
        <v>0</v>
      </c>
      <c r="AG256">
        <f>BN256*AU256*(BI256-BH256*(1000-AU256*BK256)/(1000-AU256*BJ256))/(100*BB256)</f>
        <v>0</v>
      </c>
      <c r="AH256">
        <f>1000*BN256*AU256*(BJ256-BK256)/(100*BB256*(1000-AU256*BJ256))</f>
        <v>0</v>
      </c>
      <c r="AI256">
        <f>(AJ256 - AK256 - BO256*1E3/(8.314*(BQ256+273.15)) * AM256/BN256 * AL256) * BN256/(100*BB256) * (1000 - BK256)/1000</f>
        <v>0</v>
      </c>
      <c r="AJ256">
        <v>379.951357499078</v>
      </c>
      <c r="AK256">
        <v>384.779939393939</v>
      </c>
      <c r="AL256">
        <v>-2.92943581042249</v>
      </c>
      <c r="AM256">
        <v>66.8778104933795</v>
      </c>
      <c r="AN256">
        <f>(AP256 - AO256 + BO256*1E3/(8.314*(BQ256+273.15)) * AR256/BN256 * AQ256) * BN256/(100*BB256) * 1000/(1000 - AP256)</f>
        <v>0</v>
      </c>
      <c r="AO256">
        <v>23.8385432299611</v>
      </c>
      <c r="AP256">
        <v>24.8792781818182</v>
      </c>
      <c r="AQ256">
        <v>-0.000208391219876163</v>
      </c>
      <c r="AR256">
        <v>77.414151381061</v>
      </c>
      <c r="AS256">
        <v>31</v>
      </c>
      <c r="AT256">
        <v>6</v>
      </c>
      <c r="AU256">
        <f>IF(AS256*$H$13&gt;=AW256,1.0,(AW256/(AW256-AS256*$H$13)))</f>
        <v>0</v>
      </c>
      <c r="AV256">
        <f>(AU256-1)*100</f>
        <v>0</v>
      </c>
      <c r="AW256">
        <f>MAX(0,($B$13+$C$13*BV256)/(1+$D$13*BV256)*BO256/(BQ256+273)*$E$13)</f>
        <v>0</v>
      </c>
      <c r="AX256">
        <f>$B$11*BW256+$C$11*BX256+$F$11*CI256*(1-CL256)</f>
        <v>0</v>
      </c>
      <c r="AY256">
        <f>AX256*AZ256</f>
        <v>0</v>
      </c>
      <c r="AZ256">
        <f>($B$11*$D$9+$C$11*$D$9+$F$11*((CV256+CN256)/MAX(CV256+CN256+CW256, 0.1)*$I$9+CW256/MAX(CV256+CN256+CW256, 0.1)*$J$9))/($B$11+$C$11+$F$11)</f>
        <v>0</v>
      </c>
      <c r="BA256">
        <f>($B$11*$K$9+$C$11*$K$9+$F$11*((CV256+CN256)/MAX(CV256+CN256+CW256, 0.1)*$P$9+CW256/MAX(CV256+CN256+CW256, 0.1)*$Q$9))/($B$11+$C$11+$F$11)</f>
        <v>0</v>
      </c>
      <c r="BB256">
        <v>2.18</v>
      </c>
      <c r="BC256">
        <v>0.5</v>
      </c>
      <c r="BD256" t="s">
        <v>355</v>
      </c>
      <c r="BE256">
        <v>2</v>
      </c>
      <c r="BF256" t="b">
        <v>1</v>
      </c>
      <c r="BG256">
        <v>1656175566</v>
      </c>
      <c r="BH256">
        <v>393.148222222222</v>
      </c>
      <c r="BI256">
        <v>383.985851851852</v>
      </c>
      <c r="BJ256">
        <v>24.8860185185185</v>
      </c>
      <c r="BK256">
        <v>23.8716888888889</v>
      </c>
      <c r="BL256">
        <v>391.810592592593</v>
      </c>
      <c r="BM256">
        <v>24.8344703703704</v>
      </c>
      <c r="BN256">
        <v>500.002814814815</v>
      </c>
      <c r="BO256">
        <v>76.3460703703704</v>
      </c>
      <c r="BP256">
        <v>0.0999881666666666</v>
      </c>
      <c r="BQ256">
        <v>28.0635518518519</v>
      </c>
      <c r="BR256">
        <v>28.4216592592593</v>
      </c>
      <c r="BS256">
        <v>999.9</v>
      </c>
      <c r="BT256">
        <v>0</v>
      </c>
      <c r="BU256">
        <v>0</v>
      </c>
      <c r="BV256">
        <v>9981.89777777778</v>
      </c>
      <c r="BW256">
        <v>0</v>
      </c>
      <c r="BX256">
        <v>1959.70111111111</v>
      </c>
      <c r="BY256">
        <v>9.16238777777778</v>
      </c>
      <c r="BZ256">
        <v>403.181740740741</v>
      </c>
      <c r="CA256">
        <v>393.376518518518</v>
      </c>
      <c r="CB256">
        <v>1.01434122222222</v>
      </c>
      <c r="CC256">
        <v>383.985851851852</v>
      </c>
      <c r="CD256">
        <v>23.8716888888889</v>
      </c>
      <c r="CE256">
        <v>1.89995037037037</v>
      </c>
      <c r="CF256">
        <v>1.82251</v>
      </c>
      <c r="CG256">
        <v>16.6343037037037</v>
      </c>
      <c r="CH256">
        <v>15.9811888888889</v>
      </c>
      <c r="CI256">
        <v>1999.99185185185</v>
      </c>
      <c r="CJ256">
        <v>0.979997592592593</v>
      </c>
      <c r="CK256">
        <v>0.0200020555555556</v>
      </c>
      <c r="CL256">
        <v>0</v>
      </c>
      <c r="CM256">
        <v>2.41912222222222</v>
      </c>
      <c r="CN256">
        <v>0</v>
      </c>
      <c r="CO256">
        <v>2082.62592592593</v>
      </c>
      <c r="CP256">
        <v>16705.3185185185</v>
      </c>
      <c r="CQ256">
        <v>46.625</v>
      </c>
      <c r="CR256">
        <v>49.3493333333333</v>
      </c>
      <c r="CS256">
        <v>47.6456666666667</v>
      </c>
      <c r="CT256">
        <v>47.25</v>
      </c>
      <c r="CU256">
        <v>46.187</v>
      </c>
      <c r="CV256">
        <v>1959.98888888889</v>
      </c>
      <c r="CW256">
        <v>40</v>
      </c>
      <c r="CX256">
        <v>0</v>
      </c>
      <c r="CY256">
        <v>1656175572.6</v>
      </c>
      <c r="CZ256">
        <v>0</v>
      </c>
      <c r="DA256">
        <v>0</v>
      </c>
      <c r="DB256" t="s">
        <v>356</v>
      </c>
      <c r="DC256">
        <v>1656081796.1</v>
      </c>
      <c r="DD256">
        <v>1656081786.6</v>
      </c>
      <c r="DE256">
        <v>0</v>
      </c>
      <c r="DF256">
        <v>0.447</v>
      </c>
      <c r="DG256">
        <v>0.012</v>
      </c>
      <c r="DH256">
        <v>1.816</v>
      </c>
      <c r="DI256">
        <v>-0.091</v>
      </c>
      <c r="DJ256">
        <v>420</v>
      </c>
      <c r="DK256">
        <v>13</v>
      </c>
      <c r="DL256">
        <v>0.64</v>
      </c>
      <c r="DM256">
        <v>0.22</v>
      </c>
      <c r="DN256">
        <v>4.91925312195122</v>
      </c>
      <c r="DO256">
        <v>62.8796934982578</v>
      </c>
      <c r="DP256">
        <v>6.30162715178127</v>
      </c>
      <c r="DQ256">
        <v>0</v>
      </c>
      <c r="DR256">
        <v>1.01140765853659</v>
      </c>
      <c r="DS256">
        <v>0.106594912891986</v>
      </c>
      <c r="DT256">
        <v>0.0197113537390222</v>
      </c>
      <c r="DU256">
        <v>0</v>
      </c>
      <c r="DV256">
        <v>0</v>
      </c>
      <c r="DW256">
        <v>2</v>
      </c>
      <c r="DX256" t="s">
        <v>357</v>
      </c>
      <c r="DY256">
        <v>2.79268</v>
      </c>
      <c r="DZ256">
        <v>2.7163</v>
      </c>
      <c r="EA256">
        <v>0.0692042</v>
      </c>
      <c r="EB256">
        <v>0.0673789</v>
      </c>
      <c r="EC256">
        <v>0.0884328</v>
      </c>
      <c r="ED256">
        <v>0.0852115</v>
      </c>
      <c r="EE256">
        <v>25858.6</v>
      </c>
      <c r="EF256">
        <v>22471.1</v>
      </c>
      <c r="EG256">
        <v>24909.5</v>
      </c>
      <c r="EH256">
        <v>23501.5</v>
      </c>
      <c r="EI256">
        <v>38850.1</v>
      </c>
      <c r="EJ256">
        <v>35634.3</v>
      </c>
      <c r="EK256">
        <v>45136.3</v>
      </c>
      <c r="EL256">
        <v>41993.5</v>
      </c>
      <c r="EM256">
        <v>1.66255</v>
      </c>
      <c r="EN256">
        <v>2.07562</v>
      </c>
      <c r="EO256">
        <v>-0.0524148</v>
      </c>
      <c r="EP256">
        <v>0</v>
      </c>
      <c r="EQ256">
        <v>29.2768</v>
      </c>
      <c r="ER256">
        <v>999.9</v>
      </c>
      <c r="ES256">
        <v>35.649</v>
      </c>
      <c r="ET256">
        <v>37.988</v>
      </c>
      <c r="EU256">
        <v>31.0688</v>
      </c>
      <c r="EV256">
        <v>53.3268</v>
      </c>
      <c r="EW256">
        <v>32.3117</v>
      </c>
      <c r="EX256">
        <v>2</v>
      </c>
      <c r="EY256">
        <v>0.668684</v>
      </c>
      <c r="EZ256">
        <v>5.90776</v>
      </c>
      <c r="FA256">
        <v>20.141</v>
      </c>
      <c r="FB256">
        <v>5.23301</v>
      </c>
      <c r="FC256">
        <v>11.9926</v>
      </c>
      <c r="FD256">
        <v>4.95505</v>
      </c>
      <c r="FE256">
        <v>3.30395</v>
      </c>
      <c r="FF256">
        <v>9999</v>
      </c>
      <c r="FG256">
        <v>312.5</v>
      </c>
      <c r="FH256">
        <v>3836.7</v>
      </c>
      <c r="FI256">
        <v>9999</v>
      </c>
      <c r="FJ256">
        <v>1.86815</v>
      </c>
      <c r="FK256">
        <v>1.86401</v>
      </c>
      <c r="FL256">
        <v>1.87137</v>
      </c>
      <c r="FM256">
        <v>1.86249</v>
      </c>
      <c r="FN256">
        <v>1.86188</v>
      </c>
      <c r="FO256">
        <v>1.8682</v>
      </c>
      <c r="FP256">
        <v>1.8584</v>
      </c>
      <c r="FQ256">
        <v>1.86462</v>
      </c>
      <c r="FR256">
        <v>5</v>
      </c>
      <c r="FS256">
        <v>0</v>
      </c>
      <c r="FT256">
        <v>0</v>
      </c>
      <c r="FU256">
        <v>0</v>
      </c>
      <c r="FV256" t="s">
        <v>358</v>
      </c>
      <c r="FW256" t="s">
        <v>359</v>
      </c>
      <c r="FX256" t="s">
        <v>360</v>
      </c>
      <c r="FY256" t="s">
        <v>360</v>
      </c>
      <c r="FZ256" t="s">
        <v>360</v>
      </c>
      <c r="GA256" t="s">
        <v>360</v>
      </c>
      <c r="GB256">
        <v>0</v>
      </c>
      <c r="GC256">
        <v>100</v>
      </c>
      <c r="GD256">
        <v>100</v>
      </c>
      <c r="GE256">
        <v>1.302</v>
      </c>
      <c r="GF256">
        <v>0.0516</v>
      </c>
      <c r="GG256">
        <v>0.394990895927804</v>
      </c>
      <c r="GH256">
        <v>0.00311535208462502</v>
      </c>
      <c r="GI256">
        <v>-2.16445174003142e-06</v>
      </c>
      <c r="GJ256">
        <v>9.0383515404126e-10</v>
      </c>
      <c r="GK256">
        <v>0.0515542376217994</v>
      </c>
      <c r="GL256">
        <v>0</v>
      </c>
      <c r="GM256">
        <v>0</v>
      </c>
      <c r="GN256">
        <v>0</v>
      </c>
      <c r="GO256">
        <v>18</v>
      </c>
      <c r="GP256">
        <v>2154</v>
      </c>
      <c r="GQ256">
        <v>2</v>
      </c>
      <c r="GR256">
        <v>17</v>
      </c>
      <c r="GS256">
        <v>1563</v>
      </c>
      <c r="GT256">
        <v>1563.1</v>
      </c>
      <c r="GU256">
        <v>1.1499</v>
      </c>
      <c r="GV256">
        <v>2.40234</v>
      </c>
      <c r="GW256">
        <v>1.99829</v>
      </c>
      <c r="GX256">
        <v>2.66724</v>
      </c>
      <c r="GY256">
        <v>2.09351</v>
      </c>
      <c r="GZ256">
        <v>2.3645</v>
      </c>
      <c r="HA256">
        <v>43.4264</v>
      </c>
      <c r="HB256">
        <v>14.9026</v>
      </c>
      <c r="HC256">
        <v>18</v>
      </c>
      <c r="HD256">
        <v>406.779</v>
      </c>
      <c r="HE256">
        <v>695.486</v>
      </c>
      <c r="HF256">
        <v>22.9988</v>
      </c>
      <c r="HG256">
        <v>35.63</v>
      </c>
      <c r="HH256">
        <v>30.0008</v>
      </c>
      <c r="HI256">
        <v>35.3927</v>
      </c>
      <c r="HJ256">
        <v>35.3803</v>
      </c>
      <c r="HK256">
        <v>23.063</v>
      </c>
      <c r="HL256">
        <v>30.1004</v>
      </c>
      <c r="HM256">
        <v>29.3099</v>
      </c>
      <c r="HN256">
        <v>23</v>
      </c>
      <c r="HO256">
        <v>332.616</v>
      </c>
      <c r="HP256">
        <v>23.9326</v>
      </c>
      <c r="HQ256">
        <v>95.4503</v>
      </c>
      <c r="HR256">
        <v>98.67</v>
      </c>
    </row>
    <row r="257" spans="1:226">
      <c r="A257">
        <v>241</v>
      </c>
      <c r="B257">
        <v>1656175578.5</v>
      </c>
      <c r="C257">
        <v>5782</v>
      </c>
      <c r="D257" t="s">
        <v>843</v>
      </c>
      <c r="E257" t="s">
        <v>844</v>
      </c>
      <c r="F257">
        <v>5</v>
      </c>
      <c r="G257" t="s">
        <v>832</v>
      </c>
      <c r="H257" t="s">
        <v>354</v>
      </c>
      <c r="I257">
        <v>1656175570.71429</v>
      </c>
      <c r="J257">
        <f>(K257)/1000</f>
        <v>0</v>
      </c>
      <c r="K257">
        <f>IF(BF257, AN257, AH257)</f>
        <v>0</v>
      </c>
      <c r="L257">
        <f>IF(BF257, AI257, AG257)</f>
        <v>0</v>
      </c>
      <c r="M257">
        <f>BH257 - IF(AU257&gt;1, L257*BB257*100.0/(AW257*BV257), 0)</f>
        <v>0</v>
      </c>
      <c r="N257">
        <f>((T257-J257/2)*M257-L257)/(T257+J257/2)</f>
        <v>0</v>
      </c>
      <c r="O257">
        <f>N257*(BO257+BP257)/1000.0</f>
        <v>0</v>
      </c>
      <c r="P257">
        <f>(BH257 - IF(AU257&gt;1, L257*BB257*100.0/(AW257*BV257), 0))*(BO257+BP257)/1000.0</f>
        <v>0</v>
      </c>
      <c r="Q257">
        <f>2.0/((1/S257-1/R257)+SIGN(S257)*SQRT((1/S257-1/R257)*(1/S257-1/R257) + 4*BC257/((BC257+1)*(BC257+1))*(2*1/S257*1/R257-1/R257*1/R257)))</f>
        <v>0</v>
      </c>
      <c r="R257">
        <f>IF(LEFT(BD257,1)&lt;&gt;"0",IF(LEFT(BD257,1)="1",3.0,BE257),$D$5+$E$5*(BV257*BO257/($K$5*1000))+$F$5*(BV257*BO257/($K$5*1000))*MAX(MIN(BB257,$J$5),$I$5)*MAX(MIN(BB257,$J$5),$I$5)+$G$5*MAX(MIN(BB257,$J$5),$I$5)*(BV257*BO257/($K$5*1000))+$H$5*(BV257*BO257/($K$5*1000))*(BV257*BO257/($K$5*1000)))</f>
        <v>0</v>
      </c>
      <c r="S257">
        <f>J257*(1000-(1000*0.61365*exp(17.502*W257/(240.97+W257))/(BO257+BP257)+BJ257)/2)/(1000*0.61365*exp(17.502*W257/(240.97+W257))/(BO257+BP257)-BJ257)</f>
        <v>0</v>
      </c>
      <c r="T257">
        <f>1/((BC257+1)/(Q257/1.6)+1/(R257/1.37)) + BC257/((BC257+1)/(Q257/1.6) + BC257/(R257/1.37))</f>
        <v>0</v>
      </c>
      <c r="U257">
        <f>(AX257*BA257)</f>
        <v>0</v>
      </c>
      <c r="V257">
        <f>(BQ257+(U257+2*0.95*5.67E-8*(((BQ257+$B$7)+273)^4-(BQ257+273)^4)-44100*J257)/(1.84*29.3*R257+8*0.95*5.67E-8*(BQ257+273)^3))</f>
        <v>0</v>
      </c>
      <c r="W257">
        <f>($C$7*BR257+$D$7*BS257+$E$7*V257)</f>
        <v>0</v>
      </c>
      <c r="X257">
        <f>0.61365*exp(17.502*W257/(240.97+W257))</f>
        <v>0</v>
      </c>
      <c r="Y257">
        <f>(Z257/AA257*100)</f>
        <v>0</v>
      </c>
      <c r="Z257">
        <f>BJ257*(BO257+BP257)/1000</f>
        <v>0</v>
      </c>
      <c r="AA257">
        <f>0.61365*exp(17.502*BQ257/(240.97+BQ257))</f>
        <v>0</v>
      </c>
      <c r="AB257">
        <f>(X257-BJ257*(BO257+BP257)/1000)</f>
        <v>0</v>
      </c>
      <c r="AC257">
        <f>(-J257*44100)</f>
        <v>0</v>
      </c>
      <c r="AD257">
        <f>2*29.3*R257*0.92*(BQ257-W257)</f>
        <v>0</v>
      </c>
      <c r="AE257">
        <f>2*0.95*5.67E-8*(((BQ257+$B$7)+273)^4-(W257+273)^4)</f>
        <v>0</v>
      </c>
      <c r="AF257">
        <f>U257+AE257+AC257+AD257</f>
        <v>0</v>
      </c>
      <c r="AG257">
        <f>BN257*AU257*(BI257-BH257*(1000-AU257*BK257)/(1000-AU257*BJ257))/(100*BB257)</f>
        <v>0</v>
      </c>
      <c r="AH257">
        <f>1000*BN257*AU257*(BJ257-BK257)/(100*BB257*(1000-AU257*BJ257))</f>
        <v>0</v>
      </c>
      <c r="AI257">
        <f>(AJ257 - AK257 - BO257*1E3/(8.314*(BQ257+273.15)) * AM257/BN257 * AL257) * BN257/(100*BB257) * (1000 - BK257)/1000</f>
        <v>0</v>
      </c>
      <c r="AJ257">
        <v>363.260305837789</v>
      </c>
      <c r="AK257">
        <v>369.384684848485</v>
      </c>
      <c r="AL257">
        <v>-3.1083225374705</v>
      </c>
      <c r="AM257">
        <v>66.8778104933795</v>
      </c>
      <c r="AN257">
        <f>(AP257 - AO257 + BO257*1E3/(8.314*(BQ257+273.15)) * AR257/BN257 * AQ257) * BN257/(100*BB257) * 1000/(1000 - AP257)</f>
        <v>0</v>
      </c>
      <c r="AO257">
        <v>23.8661651209817</v>
      </c>
      <c r="AP257">
        <v>24.8841909090909</v>
      </c>
      <c r="AQ257">
        <v>8.06933367383327e-05</v>
      </c>
      <c r="AR257">
        <v>77.414151381061</v>
      </c>
      <c r="AS257">
        <v>31</v>
      </c>
      <c r="AT257">
        <v>6</v>
      </c>
      <c r="AU257">
        <f>IF(AS257*$H$13&gt;=AW257,1.0,(AW257/(AW257-AS257*$H$13)))</f>
        <v>0</v>
      </c>
      <c r="AV257">
        <f>(AU257-1)*100</f>
        <v>0</v>
      </c>
      <c r="AW257">
        <f>MAX(0,($B$13+$C$13*BV257)/(1+$D$13*BV257)*BO257/(BQ257+273)*$E$13)</f>
        <v>0</v>
      </c>
      <c r="AX257">
        <f>$B$11*BW257+$C$11*BX257+$F$11*CI257*(1-CL257)</f>
        <v>0</v>
      </c>
      <c r="AY257">
        <f>AX257*AZ257</f>
        <v>0</v>
      </c>
      <c r="AZ257">
        <f>($B$11*$D$9+$C$11*$D$9+$F$11*((CV257+CN257)/MAX(CV257+CN257+CW257, 0.1)*$I$9+CW257/MAX(CV257+CN257+CW257, 0.1)*$J$9))/($B$11+$C$11+$F$11)</f>
        <v>0</v>
      </c>
      <c r="BA257">
        <f>($B$11*$K$9+$C$11*$K$9+$F$11*((CV257+CN257)/MAX(CV257+CN257+CW257, 0.1)*$P$9+CW257/MAX(CV257+CN257+CW257, 0.1)*$Q$9))/($B$11+$C$11+$F$11)</f>
        <v>0</v>
      </c>
      <c r="BB257">
        <v>2.18</v>
      </c>
      <c r="BC257">
        <v>0.5</v>
      </c>
      <c r="BD257" t="s">
        <v>355</v>
      </c>
      <c r="BE257">
        <v>2</v>
      </c>
      <c r="BF257" t="b">
        <v>1</v>
      </c>
      <c r="BG257">
        <v>1656175570.71429</v>
      </c>
      <c r="BH257">
        <v>381.166464285714</v>
      </c>
      <c r="BI257">
        <v>369.133214285714</v>
      </c>
      <c r="BJ257">
        <v>24.885975</v>
      </c>
      <c r="BK257">
        <v>23.8676</v>
      </c>
      <c r="BL257">
        <v>379.851107142857</v>
      </c>
      <c r="BM257">
        <v>24.8344321428571</v>
      </c>
      <c r="BN257">
        <v>499.977928571429</v>
      </c>
      <c r="BO257">
        <v>76.3454071428572</v>
      </c>
      <c r="BP257">
        <v>0.099957425</v>
      </c>
      <c r="BQ257">
        <v>28.0678821428571</v>
      </c>
      <c r="BR257">
        <v>28.4314785714286</v>
      </c>
      <c r="BS257">
        <v>999.9</v>
      </c>
      <c r="BT257">
        <v>0</v>
      </c>
      <c r="BU257">
        <v>0</v>
      </c>
      <c r="BV257">
        <v>9991.24642857143</v>
      </c>
      <c r="BW257">
        <v>0</v>
      </c>
      <c r="BX257">
        <v>1957.55642857143</v>
      </c>
      <c r="BY257">
        <v>12.0333675</v>
      </c>
      <c r="BZ257">
        <v>390.894357142857</v>
      </c>
      <c r="CA257">
        <v>378.159</v>
      </c>
      <c r="CB257">
        <v>1.01838525</v>
      </c>
      <c r="CC257">
        <v>369.133214285714</v>
      </c>
      <c r="CD257">
        <v>23.8676</v>
      </c>
      <c r="CE257">
        <v>1.89993035714286</v>
      </c>
      <c r="CF257">
        <v>1.8221825</v>
      </c>
      <c r="CG257">
        <v>16.6341428571429</v>
      </c>
      <c r="CH257">
        <v>15.9783821428571</v>
      </c>
      <c r="CI257">
        <v>1999.97428571429</v>
      </c>
      <c r="CJ257">
        <v>0.979997285714286</v>
      </c>
      <c r="CK257">
        <v>0.0200022857142857</v>
      </c>
      <c r="CL257">
        <v>0</v>
      </c>
      <c r="CM257">
        <v>2.41258571428571</v>
      </c>
      <c r="CN257">
        <v>0</v>
      </c>
      <c r="CO257">
        <v>2079.88642857143</v>
      </c>
      <c r="CP257">
        <v>16705.1678571429</v>
      </c>
      <c r="CQ257">
        <v>46.625</v>
      </c>
      <c r="CR257">
        <v>49.339</v>
      </c>
      <c r="CS257">
        <v>47.6360714285714</v>
      </c>
      <c r="CT257">
        <v>47.2455</v>
      </c>
      <c r="CU257">
        <v>46.187</v>
      </c>
      <c r="CV257">
        <v>1959.96964285714</v>
      </c>
      <c r="CW257">
        <v>40</v>
      </c>
      <c r="CX257">
        <v>0</v>
      </c>
      <c r="CY257">
        <v>1656175577.4</v>
      </c>
      <c r="CZ257">
        <v>0</v>
      </c>
      <c r="DA257">
        <v>0</v>
      </c>
      <c r="DB257" t="s">
        <v>356</v>
      </c>
      <c r="DC257">
        <v>1656081796.1</v>
      </c>
      <c r="DD257">
        <v>1656081786.6</v>
      </c>
      <c r="DE257">
        <v>0</v>
      </c>
      <c r="DF257">
        <v>0.447</v>
      </c>
      <c r="DG257">
        <v>0.012</v>
      </c>
      <c r="DH257">
        <v>1.816</v>
      </c>
      <c r="DI257">
        <v>-0.091</v>
      </c>
      <c r="DJ257">
        <v>420</v>
      </c>
      <c r="DK257">
        <v>13</v>
      </c>
      <c r="DL257">
        <v>0.64</v>
      </c>
      <c r="DM257">
        <v>0.22</v>
      </c>
      <c r="DN257">
        <v>9.33078009756098</v>
      </c>
      <c r="DO257">
        <v>42.3761218745645</v>
      </c>
      <c r="DP257">
        <v>4.316455992273</v>
      </c>
      <c r="DQ257">
        <v>0</v>
      </c>
      <c r="DR257">
        <v>1.01231307317073</v>
      </c>
      <c r="DS257">
        <v>0.109040655052264</v>
      </c>
      <c r="DT257">
        <v>0.0195388846005516</v>
      </c>
      <c r="DU257">
        <v>0</v>
      </c>
      <c r="DV257">
        <v>0</v>
      </c>
      <c r="DW257">
        <v>2</v>
      </c>
      <c r="DX257" t="s">
        <v>357</v>
      </c>
      <c r="DY257">
        <v>2.79246</v>
      </c>
      <c r="DZ257">
        <v>2.71627</v>
      </c>
      <c r="EA257">
        <v>0.0669742</v>
      </c>
      <c r="EB257">
        <v>0.0649238</v>
      </c>
      <c r="EC257">
        <v>0.0884462</v>
      </c>
      <c r="ED257">
        <v>0.085251</v>
      </c>
      <c r="EE257">
        <v>25920</v>
      </c>
      <c r="EF257">
        <v>22529.9</v>
      </c>
      <c r="EG257">
        <v>24909</v>
      </c>
      <c r="EH257">
        <v>23501.2</v>
      </c>
      <c r="EI257">
        <v>38848.5</v>
      </c>
      <c r="EJ257">
        <v>35632.3</v>
      </c>
      <c r="EK257">
        <v>45135.2</v>
      </c>
      <c r="EL257">
        <v>41993</v>
      </c>
      <c r="EM257">
        <v>1.66232</v>
      </c>
      <c r="EN257">
        <v>2.0755</v>
      </c>
      <c r="EO257">
        <v>-0.0535324</v>
      </c>
      <c r="EP257">
        <v>0</v>
      </c>
      <c r="EQ257">
        <v>29.2928</v>
      </c>
      <c r="ER257">
        <v>999.9</v>
      </c>
      <c r="ES257">
        <v>35.649</v>
      </c>
      <c r="ET257">
        <v>37.988</v>
      </c>
      <c r="EU257">
        <v>31.0668</v>
      </c>
      <c r="EV257">
        <v>53.3668</v>
      </c>
      <c r="EW257">
        <v>32.3798</v>
      </c>
      <c r="EX257">
        <v>2</v>
      </c>
      <c r="EY257">
        <v>0.669207</v>
      </c>
      <c r="EZ257">
        <v>5.89362</v>
      </c>
      <c r="FA257">
        <v>20.1414</v>
      </c>
      <c r="FB257">
        <v>5.23062</v>
      </c>
      <c r="FC257">
        <v>11.9924</v>
      </c>
      <c r="FD257">
        <v>4.95405</v>
      </c>
      <c r="FE257">
        <v>3.30393</v>
      </c>
      <c r="FF257">
        <v>9999</v>
      </c>
      <c r="FG257">
        <v>312.5</v>
      </c>
      <c r="FH257">
        <v>3837</v>
      </c>
      <c r="FI257">
        <v>9999</v>
      </c>
      <c r="FJ257">
        <v>1.86814</v>
      </c>
      <c r="FK257">
        <v>1.864</v>
      </c>
      <c r="FL257">
        <v>1.8714</v>
      </c>
      <c r="FM257">
        <v>1.86249</v>
      </c>
      <c r="FN257">
        <v>1.86188</v>
      </c>
      <c r="FO257">
        <v>1.86823</v>
      </c>
      <c r="FP257">
        <v>1.85838</v>
      </c>
      <c r="FQ257">
        <v>1.86462</v>
      </c>
      <c r="FR257">
        <v>5</v>
      </c>
      <c r="FS257">
        <v>0</v>
      </c>
      <c r="FT257">
        <v>0</v>
      </c>
      <c r="FU257">
        <v>0</v>
      </c>
      <c r="FV257" t="s">
        <v>358</v>
      </c>
      <c r="FW257" t="s">
        <v>359</v>
      </c>
      <c r="FX257" t="s">
        <v>360</v>
      </c>
      <c r="FY257" t="s">
        <v>360</v>
      </c>
      <c r="FZ257" t="s">
        <v>360</v>
      </c>
      <c r="GA257" t="s">
        <v>360</v>
      </c>
      <c r="GB257">
        <v>0</v>
      </c>
      <c r="GC257">
        <v>100</v>
      </c>
      <c r="GD257">
        <v>100</v>
      </c>
      <c r="GE257">
        <v>1.273</v>
      </c>
      <c r="GF257">
        <v>0.0515</v>
      </c>
      <c r="GG257">
        <v>0.394990895927804</v>
      </c>
      <c r="GH257">
        <v>0.00311535208462502</v>
      </c>
      <c r="GI257">
        <v>-2.16445174003142e-06</v>
      </c>
      <c r="GJ257">
        <v>9.0383515404126e-10</v>
      </c>
      <c r="GK257">
        <v>0.0515542376217994</v>
      </c>
      <c r="GL257">
        <v>0</v>
      </c>
      <c r="GM257">
        <v>0</v>
      </c>
      <c r="GN257">
        <v>0</v>
      </c>
      <c r="GO257">
        <v>18</v>
      </c>
      <c r="GP257">
        <v>2154</v>
      </c>
      <c r="GQ257">
        <v>2</v>
      </c>
      <c r="GR257">
        <v>17</v>
      </c>
      <c r="GS257">
        <v>1563</v>
      </c>
      <c r="GT257">
        <v>1563.2</v>
      </c>
      <c r="GU257">
        <v>1.1084</v>
      </c>
      <c r="GV257">
        <v>2.40234</v>
      </c>
      <c r="GW257">
        <v>1.99829</v>
      </c>
      <c r="GX257">
        <v>2.66724</v>
      </c>
      <c r="GY257">
        <v>2.09351</v>
      </c>
      <c r="GZ257">
        <v>2.32544</v>
      </c>
      <c r="HA257">
        <v>43.4264</v>
      </c>
      <c r="HB257">
        <v>14.8938</v>
      </c>
      <c r="HC257">
        <v>18</v>
      </c>
      <c r="HD257">
        <v>406.684</v>
      </c>
      <c r="HE257">
        <v>695.436</v>
      </c>
      <c r="HF257">
        <v>22.9976</v>
      </c>
      <c r="HG257">
        <v>35.6374</v>
      </c>
      <c r="HH257">
        <v>30.0007</v>
      </c>
      <c r="HI257">
        <v>35.3986</v>
      </c>
      <c r="HJ257">
        <v>35.3859</v>
      </c>
      <c r="HK257">
        <v>22.2215</v>
      </c>
      <c r="HL257">
        <v>30.1004</v>
      </c>
      <c r="HM257">
        <v>29.3099</v>
      </c>
      <c r="HN257">
        <v>23</v>
      </c>
      <c r="HO257">
        <v>319.195</v>
      </c>
      <c r="HP257">
        <v>23.9326</v>
      </c>
      <c r="HQ257">
        <v>95.4482</v>
      </c>
      <c r="HR257">
        <v>98.6688</v>
      </c>
    </row>
    <row r="258" spans="1:226">
      <c r="A258">
        <v>242</v>
      </c>
      <c r="B258">
        <v>1656175583.5</v>
      </c>
      <c r="C258">
        <v>5787</v>
      </c>
      <c r="D258" t="s">
        <v>845</v>
      </c>
      <c r="E258" t="s">
        <v>846</v>
      </c>
      <c r="F258">
        <v>5</v>
      </c>
      <c r="G258" t="s">
        <v>832</v>
      </c>
      <c r="H258" t="s">
        <v>354</v>
      </c>
      <c r="I258">
        <v>1656175576</v>
      </c>
      <c r="J258">
        <f>(K258)/1000</f>
        <v>0</v>
      </c>
      <c r="K258">
        <f>IF(BF258, AN258, AH258)</f>
        <v>0</v>
      </c>
      <c r="L258">
        <f>IF(BF258, AI258, AG258)</f>
        <v>0</v>
      </c>
      <c r="M258">
        <f>BH258 - IF(AU258&gt;1, L258*BB258*100.0/(AW258*BV258), 0)</f>
        <v>0</v>
      </c>
      <c r="N258">
        <f>((T258-J258/2)*M258-L258)/(T258+J258/2)</f>
        <v>0</v>
      </c>
      <c r="O258">
        <f>N258*(BO258+BP258)/1000.0</f>
        <v>0</v>
      </c>
      <c r="P258">
        <f>(BH258 - IF(AU258&gt;1, L258*BB258*100.0/(AW258*BV258), 0))*(BO258+BP258)/1000.0</f>
        <v>0</v>
      </c>
      <c r="Q258">
        <f>2.0/((1/S258-1/R258)+SIGN(S258)*SQRT((1/S258-1/R258)*(1/S258-1/R258) + 4*BC258/((BC258+1)*(BC258+1))*(2*1/S258*1/R258-1/R258*1/R258)))</f>
        <v>0</v>
      </c>
      <c r="R258">
        <f>IF(LEFT(BD258,1)&lt;&gt;"0",IF(LEFT(BD258,1)="1",3.0,BE258),$D$5+$E$5*(BV258*BO258/($K$5*1000))+$F$5*(BV258*BO258/($K$5*1000))*MAX(MIN(BB258,$J$5),$I$5)*MAX(MIN(BB258,$J$5),$I$5)+$G$5*MAX(MIN(BB258,$J$5),$I$5)*(BV258*BO258/($K$5*1000))+$H$5*(BV258*BO258/($K$5*1000))*(BV258*BO258/($K$5*1000)))</f>
        <v>0</v>
      </c>
      <c r="S258">
        <f>J258*(1000-(1000*0.61365*exp(17.502*W258/(240.97+W258))/(BO258+BP258)+BJ258)/2)/(1000*0.61365*exp(17.502*W258/(240.97+W258))/(BO258+BP258)-BJ258)</f>
        <v>0</v>
      </c>
      <c r="T258">
        <f>1/((BC258+1)/(Q258/1.6)+1/(R258/1.37)) + BC258/((BC258+1)/(Q258/1.6) + BC258/(R258/1.37))</f>
        <v>0</v>
      </c>
      <c r="U258">
        <f>(AX258*BA258)</f>
        <v>0</v>
      </c>
      <c r="V258">
        <f>(BQ258+(U258+2*0.95*5.67E-8*(((BQ258+$B$7)+273)^4-(BQ258+273)^4)-44100*J258)/(1.84*29.3*R258+8*0.95*5.67E-8*(BQ258+273)^3))</f>
        <v>0</v>
      </c>
      <c r="W258">
        <f>($C$7*BR258+$D$7*BS258+$E$7*V258)</f>
        <v>0</v>
      </c>
      <c r="X258">
        <f>0.61365*exp(17.502*W258/(240.97+W258))</f>
        <v>0</v>
      </c>
      <c r="Y258">
        <f>(Z258/AA258*100)</f>
        <v>0</v>
      </c>
      <c r="Z258">
        <f>BJ258*(BO258+BP258)/1000</f>
        <v>0</v>
      </c>
      <c r="AA258">
        <f>0.61365*exp(17.502*BQ258/(240.97+BQ258))</f>
        <v>0</v>
      </c>
      <c r="AB258">
        <f>(X258-BJ258*(BO258+BP258)/1000)</f>
        <v>0</v>
      </c>
      <c r="AC258">
        <f>(-J258*44100)</f>
        <v>0</v>
      </c>
      <c r="AD258">
        <f>2*29.3*R258*0.92*(BQ258-W258)</f>
        <v>0</v>
      </c>
      <c r="AE258">
        <f>2*0.95*5.67E-8*(((BQ258+$B$7)+273)^4-(W258+273)^4)</f>
        <v>0</v>
      </c>
      <c r="AF258">
        <f>U258+AE258+AC258+AD258</f>
        <v>0</v>
      </c>
      <c r="AG258">
        <f>BN258*AU258*(BI258-BH258*(1000-AU258*BK258)/(1000-AU258*BJ258))/(100*BB258)</f>
        <v>0</v>
      </c>
      <c r="AH258">
        <f>1000*BN258*AU258*(BJ258-BK258)/(100*BB258*(1000-AU258*BJ258))</f>
        <v>0</v>
      </c>
      <c r="AI258">
        <f>(AJ258 - AK258 - BO258*1E3/(8.314*(BQ258+273.15)) * AM258/BN258 * AL258) * BN258/(100*BB258) * (1000 - BK258)/1000</f>
        <v>0</v>
      </c>
      <c r="AJ258">
        <v>346.476349801842</v>
      </c>
      <c r="AK258">
        <v>353.353854545454</v>
      </c>
      <c r="AL258">
        <v>-3.20483714347991</v>
      </c>
      <c r="AM258">
        <v>66.8778104933795</v>
      </c>
      <c r="AN258">
        <f>(AP258 - AO258 + BO258*1E3/(8.314*(BQ258+273.15)) * AR258/BN258 * AQ258) * BN258/(100*BB258) * 1000/(1000 - AP258)</f>
        <v>0</v>
      </c>
      <c r="AO258">
        <v>23.8810267903856</v>
      </c>
      <c r="AP258">
        <v>24.8948757575758</v>
      </c>
      <c r="AQ258">
        <v>0.000341629655365918</v>
      </c>
      <c r="AR258">
        <v>77.414151381061</v>
      </c>
      <c r="AS258">
        <v>31</v>
      </c>
      <c r="AT258">
        <v>6</v>
      </c>
      <c r="AU258">
        <f>IF(AS258*$H$13&gt;=AW258,1.0,(AW258/(AW258-AS258*$H$13)))</f>
        <v>0</v>
      </c>
      <c r="AV258">
        <f>(AU258-1)*100</f>
        <v>0</v>
      </c>
      <c r="AW258">
        <f>MAX(0,($B$13+$C$13*BV258)/(1+$D$13*BV258)*BO258/(BQ258+273)*$E$13)</f>
        <v>0</v>
      </c>
      <c r="AX258">
        <f>$B$11*BW258+$C$11*BX258+$F$11*CI258*(1-CL258)</f>
        <v>0</v>
      </c>
      <c r="AY258">
        <f>AX258*AZ258</f>
        <v>0</v>
      </c>
      <c r="AZ258">
        <f>($B$11*$D$9+$C$11*$D$9+$F$11*((CV258+CN258)/MAX(CV258+CN258+CW258, 0.1)*$I$9+CW258/MAX(CV258+CN258+CW258, 0.1)*$J$9))/($B$11+$C$11+$F$11)</f>
        <v>0</v>
      </c>
      <c r="BA258">
        <f>($B$11*$K$9+$C$11*$K$9+$F$11*((CV258+CN258)/MAX(CV258+CN258+CW258, 0.1)*$P$9+CW258/MAX(CV258+CN258+CW258, 0.1)*$Q$9))/($B$11+$C$11+$F$11)</f>
        <v>0</v>
      </c>
      <c r="BB258">
        <v>2.18</v>
      </c>
      <c r="BC258">
        <v>0.5</v>
      </c>
      <c r="BD258" t="s">
        <v>355</v>
      </c>
      <c r="BE258">
        <v>2</v>
      </c>
      <c r="BF258" t="b">
        <v>1</v>
      </c>
      <c r="BG258">
        <v>1656175576</v>
      </c>
      <c r="BH258">
        <v>366.018111111111</v>
      </c>
      <c r="BI258">
        <v>352.088851851852</v>
      </c>
      <c r="BJ258">
        <v>24.885537037037</v>
      </c>
      <c r="BK258">
        <v>23.8678222222222</v>
      </c>
      <c r="BL258">
        <v>364.731148148148</v>
      </c>
      <c r="BM258">
        <v>24.8339925925926</v>
      </c>
      <c r="BN258">
        <v>499.972148148148</v>
      </c>
      <c r="BO258">
        <v>76.3447925925926</v>
      </c>
      <c r="BP258">
        <v>0.0999669518518519</v>
      </c>
      <c r="BQ258">
        <v>28.0733518518518</v>
      </c>
      <c r="BR258">
        <v>28.4192481481481</v>
      </c>
      <c r="BS258">
        <v>999.9</v>
      </c>
      <c r="BT258">
        <v>0</v>
      </c>
      <c r="BU258">
        <v>0</v>
      </c>
      <c r="BV258">
        <v>9992.61296296296</v>
      </c>
      <c r="BW258">
        <v>0</v>
      </c>
      <c r="BX258">
        <v>1957.45444444444</v>
      </c>
      <c r="BY258">
        <v>13.9293333333333</v>
      </c>
      <c r="BZ258">
        <v>375.359074074074</v>
      </c>
      <c r="CA258">
        <v>360.69762962963</v>
      </c>
      <c r="CB258">
        <v>1.01772111111111</v>
      </c>
      <c r="CC258">
        <v>352.088851851852</v>
      </c>
      <c r="CD258">
        <v>23.8678222222222</v>
      </c>
      <c r="CE258">
        <v>1.89988148148148</v>
      </c>
      <c r="CF258">
        <v>1.82218481481481</v>
      </c>
      <c r="CG258">
        <v>16.6337407407407</v>
      </c>
      <c r="CH258">
        <v>15.9784037037037</v>
      </c>
      <c r="CI258">
        <v>1999.97925925926</v>
      </c>
      <c r="CJ258">
        <v>0.979997444444445</v>
      </c>
      <c r="CK258">
        <v>0.0200021666666667</v>
      </c>
      <c r="CL258">
        <v>0</v>
      </c>
      <c r="CM258">
        <v>2.39066296296296</v>
      </c>
      <c r="CN258">
        <v>0</v>
      </c>
      <c r="CO258">
        <v>2076.47888888889</v>
      </c>
      <c r="CP258">
        <v>16705.2111111111</v>
      </c>
      <c r="CQ258">
        <v>46.625</v>
      </c>
      <c r="CR258">
        <v>49.3236666666667</v>
      </c>
      <c r="CS258">
        <v>47.625</v>
      </c>
      <c r="CT258">
        <v>47.2406666666667</v>
      </c>
      <c r="CU258">
        <v>46.187</v>
      </c>
      <c r="CV258">
        <v>1959.97703703704</v>
      </c>
      <c r="CW258">
        <v>40</v>
      </c>
      <c r="CX258">
        <v>0</v>
      </c>
      <c r="CY258">
        <v>1656175582.2</v>
      </c>
      <c r="CZ258">
        <v>0</v>
      </c>
      <c r="DA258">
        <v>0</v>
      </c>
      <c r="DB258" t="s">
        <v>356</v>
      </c>
      <c r="DC258">
        <v>1656081796.1</v>
      </c>
      <c r="DD258">
        <v>1656081786.6</v>
      </c>
      <c r="DE258">
        <v>0</v>
      </c>
      <c r="DF258">
        <v>0.447</v>
      </c>
      <c r="DG258">
        <v>0.012</v>
      </c>
      <c r="DH258">
        <v>1.816</v>
      </c>
      <c r="DI258">
        <v>-0.091</v>
      </c>
      <c r="DJ258">
        <v>420</v>
      </c>
      <c r="DK258">
        <v>13</v>
      </c>
      <c r="DL258">
        <v>0.64</v>
      </c>
      <c r="DM258">
        <v>0.22</v>
      </c>
      <c r="DN258">
        <v>12.2610797560976</v>
      </c>
      <c r="DO258">
        <v>25.021371010453</v>
      </c>
      <c r="DP258">
        <v>2.57278683194256</v>
      </c>
      <c r="DQ258">
        <v>0</v>
      </c>
      <c r="DR258">
        <v>1.01439219512195</v>
      </c>
      <c r="DS258">
        <v>-0.0043163205574897</v>
      </c>
      <c r="DT258">
        <v>0.0181209160448193</v>
      </c>
      <c r="DU258">
        <v>1</v>
      </c>
      <c r="DV258">
        <v>1</v>
      </c>
      <c r="DW258">
        <v>2</v>
      </c>
      <c r="DX258" t="s">
        <v>375</v>
      </c>
      <c r="DY258">
        <v>2.79297</v>
      </c>
      <c r="DZ258">
        <v>2.71669</v>
      </c>
      <c r="EA258">
        <v>0.0646277</v>
      </c>
      <c r="EB258">
        <v>0.0625341</v>
      </c>
      <c r="EC258">
        <v>0.0884707</v>
      </c>
      <c r="ED258">
        <v>0.0852916</v>
      </c>
      <c r="EE258">
        <v>25984.9</v>
      </c>
      <c r="EF258">
        <v>22587.3</v>
      </c>
      <c r="EG258">
        <v>24908.8</v>
      </c>
      <c r="EH258">
        <v>23501.1</v>
      </c>
      <c r="EI258">
        <v>38847</v>
      </c>
      <c r="EJ258">
        <v>35630.6</v>
      </c>
      <c r="EK258">
        <v>45134.7</v>
      </c>
      <c r="EL258">
        <v>41992.9</v>
      </c>
      <c r="EM258">
        <v>1.66282</v>
      </c>
      <c r="EN258">
        <v>2.07498</v>
      </c>
      <c r="EO258">
        <v>-0.0552535</v>
      </c>
      <c r="EP258">
        <v>0</v>
      </c>
      <c r="EQ258">
        <v>29.3054</v>
      </c>
      <c r="ER258">
        <v>999.9</v>
      </c>
      <c r="ES258">
        <v>35.624</v>
      </c>
      <c r="ET258">
        <v>38.018</v>
      </c>
      <c r="EU258">
        <v>31.0961</v>
      </c>
      <c r="EV258">
        <v>53.1668</v>
      </c>
      <c r="EW258">
        <v>32.2396</v>
      </c>
      <c r="EX258">
        <v>2</v>
      </c>
      <c r="EY258">
        <v>0.66987</v>
      </c>
      <c r="EZ258">
        <v>5.88867</v>
      </c>
      <c r="FA258">
        <v>20.1414</v>
      </c>
      <c r="FB258">
        <v>5.23092</v>
      </c>
      <c r="FC258">
        <v>11.993</v>
      </c>
      <c r="FD258">
        <v>4.9548</v>
      </c>
      <c r="FE258">
        <v>3.3039</v>
      </c>
      <c r="FF258">
        <v>9999</v>
      </c>
      <c r="FG258">
        <v>312.5</v>
      </c>
      <c r="FH258">
        <v>3837</v>
      </c>
      <c r="FI258">
        <v>9999</v>
      </c>
      <c r="FJ258">
        <v>1.86814</v>
      </c>
      <c r="FK258">
        <v>1.86401</v>
      </c>
      <c r="FL258">
        <v>1.8714</v>
      </c>
      <c r="FM258">
        <v>1.8625</v>
      </c>
      <c r="FN258">
        <v>1.86188</v>
      </c>
      <c r="FO258">
        <v>1.86825</v>
      </c>
      <c r="FP258">
        <v>1.85838</v>
      </c>
      <c r="FQ258">
        <v>1.86462</v>
      </c>
      <c r="FR258">
        <v>5</v>
      </c>
      <c r="FS258">
        <v>0</v>
      </c>
      <c r="FT258">
        <v>0</v>
      </c>
      <c r="FU258">
        <v>0</v>
      </c>
      <c r="FV258" t="s">
        <v>358</v>
      </c>
      <c r="FW258" t="s">
        <v>359</v>
      </c>
      <c r="FX258" t="s">
        <v>360</v>
      </c>
      <c r="FY258" t="s">
        <v>360</v>
      </c>
      <c r="FZ258" t="s">
        <v>360</v>
      </c>
      <c r="GA258" t="s">
        <v>360</v>
      </c>
      <c r="GB258">
        <v>0</v>
      </c>
      <c r="GC258">
        <v>100</v>
      </c>
      <c r="GD258">
        <v>100</v>
      </c>
      <c r="GE258">
        <v>1.243</v>
      </c>
      <c r="GF258">
        <v>0.0515</v>
      </c>
      <c r="GG258">
        <v>0.394990895927804</v>
      </c>
      <c r="GH258">
        <v>0.00311535208462502</v>
      </c>
      <c r="GI258">
        <v>-2.16445174003142e-06</v>
      </c>
      <c r="GJ258">
        <v>9.0383515404126e-10</v>
      </c>
      <c r="GK258">
        <v>0.0515542376217994</v>
      </c>
      <c r="GL258">
        <v>0</v>
      </c>
      <c r="GM258">
        <v>0</v>
      </c>
      <c r="GN258">
        <v>0</v>
      </c>
      <c r="GO258">
        <v>18</v>
      </c>
      <c r="GP258">
        <v>2154</v>
      </c>
      <c r="GQ258">
        <v>2</v>
      </c>
      <c r="GR258">
        <v>17</v>
      </c>
      <c r="GS258">
        <v>1563.1</v>
      </c>
      <c r="GT258">
        <v>1563.3</v>
      </c>
      <c r="GU258">
        <v>1.06323</v>
      </c>
      <c r="GV258">
        <v>2.40479</v>
      </c>
      <c r="GW258">
        <v>1.99829</v>
      </c>
      <c r="GX258">
        <v>2.66724</v>
      </c>
      <c r="GY258">
        <v>2.09351</v>
      </c>
      <c r="GZ258">
        <v>2.36328</v>
      </c>
      <c r="HA258">
        <v>43.4536</v>
      </c>
      <c r="HB258">
        <v>14.9026</v>
      </c>
      <c r="HC258">
        <v>18</v>
      </c>
      <c r="HD258">
        <v>407.012</v>
      </c>
      <c r="HE258">
        <v>695.036</v>
      </c>
      <c r="HF258">
        <v>22.9985</v>
      </c>
      <c r="HG258">
        <v>35.6432</v>
      </c>
      <c r="HH258">
        <v>30.0006</v>
      </c>
      <c r="HI258">
        <v>35.4057</v>
      </c>
      <c r="HJ258">
        <v>35.3924</v>
      </c>
      <c r="HK258">
        <v>21.3153</v>
      </c>
      <c r="HL258">
        <v>30.1004</v>
      </c>
      <c r="HM258">
        <v>29.3099</v>
      </c>
      <c r="HN258">
        <v>23</v>
      </c>
      <c r="HO258">
        <v>298.932</v>
      </c>
      <c r="HP258">
        <v>23.9326</v>
      </c>
      <c r="HQ258">
        <v>95.4472</v>
      </c>
      <c r="HR258">
        <v>98.6686</v>
      </c>
    </row>
    <row r="259" spans="1:226">
      <c r="A259">
        <v>243</v>
      </c>
      <c r="B259">
        <v>1656175588.5</v>
      </c>
      <c r="C259">
        <v>5792</v>
      </c>
      <c r="D259" t="s">
        <v>847</v>
      </c>
      <c r="E259" t="s">
        <v>848</v>
      </c>
      <c r="F259">
        <v>5</v>
      </c>
      <c r="G259" t="s">
        <v>832</v>
      </c>
      <c r="H259" t="s">
        <v>354</v>
      </c>
      <c r="I259">
        <v>1656175580.71429</v>
      </c>
      <c r="J259">
        <f>(K259)/1000</f>
        <v>0</v>
      </c>
      <c r="K259">
        <f>IF(BF259, AN259, AH259)</f>
        <v>0</v>
      </c>
      <c r="L259">
        <f>IF(BF259, AI259, AG259)</f>
        <v>0</v>
      </c>
      <c r="M259">
        <f>BH259 - IF(AU259&gt;1, L259*BB259*100.0/(AW259*BV259), 0)</f>
        <v>0</v>
      </c>
      <c r="N259">
        <f>((T259-J259/2)*M259-L259)/(T259+J259/2)</f>
        <v>0</v>
      </c>
      <c r="O259">
        <f>N259*(BO259+BP259)/1000.0</f>
        <v>0</v>
      </c>
      <c r="P259">
        <f>(BH259 - IF(AU259&gt;1, L259*BB259*100.0/(AW259*BV259), 0))*(BO259+BP259)/1000.0</f>
        <v>0</v>
      </c>
      <c r="Q259">
        <f>2.0/((1/S259-1/R259)+SIGN(S259)*SQRT((1/S259-1/R259)*(1/S259-1/R259) + 4*BC259/((BC259+1)*(BC259+1))*(2*1/S259*1/R259-1/R259*1/R259)))</f>
        <v>0</v>
      </c>
      <c r="R259">
        <f>IF(LEFT(BD259,1)&lt;&gt;"0",IF(LEFT(BD259,1)="1",3.0,BE259),$D$5+$E$5*(BV259*BO259/($K$5*1000))+$F$5*(BV259*BO259/($K$5*1000))*MAX(MIN(BB259,$J$5),$I$5)*MAX(MIN(BB259,$J$5),$I$5)+$G$5*MAX(MIN(BB259,$J$5),$I$5)*(BV259*BO259/($K$5*1000))+$H$5*(BV259*BO259/($K$5*1000))*(BV259*BO259/($K$5*1000)))</f>
        <v>0</v>
      </c>
      <c r="S259">
        <f>J259*(1000-(1000*0.61365*exp(17.502*W259/(240.97+W259))/(BO259+BP259)+BJ259)/2)/(1000*0.61365*exp(17.502*W259/(240.97+W259))/(BO259+BP259)-BJ259)</f>
        <v>0</v>
      </c>
      <c r="T259">
        <f>1/((BC259+1)/(Q259/1.6)+1/(R259/1.37)) + BC259/((BC259+1)/(Q259/1.6) + BC259/(R259/1.37))</f>
        <v>0</v>
      </c>
      <c r="U259">
        <f>(AX259*BA259)</f>
        <v>0</v>
      </c>
      <c r="V259">
        <f>(BQ259+(U259+2*0.95*5.67E-8*(((BQ259+$B$7)+273)^4-(BQ259+273)^4)-44100*J259)/(1.84*29.3*R259+8*0.95*5.67E-8*(BQ259+273)^3))</f>
        <v>0</v>
      </c>
      <c r="W259">
        <f>($C$7*BR259+$D$7*BS259+$E$7*V259)</f>
        <v>0</v>
      </c>
      <c r="X259">
        <f>0.61365*exp(17.502*W259/(240.97+W259))</f>
        <v>0</v>
      </c>
      <c r="Y259">
        <f>(Z259/AA259*100)</f>
        <v>0</v>
      </c>
      <c r="Z259">
        <f>BJ259*(BO259+BP259)/1000</f>
        <v>0</v>
      </c>
      <c r="AA259">
        <f>0.61365*exp(17.502*BQ259/(240.97+BQ259))</f>
        <v>0</v>
      </c>
      <c r="AB259">
        <f>(X259-BJ259*(BO259+BP259)/1000)</f>
        <v>0</v>
      </c>
      <c r="AC259">
        <f>(-J259*44100)</f>
        <v>0</v>
      </c>
      <c r="AD259">
        <f>2*29.3*R259*0.92*(BQ259-W259)</f>
        <v>0</v>
      </c>
      <c r="AE259">
        <f>2*0.95*5.67E-8*(((BQ259+$B$7)+273)^4-(W259+273)^4)</f>
        <v>0</v>
      </c>
      <c r="AF259">
        <f>U259+AE259+AC259+AD259</f>
        <v>0</v>
      </c>
      <c r="AG259">
        <f>BN259*AU259*(BI259-BH259*(1000-AU259*BK259)/(1000-AU259*BJ259))/(100*BB259)</f>
        <v>0</v>
      </c>
      <c r="AH259">
        <f>1000*BN259*AU259*(BJ259-BK259)/(100*BB259*(1000-AU259*BJ259))</f>
        <v>0</v>
      </c>
      <c r="AI259">
        <f>(AJ259 - AK259 - BO259*1E3/(8.314*(BQ259+273.15)) * AM259/BN259 * AL259) * BN259/(100*BB259) * (1000 - BK259)/1000</f>
        <v>0</v>
      </c>
      <c r="AJ259">
        <v>330.228520864322</v>
      </c>
      <c r="AK259">
        <v>337.386884848485</v>
      </c>
      <c r="AL259">
        <v>-3.21388407825216</v>
      </c>
      <c r="AM259">
        <v>66.8778104933795</v>
      </c>
      <c r="AN259">
        <f>(AP259 - AO259 + BO259*1E3/(8.314*(BQ259+273.15)) * AR259/BN259 * AQ259) * BN259/(100*BB259) * 1000/(1000 - AP259)</f>
        <v>0</v>
      </c>
      <c r="AO259">
        <v>23.8965127008735</v>
      </c>
      <c r="AP259">
        <v>24.9070509090909</v>
      </c>
      <c r="AQ259">
        <v>0.000406951073404765</v>
      </c>
      <c r="AR259">
        <v>77.414151381061</v>
      </c>
      <c r="AS259">
        <v>31</v>
      </c>
      <c r="AT259">
        <v>6</v>
      </c>
      <c r="AU259">
        <f>IF(AS259*$H$13&gt;=AW259,1.0,(AW259/(AW259-AS259*$H$13)))</f>
        <v>0</v>
      </c>
      <c r="AV259">
        <f>(AU259-1)*100</f>
        <v>0</v>
      </c>
      <c r="AW259">
        <f>MAX(0,($B$13+$C$13*BV259)/(1+$D$13*BV259)*BO259/(BQ259+273)*$E$13)</f>
        <v>0</v>
      </c>
      <c r="AX259">
        <f>$B$11*BW259+$C$11*BX259+$F$11*CI259*(1-CL259)</f>
        <v>0</v>
      </c>
      <c r="AY259">
        <f>AX259*AZ259</f>
        <v>0</v>
      </c>
      <c r="AZ259">
        <f>($B$11*$D$9+$C$11*$D$9+$F$11*((CV259+CN259)/MAX(CV259+CN259+CW259, 0.1)*$I$9+CW259/MAX(CV259+CN259+CW259, 0.1)*$J$9))/($B$11+$C$11+$F$11)</f>
        <v>0</v>
      </c>
      <c r="BA259">
        <f>($B$11*$K$9+$C$11*$K$9+$F$11*((CV259+CN259)/MAX(CV259+CN259+CW259, 0.1)*$P$9+CW259/MAX(CV259+CN259+CW259, 0.1)*$Q$9))/($B$11+$C$11+$F$11)</f>
        <v>0</v>
      </c>
      <c r="BB259">
        <v>2.18</v>
      </c>
      <c r="BC259">
        <v>0.5</v>
      </c>
      <c r="BD259" t="s">
        <v>355</v>
      </c>
      <c r="BE259">
        <v>2</v>
      </c>
      <c r="BF259" t="b">
        <v>1</v>
      </c>
      <c r="BG259">
        <v>1656175580.71429</v>
      </c>
      <c r="BH259">
        <v>351.662</v>
      </c>
      <c r="BI259">
        <v>336.780821428571</v>
      </c>
      <c r="BJ259">
        <v>24.8907035714286</v>
      </c>
      <c r="BK259">
        <v>23.8846892857143</v>
      </c>
      <c r="BL259">
        <v>350.402464285714</v>
      </c>
      <c r="BM259">
        <v>24.8391535714286</v>
      </c>
      <c r="BN259">
        <v>499.997464285714</v>
      </c>
      <c r="BO259">
        <v>76.3442857142857</v>
      </c>
      <c r="BP259">
        <v>0.0999822</v>
      </c>
      <c r="BQ259">
        <v>28.0744214285714</v>
      </c>
      <c r="BR259">
        <v>28.4328035714286</v>
      </c>
      <c r="BS259">
        <v>999.9</v>
      </c>
      <c r="BT259">
        <v>0</v>
      </c>
      <c r="BU259">
        <v>0</v>
      </c>
      <c r="BV259">
        <v>10000.5767857143</v>
      </c>
      <c r="BW259">
        <v>0</v>
      </c>
      <c r="BX259">
        <v>1959.06285714286</v>
      </c>
      <c r="BY259">
        <v>14.8812892857143</v>
      </c>
      <c r="BZ259">
        <v>360.638321428571</v>
      </c>
      <c r="CA259">
        <v>345.021321428571</v>
      </c>
      <c r="CB259">
        <v>1.00601785714286</v>
      </c>
      <c r="CC259">
        <v>336.780821428571</v>
      </c>
      <c r="CD259">
        <v>23.8846892857143</v>
      </c>
      <c r="CE259">
        <v>1.9002625</v>
      </c>
      <c r="CF259">
        <v>1.82346</v>
      </c>
      <c r="CG259">
        <v>16.6369035714286</v>
      </c>
      <c r="CH259">
        <v>15.9893535714286</v>
      </c>
      <c r="CI259">
        <v>1999.99964285714</v>
      </c>
      <c r="CJ259">
        <v>0.979997428571429</v>
      </c>
      <c r="CK259">
        <v>0.0200021785714286</v>
      </c>
      <c r="CL259">
        <v>0</v>
      </c>
      <c r="CM259">
        <v>2.40756428571429</v>
      </c>
      <c r="CN259">
        <v>0</v>
      </c>
      <c r="CO259">
        <v>2074.44964285714</v>
      </c>
      <c r="CP259">
        <v>16705.3785714286</v>
      </c>
      <c r="CQ259">
        <v>46.625</v>
      </c>
      <c r="CR259">
        <v>49.31425</v>
      </c>
      <c r="CS259">
        <v>47.625</v>
      </c>
      <c r="CT259">
        <v>47.2365</v>
      </c>
      <c r="CU259">
        <v>46.187</v>
      </c>
      <c r="CV259">
        <v>1959.99714285714</v>
      </c>
      <c r="CW259">
        <v>40.0007142857143</v>
      </c>
      <c r="CX259">
        <v>0</v>
      </c>
      <c r="CY259">
        <v>1656175587.6</v>
      </c>
      <c r="CZ259">
        <v>0</v>
      </c>
      <c r="DA259">
        <v>0</v>
      </c>
      <c r="DB259" t="s">
        <v>356</v>
      </c>
      <c r="DC259">
        <v>1656081796.1</v>
      </c>
      <c r="DD259">
        <v>1656081786.6</v>
      </c>
      <c r="DE259">
        <v>0</v>
      </c>
      <c r="DF259">
        <v>0.447</v>
      </c>
      <c r="DG259">
        <v>0.012</v>
      </c>
      <c r="DH259">
        <v>1.816</v>
      </c>
      <c r="DI259">
        <v>-0.091</v>
      </c>
      <c r="DJ259">
        <v>420</v>
      </c>
      <c r="DK259">
        <v>13</v>
      </c>
      <c r="DL259">
        <v>0.64</v>
      </c>
      <c r="DM259">
        <v>0.22</v>
      </c>
      <c r="DN259">
        <v>13.9424341463415</v>
      </c>
      <c r="DO259">
        <v>13.6746</v>
      </c>
      <c r="DP259">
        <v>1.42853270357227</v>
      </c>
      <c r="DQ259">
        <v>0</v>
      </c>
      <c r="DR259">
        <v>1.01567870731707</v>
      </c>
      <c r="DS259">
        <v>-0.142308062717771</v>
      </c>
      <c r="DT259">
        <v>0.0167907381703301</v>
      </c>
      <c r="DU259">
        <v>0</v>
      </c>
      <c r="DV259">
        <v>0</v>
      </c>
      <c r="DW259">
        <v>2</v>
      </c>
      <c r="DX259" t="s">
        <v>357</v>
      </c>
      <c r="DY259">
        <v>2.79263</v>
      </c>
      <c r="DZ259">
        <v>2.71644</v>
      </c>
      <c r="EA259">
        <v>0.0622335</v>
      </c>
      <c r="EB259">
        <v>0.059881</v>
      </c>
      <c r="EC259">
        <v>0.0885037</v>
      </c>
      <c r="ED259">
        <v>0.0852745</v>
      </c>
      <c r="EE259">
        <v>26050.8</v>
      </c>
      <c r="EF259">
        <v>22650.7</v>
      </c>
      <c r="EG259">
        <v>24908.3</v>
      </c>
      <c r="EH259">
        <v>23500.6</v>
      </c>
      <c r="EI259">
        <v>38844.6</v>
      </c>
      <c r="EJ259">
        <v>35630.5</v>
      </c>
      <c r="EK259">
        <v>45133.6</v>
      </c>
      <c r="EL259">
        <v>41992.1</v>
      </c>
      <c r="EM259">
        <v>1.66258</v>
      </c>
      <c r="EN259">
        <v>2.07495</v>
      </c>
      <c r="EO259">
        <v>-0.0520423</v>
      </c>
      <c r="EP259">
        <v>0</v>
      </c>
      <c r="EQ259">
        <v>29.3203</v>
      </c>
      <c r="ER259">
        <v>999.9</v>
      </c>
      <c r="ES259">
        <v>35.6</v>
      </c>
      <c r="ET259">
        <v>38.028</v>
      </c>
      <c r="EU259">
        <v>31.091</v>
      </c>
      <c r="EV259">
        <v>53.2968</v>
      </c>
      <c r="EW259">
        <v>32.2796</v>
      </c>
      <c r="EX259">
        <v>2</v>
      </c>
      <c r="EY259">
        <v>0.670394</v>
      </c>
      <c r="EZ259">
        <v>5.88856</v>
      </c>
      <c r="FA259">
        <v>20.1414</v>
      </c>
      <c r="FB259">
        <v>5.23062</v>
      </c>
      <c r="FC259">
        <v>11.9921</v>
      </c>
      <c r="FD259">
        <v>4.9551</v>
      </c>
      <c r="FE259">
        <v>3.3039</v>
      </c>
      <c r="FF259">
        <v>9999</v>
      </c>
      <c r="FG259">
        <v>312.5</v>
      </c>
      <c r="FH259">
        <v>3837.3</v>
      </c>
      <c r="FI259">
        <v>9999</v>
      </c>
      <c r="FJ259">
        <v>1.86814</v>
      </c>
      <c r="FK259">
        <v>1.86399</v>
      </c>
      <c r="FL259">
        <v>1.87137</v>
      </c>
      <c r="FM259">
        <v>1.86249</v>
      </c>
      <c r="FN259">
        <v>1.86188</v>
      </c>
      <c r="FO259">
        <v>1.86821</v>
      </c>
      <c r="FP259">
        <v>1.85838</v>
      </c>
      <c r="FQ259">
        <v>1.86462</v>
      </c>
      <c r="FR259">
        <v>5</v>
      </c>
      <c r="FS259">
        <v>0</v>
      </c>
      <c r="FT259">
        <v>0</v>
      </c>
      <c r="FU259">
        <v>0</v>
      </c>
      <c r="FV259" t="s">
        <v>358</v>
      </c>
      <c r="FW259" t="s">
        <v>359</v>
      </c>
      <c r="FX259" t="s">
        <v>360</v>
      </c>
      <c r="FY259" t="s">
        <v>360</v>
      </c>
      <c r="FZ259" t="s">
        <v>360</v>
      </c>
      <c r="GA259" t="s">
        <v>360</v>
      </c>
      <c r="GB259">
        <v>0</v>
      </c>
      <c r="GC259">
        <v>100</v>
      </c>
      <c r="GD259">
        <v>100</v>
      </c>
      <c r="GE259">
        <v>1.212</v>
      </c>
      <c r="GF259">
        <v>0.0516</v>
      </c>
      <c r="GG259">
        <v>0.394990895927804</v>
      </c>
      <c r="GH259">
        <v>0.00311535208462502</v>
      </c>
      <c r="GI259">
        <v>-2.16445174003142e-06</v>
      </c>
      <c r="GJ259">
        <v>9.0383515404126e-10</v>
      </c>
      <c r="GK259">
        <v>0.0515542376217994</v>
      </c>
      <c r="GL259">
        <v>0</v>
      </c>
      <c r="GM259">
        <v>0</v>
      </c>
      <c r="GN259">
        <v>0</v>
      </c>
      <c r="GO259">
        <v>18</v>
      </c>
      <c r="GP259">
        <v>2154</v>
      </c>
      <c r="GQ259">
        <v>2</v>
      </c>
      <c r="GR259">
        <v>17</v>
      </c>
      <c r="GS259">
        <v>1563.2</v>
      </c>
      <c r="GT259">
        <v>1563.4</v>
      </c>
      <c r="GU259">
        <v>1.01807</v>
      </c>
      <c r="GV259">
        <v>2.40356</v>
      </c>
      <c r="GW259">
        <v>1.99829</v>
      </c>
      <c r="GX259">
        <v>2.66724</v>
      </c>
      <c r="GY259">
        <v>2.09351</v>
      </c>
      <c r="GZ259">
        <v>2.38037</v>
      </c>
      <c r="HA259">
        <v>43.4536</v>
      </c>
      <c r="HB259">
        <v>14.9026</v>
      </c>
      <c r="HC259">
        <v>18</v>
      </c>
      <c r="HD259">
        <v>406.906</v>
      </c>
      <c r="HE259">
        <v>695.094</v>
      </c>
      <c r="HF259">
        <v>22.9994</v>
      </c>
      <c r="HG259">
        <v>35.6505</v>
      </c>
      <c r="HH259">
        <v>30.0006</v>
      </c>
      <c r="HI259">
        <v>35.4121</v>
      </c>
      <c r="HJ259">
        <v>35.3998</v>
      </c>
      <c r="HK259">
        <v>20.4293</v>
      </c>
      <c r="HL259">
        <v>30.1004</v>
      </c>
      <c r="HM259">
        <v>28.9379</v>
      </c>
      <c r="HN259">
        <v>23</v>
      </c>
      <c r="HO259">
        <v>285.379</v>
      </c>
      <c r="HP259">
        <v>23.9326</v>
      </c>
      <c r="HQ259">
        <v>95.4451</v>
      </c>
      <c r="HR259">
        <v>98.6666</v>
      </c>
    </row>
    <row r="260" spans="1:226">
      <c r="A260">
        <v>244</v>
      </c>
      <c r="B260">
        <v>1656175593.5</v>
      </c>
      <c r="C260">
        <v>5797</v>
      </c>
      <c r="D260" t="s">
        <v>849</v>
      </c>
      <c r="E260" t="s">
        <v>850</v>
      </c>
      <c r="F260">
        <v>5</v>
      </c>
      <c r="G260" t="s">
        <v>832</v>
      </c>
      <c r="H260" t="s">
        <v>354</v>
      </c>
      <c r="I260">
        <v>1656175586</v>
      </c>
      <c r="J260">
        <f>(K260)/1000</f>
        <v>0</v>
      </c>
      <c r="K260">
        <f>IF(BF260, AN260, AH260)</f>
        <v>0</v>
      </c>
      <c r="L260">
        <f>IF(BF260, AI260, AG260)</f>
        <v>0</v>
      </c>
      <c r="M260">
        <f>BH260 - IF(AU260&gt;1, L260*BB260*100.0/(AW260*BV260), 0)</f>
        <v>0</v>
      </c>
      <c r="N260">
        <f>((T260-J260/2)*M260-L260)/(T260+J260/2)</f>
        <v>0</v>
      </c>
      <c r="O260">
        <f>N260*(BO260+BP260)/1000.0</f>
        <v>0</v>
      </c>
      <c r="P260">
        <f>(BH260 - IF(AU260&gt;1, L260*BB260*100.0/(AW260*BV260), 0))*(BO260+BP260)/1000.0</f>
        <v>0</v>
      </c>
      <c r="Q260">
        <f>2.0/((1/S260-1/R260)+SIGN(S260)*SQRT((1/S260-1/R260)*(1/S260-1/R260) + 4*BC260/((BC260+1)*(BC260+1))*(2*1/S260*1/R260-1/R260*1/R260)))</f>
        <v>0</v>
      </c>
      <c r="R260">
        <f>IF(LEFT(BD260,1)&lt;&gt;"0",IF(LEFT(BD260,1)="1",3.0,BE260),$D$5+$E$5*(BV260*BO260/($K$5*1000))+$F$5*(BV260*BO260/($K$5*1000))*MAX(MIN(BB260,$J$5),$I$5)*MAX(MIN(BB260,$J$5),$I$5)+$G$5*MAX(MIN(BB260,$J$5),$I$5)*(BV260*BO260/($K$5*1000))+$H$5*(BV260*BO260/($K$5*1000))*(BV260*BO260/($K$5*1000)))</f>
        <v>0</v>
      </c>
      <c r="S260">
        <f>J260*(1000-(1000*0.61365*exp(17.502*W260/(240.97+W260))/(BO260+BP260)+BJ260)/2)/(1000*0.61365*exp(17.502*W260/(240.97+W260))/(BO260+BP260)-BJ260)</f>
        <v>0</v>
      </c>
      <c r="T260">
        <f>1/((BC260+1)/(Q260/1.6)+1/(R260/1.37)) + BC260/((BC260+1)/(Q260/1.6) + BC260/(R260/1.37))</f>
        <v>0</v>
      </c>
      <c r="U260">
        <f>(AX260*BA260)</f>
        <v>0</v>
      </c>
      <c r="V260">
        <f>(BQ260+(U260+2*0.95*5.67E-8*(((BQ260+$B$7)+273)^4-(BQ260+273)^4)-44100*J260)/(1.84*29.3*R260+8*0.95*5.67E-8*(BQ260+273)^3))</f>
        <v>0</v>
      </c>
      <c r="W260">
        <f>($C$7*BR260+$D$7*BS260+$E$7*V260)</f>
        <v>0</v>
      </c>
      <c r="X260">
        <f>0.61365*exp(17.502*W260/(240.97+W260))</f>
        <v>0</v>
      </c>
      <c r="Y260">
        <f>(Z260/AA260*100)</f>
        <v>0</v>
      </c>
      <c r="Z260">
        <f>BJ260*(BO260+BP260)/1000</f>
        <v>0</v>
      </c>
      <c r="AA260">
        <f>0.61365*exp(17.502*BQ260/(240.97+BQ260))</f>
        <v>0</v>
      </c>
      <c r="AB260">
        <f>(X260-BJ260*(BO260+BP260)/1000)</f>
        <v>0</v>
      </c>
      <c r="AC260">
        <f>(-J260*44100)</f>
        <v>0</v>
      </c>
      <c r="AD260">
        <f>2*29.3*R260*0.92*(BQ260-W260)</f>
        <v>0</v>
      </c>
      <c r="AE260">
        <f>2*0.95*5.67E-8*(((BQ260+$B$7)+273)^4-(W260+273)^4)</f>
        <v>0</v>
      </c>
      <c r="AF260">
        <f>U260+AE260+AC260+AD260</f>
        <v>0</v>
      </c>
      <c r="AG260">
        <f>BN260*AU260*(BI260-BH260*(1000-AU260*BK260)/(1000-AU260*BJ260))/(100*BB260)</f>
        <v>0</v>
      </c>
      <c r="AH260">
        <f>1000*BN260*AU260*(BJ260-BK260)/(100*BB260*(1000-AU260*BJ260))</f>
        <v>0</v>
      </c>
      <c r="AI260">
        <f>(AJ260 - AK260 - BO260*1E3/(8.314*(BQ260+273.15)) * AM260/BN260 * AL260) * BN260/(100*BB260) * (1000 - BK260)/1000</f>
        <v>0</v>
      </c>
      <c r="AJ260">
        <v>312.854267134197</v>
      </c>
      <c r="AK260">
        <v>320.7924</v>
      </c>
      <c r="AL260">
        <v>-3.32405606311716</v>
      </c>
      <c r="AM260">
        <v>66.8778104933795</v>
      </c>
      <c r="AN260">
        <f>(AP260 - AO260 + BO260*1E3/(8.314*(BQ260+273.15)) * AR260/BN260 * AQ260) * BN260/(100*BB260) * 1000/(1000 - AP260)</f>
        <v>0</v>
      </c>
      <c r="AO260">
        <v>23.8737678114769</v>
      </c>
      <c r="AP260">
        <v>24.9042763636364</v>
      </c>
      <c r="AQ260">
        <v>0.000208282112642248</v>
      </c>
      <c r="AR260">
        <v>77.414151381061</v>
      </c>
      <c r="AS260">
        <v>31</v>
      </c>
      <c r="AT260">
        <v>6</v>
      </c>
      <c r="AU260">
        <f>IF(AS260*$H$13&gt;=AW260,1.0,(AW260/(AW260-AS260*$H$13)))</f>
        <v>0</v>
      </c>
      <c r="AV260">
        <f>(AU260-1)*100</f>
        <v>0</v>
      </c>
      <c r="AW260">
        <f>MAX(0,($B$13+$C$13*BV260)/(1+$D$13*BV260)*BO260/(BQ260+273)*$E$13)</f>
        <v>0</v>
      </c>
      <c r="AX260">
        <f>$B$11*BW260+$C$11*BX260+$F$11*CI260*(1-CL260)</f>
        <v>0</v>
      </c>
      <c r="AY260">
        <f>AX260*AZ260</f>
        <v>0</v>
      </c>
      <c r="AZ260">
        <f>($B$11*$D$9+$C$11*$D$9+$F$11*((CV260+CN260)/MAX(CV260+CN260+CW260, 0.1)*$I$9+CW260/MAX(CV260+CN260+CW260, 0.1)*$J$9))/($B$11+$C$11+$F$11)</f>
        <v>0</v>
      </c>
      <c r="BA260">
        <f>($B$11*$K$9+$C$11*$K$9+$F$11*((CV260+CN260)/MAX(CV260+CN260+CW260, 0.1)*$P$9+CW260/MAX(CV260+CN260+CW260, 0.1)*$Q$9))/($B$11+$C$11+$F$11)</f>
        <v>0</v>
      </c>
      <c r="BB260">
        <v>2.18</v>
      </c>
      <c r="BC260">
        <v>0.5</v>
      </c>
      <c r="BD260" t="s">
        <v>355</v>
      </c>
      <c r="BE260">
        <v>2</v>
      </c>
      <c r="BF260" t="b">
        <v>1</v>
      </c>
      <c r="BG260">
        <v>1656175586</v>
      </c>
      <c r="BH260">
        <v>335.122814814815</v>
      </c>
      <c r="BI260">
        <v>319.502444444444</v>
      </c>
      <c r="BJ260">
        <v>24.9002925925926</v>
      </c>
      <c r="BK260">
        <v>23.8800111111111</v>
      </c>
      <c r="BL260">
        <v>333.895407407407</v>
      </c>
      <c r="BM260">
        <v>24.8487333333333</v>
      </c>
      <c r="BN260">
        <v>500.006777777778</v>
      </c>
      <c r="BO260">
        <v>76.3442962962963</v>
      </c>
      <c r="BP260">
        <v>0.100012062962963</v>
      </c>
      <c r="BQ260">
        <v>28.0782592592593</v>
      </c>
      <c r="BR260">
        <v>28.4344407407407</v>
      </c>
      <c r="BS260">
        <v>999.9</v>
      </c>
      <c r="BT260">
        <v>0</v>
      </c>
      <c r="BU260">
        <v>0</v>
      </c>
      <c r="BV260">
        <v>10001.4796296296</v>
      </c>
      <c r="BW260">
        <v>0</v>
      </c>
      <c r="BX260">
        <v>1960.8137037037</v>
      </c>
      <c r="BY260">
        <v>15.6203777777778</v>
      </c>
      <c r="BZ260">
        <v>343.680296296296</v>
      </c>
      <c r="CA260">
        <v>327.318962962963</v>
      </c>
      <c r="CB260">
        <v>1.02027518518519</v>
      </c>
      <c r="CC260">
        <v>319.502444444444</v>
      </c>
      <c r="CD260">
        <v>23.8800111111111</v>
      </c>
      <c r="CE260">
        <v>1.90099407407407</v>
      </c>
      <c r="CF260">
        <v>1.82310296296296</v>
      </c>
      <c r="CG260">
        <v>16.6429666666667</v>
      </c>
      <c r="CH260">
        <v>15.9862814814815</v>
      </c>
      <c r="CI260">
        <v>1999.99148148148</v>
      </c>
      <c r="CJ260">
        <v>0.979997444444445</v>
      </c>
      <c r="CK260">
        <v>0.0200021666666667</v>
      </c>
      <c r="CL260">
        <v>0</v>
      </c>
      <c r="CM260">
        <v>2.47893703703704</v>
      </c>
      <c r="CN260">
        <v>0</v>
      </c>
      <c r="CO260">
        <v>2071.82037037037</v>
      </c>
      <c r="CP260">
        <v>16705.3296296296</v>
      </c>
      <c r="CQ260">
        <v>46.625</v>
      </c>
      <c r="CR260">
        <v>49.312</v>
      </c>
      <c r="CS260">
        <v>47.625</v>
      </c>
      <c r="CT260">
        <v>47.2406666666667</v>
      </c>
      <c r="CU260">
        <v>46.187</v>
      </c>
      <c r="CV260">
        <v>1959.99074074074</v>
      </c>
      <c r="CW260">
        <v>40.0007407407407</v>
      </c>
      <c r="CX260">
        <v>0</v>
      </c>
      <c r="CY260">
        <v>1656175592.4</v>
      </c>
      <c r="CZ260">
        <v>0</v>
      </c>
      <c r="DA260">
        <v>0</v>
      </c>
      <c r="DB260" t="s">
        <v>356</v>
      </c>
      <c r="DC260">
        <v>1656081796.1</v>
      </c>
      <c r="DD260">
        <v>1656081786.6</v>
      </c>
      <c r="DE260">
        <v>0</v>
      </c>
      <c r="DF260">
        <v>0.447</v>
      </c>
      <c r="DG260">
        <v>0.012</v>
      </c>
      <c r="DH260">
        <v>1.816</v>
      </c>
      <c r="DI260">
        <v>-0.091</v>
      </c>
      <c r="DJ260">
        <v>420</v>
      </c>
      <c r="DK260">
        <v>13</v>
      </c>
      <c r="DL260">
        <v>0.64</v>
      </c>
      <c r="DM260">
        <v>0.22</v>
      </c>
      <c r="DN260">
        <v>15.042056097561</v>
      </c>
      <c r="DO260">
        <v>9.41754982578393</v>
      </c>
      <c r="DP260">
        <v>0.964174657806096</v>
      </c>
      <c r="DQ260">
        <v>0</v>
      </c>
      <c r="DR260">
        <v>1.0153426097561</v>
      </c>
      <c r="DS260">
        <v>0.0805198118466919</v>
      </c>
      <c r="DT260">
        <v>0.0187110857774118</v>
      </c>
      <c r="DU260">
        <v>1</v>
      </c>
      <c r="DV260">
        <v>1</v>
      </c>
      <c r="DW260">
        <v>2</v>
      </c>
      <c r="DX260" t="s">
        <v>375</v>
      </c>
      <c r="DY260">
        <v>2.79251</v>
      </c>
      <c r="DZ260">
        <v>2.71659</v>
      </c>
      <c r="EA260">
        <v>0.0597047</v>
      </c>
      <c r="EB260">
        <v>0.0573348</v>
      </c>
      <c r="EC260">
        <v>0.0884854</v>
      </c>
      <c r="ED260">
        <v>0.0851536</v>
      </c>
      <c r="EE260">
        <v>26120.5</v>
      </c>
      <c r="EF260">
        <v>22711.6</v>
      </c>
      <c r="EG260">
        <v>24907.9</v>
      </c>
      <c r="EH260">
        <v>23500.2</v>
      </c>
      <c r="EI260">
        <v>38844.6</v>
      </c>
      <c r="EJ260">
        <v>35634.4</v>
      </c>
      <c r="EK260">
        <v>45132.7</v>
      </c>
      <c r="EL260">
        <v>41991.2</v>
      </c>
      <c r="EM260">
        <v>1.66247</v>
      </c>
      <c r="EN260">
        <v>2.0745</v>
      </c>
      <c r="EO260">
        <v>-0.0537783</v>
      </c>
      <c r="EP260">
        <v>0</v>
      </c>
      <c r="EQ260">
        <v>29.3348</v>
      </c>
      <c r="ER260">
        <v>999.9</v>
      </c>
      <c r="ES260">
        <v>35.6</v>
      </c>
      <c r="ET260">
        <v>38.048</v>
      </c>
      <c r="EU260">
        <v>31.1232</v>
      </c>
      <c r="EV260">
        <v>53.4868</v>
      </c>
      <c r="EW260">
        <v>32.3558</v>
      </c>
      <c r="EX260">
        <v>2</v>
      </c>
      <c r="EY260">
        <v>0.671115</v>
      </c>
      <c r="EZ260">
        <v>5.89792</v>
      </c>
      <c r="FA260">
        <v>20.141</v>
      </c>
      <c r="FB260">
        <v>5.22972</v>
      </c>
      <c r="FC260">
        <v>11.9927</v>
      </c>
      <c r="FD260">
        <v>4.95475</v>
      </c>
      <c r="FE260">
        <v>3.30385</v>
      </c>
      <c r="FF260">
        <v>9999</v>
      </c>
      <c r="FG260">
        <v>312.5</v>
      </c>
      <c r="FH260">
        <v>3837.3</v>
      </c>
      <c r="FI260">
        <v>9999</v>
      </c>
      <c r="FJ260">
        <v>1.86814</v>
      </c>
      <c r="FK260">
        <v>1.864</v>
      </c>
      <c r="FL260">
        <v>1.87138</v>
      </c>
      <c r="FM260">
        <v>1.8625</v>
      </c>
      <c r="FN260">
        <v>1.86188</v>
      </c>
      <c r="FO260">
        <v>1.86819</v>
      </c>
      <c r="FP260">
        <v>1.85838</v>
      </c>
      <c r="FQ260">
        <v>1.86462</v>
      </c>
      <c r="FR260">
        <v>5</v>
      </c>
      <c r="FS260">
        <v>0</v>
      </c>
      <c r="FT260">
        <v>0</v>
      </c>
      <c r="FU260">
        <v>0</v>
      </c>
      <c r="FV260" t="s">
        <v>358</v>
      </c>
      <c r="FW260" t="s">
        <v>359</v>
      </c>
      <c r="FX260" t="s">
        <v>360</v>
      </c>
      <c r="FY260" t="s">
        <v>360</v>
      </c>
      <c r="FZ260" t="s">
        <v>360</v>
      </c>
      <c r="GA260" t="s">
        <v>360</v>
      </c>
      <c r="GB260">
        <v>0</v>
      </c>
      <c r="GC260">
        <v>100</v>
      </c>
      <c r="GD260">
        <v>100</v>
      </c>
      <c r="GE260">
        <v>1.18</v>
      </c>
      <c r="GF260">
        <v>0.0515</v>
      </c>
      <c r="GG260">
        <v>0.394990895927804</v>
      </c>
      <c r="GH260">
        <v>0.00311535208462502</v>
      </c>
      <c r="GI260">
        <v>-2.16445174003142e-06</v>
      </c>
      <c r="GJ260">
        <v>9.0383515404126e-10</v>
      </c>
      <c r="GK260">
        <v>0.0515542376217994</v>
      </c>
      <c r="GL260">
        <v>0</v>
      </c>
      <c r="GM260">
        <v>0</v>
      </c>
      <c r="GN260">
        <v>0</v>
      </c>
      <c r="GO260">
        <v>18</v>
      </c>
      <c r="GP260">
        <v>2154</v>
      </c>
      <c r="GQ260">
        <v>2</v>
      </c>
      <c r="GR260">
        <v>17</v>
      </c>
      <c r="GS260">
        <v>1563.3</v>
      </c>
      <c r="GT260">
        <v>1563.4</v>
      </c>
      <c r="GU260">
        <v>0.97168</v>
      </c>
      <c r="GV260">
        <v>2.3999</v>
      </c>
      <c r="GW260">
        <v>1.99829</v>
      </c>
      <c r="GX260">
        <v>2.66724</v>
      </c>
      <c r="GY260">
        <v>2.09351</v>
      </c>
      <c r="GZ260">
        <v>2.39258</v>
      </c>
      <c r="HA260">
        <v>43.4536</v>
      </c>
      <c r="HB260">
        <v>14.9026</v>
      </c>
      <c r="HC260">
        <v>18</v>
      </c>
      <c r="HD260">
        <v>406.896</v>
      </c>
      <c r="HE260">
        <v>694.762</v>
      </c>
      <c r="HF260">
        <v>23.0011</v>
      </c>
      <c r="HG260">
        <v>35.6571</v>
      </c>
      <c r="HH260">
        <v>30.0007</v>
      </c>
      <c r="HI260">
        <v>35.4202</v>
      </c>
      <c r="HJ260">
        <v>35.4062</v>
      </c>
      <c r="HK260">
        <v>19.4928</v>
      </c>
      <c r="HL260">
        <v>30.1004</v>
      </c>
      <c r="HM260">
        <v>28.9379</v>
      </c>
      <c r="HN260">
        <v>23</v>
      </c>
      <c r="HO260">
        <v>265.107</v>
      </c>
      <c r="HP260">
        <v>23.9326</v>
      </c>
      <c r="HQ260">
        <v>95.4432</v>
      </c>
      <c r="HR260">
        <v>98.6647</v>
      </c>
    </row>
    <row r="261" spans="1:226">
      <c r="A261">
        <v>245</v>
      </c>
      <c r="B261">
        <v>1656175598.5</v>
      </c>
      <c r="C261">
        <v>5802</v>
      </c>
      <c r="D261" t="s">
        <v>851</v>
      </c>
      <c r="E261" t="s">
        <v>852</v>
      </c>
      <c r="F261">
        <v>5</v>
      </c>
      <c r="G261" t="s">
        <v>832</v>
      </c>
      <c r="H261" t="s">
        <v>354</v>
      </c>
      <c r="I261">
        <v>1656175590.71429</v>
      </c>
      <c r="J261">
        <f>(K261)/1000</f>
        <v>0</v>
      </c>
      <c r="K261">
        <f>IF(BF261, AN261, AH261)</f>
        <v>0</v>
      </c>
      <c r="L261">
        <f>IF(BF261, AI261, AG261)</f>
        <v>0</v>
      </c>
      <c r="M261">
        <f>BH261 - IF(AU261&gt;1, L261*BB261*100.0/(AW261*BV261), 0)</f>
        <v>0</v>
      </c>
      <c r="N261">
        <f>((T261-J261/2)*M261-L261)/(T261+J261/2)</f>
        <v>0</v>
      </c>
      <c r="O261">
        <f>N261*(BO261+BP261)/1000.0</f>
        <v>0</v>
      </c>
      <c r="P261">
        <f>(BH261 - IF(AU261&gt;1, L261*BB261*100.0/(AW261*BV261), 0))*(BO261+BP261)/1000.0</f>
        <v>0</v>
      </c>
      <c r="Q261">
        <f>2.0/((1/S261-1/R261)+SIGN(S261)*SQRT((1/S261-1/R261)*(1/S261-1/R261) + 4*BC261/((BC261+1)*(BC261+1))*(2*1/S261*1/R261-1/R261*1/R261)))</f>
        <v>0</v>
      </c>
      <c r="R261">
        <f>IF(LEFT(BD261,1)&lt;&gt;"0",IF(LEFT(BD261,1)="1",3.0,BE261),$D$5+$E$5*(BV261*BO261/($K$5*1000))+$F$5*(BV261*BO261/($K$5*1000))*MAX(MIN(BB261,$J$5),$I$5)*MAX(MIN(BB261,$J$5),$I$5)+$G$5*MAX(MIN(BB261,$J$5),$I$5)*(BV261*BO261/($K$5*1000))+$H$5*(BV261*BO261/($K$5*1000))*(BV261*BO261/($K$5*1000)))</f>
        <v>0</v>
      </c>
      <c r="S261">
        <f>J261*(1000-(1000*0.61365*exp(17.502*W261/(240.97+W261))/(BO261+BP261)+BJ261)/2)/(1000*0.61365*exp(17.502*W261/(240.97+W261))/(BO261+BP261)-BJ261)</f>
        <v>0</v>
      </c>
      <c r="T261">
        <f>1/((BC261+1)/(Q261/1.6)+1/(R261/1.37)) + BC261/((BC261+1)/(Q261/1.6) + BC261/(R261/1.37))</f>
        <v>0</v>
      </c>
      <c r="U261">
        <f>(AX261*BA261)</f>
        <v>0</v>
      </c>
      <c r="V261">
        <f>(BQ261+(U261+2*0.95*5.67E-8*(((BQ261+$B$7)+273)^4-(BQ261+273)^4)-44100*J261)/(1.84*29.3*R261+8*0.95*5.67E-8*(BQ261+273)^3))</f>
        <v>0</v>
      </c>
      <c r="W261">
        <f>($C$7*BR261+$D$7*BS261+$E$7*V261)</f>
        <v>0</v>
      </c>
      <c r="X261">
        <f>0.61365*exp(17.502*W261/(240.97+W261))</f>
        <v>0</v>
      </c>
      <c r="Y261">
        <f>(Z261/AA261*100)</f>
        <v>0</v>
      </c>
      <c r="Z261">
        <f>BJ261*(BO261+BP261)/1000</f>
        <v>0</v>
      </c>
      <c r="AA261">
        <f>0.61365*exp(17.502*BQ261/(240.97+BQ261))</f>
        <v>0</v>
      </c>
      <c r="AB261">
        <f>(X261-BJ261*(BO261+BP261)/1000)</f>
        <v>0</v>
      </c>
      <c r="AC261">
        <f>(-J261*44100)</f>
        <v>0</v>
      </c>
      <c r="AD261">
        <f>2*29.3*R261*0.92*(BQ261-W261)</f>
        <v>0</v>
      </c>
      <c r="AE261">
        <f>2*0.95*5.67E-8*(((BQ261+$B$7)+273)^4-(W261+273)^4)</f>
        <v>0</v>
      </c>
      <c r="AF261">
        <f>U261+AE261+AC261+AD261</f>
        <v>0</v>
      </c>
      <c r="AG261">
        <f>BN261*AU261*(BI261-BH261*(1000-AU261*BK261)/(1000-AU261*BJ261))/(100*BB261)</f>
        <v>0</v>
      </c>
      <c r="AH261">
        <f>1000*BN261*AU261*(BJ261-BK261)/(100*BB261*(1000-AU261*BJ261))</f>
        <v>0</v>
      </c>
      <c r="AI261">
        <f>(AJ261 - AK261 - BO261*1E3/(8.314*(BQ261+273.15)) * AM261/BN261 * AL261) * BN261/(100*BB261) * (1000 - BK261)/1000</f>
        <v>0</v>
      </c>
      <c r="AJ261">
        <v>296.223802081401</v>
      </c>
      <c r="AK261">
        <v>304.267636363636</v>
      </c>
      <c r="AL261">
        <v>-3.32327541814909</v>
      </c>
      <c r="AM261">
        <v>66.8778104933795</v>
      </c>
      <c r="AN261">
        <f>(AP261 - AO261 + BO261*1E3/(8.314*(BQ261+273.15)) * AR261/BN261 * AQ261) * BN261/(100*BB261) * 1000/(1000 - AP261)</f>
        <v>0</v>
      </c>
      <c r="AO261">
        <v>23.8422591937524</v>
      </c>
      <c r="AP261">
        <v>24.895376969697</v>
      </c>
      <c r="AQ261">
        <v>-0.000191971596192007</v>
      </c>
      <c r="AR261">
        <v>77.414151381061</v>
      </c>
      <c r="AS261">
        <v>31</v>
      </c>
      <c r="AT261">
        <v>6</v>
      </c>
      <c r="AU261">
        <f>IF(AS261*$H$13&gt;=AW261,1.0,(AW261/(AW261-AS261*$H$13)))</f>
        <v>0</v>
      </c>
      <c r="AV261">
        <f>(AU261-1)*100</f>
        <v>0</v>
      </c>
      <c r="AW261">
        <f>MAX(0,($B$13+$C$13*BV261)/(1+$D$13*BV261)*BO261/(BQ261+273)*$E$13)</f>
        <v>0</v>
      </c>
      <c r="AX261">
        <f>$B$11*BW261+$C$11*BX261+$F$11*CI261*(1-CL261)</f>
        <v>0</v>
      </c>
      <c r="AY261">
        <f>AX261*AZ261</f>
        <v>0</v>
      </c>
      <c r="AZ261">
        <f>($B$11*$D$9+$C$11*$D$9+$F$11*((CV261+CN261)/MAX(CV261+CN261+CW261, 0.1)*$I$9+CW261/MAX(CV261+CN261+CW261, 0.1)*$J$9))/($B$11+$C$11+$F$11)</f>
        <v>0</v>
      </c>
      <c r="BA261">
        <f>($B$11*$K$9+$C$11*$K$9+$F$11*((CV261+CN261)/MAX(CV261+CN261+CW261, 0.1)*$P$9+CW261/MAX(CV261+CN261+CW261, 0.1)*$Q$9))/($B$11+$C$11+$F$11)</f>
        <v>0</v>
      </c>
      <c r="BB261">
        <v>2.18</v>
      </c>
      <c r="BC261">
        <v>0.5</v>
      </c>
      <c r="BD261" t="s">
        <v>355</v>
      </c>
      <c r="BE261">
        <v>2</v>
      </c>
      <c r="BF261" t="b">
        <v>1</v>
      </c>
      <c r="BG261">
        <v>1656175590.71429</v>
      </c>
      <c r="BH261">
        <v>320.156571428571</v>
      </c>
      <c r="BI261">
        <v>303.985535714286</v>
      </c>
      <c r="BJ261">
        <v>24.9023107142857</v>
      </c>
      <c r="BK261">
        <v>23.8689285714286</v>
      </c>
      <c r="BL261">
        <v>318.959</v>
      </c>
      <c r="BM261">
        <v>24.8507535714286</v>
      </c>
      <c r="BN261">
        <v>500.016</v>
      </c>
      <c r="BO261">
        <v>76.344475</v>
      </c>
      <c r="BP261">
        <v>0.100015825</v>
      </c>
      <c r="BQ261">
        <v>28.0828714285714</v>
      </c>
      <c r="BR261">
        <v>28.4464535714286</v>
      </c>
      <c r="BS261">
        <v>999.9</v>
      </c>
      <c r="BT261">
        <v>0</v>
      </c>
      <c r="BU261">
        <v>0</v>
      </c>
      <c r="BV261">
        <v>10003.4357142857</v>
      </c>
      <c r="BW261">
        <v>0</v>
      </c>
      <c r="BX261">
        <v>1962.04857142857</v>
      </c>
      <c r="BY261">
        <v>16.1709857142857</v>
      </c>
      <c r="BZ261">
        <v>328.332821428571</v>
      </c>
      <c r="CA261">
        <v>311.419035714286</v>
      </c>
      <c r="CB261">
        <v>1.0333775</v>
      </c>
      <c r="CC261">
        <v>303.985535714286</v>
      </c>
      <c r="CD261">
        <v>23.8689285714286</v>
      </c>
      <c r="CE261">
        <v>1.90115321428571</v>
      </c>
      <c r="CF261">
        <v>1.82226107142857</v>
      </c>
      <c r="CG261">
        <v>16.6442714285714</v>
      </c>
      <c r="CH261">
        <v>15.97905</v>
      </c>
      <c r="CI261">
        <v>1999.99392857143</v>
      </c>
      <c r="CJ261">
        <v>0.979997571428572</v>
      </c>
      <c r="CK261">
        <v>0.0200020714285714</v>
      </c>
      <c r="CL261">
        <v>0</v>
      </c>
      <c r="CM261">
        <v>2.50529285714286</v>
      </c>
      <c r="CN261">
        <v>0</v>
      </c>
      <c r="CO261">
        <v>2069.46107142857</v>
      </c>
      <c r="CP261">
        <v>16705.3571428571</v>
      </c>
      <c r="CQ261">
        <v>46.625</v>
      </c>
      <c r="CR261">
        <v>49.312</v>
      </c>
      <c r="CS261">
        <v>47.625</v>
      </c>
      <c r="CT261">
        <v>47.24325</v>
      </c>
      <c r="CU261">
        <v>46.187</v>
      </c>
      <c r="CV261">
        <v>1959.99321428571</v>
      </c>
      <c r="CW261">
        <v>40.0007142857143</v>
      </c>
      <c r="CX261">
        <v>0</v>
      </c>
      <c r="CY261">
        <v>1656175597.2</v>
      </c>
      <c r="CZ261">
        <v>0</v>
      </c>
      <c r="DA261">
        <v>0</v>
      </c>
      <c r="DB261" t="s">
        <v>356</v>
      </c>
      <c r="DC261">
        <v>1656081796.1</v>
      </c>
      <c r="DD261">
        <v>1656081786.6</v>
      </c>
      <c r="DE261">
        <v>0</v>
      </c>
      <c r="DF261">
        <v>0.447</v>
      </c>
      <c r="DG261">
        <v>0.012</v>
      </c>
      <c r="DH261">
        <v>1.816</v>
      </c>
      <c r="DI261">
        <v>-0.091</v>
      </c>
      <c r="DJ261">
        <v>420</v>
      </c>
      <c r="DK261">
        <v>13</v>
      </c>
      <c r="DL261">
        <v>0.64</v>
      </c>
      <c r="DM261">
        <v>0.22</v>
      </c>
      <c r="DN261">
        <v>15.7067707317073</v>
      </c>
      <c r="DO261">
        <v>7.00233867595821</v>
      </c>
      <c r="DP261">
        <v>0.741187941750961</v>
      </c>
      <c r="DQ261">
        <v>0</v>
      </c>
      <c r="DR261">
        <v>1.02465114634146</v>
      </c>
      <c r="DS261">
        <v>0.210059184668989</v>
      </c>
      <c r="DT261">
        <v>0.0252019264919453</v>
      </c>
      <c r="DU261">
        <v>0</v>
      </c>
      <c r="DV261">
        <v>0</v>
      </c>
      <c r="DW261">
        <v>2</v>
      </c>
      <c r="DX261" t="s">
        <v>357</v>
      </c>
      <c r="DY261">
        <v>2.79251</v>
      </c>
      <c r="DZ261">
        <v>2.71652</v>
      </c>
      <c r="EA261">
        <v>0.057129</v>
      </c>
      <c r="EB261">
        <v>0.0545199</v>
      </c>
      <c r="EC261">
        <v>0.0884677</v>
      </c>
      <c r="ED261">
        <v>0.0852344</v>
      </c>
      <c r="EE261">
        <v>26191.5</v>
      </c>
      <c r="EF261">
        <v>22779.1</v>
      </c>
      <c r="EG261">
        <v>24907.4</v>
      </c>
      <c r="EH261">
        <v>23499.9</v>
      </c>
      <c r="EI261">
        <v>38845</v>
      </c>
      <c r="EJ261">
        <v>35630.6</v>
      </c>
      <c r="EK261">
        <v>45132.5</v>
      </c>
      <c r="EL261">
        <v>41990.6</v>
      </c>
      <c r="EM261">
        <v>1.66255</v>
      </c>
      <c r="EN261">
        <v>2.07433</v>
      </c>
      <c r="EO261">
        <v>-0.0566468</v>
      </c>
      <c r="EP261">
        <v>0</v>
      </c>
      <c r="EQ261">
        <v>29.3499</v>
      </c>
      <c r="ER261">
        <v>999.9</v>
      </c>
      <c r="ES261">
        <v>35.551</v>
      </c>
      <c r="ET261">
        <v>38.058</v>
      </c>
      <c r="EU261">
        <v>31.0965</v>
      </c>
      <c r="EV261">
        <v>53.4068</v>
      </c>
      <c r="EW261">
        <v>32.3357</v>
      </c>
      <c r="EX261">
        <v>2</v>
      </c>
      <c r="EY261">
        <v>0.671799</v>
      </c>
      <c r="EZ261">
        <v>5.90453</v>
      </c>
      <c r="FA261">
        <v>20.141</v>
      </c>
      <c r="FB261">
        <v>5.22987</v>
      </c>
      <c r="FC261">
        <v>11.9929</v>
      </c>
      <c r="FD261">
        <v>4.95515</v>
      </c>
      <c r="FE261">
        <v>3.30395</v>
      </c>
      <c r="FF261">
        <v>9999</v>
      </c>
      <c r="FG261">
        <v>312.5</v>
      </c>
      <c r="FH261">
        <v>3837.5</v>
      </c>
      <c r="FI261">
        <v>9999</v>
      </c>
      <c r="FJ261">
        <v>1.86815</v>
      </c>
      <c r="FK261">
        <v>1.864</v>
      </c>
      <c r="FL261">
        <v>1.87141</v>
      </c>
      <c r="FM261">
        <v>1.86249</v>
      </c>
      <c r="FN261">
        <v>1.86188</v>
      </c>
      <c r="FO261">
        <v>1.86819</v>
      </c>
      <c r="FP261">
        <v>1.85838</v>
      </c>
      <c r="FQ261">
        <v>1.86462</v>
      </c>
      <c r="FR261">
        <v>5</v>
      </c>
      <c r="FS261">
        <v>0</v>
      </c>
      <c r="FT261">
        <v>0</v>
      </c>
      <c r="FU261">
        <v>0</v>
      </c>
      <c r="FV261" t="s">
        <v>358</v>
      </c>
      <c r="FW261" t="s">
        <v>359</v>
      </c>
      <c r="FX261" t="s">
        <v>360</v>
      </c>
      <c r="FY261" t="s">
        <v>360</v>
      </c>
      <c r="FZ261" t="s">
        <v>360</v>
      </c>
      <c r="GA261" t="s">
        <v>360</v>
      </c>
      <c r="GB261">
        <v>0</v>
      </c>
      <c r="GC261">
        <v>100</v>
      </c>
      <c r="GD261">
        <v>100</v>
      </c>
      <c r="GE261">
        <v>1.147</v>
      </c>
      <c r="GF261">
        <v>0.0515</v>
      </c>
      <c r="GG261">
        <v>0.394990895927804</v>
      </c>
      <c r="GH261">
        <v>0.00311535208462502</v>
      </c>
      <c r="GI261">
        <v>-2.16445174003142e-06</v>
      </c>
      <c r="GJ261">
        <v>9.0383515404126e-10</v>
      </c>
      <c r="GK261">
        <v>0.0515542376217994</v>
      </c>
      <c r="GL261">
        <v>0</v>
      </c>
      <c r="GM261">
        <v>0</v>
      </c>
      <c r="GN261">
        <v>0</v>
      </c>
      <c r="GO261">
        <v>18</v>
      </c>
      <c r="GP261">
        <v>2154</v>
      </c>
      <c r="GQ261">
        <v>2</v>
      </c>
      <c r="GR261">
        <v>17</v>
      </c>
      <c r="GS261">
        <v>1563.4</v>
      </c>
      <c r="GT261">
        <v>1563.5</v>
      </c>
      <c r="GU261">
        <v>0.927734</v>
      </c>
      <c r="GV261">
        <v>2.3999</v>
      </c>
      <c r="GW261">
        <v>1.99829</v>
      </c>
      <c r="GX261">
        <v>2.66724</v>
      </c>
      <c r="GY261">
        <v>2.09351</v>
      </c>
      <c r="GZ261">
        <v>2.4353</v>
      </c>
      <c r="HA261">
        <v>43.4808</v>
      </c>
      <c r="HB261">
        <v>14.9113</v>
      </c>
      <c r="HC261">
        <v>18</v>
      </c>
      <c r="HD261">
        <v>406.987</v>
      </c>
      <c r="HE261">
        <v>694.695</v>
      </c>
      <c r="HF261">
        <v>23.0012</v>
      </c>
      <c r="HG261">
        <v>35.6643</v>
      </c>
      <c r="HH261">
        <v>30.0007</v>
      </c>
      <c r="HI261">
        <v>35.4283</v>
      </c>
      <c r="HJ261">
        <v>35.4144</v>
      </c>
      <c r="HK261">
        <v>18.6201</v>
      </c>
      <c r="HL261">
        <v>29.8257</v>
      </c>
      <c r="HM261">
        <v>28.9379</v>
      </c>
      <c r="HN261">
        <v>23</v>
      </c>
      <c r="HO261">
        <v>251.736</v>
      </c>
      <c r="HP261">
        <v>23.9326</v>
      </c>
      <c r="HQ261">
        <v>95.4422</v>
      </c>
      <c r="HR261">
        <v>98.6632</v>
      </c>
    </row>
    <row r="262" spans="1:226">
      <c r="A262">
        <v>246</v>
      </c>
      <c r="B262">
        <v>1656175603.5</v>
      </c>
      <c r="C262">
        <v>5807</v>
      </c>
      <c r="D262" t="s">
        <v>853</v>
      </c>
      <c r="E262" t="s">
        <v>854</v>
      </c>
      <c r="F262">
        <v>5</v>
      </c>
      <c r="G262" t="s">
        <v>832</v>
      </c>
      <c r="H262" t="s">
        <v>354</v>
      </c>
      <c r="I262">
        <v>1656175596</v>
      </c>
      <c r="J262">
        <f>(K262)/1000</f>
        <v>0</v>
      </c>
      <c r="K262">
        <f>IF(BF262, AN262, AH262)</f>
        <v>0</v>
      </c>
      <c r="L262">
        <f>IF(BF262, AI262, AG262)</f>
        <v>0</v>
      </c>
      <c r="M262">
        <f>BH262 - IF(AU262&gt;1, L262*BB262*100.0/(AW262*BV262), 0)</f>
        <v>0</v>
      </c>
      <c r="N262">
        <f>((T262-J262/2)*M262-L262)/(T262+J262/2)</f>
        <v>0</v>
      </c>
      <c r="O262">
        <f>N262*(BO262+BP262)/1000.0</f>
        <v>0</v>
      </c>
      <c r="P262">
        <f>(BH262 - IF(AU262&gt;1, L262*BB262*100.0/(AW262*BV262), 0))*(BO262+BP262)/1000.0</f>
        <v>0</v>
      </c>
      <c r="Q262">
        <f>2.0/((1/S262-1/R262)+SIGN(S262)*SQRT((1/S262-1/R262)*(1/S262-1/R262) + 4*BC262/((BC262+1)*(BC262+1))*(2*1/S262*1/R262-1/R262*1/R262)))</f>
        <v>0</v>
      </c>
      <c r="R262">
        <f>IF(LEFT(BD262,1)&lt;&gt;"0",IF(LEFT(BD262,1)="1",3.0,BE262),$D$5+$E$5*(BV262*BO262/($K$5*1000))+$F$5*(BV262*BO262/($K$5*1000))*MAX(MIN(BB262,$J$5),$I$5)*MAX(MIN(BB262,$J$5),$I$5)+$G$5*MAX(MIN(BB262,$J$5),$I$5)*(BV262*BO262/($K$5*1000))+$H$5*(BV262*BO262/($K$5*1000))*(BV262*BO262/($K$5*1000)))</f>
        <v>0</v>
      </c>
      <c r="S262">
        <f>J262*(1000-(1000*0.61365*exp(17.502*W262/(240.97+W262))/(BO262+BP262)+BJ262)/2)/(1000*0.61365*exp(17.502*W262/(240.97+W262))/(BO262+BP262)-BJ262)</f>
        <v>0</v>
      </c>
      <c r="T262">
        <f>1/((BC262+1)/(Q262/1.6)+1/(R262/1.37)) + BC262/((BC262+1)/(Q262/1.6) + BC262/(R262/1.37))</f>
        <v>0</v>
      </c>
      <c r="U262">
        <f>(AX262*BA262)</f>
        <v>0</v>
      </c>
      <c r="V262">
        <f>(BQ262+(U262+2*0.95*5.67E-8*(((BQ262+$B$7)+273)^4-(BQ262+273)^4)-44100*J262)/(1.84*29.3*R262+8*0.95*5.67E-8*(BQ262+273)^3))</f>
        <v>0</v>
      </c>
      <c r="W262">
        <f>($C$7*BR262+$D$7*BS262+$E$7*V262)</f>
        <v>0</v>
      </c>
      <c r="X262">
        <f>0.61365*exp(17.502*W262/(240.97+W262))</f>
        <v>0</v>
      </c>
      <c r="Y262">
        <f>(Z262/AA262*100)</f>
        <v>0</v>
      </c>
      <c r="Z262">
        <f>BJ262*(BO262+BP262)/1000</f>
        <v>0</v>
      </c>
      <c r="AA262">
        <f>0.61365*exp(17.502*BQ262/(240.97+BQ262))</f>
        <v>0</v>
      </c>
      <c r="AB262">
        <f>(X262-BJ262*(BO262+BP262)/1000)</f>
        <v>0</v>
      </c>
      <c r="AC262">
        <f>(-J262*44100)</f>
        <v>0</v>
      </c>
      <c r="AD262">
        <f>2*29.3*R262*0.92*(BQ262-W262)</f>
        <v>0</v>
      </c>
      <c r="AE262">
        <f>2*0.95*5.67E-8*(((BQ262+$B$7)+273)^4-(W262+273)^4)</f>
        <v>0</v>
      </c>
      <c r="AF262">
        <f>U262+AE262+AC262+AD262</f>
        <v>0</v>
      </c>
      <c r="AG262">
        <f>BN262*AU262*(BI262-BH262*(1000-AU262*BK262)/(1000-AU262*BJ262))/(100*BB262)</f>
        <v>0</v>
      </c>
      <c r="AH262">
        <f>1000*BN262*AU262*(BJ262-BK262)/(100*BB262*(1000-AU262*BJ262))</f>
        <v>0</v>
      </c>
      <c r="AI262">
        <f>(AJ262 - AK262 - BO262*1E3/(8.314*(BQ262+273.15)) * AM262/BN262 * AL262) * BN262/(100*BB262) * (1000 - BK262)/1000</f>
        <v>0</v>
      </c>
      <c r="AJ262">
        <v>278.887016558572</v>
      </c>
      <c r="AK262">
        <v>287.515157575758</v>
      </c>
      <c r="AL262">
        <v>-3.34251264703469</v>
      </c>
      <c r="AM262">
        <v>66.8778104933795</v>
      </c>
      <c r="AN262">
        <f>(AP262 - AO262 + BO262*1E3/(8.314*(BQ262+273.15)) * AR262/BN262 * AQ262) * BN262/(100*BB262) * 1000/(1000 - AP262)</f>
        <v>0</v>
      </c>
      <c r="AO262">
        <v>23.8842768322405</v>
      </c>
      <c r="AP262">
        <v>24.9112703030303</v>
      </c>
      <c r="AQ262">
        <v>0.000129036946303535</v>
      </c>
      <c r="AR262">
        <v>77.414151381061</v>
      </c>
      <c r="AS262">
        <v>31</v>
      </c>
      <c r="AT262">
        <v>6</v>
      </c>
      <c r="AU262">
        <f>IF(AS262*$H$13&gt;=AW262,1.0,(AW262/(AW262-AS262*$H$13)))</f>
        <v>0</v>
      </c>
      <c r="AV262">
        <f>(AU262-1)*100</f>
        <v>0</v>
      </c>
      <c r="AW262">
        <f>MAX(0,($B$13+$C$13*BV262)/(1+$D$13*BV262)*BO262/(BQ262+273)*$E$13)</f>
        <v>0</v>
      </c>
      <c r="AX262">
        <f>$B$11*BW262+$C$11*BX262+$F$11*CI262*(1-CL262)</f>
        <v>0</v>
      </c>
      <c r="AY262">
        <f>AX262*AZ262</f>
        <v>0</v>
      </c>
      <c r="AZ262">
        <f>($B$11*$D$9+$C$11*$D$9+$F$11*((CV262+CN262)/MAX(CV262+CN262+CW262, 0.1)*$I$9+CW262/MAX(CV262+CN262+CW262, 0.1)*$J$9))/($B$11+$C$11+$F$11)</f>
        <v>0</v>
      </c>
      <c r="BA262">
        <f>($B$11*$K$9+$C$11*$K$9+$F$11*((CV262+CN262)/MAX(CV262+CN262+CW262, 0.1)*$P$9+CW262/MAX(CV262+CN262+CW262, 0.1)*$Q$9))/($B$11+$C$11+$F$11)</f>
        <v>0</v>
      </c>
      <c r="BB262">
        <v>2.18</v>
      </c>
      <c r="BC262">
        <v>0.5</v>
      </c>
      <c r="BD262" t="s">
        <v>355</v>
      </c>
      <c r="BE262">
        <v>2</v>
      </c>
      <c r="BF262" t="b">
        <v>1</v>
      </c>
      <c r="BG262">
        <v>1656175596</v>
      </c>
      <c r="BH262">
        <v>303.109777777778</v>
      </c>
      <c r="BI262">
        <v>286.429259259259</v>
      </c>
      <c r="BJ262">
        <v>24.9025777777778</v>
      </c>
      <c r="BK262">
        <v>23.8654296296296</v>
      </c>
      <c r="BL262">
        <v>301.946888888889</v>
      </c>
      <c r="BM262">
        <v>24.8510333333333</v>
      </c>
      <c r="BN262">
        <v>500.002555555556</v>
      </c>
      <c r="BO262">
        <v>76.3447333333333</v>
      </c>
      <c r="BP262">
        <v>0.100003</v>
      </c>
      <c r="BQ262">
        <v>28.0894185185185</v>
      </c>
      <c r="BR262">
        <v>28.4479592592593</v>
      </c>
      <c r="BS262">
        <v>999.9</v>
      </c>
      <c r="BT262">
        <v>0</v>
      </c>
      <c r="BU262">
        <v>0</v>
      </c>
      <c r="BV262">
        <v>9997.52074074074</v>
      </c>
      <c r="BW262">
        <v>0</v>
      </c>
      <c r="BX262">
        <v>1964.55592592593</v>
      </c>
      <c r="BY262">
        <v>16.6804333333333</v>
      </c>
      <c r="BZ262">
        <v>310.850851851852</v>
      </c>
      <c r="CA262">
        <v>293.431962962963</v>
      </c>
      <c r="CB262">
        <v>1.03715407407407</v>
      </c>
      <c r="CC262">
        <v>286.429259259259</v>
      </c>
      <c r="CD262">
        <v>23.8654296296296</v>
      </c>
      <c r="CE262">
        <v>1.90118185185185</v>
      </c>
      <c r="CF262">
        <v>1.82200037037037</v>
      </c>
      <c r="CG262">
        <v>16.6444962962963</v>
      </c>
      <c r="CH262">
        <v>15.9768074074074</v>
      </c>
      <c r="CI262">
        <v>1999.97037037037</v>
      </c>
      <c r="CJ262">
        <v>0.979997740740741</v>
      </c>
      <c r="CK262">
        <v>0.0200019444444444</v>
      </c>
      <c r="CL262">
        <v>0</v>
      </c>
      <c r="CM262">
        <v>2.50532592592593</v>
      </c>
      <c r="CN262">
        <v>0</v>
      </c>
      <c r="CO262">
        <v>2066.83777777778</v>
      </c>
      <c r="CP262">
        <v>16705.1555555556</v>
      </c>
      <c r="CQ262">
        <v>46.625</v>
      </c>
      <c r="CR262">
        <v>49.312</v>
      </c>
      <c r="CS262">
        <v>47.625</v>
      </c>
      <c r="CT262">
        <v>47.2383333333333</v>
      </c>
      <c r="CU262">
        <v>46.1824074074074</v>
      </c>
      <c r="CV262">
        <v>1959.97037037037</v>
      </c>
      <c r="CW262">
        <v>40</v>
      </c>
      <c r="CX262">
        <v>0</v>
      </c>
      <c r="CY262">
        <v>1656175602.6</v>
      </c>
      <c r="CZ262">
        <v>0</v>
      </c>
      <c r="DA262">
        <v>0</v>
      </c>
      <c r="DB262" t="s">
        <v>356</v>
      </c>
      <c r="DC262">
        <v>1656081796.1</v>
      </c>
      <c r="DD262">
        <v>1656081786.6</v>
      </c>
      <c r="DE262">
        <v>0</v>
      </c>
      <c r="DF262">
        <v>0.447</v>
      </c>
      <c r="DG262">
        <v>0.012</v>
      </c>
      <c r="DH262">
        <v>1.816</v>
      </c>
      <c r="DI262">
        <v>-0.091</v>
      </c>
      <c r="DJ262">
        <v>420</v>
      </c>
      <c r="DK262">
        <v>13</v>
      </c>
      <c r="DL262">
        <v>0.64</v>
      </c>
      <c r="DM262">
        <v>0.22</v>
      </c>
      <c r="DN262">
        <v>16.3483975609756</v>
      </c>
      <c r="DO262">
        <v>6.06744878048782</v>
      </c>
      <c r="DP262">
        <v>0.686376330142158</v>
      </c>
      <c r="DQ262">
        <v>0</v>
      </c>
      <c r="DR262">
        <v>1.02778041463415</v>
      </c>
      <c r="DS262">
        <v>0.0399417491289182</v>
      </c>
      <c r="DT262">
        <v>0.0234023178870516</v>
      </c>
      <c r="DU262">
        <v>1</v>
      </c>
      <c r="DV262">
        <v>1</v>
      </c>
      <c r="DW262">
        <v>2</v>
      </c>
      <c r="DX262" t="s">
        <v>375</v>
      </c>
      <c r="DY262">
        <v>2.79238</v>
      </c>
      <c r="DZ262">
        <v>2.71629</v>
      </c>
      <c r="EA262">
        <v>0.0544724</v>
      </c>
      <c r="EB262">
        <v>0.0519028</v>
      </c>
      <c r="EC262">
        <v>0.0885062</v>
      </c>
      <c r="ED262">
        <v>0.0852906</v>
      </c>
      <c r="EE262">
        <v>26264.4</v>
      </c>
      <c r="EF262">
        <v>22841.8</v>
      </c>
      <c r="EG262">
        <v>24906.6</v>
      </c>
      <c r="EH262">
        <v>23499.7</v>
      </c>
      <c r="EI262">
        <v>38842.4</v>
      </c>
      <c r="EJ262">
        <v>35627.9</v>
      </c>
      <c r="EK262">
        <v>45131.4</v>
      </c>
      <c r="EL262">
        <v>41990.1</v>
      </c>
      <c r="EM262">
        <v>1.66227</v>
      </c>
      <c r="EN262">
        <v>2.07412</v>
      </c>
      <c r="EO262">
        <v>-0.0583902</v>
      </c>
      <c r="EP262">
        <v>0</v>
      </c>
      <c r="EQ262">
        <v>29.3651</v>
      </c>
      <c r="ER262">
        <v>999.9</v>
      </c>
      <c r="ES262">
        <v>35.551</v>
      </c>
      <c r="ET262">
        <v>38.058</v>
      </c>
      <c r="EU262">
        <v>31.0965</v>
      </c>
      <c r="EV262">
        <v>53.3268</v>
      </c>
      <c r="EW262">
        <v>32.3918</v>
      </c>
      <c r="EX262">
        <v>2</v>
      </c>
      <c r="EY262">
        <v>0.67266</v>
      </c>
      <c r="EZ262">
        <v>5.91238</v>
      </c>
      <c r="FA262">
        <v>20.1406</v>
      </c>
      <c r="FB262">
        <v>5.22912</v>
      </c>
      <c r="FC262">
        <v>11.9932</v>
      </c>
      <c r="FD262">
        <v>4.95485</v>
      </c>
      <c r="FE262">
        <v>3.3039</v>
      </c>
      <c r="FF262">
        <v>9999</v>
      </c>
      <c r="FG262">
        <v>312.5</v>
      </c>
      <c r="FH262">
        <v>3837.5</v>
      </c>
      <c r="FI262">
        <v>9999</v>
      </c>
      <c r="FJ262">
        <v>1.86813</v>
      </c>
      <c r="FK262">
        <v>1.86399</v>
      </c>
      <c r="FL262">
        <v>1.87138</v>
      </c>
      <c r="FM262">
        <v>1.86249</v>
      </c>
      <c r="FN262">
        <v>1.86188</v>
      </c>
      <c r="FO262">
        <v>1.86819</v>
      </c>
      <c r="FP262">
        <v>1.85837</v>
      </c>
      <c r="FQ262">
        <v>1.86462</v>
      </c>
      <c r="FR262">
        <v>5</v>
      </c>
      <c r="FS262">
        <v>0</v>
      </c>
      <c r="FT262">
        <v>0</v>
      </c>
      <c r="FU262">
        <v>0</v>
      </c>
      <c r="FV262" t="s">
        <v>358</v>
      </c>
      <c r="FW262" t="s">
        <v>359</v>
      </c>
      <c r="FX262" t="s">
        <v>360</v>
      </c>
      <c r="FY262" t="s">
        <v>360</v>
      </c>
      <c r="FZ262" t="s">
        <v>360</v>
      </c>
      <c r="GA262" t="s">
        <v>360</v>
      </c>
      <c r="GB262">
        <v>0</v>
      </c>
      <c r="GC262">
        <v>100</v>
      </c>
      <c r="GD262">
        <v>100</v>
      </c>
      <c r="GE262">
        <v>1.113</v>
      </c>
      <c r="GF262">
        <v>0.0515</v>
      </c>
      <c r="GG262">
        <v>0.394990895927804</v>
      </c>
      <c r="GH262">
        <v>0.00311535208462502</v>
      </c>
      <c r="GI262">
        <v>-2.16445174003142e-06</v>
      </c>
      <c r="GJ262">
        <v>9.0383515404126e-10</v>
      </c>
      <c r="GK262">
        <v>0.0515542376217994</v>
      </c>
      <c r="GL262">
        <v>0</v>
      </c>
      <c r="GM262">
        <v>0</v>
      </c>
      <c r="GN262">
        <v>0</v>
      </c>
      <c r="GO262">
        <v>18</v>
      </c>
      <c r="GP262">
        <v>2154</v>
      </c>
      <c r="GQ262">
        <v>2</v>
      </c>
      <c r="GR262">
        <v>17</v>
      </c>
      <c r="GS262">
        <v>1563.5</v>
      </c>
      <c r="GT262">
        <v>1563.6</v>
      </c>
      <c r="GU262">
        <v>0.881348</v>
      </c>
      <c r="GV262">
        <v>2.41089</v>
      </c>
      <c r="GW262">
        <v>1.99829</v>
      </c>
      <c r="GX262">
        <v>2.66724</v>
      </c>
      <c r="GY262">
        <v>2.09351</v>
      </c>
      <c r="GZ262">
        <v>2.44751</v>
      </c>
      <c r="HA262">
        <v>43.4808</v>
      </c>
      <c r="HB262">
        <v>14.9026</v>
      </c>
      <c r="HC262">
        <v>18</v>
      </c>
      <c r="HD262">
        <v>406.879</v>
      </c>
      <c r="HE262">
        <v>694.604</v>
      </c>
      <c r="HF262">
        <v>23.0015</v>
      </c>
      <c r="HG262">
        <v>35.6726</v>
      </c>
      <c r="HH262">
        <v>30.0009</v>
      </c>
      <c r="HI262">
        <v>35.4371</v>
      </c>
      <c r="HJ262">
        <v>35.4225</v>
      </c>
      <c r="HK262">
        <v>17.6885</v>
      </c>
      <c r="HL262">
        <v>29.8257</v>
      </c>
      <c r="HM262">
        <v>28.9379</v>
      </c>
      <c r="HN262">
        <v>23</v>
      </c>
      <c r="HO262">
        <v>231.561</v>
      </c>
      <c r="HP262">
        <v>23.9326</v>
      </c>
      <c r="HQ262">
        <v>95.4396</v>
      </c>
      <c r="HR262">
        <v>98.6621</v>
      </c>
    </row>
    <row r="263" spans="1:226">
      <c r="A263">
        <v>247</v>
      </c>
      <c r="B263">
        <v>1656175608.5</v>
      </c>
      <c r="C263">
        <v>5812</v>
      </c>
      <c r="D263" t="s">
        <v>855</v>
      </c>
      <c r="E263" t="s">
        <v>856</v>
      </c>
      <c r="F263">
        <v>5</v>
      </c>
      <c r="G263" t="s">
        <v>832</v>
      </c>
      <c r="H263" t="s">
        <v>354</v>
      </c>
      <c r="I263">
        <v>1656175600.71429</v>
      </c>
      <c r="J263">
        <f>(K263)/1000</f>
        <v>0</v>
      </c>
      <c r="K263">
        <f>IF(BF263, AN263, AH263)</f>
        <v>0</v>
      </c>
      <c r="L263">
        <f>IF(BF263, AI263, AG263)</f>
        <v>0</v>
      </c>
      <c r="M263">
        <f>BH263 - IF(AU263&gt;1, L263*BB263*100.0/(AW263*BV263), 0)</f>
        <v>0</v>
      </c>
      <c r="N263">
        <f>((T263-J263/2)*M263-L263)/(T263+J263/2)</f>
        <v>0</v>
      </c>
      <c r="O263">
        <f>N263*(BO263+BP263)/1000.0</f>
        <v>0</v>
      </c>
      <c r="P263">
        <f>(BH263 - IF(AU263&gt;1, L263*BB263*100.0/(AW263*BV263), 0))*(BO263+BP263)/1000.0</f>
        <v>0</v>
      </c>
      <c r="Q263">
        <f>2.0/((1/S263-1/R263)+SIGN(S263)*SQRT((1/S263-1/R263)*(1/S263-1/R263) + 4*BC263/((BC263+1)*(BC263+1))*(2*1/S263*1/R263-1/R263*1/R263)))</f>
        <v>0</v>
      </c>
      <c r="R263">
        <f>IF(LEFT(BD263,1)&lt;&gt;"0",IF(LEFT(BD263,1)="1",3.0,BE263),$D$5+$E$5*(BV263*BO263/($K$5*1000))+$F$5*(BV263*BO263/($K$5*1000))*MAX(MIN(BB263,$J$5),$I$5)*MAX(MIN(BB263,$J$5),$I$5)+$G$5*MAX(MIN(BB263,$J$5),$I$5)*(BV263*BO263/($K$5*1000))+$H$5*(BV263*BO263/($K$5*1000))*(BV263*BO263/($K$5*1000)))</f>
        <v>0</v>
      </c>
      <c r="S263">
        <f>J263*(1000-(1000*0.61365*exp(17.502*W263/(240.97+W263))/(BO263+BP263)+BJ263)/2)/(1000*0.61365*exp(17.502*W263/(240.97+W263))/(BO263+BP263)-BJ263)</f>
        <v>0</v>
      </c>
      <c r="T263">
        <f>1/((BC263+1)/(Q263/1.6)+1/(R263/1.37)) + BC263/((BC263+1)/(Q263/1.6) + BC263/(R263/1.37))</f>
        <v>0</v>
      </c>
      <c r="U263">
        <f>(AX263*BA263)</f>
        <v>0</v>
      </c>
      <c r="V263">
        <f>(BQ263+(U263+2*0.95*5.67E-8*(((BQ263+$B$7)+273)^4-(BQ263+273)^4)-44100*J263)/(1.84*29.3*R263+8*0.95*5.67E-8*(BQ263+273)^3))</f>
        <v>0</v>
      </c>
      <c r="W263">
        <f>($C$7*BR263+$D$7*BS263+$E$7*V263)</f>
        <v>0</v>
      </c>
      <c r="X263">
        <f>0.61365*exp(17.502*W263/(240.97+W263))</f>
        <v>0</v>
      </c>
      <c r="Y263">
        <f>(Z263/AA263*100)</f>
        <v>0</v>
      </c>
      <c r="Z263">
        <f>BJ263*(BO263+BP263)/1000</f>
        <v>0</v>
      </c>
      <c r="AA263">
        <f>0.61365*exp(17.502*BQ263/(240.97+BQ263))</f>
        <v>0</v>
      </c>
      <c r="AB263">
        <f>(X263-BJ263*(BO263+BP263)/1000)</f>
        <v>0</v>
      </c>
      <c r="AC263">
        <f>(-J263*44100)</f>
        <v>0</v>
      </c>
      <c r="AD263">
        <f>2*29.3*R263*0.92*(BQ263-W263)</f>
        <v>0</v>
      </c>
      <c r="AE263">
        <f>2*0.95*5.67E-8*(((BQ263+$B$7)+273)^4-(W263+273)^4)</f>
        <v>0</v>
      </c>
      <c r="AF263">
        <f>U263+AE263+AC263+AD263</f>
        <v>0</v>
      </c>
      <c r="AG263">
        <f>BN263*AU263*(BI263-BH263*(1000-AU263*BK263)/(1000-AU263*BJ263))/(100*BB263)</f>
        <v>0</v>
      </c>
      <c r="AH263">
        <f>1000*BN263*AU263*(BJ263-BK263)/(100*BB263*(1000-AU263*BJ263))</f>
        <v>0</v>
      </c>
      <c r="AI263">
        <f>(AJ263 - AK263 - BO263*1E3/(8.314*(BQ263+273.15)) * AM263/BN263 * AL263) * BN263/(100*BB263) * (1000 - BK263)/1000</f>
        <v>0</v>
      </c>
      <c r="AJ263">
        <v>262.504797185675</v>
      </c>
      <c r="AK263">
        <v>271.182103030303</v>
      </c>
      <c r="AL263">
        <v>-3.27603370751</v>
      </c>
      <c r="AM263">
        <v>66.8778104933795</v>
      </c>
      <c r="AN263">
        <f>(AP263 - AO263 + BO263*1E3/(8.314*(BQ263+273.15)) * AR263/BN263 * AQ263) * BN263/(100*BB263) * 1000/(1000 - AP263)</f>
        <v>0</v>
      </c>
      <c r="AO263">
        <v>23.9002226439714</v>
      </c>
      <c r="AP263">
        <v>24.9254418181818</v>
      </c>
      <c r="AQ263">
        <v>0.000733934570003287</v>
      </c>
      <c r="AR263">
        <v>77.414151381061</v>
      </c>
      <c r="AS263">
        <v>31</v>
      </c>
      <c r="AT263">
        <v>6</v>
      </c>
      <c r="AU263">
        <f>IF(AS263*$H$13&gt;=AW263,1.0,(AW263/(AW263-AS263*$H$13)))</f>
        <v>0</v>
      </c>
      <c r="AV263">
        <f>(AU263-1)*100</f>
        <v>0</v>
      </c>
      <c r="AW263">
        <f>MAX(0,($B$13+$C$13*BV263)/(1+$D$13*BV263)*BO263/(BQ263+273)*$E$13)</f>
        <v>0</v>
      </c>
      <c r="AX263">
        <f>$B$11*BW263+$C$11*BX263+$F$11*CI263*(1-CL263)</f>
        <v>0</v>
      </c>
      <c r="AY263">
        <f>AX263*AZ263</f>
        <v>0</v>
      </c>
      <c r="AZ263">
        <f>($B$11*$D$9+$C$11*$D$9+$F$11*((CV263+CN263)/MAX(CV263+CN263+CW263, 0.1)*$I$9+CW263/MAX(CV263+CN263+CW263, 0.1)*$J$9))/($B$11+$C$11+$F$11)</f>
        <v>0</v>
      </c>
      <c r="BA263">
        <f>($B$11*$K$9+$C$11*$K$9+$F$11*((CV263+CN263)/MAX(CV263+CN263+CW263, 0.1)*$P$9+CW263/MAX(CV263+CN263+CW263, 0.1)*$Q$9))/($B$11+$C$11+$F$11)</f>
        <v>0</v>
      </c>
      <c r="BB263">
        <v>2.18</v>
      </c>
      <c r="BC263">
        <v>0.5</v>
      </c>
      <c r="BD263" t="s">
        <v>355</v>
      </c>
      <c r="BE263">
        <v>2</v>
      </c>
      <c r="BF263" t="b">
        <v>1</v>
      </c>
      <c r="BG263">
        <v>1656175600.71429</v>
      </c>
      <c r="BH263">
        <v>287.883607142857</v>
      </c>
      <c r="BI263">
        <v>270.930892857143</v>
      </c>
      <c r="BJ263">
        <v>24.9060142857143</v>
      </c>
      <c r="BK263">
        <v>23.8803321428571</v>
      </c>
      <c r="BL263">
        <v>286.752392857143</v>
      </c>
      <c r="BM263">
        <v>24.854475</v>
      </c>
      <c r="BN263">
        <v>500.020107142857</v>
      </c>
      <c r="BO263">
        <v>76.3444821428571</v>
      </c>
      <c r="BP263">
        <v>0.10004935</v>
      </c>
      <c r="BQ263">
        <v>28.0971607142857</v>
      </c>
      <c r="BR263">
        <v>28.4323642857143</v>
      </c>
      <c r="BS263">
        <v>999.9</v>
      </c>
      <c r="BT263">
        <v>0</v>
      </c>
      <c r="BU263">
        <v>0</v>
      </c>
      <c r="BV263">
        <v>9989.10785714286</v>
      </c>
      <c r="BW263">
        <v>0</v>
      </c>
      <c r="BX263">
        <v>1966.98321428571</v>
      </c>
      <c r="BY263">
        <v>16.9526678571429</v>
      </c>
      <c r="BZ263">
        <v>295.236678571429</v>
      </c>
      <c r="CA263">
        <v>277.558821428571</v>
      </c>
      <c r="CB263">
        <v>1.02569714285714</v>
      </c>
      <c r="CC263">
        <v>270.930892857143</v>
      </c>
      <c r="CD263">
        <v>23.8803321428571</v>
      </c>
      <c r="CE263">
        <v>1.90143857142857</v>
      </c>
      <c r="CF263">
        <v>1.82313071428571</v>
      </c>
      <c r="CG263">
        <v>16.6466142857143</v>
      </c>
      <c r="CH263">
        <v>15.9865214285714</v>
      </c>
      <c r="CI263">
        <v>1999.98714285714</v>
      </c>
      <c r="CJ263">
        <v>0.979998</v>
      </c>
      <c r="CK263">
        <v>0.02000175</v>
      </c>
      <c r="CL263">
        <v>0</v>
      </c>
      <c r="CM263">
        <v>2.48042857142857</v>
      </c>
      <c r="CN263">
        <v>0</v>
      </c>
      <c r="CO263">
        <v>2064.51642857143</v>
      </c>
      <c r="CP263">
        <v>16705.2857142857</v>
      </c>
      <c r="CQ263">
        <v>46.625</v>
      </c>
      <c r="CR263">
        <v>49.3165</v>
      </c>
      <c r="CS263">
        <v>47.625</v>
      </c>
      <c r="CT263">
        <v>47.23875</v>
      </c>
      <c r="CU263">
        <v>46.1825714285714</v>
      </c>
      <c r="CV263">
        <v>1959.98678571429</v>
      </c>
      <c r="CW263">
        <v>40.0003571428571</v>
      </c>
      <c r="CX263">
        <v>0</v>
      </c>
      <c r="CY263">
        <v>1656175607.4</v>
      </c>
      <c r="CZ263">
        <v>0</v>
      </c>
      <c r="DA263">
        <v>0</v>
      </c>
      <c r="DB263" t="s">
        <v>356</v>
      </c>
      <c r="DC263">
        <v>1656081796.1</v>
      </c>
      <c r="DD263">
        <v>1656081786.6</v>
      </c>
      <c r="DE263">
        <v>0</v>
      </c>
      <c r="DF263">
        <v>0.447</v>
      </c>
      <c r="DG263">
        <v>0.012</v>
      </c>
      <c r="DH263">
        <v>1.816</v>
      </c>
      <c r="DI263">
        <v>-0.091</v>
      </c>
      <c r="DJ263">
        <v>420</v>
      </c>
      <c r="DK263">
        <v>13</v>
      </c>
      <c r="DL263">
        <v>0.64</v>
      </c>
      <c r="DM263">
        <v>0.22</v>
      </c>
      <c r="DN263">
        <v>16.7044146341463</v>
      </c>
      <c r="DO263">
        <v>3.51625923344948</v>
      </c>
      <c r="DP263">
        <v>0.445168410204922</v>
      </c>
      <c r="DQ263">
        <v>0</v>
      </c>
      <c r="DR263">
        <v>1.03041292682927</v>
      </c>
      <c r="DS263">
        <v>-0.10243818815331</v>
      </c>
      <c r="DT263">
        <v>0.0209381452860333</v>
      </c>
      <c r="DU263">
        <v>0</v>
      </c>
      <c r="DV263">
        <v>0</v>
      </c>
      <c r="DW263">
        <v>2</v>
      </c>
      <c r="DX263" t="s">
        <v>357</v>
      </c>
      <c r="DY263">
        <v>2.79231</v>
      </c>
      <c r="DZ263">
        <v>2.71636</v>
      </c>
      <c r="EA263">
        <v>0.0518206</v>
      </c>
      <c r="EB263">
        <v>0.0490705</v>
      </c>
      <c r="EC263">
        <v>0.0885433</v>
      </c>
      <c r="ED263">
        <v>0.085309</v>
      </c>
      <c r="EE263">
        <v>26337.1</v>
      </c>
      <c r="EF263">
        <v>22909.5</v>
      </c>
      <c r="EG263">
        <v>24905.8</v>
      </c>
      <c r="EH263">
        <v>23499.1</v>
      </c>
      <c r="EI263">
        <v>38839.4</v>
      </c>
      <c r="EJ263">
        <v>35626.3</v>
      </c>
      <c r="EK263">
        <v>45129.9</v>
      </c>
      <c r="EL263">
        <v>41989.1</v>
      </c>
      <c r="EM263">
        <v>1.66217</v>
      </c>
      <c r="EN263">
        <v>2.07395</v>
      </c>
      <c r="EO263">
        <v>-0.0566691</v>
      </c>
      <c r="EP263">
        <v>0</v>
      </c>
      <c r="EQ263">
        <v>29.379</v>
      </c>
      <c r="ER263">
        <v>999.9</v>
      </c>
      <c r="ES263">
        <v>35.527</v>
      </c>
      <c r="ET263">
        <v>38.068</v>
      </c>
      <c r="EU263">
        <v>31.0937</v>
      </c>
      <c r="EV263">
        <v>53.7568</v>
      </c>
      <c r="EW263">
        <v>32.3958</v>
      </c>
      <c r="EX263">
        <v>2</v>
      </c>
      <c r="EY263">
        <v>0.673445</v>
      </c>
      <c r="EZ263">
        <v>5.9318</v>
      </c>
      <c r="FA263">
        <v>20.1401</v>
      </c>
      <c r="FB263">
        <v>5.22897</v>
      </c>
      <c r="FC263">
        <v>11.9924</v>
      </c>
      <c r="FD263">
        <v>4.95515</v>
      </c>
      <c r="FE263">
        <v>3.3039</v>
      </c>
      <c r="FF263">
        <v>9999</v>
      </c>
      <c r="FG263">
        <v>312.5</v>
      </c>
      <c r="FH263">
        <v>3837.8</v>
      </c>
      <c r="FI263">
        <v>9999</v>
      </c>
      <c r="FJ263">
        <v>1.86813</v>
      </c>
      <c r="FK263">
        <v>1.86401</v>
      </c>
      <c r="FL263">
        <v>1.87142</v>
      </c>
      <c r="FM263">
        <v>1.8625</v>
      </c>
      <c r="FN263">
        <v>1.86188</v>
      </c>
      <c r="FO263">
        <v>1.86823</v>
      </c>
      <c r="FP263">
        <v>1.85837</v>
      </c>
      <c r="FQ263">
        <v>1.86462</v>
      </c>
      <c r="FR263">
        <v>5</v>
      </c>
      <c r="FS263">
        <v>0</v>
      </c>
      <c r="FT263">
        <v>0</v>
      </c>
      <c r="FU263">
        <v>0</v>
      </c>
      <c r="FV263" t="s">
        <v>358</v>
      </c>
      <c r="FW263" t="s">
        <v>359</v>
      </c>
      <c r="FX263" t="s">
        <v>360</v>
      </c>
      <c r="FY263" t="s">
        <v>360</v>
      </c>
      <c r="FZ263" t="s">
        <v>360</v>
      </c>
      <c r="GA263" t="s">
        <v>360</v>
      </c>
      <c r="GB263">
        <v>0</v>
      </c>
      <c r="GC263">
        <v>100</v>
      </c>
      <c r="GD263">
        <v>100</v>
      </c>
      <c r="GE263">
        <v>1.078</v>
      </c>
      <c r="GF263">
        <v>0.0515</v>
      </c>
      <c r="GG263">
        <v>0.394990895927804</v>
      </c>
      <c r="GH263">
        <v>0.00311535208462502</v>
      </c>
      <c r="GI263">
        <v>-2.16445174003142e-06</v>
      </c>
      <c r="GJ263">
        <v>9.0383515404126e-10</v>
      </c>
      <c r="GK263">
        <v>0.0515542376217994</v>
      </c>
      <c r="GL263">
        <v>0</v>
      </c>
      <c r="GM263">
        <v>0</v>
      </c>
      <c r="GN263">
        <v>0</v>
      </c>
      <c r="GO263">
        <v>18</v>
      </c>
      <c r="GP263">
        <v>2154</v>
      </c>
      <c r="GQ263">
        <v>2</v>
      </c>
      <c r="GR263">
        <v>17</v>
      </c>
      <c r="GS263">
        <v>1563.5</v>
      </c>
      <c r="GT263">
        <v>1563.7</v>
      </c>
      <c r="GU263">
        <v>0.837402</v>
      </c>
      <c r="GV263">
        <v>2.4231</v>
      </c>
      <c r="GW263">
        <v>1.99829</v>
      </c>
      <c r="GX263">
        <v>2.66724</v>
      </c>
      <c r="GY263">
        <v>2.09351</v>
      </c>
      <c r="GZ263">
        <v>2.40234</v>
      </c>
      <c r="HA263">
        <v>43.5081</v>
      </c>
      <c r="HB263">
        <v>14.9026</v>
      </c>
      <c r="HC263">
        <v>18</v>
      </c>
      <c r="HD263">
        <v>406.875</v>
      </c>
      <c r="HE263">
        <v>694.546</v>
      </c>
      <c r="HF263">
        <v>23.0032</v>
      </c>
      <c r="HG263">
        <v>35.6808</v>
      </c>
      <c r="HH263">
        <v>30.0009</v>
      </c>
      <c r="HI263">
        <v>35.4461</v>
      </c>
      <c r="HJ263">
        <v>35.4314</v>
      </c>
      <c r="HK263">
        <v>16.7978</v>
      </c>
      <c r="HL263">
        <v>29.8257</v>
      </c>
      <c r="HM263">
        <v>28.5665</v>
      </c>
      <c r="HN263">
        <v>23</v>
      </c>
      <c r="HO263">
        <v>218.118</v>
      </c>
      <c r="HP263">
        <v>23.9326</v>
      </c>
      <c r="HQ263">
        <v>95.4365</v>
      </c>
      <c r="HR263">
        <v>98.6599</v>
      </c>
    </row>
    <row r="264" spans="1:226">
      <c r="A264">
        <v>248</v>
      </c>
      <c r="B264">
        <v>1656175613.5</v>
      </c>
      <c r="C264">
        <v>5817</v>
      </c>
      <c r="D264" t="s">
        <v>857</v>
      </c>
      <c r="E264" t="s">
        <v>858</v>
      </c>
      <c r="F264">
        <v>5</v>
      </c>
      <c r="G264" t="s">
        <v>832</v>
      </c>
      <c r="H264" t="s">
        <v>354</v>
      </c>
      <c r="I264">
        <v>1656175606</v>
      </c>
      <c r="J264">
        <f>(K264)/1000</f>
        <v>0</v>
      </c>
      <c r="K264">
        <f>IF(BF264, AN264, AH264)</f>
        <v>0</v>
      </c>
      <c r="L264">
        <f>IF(BF264, AI264, AG264)</f>
        <v>0</v>
      </c>
      <c r="M264">
        <f>BH264 - IF(AU264&gt;1, L264*BB264*100.0/(AW264*BV264), 0)</f>
        <v>0</v>
      </c>
      <c r="N264">
        <f>((T264-J264/2)*M264-L264)/(T264+J264/2)</f>
        <v>0</v>
      </c>
      <c r="O264">
        <f>N264*(BO264+BP264)/1000.0</f>
        <v>0</v>
      </c>
      <c r="P264">
        <f>(BH264 - IF(AU264&gt;1, L264*BB264*100.0/(AW264*BV264), 0))*(BO264+BP264)/1000.0</f>
        <v>0</v>
      </c>
      <c r="Q264">
        <f>2.0/((1/S264-1/R264)+SIGN(S264)*SQRT((1/S264-1/R264)*(1/S264-1/R264) + 4*BC264/((BC264+1)*(BC264+1))*(2*1/S264*1/R264-1/R264*1/R264)))</f>
        <v>0</v>
      </c>
      <c r="R264">
        <f>IF(LEFT(BD264,1)&lt;&gt;"0",IF(LEFT(BD264,1)="1",3.0,BE264),$D$5+$E$5*(BV264*BO264/($K$5*1000))+$F$5*(BV264*BO264/($K$5*1000))*MAX(MIN(BB264,$J$5),$I$5)*MAX(MIN(BB264,$J$5),$I$5)+$G$5*MAX(MIN(BB264,$J$5),$I$5)*(BV264*BO264/($K$5*1000))+$H$5*(BV264*BO264/($K$5*1000))*(BV264*BO264/($K$5*1000)))</f>
        <v>0</v>
      </c>
      <c r="S264">
        <f>J264*(1000-(1000*0.61365*exp(17.502*W264/(240.97+W264))/(BO264+BP264)+BJ264)/2)/(1000*0.61365*exp(17.502*W264/(240.97+W264))/(BO264+BP264)-BJ264)</f>
        <v>0</v>
      </c>
      <c r="T264">
        <f>1/((BC264+1)/(Q264/1.6)+1/(R264/1.37)) + BC264/((BC264+1)/(Q264/1.6) + BC264/(R264/1.37))</f>
        <v>0</v>
      </c>
      <c r="U264">
        <f>(AX264*BA264)</f>
        <v>0</v>
      </c>
      <c r="V264">
        <f>(BQ264+(U264+2*0.95*5.67E-8*(((BQ264+$B$7)+273)^4-(BQ264+273)^4)-44100*J264)/(1.84*29.3*R264+8*0.95*5.67E-8*(BQ264+273)^3))</f>
        <v>0</v>
      </c>
      <c r="W264">
        <f>($C$7*BR264+$D$7*BS264+$E$7*V264)</f>
        <v>0</v>
      </c>
      <c r="X264">
        <f>0.61365*exp(17.502*W264/(240.97+W264))</f>
        <v>0</v>
      </c>
      <c r="Y264">
        <f>(Z264/AA264*100)</f>
        <v>0</v>
      </c>
      <c r="Z264">
        <f>BJ264*(BO264+BP264)/1000</f>
        <v>0</v>
      </c>
      <c r="AA264">
        <f>0.61365*exp(17.502*BQ264/(240.97+BQ264))</f>
        <v>0</v>
      </c>
      <c r="AB264">
        <f>(X264-BJ264*(BO264+BP264)/1000)</f>
        <v>0</v>
      </c>
      <c r="AC264">
        <f>(-J264*44100)</f>
        <v>0</v>
      </c>
      <c r="AD264">
        <f>2*29.3*R264*0.92*(BQ264-W264)</f>
        <v>0</v>
      </c>
      <c r="AE264">
        <f>2*0.95*5.67E-8*(((BQ264+$B$7)+273)^4-(W264+273)^4)</f>
        <v>0</v>
      </c>
      <c r="AF264">
        <f>U264+AE264+AC264+AD264</f>
        <v>0</v>
      </c>
      <c r="AG264">
        <f>BN264*AU264*(BI264-BH264*(1000-AU264*BK264)/(1000-AU264*BJ264))/(100*BB264)</f>
        <v>0</v>
      </c>
      <c r="AH264">
        <f>1000*BN264*AU264*(BJ264-BK264)/(100*BB264*(1000-AU264*BJ264))</f>
        <v>0</v>
      </c>
      <c r="AI264">
        <f>(AJ264 - AK264 - BO264*1E3/(8.314*(BQ264+273.15)) * AM264/BN264 * AL264) * BN264/(100*BB264) * (1000 - BK264)/1000</f>
        <v>0</v>
      </c>
      <c r="AJ264">
        <v>245.707772591247</v>
      </c>
      <c r="AK264">
        <v>254.685012121212</v>
      </c>
      <c r="AL264">
        <v>-3.28451358770122</v>
      </c>
      <c r="AM264">
        <v>66.8778104933795</v>
      </c>
      <c r="AN264">
        <f>(AP264 - AO264 + BO264*1E3/(8.314*(BQ264+273.15)) * AR264/BN264 * AQ264) * BN264/(100*BB264) * 1000/(1000 - AP264)</f>
        <v>0</v>
      </c>
      <c r="AO264">
        <v>23.8916048150346</v>
      </c>
      <c r="AP264">
        <v>24.9235472727273</v>
      </c>
      <c r="AQ264">
        <v>0.000184130397607145</v>
      </c>
      <c r="AR264">
        <v>77.414151381061</v>
      </c>
      <c r="AS264">
        <v>31</v>
      </c>
      <c r="AT264">
        <v>6</v>
      </c>
      <c r="AU264">
        <f>IF(AS264*$H$13&gt;=AW264,1.0,(AW264/(AW264-AS264*$H$13)))</f>
        <v>0</v>
      </c>
      <c r="AV264">
        <f>(AU264-1)*100</f>
        <v>0</v>
      </c>
      <c r="AW264">
        <f>MAX(0,($B$13+$C$13*BV264)/(1+$D$13*BV264)*BO264/(BQ264+273)*$E$13)</f>
        <v>0</v>
      </c>
      <c r="AX264">
        <f>$B$11*BW264+$C$11*BX264+$F$11*CI264*(1-CL264)</f>
        <v>0</v>
      </c>
      <c r="AY264">
        <f>AX264*AZ264</f>
        <v>0</v>
      </c>
      <c r="AZ264">
        <f>($B$11*$D$9+$C$11*$D$9+$F$11*((CV264+CN264)/MAX(CV264+CN264+CW264, 0.1)*$I$9+CW264/MAX(CV264+CN264+CW264, 0.1)*$J$9))/($B$11+$C$11+$F$11)</f>
        <v>0</v>
      </c>
      <c r="BA264">
        <f>($B$11*$K$9+$C$11*$K$9+$F$11*((CV264+CN264)/MAX(CV264+CN264+CW264, 0.1)*$P$9+CW264/MAX(CV264+CN264+CW264, 0.1)*$Q$9))/($B$11+$C$11+$F$11)</f>
        <v>0</v>
      </c>
      <c r="BB264">
        <v>2.18</v>
      </c>
      <c r="BC264">
        <v>0.5</v>
      </c>
      <c r="BD264" t="s">
        <v>355</v>
      </c>
      <c r="BE264">
        <v>2</v>
      </c>
      <c r="BF264" t="b">
        <v>1</v>
      </c>
      <c r="BG264">
        <v>1656175606</v>
      </c>
      <c r="BH264">
        <v>270.805814814815</v>
      </c>
      <c r="BI264">
        <v>253.633962962963</v>
      </c>
      <c r="BJ264">
        <v>24.9165185185185</v>
      </c>
      <c r="BK264">
        <v>23.8856740740741</v>
      </c>
      <c r="BL264">
        <v>269.710740740741</v>
      </c>
      <c r="BM264">
        <v>24.8649740740741</v>
      </c>
      <c r="BN264">
        <v>500.006074074074</v>
      </c>
      <c r="BO264">
        <v>76.3442851851852</v>
      </c>
      <c r="BP264">
        <v>0.100024944444444</v>
      </c>
      <c r="BQ264">
        <v>28.1005703703704</v>
      </c>
      <c r="BR264">
        <v>28.4808185185185</v>
      </c>
      <c r="BS264">
        <v>999.9</v>
      </c>
      <c r="BT264">
        <v>0</v>
      </c>
      <c r="BU264">
        <v>0</v>
      </c>
      <c r="BV264">
        <v>9990.99074074074</v>
      </c>
      <c r="BW264">
        <v>0</v>
      </c>
      <c r="BX264">
        <v>1969.08592592593</v>
      </c>
      <c r="BY264">
        <v>17.1718592592593</v>
      </c>
      <c r="BZ264">
        <v>277.725592592593</v>
      </c>
      <c r="CA264">
        <v>259.840666666667</v>
      </c>
      <c r="CB264">
        <v>1.03085518518519</v>
      </c>
      <c r="CC264">
        <v>253.633962962963</v>
      </c>
      <c r="CD264">
        <v>23.8856740740741</v>
      </c>
      <c r="CE264">
        <v>1.90223555555556</v>
      </c>
      <c r="CF264">
        <v>1.82353407407407</v>
      </c>
      <c r="CG264">
        <v>16.6532111111111</v>
      </c>
      <c r="CH264">
        <v>15.9899814814815</v>
      </c>
      <c r="CI264">
        <v>2000.00148148148</v>
      </c>
      <c r="CJ264">
        <v>0.979997888888889</v>
      </c>
      <c r="CK264">
        <v>0.0200018333333333</v>
      </c>
      <c r="CL264">
        <v>0</v>
      </c>
      <c r="CM264">
        <v>2.47818518518519</v>
      </c>
      <c r="CN264">
        <v>0</v>
      </c>
      <c r="CO264">
        <v>2061.53925925926</v>
      </c>
      <c r="CP264">
        <v>16705.4</v>
      </c>
      <c r="CQ264">
        <v>46.625</v>
      </c>
      <c r="CR264">
        <v>49.326</v>
      </c>
      <c r="CS264">
        <v>47.625</v>
      </c>
      <c r="CT264">
        <v>47.2336666666667</v>
      </c>
      <c r="CU264">
        <v>46.1824074074074</v>
      </c>
      <c r="CV264">
        <v>1960</v>
      </c>
      <c r="CW264">
        <v>40.0014814814815</v>
      </c>
      <c r="CX264">
        <v>0</v>
      </c>
      <c r="CY264">
        <v>1656175612.2</v>
      </c>
      <c r="CZ264">
        <v>0</v>
      </c>
      <c r="DA264">
        <v>0</v>
      </c>
      <c r="DB264" t="s">
        <v>356</v>
      </c>
      <c r="DC264">
        <v>1656081796.1</v>
      </c>
      <c r="DD264">
        <v>1656081786.6</v>
      </c>
      <c r="DE264">
        <v>0</v>
      </c>
      <c r="DF264">
        <v>0.447</v>
      </c>
      <c r="DG264">
        <v>0.012</v>
      </c>
      <c r="DH264">
        <v>1.816</v>
      </c>
      <c r="DI264">
        <v>-0.091</v>
      </c>
      <c r="DJ264">
        <v>420</v>
      </c>
      <c r="DK264">
        <v>13</v>
      </c>
      <c r="DL264">
        <v>0.64</v>
      </c>
      <c r="DM264">
        <v>0.22</v>
      </c>
      <c r="DN264">
        <v>17.0242341463415</v>
      </c>
      <c r="DO264">
        <v>2.78006550522651</v>
      </c>
      <c r="DP264">
        <v>0.393653078421979</v>
      </c>
      <c r="DQ264">
        <v>0</v>
      </c>
      <c r="DR264">
        <v>1.03482048780488</v>
      </c>
      <c r="DS264">
        <v>0.0420735888501757</v>
      </c>
      <c r="DT264">
        <v>0.0246765730663444</v>
      </c>
      <c r="DU264">
        <v>1</v>
      </c>
      <c r="DV264">
        <v>1</v>
      </c>
      <c r="DW264">
        <v>2</v>
      </c>
      <c r="DX264" t="s">
        <v>375</v>
      </c>
      <c r="DY264">
        <v>2.7923</v>
      </c>
      <c r="DZ264">
        <v>2.71654</v>
      </c>
      <c r="EA264">
        <v>0.0490986</v>
      </c>
      <c r="EB264">
        <v>0.0463209</v>
      </c>
      <c r="EC264">
        <v>0.0885276</v>
      </c>
      <c r="ED264">
        <v>0.0851232</v>
      </c>
      <c r="EE264">
        <v>26411.9</v>
      </c>
      <c r="EF264">
        <v>22975</v>
      </c>
      <c r="EG264">
        <v>24905.1</v>
      </c>
      <c r="EH264">
        <v>23498.5</v>
      </c>
      <c r="EI264">
        <v>38839</v>
      </c>
      <c r="EJ264">
        <v>35632.4</v>
      </c>
      <c r="EK264">
        <v>45128.7</v>
      </c>
      <c r="EL264">
        <v>41987.9</v>
      </c>
      <c r="EM264">
        <v>1.6621</v>
      </c>
      <c r="EN264">
        <v>2.0735</v>
      </c>
      <c r="EO264">
        <v>-0.0421032</v>
      </c>
      <c r="EP264">
        <v>0</v>
      </c>
      <c r="EQ264">
        <v>29.3938</v>
      </c>
      <c r="ER264">
        <v>999.9</v>
      </c>
      <c r="ES264">
        <v>35.478</v>
      </c>
      <c r="ET264">
        <v>38.088</v>
      </c>
      <c r="EU264">
        <v>31.0849</v>
      </c>
      <c r="EV264">
        <v>53.7668</v>
      </c>
      <c r="EW264">
        <v>32.3077</v>
      </c>
      <c r="EX264">
        <v>2</v>
      </c>
      <c r="EY264">
        <v>0.674375</v>
      </c>
      <c r="EZ264">
        <v>5.95359</v>
      </c>
      <c r="FA264">
        <v>20.139</v>
      </c>
      <c r="FB264">
        <v>5.22942</v>
      </c>
      <c r="FC264">
        <v>11.9936</v>
      </c>
      <c r="FD264">
        <v>4.95515</v>
      </c>
      <c r="FE264">
        <v>3.30395</v>
      </c>
      <c r="FF264">
        <v>9999</v>
      </c>
      <c r="FG264">
        <v>312.5</v>
      </c>
      <c r="FH264">
        <v>3837.8</v>
      </c>
      <c r="FI264">
        <v>9999</v>
      </c>
      <c r="FJ264">
        <v>1.86813</v>
      </c>
      <c r="FK264">
        <v>1.86401</v>
      </c>
      <c r="FL264">
        <v>1.87141</v>
      </c>
      <c r="FM264">
        <v>1.86249</v>
      </c>
      <c r="FN264">
        <v>1.86188</v>
      </c>
      <c r="FO264">
        <v>1.86822</v>
      </c>
      <c r="FP264">
        <v>1.85838</v>
      </c>
      <c r="FQ264">
        <v>1.86462</v>
      </c>
      <c r="FR264">
        <v>5</v>
      </c>
      <c r="FS264">
        <v>0</v>
      </c>
      <c r="FT264">
        <v>0</v>
      </c>
      <c r="FU264">
        <v>0</v>
      </c>
      <c r="FV264" t="s">
        <v>358</v>
      </c>
      <c r="FW264" t="s">
        <v>359</v>
      </c>
      <c r="FX264" t="s">
        <v>360</v>
      </c>
      <c r="FY264" t="s">
        <v>360</v>
      </c>
      <c r="FZ264" t="s">
        <v>360</v>
      </c>
      <c r="GA264" t="s">
        <v>360</v>
      </c>
      <c r="GB264">
        <v>0</v>
      </c>
      <c r="GC264">
        <v>100</v>
      </c>
      <c r="GD264">
        <v>100</v>
      </c>
      <c r="GE264">
        <v>1.043</v>
      </c>
      <c r="GF264">
        <v>0.0516</v>
      </c>
      <c r="GG264">
        <v>0.394990895927804</v>
      </c>
      <c r="GH264">
        <v>0.00311535208462502</v>
      </c>
      <c r="GI264">
        <v>-2.16445174003142e-06</v>
      </c>
      <c r="GJ264">
        <v>9.0383515404126e-10</v>
      </c>
      <c r="GK264">
        <v>0.0515542376217994</v>
      </c>
      <c r="GL264">
        <v>0</v>
      </c>
      <c r="GM264">
        <v>0</v>
      </c>
      <c r="GN264">
        <v>0</v>
      </c>
      <c r="GO264">
        <v>18</v>
      </c>
      <c r="GP264">
        <v>2154</v>
      </c>
      <c r="GQ264">
        <v>2</v>
      </c>
      <c r="GR264">
        <v>17</v>
      </c>
      <c r="GS264">
        <v>1563.6</v>
      </c>
      <c r="GT264">
        <v>1563.8</v>
      </c>
      <c r="GU264">
        <v>0.789795</v>
      </c>
      <c r="GV264">
        <v>2.4292</v>
      </c>
      <c r="GW264">
        <v>1.99829</v>
      </c>
      <c r="GX264">
        <v>2.66724</v>
      </c>
      <c r="GY264">
        <v>2.09351</v>
      </c>
      <c r="GZ264">
        <v>2.3584</v>
      </c>
      <c r="HA264">
        <v>43.5081</v>
      </c>
      <c r="HB264">
        <v>14.885</v>
      </c>
      <c r="HC264">
        <v>18</v>
      </c>
      <c r="HD264">
        <v>406.884</v>
      </c>
      <c r="HE264">
        <v>694.24</v>
      </c>
      <c r="HF264">
        <v>23.004</v>
      </c>
      <c r="HG264">
        <v>35.6907</v>
      </c>
      <c r="HH264">
        <v>30.0009</v>
      </c>
      <c r="HI264">
        <v>35.4551</v>
      </c>
      <c r="HJ264">
        <v>35.4404</v>
      </c>
      <c r="HK264">
        <v>15.8485</v>
      </c>
      <c r="HL264">
        <v>29.8257</v>
      </c>
      <c r="HM264">
        <v>28.5665</v>
      </c>
      <c r="HN264">
        <v>23</v>
      </c>
      <c r="HO264">
        <v>198.009</v>
      </c>
      <c r="HP264">
        <v>23.9325</v>
      </c>
      <c r="HQ264">
        <v>95.4339</v>
      </c>
      <c r="HR264">
        <v>98.6571</v>
      </c>
    </row>
    <row r="265" spans="1:226">
      <c r="A265">
        <v>249</v>
      </c>
      <c r="B265">
        <v>1656175618.5</v>
      </c>
      <c r="C265">
        <v>5822</v>
      </c>
      <c r="D265" t="s">
        <v>859</v>
      </c>
      <c r="E265" t="s">
        <v>860</v>
      </c>
      <c r="F265">
        <v>5</v>
      </c>
      <c r="G265" t="s">
        <v>832</v>
      </c>
      <c r="H265" t="s">
        <v>354</v>
      </c>
      <c r="I265">
        <v>1656175610.71429</v>
      </c>
      <c r="J265">
        <f>(K265)/1000</f>
        <v>0</v>
      </c>
      <c r="K265">
        <f>IF(BF265, AN265, AH265)</f>
        <v>0</v>
      </c>
      <c r="L265">
        <f>IF(BF265, AI265, AG265)</f>
        <v>0</v>
      </c>
      <c r="M265">
        <f>BH265 - IF(AU265&gt;1, L265*BB265*100.0/(AW265*BV265), 0)</f>
        <v>0</v>
      </c>
      <c r="N265">
        <f>((T265-J265/2)*M265-L265)/(T265+J265/2)</f>
        <v>0</v>
      </c>
      <c r="O265">
        <f>N265*(BO265+BP265)/1000.0</f>
        <v>0</v>
      </c>
      <c r="P265">
        <f>(BH265 - IF(AU265&gt;1, L265*BB265*100.0/(AW265*BV265), 0))*(BO265+BP265)/1000.0</f>
        <v>0</v>
      </c>
      <c r="Q265">
        <f>2.0/((1/S265-1/R265)+SIGN(S265)*SQRT((1/S265-1/R265)*(1/S265-1/R265) + 4*BC265/((BC265+1)*(BC265+1))*(2*1/S265*1/R265-1/R265*1/R265)))</f>
        <v>0</v>
      </c>
      <c r="R265">
        <f>IF(LEFT(BD265,1)&lt;&gt;"0",IF(LEFT(BD265,1)="1",3.0,BE265),$D$5+$E$5*(BV265*BO265/($K$5*1000))+$F$5*(BV265*BO265/($K$5*1000))*MAX(MIN(BB265,$J$5),$I$5)*MAX(MIN(BB265,$J$5),$I$5)+$G$5*MAX(MIN(BB265,$J$5),$I$5)*(BV265*BO265/($K$5*1000))+$H$5*(BV265*BO265/($K$5*1000))*(BV265*BO265/($K$5*1000)))</f>
        <v>0</v>
      </c>
      <c r="S265">
        <f>J265*(1000-(1000*0.61365*exp(17.502*W265/(240.97+W265))/(BO265+BP265)+BJ265)/2)/(1000*0.61365*exp(17.502*W265/(240.97+W265))/(BO265+BP265)-BJ265)</f>
        <v>0</v>
      </c>
      <c r="T265">
        <f>1/((BC265+1)/(Q265/1.6)+1/(R265/1.37)) + BC265/((BC265+1)/(Q265/1.6) + BC265/(R265/1.37))</f>
        <v>0</v>
      </c>
      <c r="U265">
        <f>(AX265*BA265)</f>
        <v>0</v>
      </c>
      <c r="V265">
        <f>(BQ265+(U265+2*0.95*5.67E-8*(((BQ265+$B$7)+273)^4-(BQ265+273)^4)-44100*J265)/(1.84*29.3*R265+8*0.95*5.67E-8*(BQ265+273)^3))</f>
        <v>0</v>
      </c>
      <c r="W265">
        <f>($C$7*BR265+$D$7*BS265+$E$7*V265)</f>
        <v>0</v>
      </c>
      <c r="X265">
        <f>0.61365*exp(17.502*W265/(240.97+W265))</f>
        <v>0</v>
      </c>
      <c r="Y265">
        <f>(Z265/AA265*100)</f>
        <v>0</v>
      </c>
      <c r="Z265">
        <f>BJ265*(BO265+BP265)/1000</f>
        <v>0</v>
      </c>
      <c r="AA265">
        <f>0.61365*exp(17.502*BQ265/(240.97+BQ265))</f>
        <v>0</v>
      </c>
      <c r="AB265">
        <f>(X265-BJ265*(BO265+BP265)/1000)</f>
        <v>0</v>
      </c>
      <c r="AC265">
        <f>(-J265*44100)</f>
        <v>0</v>
      </c>
      <c r="AD265">
        <f>2*29.3*R265*0.92*(BQ265-W265)</f>
        <v>0</v>
      </c>
      <c r="AE265">
        <f>2*0.95*5.67E-8*(((BQ265+$B$7)+273)^4-(W265+273)^4)</f>
        <v>0</v>
      </c>
      <c r="AF265">
        <f>U265+AE265+AC265+AD265</f>
        <v>0</v>
      </c>
      <c r="AG265">
        <f>BN265*AU265*(BI265-BH265*(1000-AU265*BK265)/(1000-AU265*BJ265))/(100*BB265)</f>
        <v>0</v>
      </c>
      <c r="AH265">
        <f>1000*BN265*AU265*(BJ265-BK265)/(100*BB265*(1000-AU265*BJ265))</f>
        <v>0</v>
      </c>
      <c r="AI265">
        <f>(AJ265 - AK265 - BO265*1E3/(8.314*(BQ265+273.15)) * AM265/BN265 * AL265) * BN265/(100*BB265) * (1000 - BK265)/1000</f>
        <v>0</v>
      </c>
      <c r="AJ265">
        <v>229.280991408547</v>
      </c>
      <c r="AK265">
        <v>238.478939393939</v>
      </c>
      <c r="AL265">
        <v>-3.24652956887649</v>
      </c>
      <c r="AM265">
        <v>66.8778104933795</v>
      </c>
      <c r="AN265">
        <f>(AP265 - AO265 + BO265*1E3/(8.314*(BQ265+273.15)) * AR265/BN265 * AQ265) * BN265/(100*BB265) * 1000/(1000 - AP265)</f>
        <v>0</v>
      </c>
      <c r="AO265">
        <v>23.8326752977392</v>
      </c>
      <c r="AP265">
        <v>24.9102133333333</v>
      </c>
      <c r="AQ265">
        <v>-0.000445425060838771</v>
      </c>
      <c r="AR265">
        <v>77.414151381061</v>
      </c>
      <c r="AS265">
        <v>31</v>
      </c>
      <c r="AT265">
        <v>6</v>
      </c>
      <c r="AU265">
        <f>IF(AS265*$H$13&gt;=AW265,1.0,(AW265/(AW265-AS265*$H$13)))</f>
        <v>0</v>
      </c>
      <c r="AV265">
        <f>(AU265-1)*100</f>
        <v>0</v>
      </c>
      <c r="AW265">
        <f>MAX(0,($B$13+$C$13*BV265)/(1+$D$13*BV265)*BO265/(BQ265+273)*$E$13)</f>
        <v>0</v>
      </c>
      <c r="AX265">
        <f>$B$11*BW265+$C$11*BX265+$F$11*CI265*(1-CL265)</f>
        <v>0</v>
      </c>
      <c r="AY265">
        <f>AX265*AZ265</f>
        <v>0</v>
      </c>
      <c r="AZ265">
        <f>($B$11*$D$9+$C$11*$D$9+$F$11*((CV265+CN265)/MAX(CV265+CN265+CW265, 0.1)*$I$9+CW265/MAX(CV265+CN265+CW265, 0.1)*$J$9))/($B$11+$C$11+$F$11)</f>
        <v>0</v>
      </c>
      <c r="BA265">
        <f>($B$11*$K$9+$C$11*$K$9+$F$11*((CV265+CN265)/MAX(CV265+CN265+CW265, 0.1)*$P$9+CW265/MAX(CV265+CN265+CW265, 0.1)*$Q$9))/($B$11+$C$11+$F$11)</f>
        <v>0</v>
      </c>
      <c r="BB265">
        <v>2.18</v>
      </c>
      <c r="BC265">
        <v>0.5</v>
      </c>
      <c r="BD265" t="s">
        <v>355</v>
      </c>
      <c r="BE265">
        <v>2</v>
      </c>
      <c r="BF265" t="b">
        <v>1</v>
      </c>
      <c r="BG265">
        <v>1656175610.71429</v>
      </c>
      <c r="BH265">
        <v>255.727178571429</v>
      </c>
      <c r="BI265">
        <v>238.355571428571</v>
      </c>
      <c r="BJ265">
        <v>24.9201214285714</v>
      </c>
      <c r="BK265">
        <v>23.8684857142857</v>
      </c>
      <c r="BL265">
        <v>254.664714285714</v>
      </c>
      <c r="BM265">
        <v>24.8685678571429</v>
      </c>
      <c r="BN265">
        <v>500.014535714286</v>
      </c>
      <c r="BO265">
        <v>76.3438464285714</v>
      </c>
      <c r="BP265">
        <v>0.100028439285714</v>
      </c>
      <c r="BQ265">
        <v>28.101775</v>
      </c>
      <c r="BR265">
        <v>28.5534392857143</v>
      </c>
      <c r="BS265">
        <v>999.9</v>
      </c>
      <c r="BT265">
        <v>0</v>
      </c>
      <c r="BU265">
        <v>0</v>
      </c>
      <c r="BV265">
        <v>9994.39964285714</v>
      </c>
      <c r="BW265">
        <v>0</v>
      </c>
      <c r="BX265">
        <v>1969.2475</v>
      </c>
      <c r="BY265">
        <v>17.3717</v>
      </c>
      <c r="BZ265">
        <v>262.26275</v>
      </c>
      <c r="CA265">
        <v>244.184178571429</v>
      </c>
      <c r="CB265">
        <v>1.05163714285714</v>
      </c>
      <c r="CC265">
        <v>238.355571428571</v>
      </c>
      <c r="CD265">
        <v>23.8684857142857</v>
      </c>
      <c r="CE265">
        <v>1.90249821428571</v>
      </c>
      <c r="CF265">
        <v>1.82221178571429</v>
      </c>
      <c r="CG265">
        <v>16.6553892857143</v>
      </c>
      <c r="CH265">
        <v>15.9786142857143</v>
      </c>
      <c r="CI265">
        <v>1999.98571428571</v>
      </c>
      <c r="CJ265">
        <v>0.979997714285714</v>
      </c>
      <c r="CK265">
        <v>0.0200019642857143</v>
      </c>
      <c r="CL265">
        <v>0</v>
      </c>
      <c r="CM265">
        <v>2.43844642857143</v>
      </c>
      <c r="CN265">
        <v>0</v>
      </c>
      <c r="CO265">
        <v>2058.74785714286</v>
      </c>
      <c r="CP265">
        <v>16705.2821428571</v>
      </c>
      <c r="CQ265">
        <v>46.625</v>
      </c>
      <c r="CR265">
        <v>49.33225</v>
      </c>
      <c r="CS265">
        <v>47.625</v>
      </c>
      <c r="CT265">
        <v>47.241</v>
      </c>
      <c r="CU265">
        <v>46.187</v>
      </c>
      <c r="CV265">
        <v>1959.98428571429</v>
      </c>
      <c r="CW265">
        <v>40.0014285714286</v>
      </c>
      <c r="CX265">
        <v>0</v>
      </c>
      <c r="CY265">
        <v>1656175617.6</v>
      </c>
      <c r="CZ265">
        <v>0</v>
      </c>
      <c r="DA265">
        <v>0</v>
      </c>
      <c r="DB265" t="s">
        <v>356</v>
      </c>
      <c r="DC265">
        <v>1656081796.1</v>
      </c>
      <c r="DD265">
        <v>1656081786.6</v>
      </c>
      <c r="DE265">
        <v>0</v>
      </c>
      <c r="DF265">
        <v>0.447</v>
      </c>
      <c r="DG265">
        <v>0.012</v>
      </c>
      <c r="DH265">
        <v>1.816</v>
      </c>
      <c r="DI265">
        <v>-0.091</v>
      </c>
      <c r="DJ265">
        <v>420</v>
      </c>
      <c r="DK265">
        <v>13</v>
      </c>
      <c r="DL265">
        <v>0.64</v>
      </c>
      <c r="DM265">
        <v>0.22</v>
      </c>
      <c r="DN265">
        <v>17.2410219512195</v>
      </c>
      <c r="DO265">
        <v>1.72423693379786</v>
      </c>
      <c r="DP265">
        <v>0.280439603960217</v>
      </c>
      <c r="DQ265">
        <v>0</v>
      </c>
      <c r="DR265">
        <v>1.04007902439024</v>
      </c>
      <c r="DS265">
        <v>0.252998048780488</v>
      </c>
      <c r="DT265">
        <v>0.0305034449717691</v>
      </c>
      <c r="DU265">
        <v>0</v>
      </c>
      <c r="DV265">
        <v>0</v>
      </c>
      <c r="DW265">
        <v>2</v>
      </c>
      <c r="DX265" t="s">
        <v>357</v>
      </c>
      <c r="DY265">
        <v>2.7922</v>
      </c>
      <c r="DZ265">
        <v>2.71653</v>
      </c>
      <c r="EA265">
        <v>0.0463438</v>
      </c>
      <c r="EB265">
        <v>0.043354</v>
      </c>
      <c r="EC265">
        <v>0.0884932</v>
      </c>
      <c r="ED265">
        <v>0.0851696</v>
      </c>
      <c r="EE265">
        <v>26487.5</v>
      </c>
      <c r="EF265">
        <v>23045.9</v>
      </c>
      <c r="EG265">
        <v>24904.3</v>
      </c>
      <c r="EH265">
        <v>23498</v>
      </c>
      <c r="EI265">
        <v>38839.3</v>
      </c>
      <c r="EJ265">
        <v>35630</v>
      </c>
      <c r="EK265">
        <v>45127.4</v>
      </c>
      <c r="EL265">
        <v>41987.3</v>
      </c>
      <c r="EM265">
        <v>1.66175</v>
      </c>
      <c r="EN265">
        <v>2.07345</v>
      </c>
      <c r="EO265">
        <v>-0.0493079</v>
      </c>
      <c r="EP265">
        <v>0</v>
      </c>
      <c r="EQ265">
        <v>29.4055</v>
      </c>
      <c r="ER265">
        <v>999.9</v>
      </c>
      <c r="ES265">
        <v>35.454</v>
      </c>
      <c r="ET265">
        <v>38.099</v>
      </c>
      <c r="EU265">
        <v>31.0816</v>
      </c>
      <c r="EV265">
        <v>53.5968</v>
      </c>
      <c r="EW265">
        <v>32.2516</v>
      </c>
      <c r="EX265">
        <v>2</v>
      </c>
      <c r="EY265">
        <v>0.675462</v>
      </c>
      <c r="EZ265">
        <v>5.97121</v>
      </c>
      <c r="FA265">
        <v>20.1385</v>
      </c>
      <c r="FB265">
        <v>5.22942</v>
      </c>
      <c r="FC265">
        <v>11.9933</v>
      </c>
      <c r="FD265">
        <v>4.95505</v>
      </c>
      <c r="FE265">
        <v>3.3039</v>
      </c>
      <c r="FF265">
        <v>9999</v>
      </c>
      <c r="FG265">
        <v>312.5</v>
      </c>
      <c r="FH265">
        <v>3838.1</v>
      </c>
      <c r="FI265">
        <v>9999</v>
      </c>
      <c r="FJ265">
        <v>1.86813</v>
      </c>
      <c r="FK265">
        <v>1.86401</v>
      </c>
      <c r="FL265">
        <v>1.87139</v>
      </c>
      <c r="FM265">
        <v>1.8625</v>
      </c>
      <c r="FN265">
        <v>1.86188</v>
      </c>
      <c r="FO265">
        <v>1.86821</v>
      </c>
      <c r="FP265">
        <v>1.85838</v>
      </c>
      <c r="FQ265">
        <v>1.86462</v>
      </c>
      <c r="FR265">
        <v>5</v>
      </c>
      <c r="FS265">
        <v>0</v>
      </c>
      <c r="FT265">
        <v>0</v>
      </c>
      <c r="FU265">
        <v>0</v>
      </c>
      <c r="FV265" t="s">
        <v>358</v>
      </c>
      <c r="FW265" t="s">
        <v>359</v>
      </c>
      <c r="FX265" t="s">
        <v>360</v>
      </c>
      <c r="FY265" t="s">
        <v>360</v>
      </c>
      <c r="FZ265" t="s">
        <v>360</v>
      </c>
      <c r="GA265" t="s">
        <v>360</v>
      </c>
      <c r="GB265">
        <v>0</v>
      </c>
      <c r="GC265">
        <v>100</v>
      </c>
      <c r="GD265">
        <v>100</v>
      </c>
      <c r="GE265">
        <v>1.008</v>
      </c>
      <c r="GF265">
        <v>0.0516</v>
      </c>
      <c r="GG265">
        <v>0.394990895927804</v>
      </c>
      <c r="GH265">
        <v>0.00311535208462502</v>
      </c>
      <c r="GI265">
        <v>-2.16445174003142e-06</v>
      </c>
      <c r="GJ265">
        <v>9.0383515404126e-10</v>
      </c>
      <c r="GK265">
        <v>0.0515542376217994</v>
      </c>
      <c r="GL265">
        <v>0</v>
      </c>
      <c r="GM265">
        <v>0</v>
      </c>
      <c r="GN265">
        <v>0</v>
      </c>
      <c r="GO265">
        <v>18</v>
      </c>
      <c r="GP265">
        <v>2154</v>
      </c>
      <c r="GQ265">
        <v>2</v>
      </c>
      <c r="GR265">
        <v>17</v>
      </c>
      <c r="GS265">
        <v>1563.7</v>
      </c>
      <c r="GT265">
        <v>1563.9</v>
      </c>
      <c r="GU265">
        <v>0.743408</v>
      </c>
      <c r="GV265">
        <v>2.42798</v>
      </c>
      <c r="GW265">
        <v>1.99829</v>
      </c>
      <c r="GX265">
        <v>2.66724</v>
      </c>
      <c r="GY265">
        <v>2.09351</v>
      </c>
      <c r="GZ265">
        <v>2.33887</v>
      </c>
      <c r="HA265">
        <v>43.5354</v>
      </c>
      <c r="HB265">
        <v>14.885</v>
      </c>
      <c r="HC265">
        <v>18</v>
      </c>
      <c r="HD265">
        <v>406.74</v>
      </c>
      <c r="HE265">
        <v>694.289</v>
      </c>
      <c r="HF265">
        <v>23.0036</v>
      </c>
      <c r="HG265">
        <v>35.7006</v>
      </c>
      <c r="HH265">
        <v>30.001</v>
      </c>
      <c r="HI265">
        <v>35.4648</v>
      </c>
      <c r="HJ265">
        <v>35.449</v>
      </c>
      <c r="HK265">
        <v>14.9167</v>
      </c>
      <c r="HL265">
        <v>29.5464</v>
      </c>
      <c r="HM265">
        <v>28.5665</v>
      </c>
      <c r="HN265">
        <v>23</v>
      </c>
      <c r="HO265">
        <v>184.53</v>
      </c>
      <c r="HP265">
        <v>23.9325</v>
      </c>
      <c r="HQ265">
        <v>95.4311</v>
      </c>
      <c r="HR265">
        <v>98.6554</v>
      </c>
    </row>
    <row r="266" spans="1:226">
      <c r="A266">
        <v>250</v>
      </c>
      <c r="B266">
        <v>1656175623</v>
      </c>
      <c r="C266">
        <v>5826.5</v>
      </c>
      <c r="D266" t="s">
        <v>861</v>
      </c>
      <c r="E266" t="s">
        <v>862</v>
      </c>
      <c r="F266">
        <v>5</v>
      </c>
      <c r="G266" t="s">
        <v>832</v>
      </c>
      <c r="H266" t="s">
        <v>354</v>
      </c>
      <c r="I266">
        <v>1656175615.16071</v>
      </c>
      <c r="J266">
        <f>(K266)/1000</f>
        <v>0</v>
      </c>
      <c r="K266">
        <f>IF(BF266, AN266, AH266)</f>
        <v>0</v>
      </c>
      <c r="L266">
        <f>IF(BF266, AI266, AG266)</f>
        <v>0</v>
      </c>
      <c r="M266">
        <f>BH266 - IF(AU266&gt;1, L266*BB266*100.0/(AW266*BV266), 0)</f>
        <v>0</v>
      </c>
      <c r="N266">
        <f>((T266-J266/2)*M266-L266)/(T266+J266/2)</f>
        <v>0</v>
      </c>
      <c r="O266">
        <f>N266*(BO266+BP266)/1000.0</f>
        <v>0</v>
      </c>
      <c r="P266">
        <f>(BH266 - IF(AU266&gt;1, L266*BB266*100.0/(AW266*BV266), 0))*(BO266+BP266)/1000.0</f>
        <v>0</v>
      </c>
      <c r="Q266">
        <f>2.0/((1/S266-1/R266)+SIGN(S266)*SQRT((1/S266-1/R266)*(1/S266-1/R266) + 4*BC266/((BC266+1)*(BC266+1))*(2*1/S266*1/R266-1/R266*1/R266)))</f>
        <v>0</v>
      </c>
      <c r="R266">
        <f>IF(LEFT(BD266,1)&lt;&gt;"0",IF(LEFT(BD266,1)="1",3.0,BE266),$D$5+$E$5*(BV266*BO266/($K$5*1000))+$F$5*(BV266*BO266/($K$5*1000))*MAX(MIN(BB266,$J$5),$I$5)*MAX(MIN(BB266,$J$5),$I$5)+$G$5*MAX(MIN(BB266,$J$5),$I$5)*(BV266*BO266/($K$5*1000))+$H$5*(BV266*BO266/($K$5*1000))*(BV266*BO266/($K$5*1000)))</f>
        <v>0</v>
      </c>
      <c r="S266">
        <f>J266*(1000-(1000*0.61365*exp(17.502*W266/(240.97+W266))/(BO266+BP266)+BJ266)/2)/(1000*0.61365*exp(17.502*W266/(240.97+W266))/(BO266+BP266)-BJ266)</f>
        <v>0</v>
      </c>
      <c r="T266">
        <f>1/((BC266+1)/(Q266/1.6)+1/(R266/1.37)) + BC266/((BC266+1)/(Q266/1.6) + BC266/(R266/1.37))</f>
        <v>0</v>
      </c>
      <c r="U266">
        <f>(AX266*BA266)</f>
        <v>0</v>
      </c>
      <c r="V266">
        <f>(BQ266+(U266+2*0.95*5.67E-8*(((BQ266+$B$7)+273)^4-(BQ266+273)^4)-44100*J266)/(1.84*29.3*R266+8*0.95*5.67E-8*(BQ266+273)^3))</f>
        <v>0</v>
      </c>
      <c r="W266">
        <f>($C$7*BR266+$D$7*BS266+$E$7*V266)</f>
        <v>0</v>
      </c>
      <c r="X266">
        <f>0.61365*exp(17.502*W266/(240.97+W266))</f>
        <v>0</v>
      </c>
      <c r="Y266">
        <f>(Z266/AA266*100)</f>
        <v>0</v>
      </c>
      <c r="Z266">
        <f>BJ266*(BO266+BP266)/1000</f>
        <v>0</v>
      </c>
      <c r="AA266">
        <f>0.61365*exp(17.502*BQ266/(240.97+BQ266))</f>
        <v>0</v>
      </c>
      <c r="AB266">
        <f>(X266-BJ266*(BO266+BP266)/1000)</f>
        <v>0</v>
      </c>
      <c r="AC266">
        <f>(-J266*44100)</f>
        <v>0</v>
      </c>
      <c r="AD266">
        <f>2*29.3*R266*0.92*(BQ266-W266)</f>
        <v>0</v>
      </c>
      <c r="AE266">
        <f>2*0.95*5.67E-8*(((BQ266+$B$7)+273)^4-(W266+273)^4)</f>
        <v>0</v>
      </c>
      <c r="AF266">
        <f>U266+AE266+AC266+AD266</f>
        <v>0</v>
      </c>
      <c r="AG266">
        <f>BN266*AU266*(BI266-BH266*(1000-AU266*BK266)/(1000-AU266*BJ266))/(100*BB266)</f>
        <v>0</v>
      </c>
      <c r="AH266">
        <f>1000*BN266*AU266*(BJ266-BK266)/(100*BB266*(1000-AU266*BJ266))</f>
        <v>0</v>
      </c>
      <c r="AI266">
        <f>(AJ266 - AK266 - BO266*1E3/(8.314*(BQ266+273.15)) * AM266/BN266 * AL266) * BN266/(100*BB266) * (1000 - BK266)/1000</f>
        <v>0</v>
      </c>
      <c r="AJ266">
        <v>213.833886271533</v>
      </c>
      <c r="AK266">
        <v>223.593739393939</v>
      </c>
      <c r="AL266">
        <v>-3.30909005431978</v>
      </c>
      <c r="AM266">
        <v>66.8778104933795</v>
      </c>
      <c r="AN266">
        <f>(AP266 - AO266 + BO266*1E3/(8.314*(BQ266+273.15)) * AR266/BN266 * AQ266) * BN266/(100*BB266) * 1000/(1000 - AP266)</f>
        <v>0</v>
      </c>
      <c r="AO266">
        <v>23.8578734289672</v>
      </c>
      <c r="AP266">
        <v>24.91472</v>
      </c>
      <c r="AQ266">
        <v>-0.000119616548615854</v>
      </c>
      <c r="AR266">
        <v>77.414151381061</v>
      </c>
      <c r="AS266">
        <v>31</v>
      </c>
      <c r="AT266">
        <v>6</v>
      </c>
      <c r="AU266">
        <f>IF(AS266*$H$13&gt;=AW266,1.0,(AW266/(AW266-AS266*$H$13)))</f>
        <v>0</v>
      </c>
      <c r="AV266">
        <f>(AU266-1)*100</f>
        <v>0</v>
      </c>
      <c r="AW266">
        <f>MAX(0,($B$13+$C$13*BV266)/(1+$D$13*BV266)*BO266/(BQ266+273)*$E$13)</f>
        <v>0</v>
      </c>
      <c r="AX266">
        <f>$B$11*BW266+$C$11*BX266+$F$11*CI266*(1-CL266)</f>
        <v>0</v>
      </c>
      <c r="AY266">
        <f>AX266*AZ266</f>
        <v>0</v>
      </c>
      <c r="AZ266">
        <f>($B$11*$D$9+$C$11*$D$9+$F$11*((CV266+CN266)/MAX(CV266+CN266+CW266, 0.1)*$I$9+CW266/MAX(CV266+CN266+CW266, 0.1)*$J$9))/($B$11+$C$11+$F$11)</f>
        <v>0</v>
      </c>
      <c r="BA266">
        <f>($B$11*$K$9+$C$11*$K$9+$F$11*((CV266+CN266)/MAX(CV266+CN266+CW266, 0.1)*$P$9+CW266/MAX(CV266+CN266+CW266, 0.1)*$Q$9))/($B$11+$C$11+$F$11)</f>
        <v>0</v>
      </c>
      <c r="BB266">
        <v>2.18</v>
      </c>
      <c r="BC266">
        <v>0.5</v>
      </c>
      <c r="BD266" t="s">
        <v>355</v>
      </c>
      <c r="BE266">
        <v>2</v>
      </c>
      <c r="BF266" t="b">
        <v>1</v>
      </c>
      <c r="BG266">
        <v>1656175615.16071</v>
      </c>
      <c r="BH266">
        <v>241.512571428571</v>
      </c>
      <c r="BI266">
        <v>223.80375</v>
      </c>
      <c r="BJ266">
        <v>24.9183321428571</v>
      </c>
      <c r="BK266">
        <v>23.8650964285714</v>
      </c>
      <c r="BL266">
        <v>240.481392857143</v>
      </c>
      <c r="BM266">
        <v>24.866775</v>
      </c>
      <c r="BN266">
        <v>499.994392857143</v>
      </c>
      <c r="BO266">
        <v>76.3437892857143</v>
      </c>
      <c r="BP266">
        <v>0.0999877285714286</v>
      </c>
      <c r="BQ266">
        <v>28.1046392857143</v>
      </c>
      <c r="BR266">
        <v>28.5811107142857</v>
      </c>
      <c r="BS266">
        <v>999.9</v>
      </c>
      <c r="BT266">
        <v>0</v>
      </c>
      <c r="BU266">
        <v>0</v>
      </c>
      <c r="BV266">
        <v>10004.2725</v>
      </c>
      <c r="BW266">
        <v>0</v>
      </c>
      <c r="BX266">
        <v>1969.55642857143</v>
      </c>
      <c r="BY266">
        <v>17.7088642857143</v>
      </c>
      <c r="BZ266">
        <v>247.684464285714</v>
      </c>
      <c r="CA266">
        <v>229.27525</v>
      </c>
      <c r="CB266">
        <v>1.05322321428571</v>
      </c>
      <c r="CC266">
        <v>223.80375</v>
      </c>
      <c r="CD266">
        <v>23.8650964285714</v>
      </c>
      <c r="CE266">
        <v>1.90235928571429</v>
      </c>
      <c r="CF266">
        <v>1.82195285714286</v>
      </c>
      <c r="CG266">
        <v>16.65425</v>
      </c>
      <c r="CH266">
        <v>15.9763892857143</v>
      </c>
      <c r="CI266">
        <v>1999.98964285714</v>
      </c>
      <c r="CJ266">
        <v>0.979997571428572</v>
      </c>
      <c r="CK266">
        <v>0.0200020714285714</v>
      </c>
      <c r="CL266">
        <v>0</v>
      </c>
      <c r="CM266">
        <v>2.43641428571429</v>
      </c>
      <c r="CN266">
        <v>0</v>
      </c>
      <c r="CO266">
        <v>2056.12714285714</v>
      </c>
      <c r="CP266">
        <v>16705.3142857143</v>
      </c>
      <c r="CQ266">
        <v>46.625</v>
      </c>
      <c r="CR266">
        <v>49.33675</v>
      </c>
      <c r="CS266">
        <v>47.625</v>
      </c>
      <c r="CT266">
        <v>47.2365</v>
      </c>
      <c r="CU266">
        <v>46.1825714285714</v>
      </c>
      <c r="CV266">
        <v>1959.98821428571</v>
      </c>
      <c r="CW266">
        <v>40.0014285714286</v>
      </c>
      <c r="CX266">
        <v>0</v>
      </c>
      <c r="CY266">
        <v>1656175622.4</v>
      </c>
      <c r="CZ266">
        <v>0</v>
      </c>
      <c r="DA266">
        <v>0</v>
      </c>
      <c r="DB266" t="s">
        <v>356</v>
      </c>
      <c r="DC266">
        <v>1656081796.1</v>
      </c>
      <c r="DD266">
        <v>1656081786.6</v>
      </c>
      <c r="DE266">
        <v>0</v>
      </c>
      <c r="DF266">
        <v>0.447</v>
      </c>
      <c r="DG266">
        <v>0.012</v>
      </c>
      <c r="DH266">
        <v>1.816</v>
      </c>
      <c r="DI266">
        <v>-0.091</v>
      </c>
      <c r="DJ266">
        <v>420</v>
      </c>
      <c r="DK266">
        <v>13</v>
      </c>
      <c r="DL266">
        <v>0.64</v>
      </c>
      <c r="DM266">
        <v>0.22</v>
      </c>
      <c r="DN266">
        <v>17.4919317073171</v>
      </c>
      <c r="DO266">
        <v>4.46165435540071</v>
      </c>
      <c r="DP266">
        <v>0.483487452577132</v>
      </c>
      <c r="DQ266">
        <v>0</v>
      </c>
      <c r="DR266">
        <v>1.0443643902439</v>
      </c>
      <c r="DS266">
        <v>0.115575052264809</v>
      </c>
      <c r="DT266">
        <v>0.0302255736533979</v>
      </c>
      <c r="DU266">
        <v>0</v>
      </c>
      <c r="DV266">
        <v>0</v>
      </c>
      <c r="DW266">
        <v>2</v>
      </c>
      <c r="DX266" t="s">
        <v>357</v>
      </c>
      <c r="DY266">
        <v>2.79217</v>
      </c>
      <c r="DZ266">
        <v>2.71656</v>
      </c>
      <c r="EA266">
        <v>0.0437728</v>
      </c>
      <c r="EB266">
        <v>0.0407043</v>
      </c>
      <c r="EC266">
        <v>0.0885069</v>
      </c>
      <c r="ED266">
        <v>0.085331</v>
      </c>
      <c r="EE266">
        <v>26558.2</v>
      </c>
      <c r="EF266">
        <v>23108.8</v>
      </c>
      <c r="EG266">
        <v>24903.8</v>
      </c>
      <c r="EH266">
        <v>23497.1</v>
      </c>
      <c r="EI266">
        <v>38838</v>
      </c>
      <c r="EJ266">
        <v>35622.7</v>
      </c>
      <c r="EK266">
        <v>45126.6</v>
      </c>
      <c r="EL266">
        <v>41986.2</v>
      </c>
      <c r="EM266">
        <v>1.6618</v>
      </c>
      <c r="EN266">
        <v>2.07328</v>
      </c>
      <c r="EO266">
        <v>-0.0561625</v>
      </c>
      <c r="EP266">
        <v>0</v>
      </c>
      <c r="EQ266">
        <v>29.4153</v>
      </c>
      <c r="ER266">
        <v>999.9</v>
      </c>
      <c r="ES266">
        <v>35.454</v>
      </c>
      <c r="ET266">
        <v>38.119</v>
      </c>
      <c r="EU266">
        <v>31.1143</v>
      </c>
      <c r="EV266">
        <v>53.3668</v>
      </c>
      <c r="EW266">
        <v>32.3117</v>
      </c>
      <c r="EX266">
        <v>2</v>
      </c>
      <c r="EY266">
        <v>0.676296</v>
      </c>
      <c r="EZ266">
        <v>5.97475</v>
      </c>
      <c r="FA266">
        <v>20.1384</v>
      </c>
      <c r="FB266">
        <v>5.22957</v>
      </c>
      <c r="FC266">
        <v>11.9932</v>
      </c>
      <c r="FD266">
        <v>4.95505</v>
      </c>
      <c r="FE266">
        <v>3.3039</v>
      </c>
      <c r="FF266">
        <v>9999</v>
      </c>
      <c r="FG266">
        <v>312.5</v>
      </c>
      <c r="FH266">
        <v>3838.1</v>
      </c>
      <c r="FI266">
        <v>9999</v>
      </c>
      <c r="FJ266">
        <v>1.86815</v>
      </c>
      <c r="FK266">
        <v>1.86401</v>
      </c>
      <c r="FL266">
        <v>1.87139</v>
      </c>
      <c r="FM266">
        <v>1.8625</v>
      </c>
      <c r="FN266">
        <v>1.86188</v>
      </c>
      <c r="FO266">
        <v>1.86819</v>
      </c>
      <c r="FP266">
        <v>1.85837</v>
      </c>
      <c r="FQ266">
        <v>1.86462</v>
      </c>
      <c r="FR266">
        <v>5</v>
      </c>
      <c r="FS266">
        <v>0</v>
      </c>
      <c r="FT266">
        <v>0</v>
      </c>
      <c r="FU266">
        <v>0</v>
      </c>
      <c r="FV266" t="s">
        <v>358</v>
      </c>
      <c r="FW266" t="s">
        <v>359</v>
      </c>
      <c r="FX266" t="s">
        <v>360</v>
      </c>
      <c r="FY266" t="s">
        <v>360</v>
      </c>
      <c r="FZ266" t="s">
        <v>360</v>
      </c>
      <c r="GA266" t="s">
        <v>360</v>
      </c>
      <c r="GB266">
        <v>0</v>
      </c>
      <c r="GC266">
        <v>100</v>
      </c>
      <c r="GD266">
        <v>100</v>
      </c>
      <c r="GE266">
        <v>0.975</v>
      </c>
      <c r="GF266">
        <v>0.0516</v>
      </c>
      <c r="GG266">
        <v>0.394990895927804</v>
      </c>
      <c r="GH266">
        <v>0.00311535208462502</v>
      </c>
      <c r="GI266">
        <v>-2.16445174003142e-06</v>
      </c>
      <c r="GJ266">
        <v>9.0383515404126e-10</v>
      </c>
      <c r="GK266">
        <v>0.0515542376217994</v>
      </c>
      <c r="GL266">
        <v>0</v>
      </c>
      <c r="GM266">
        <v>0</v>
      </c>
      <c r="GN266">
        <v>0</v>
      </c>
      <c r="GO266">
        <v>18</v>
      </c>
      <c r="GP266">
        <v>2154</v>
      </c>
      <c r="GQ266">
        <v>2</v>
      </c>
      <c r="GR266">
        <v>17</v>
      </c>
      <c r="GS266">
        <v>1563.8</v>
      </c>
      <c r="GT266">
        <v>1563.9</v>
      </c>
      <c r="GU266">
        <v>0.701904</v>
      </c>
      <c r="GV266">
        <v>2.41211</v>
      </c>
      <c r="GW266">
        <v>1.99829</v>
      </c>
      <c r="GX266">
        <v>2.66724</v>
      </c>
      <c r="GY266">
        <v>2.09351</v>
      </c>
      <c r="GZ266">
        <v>2.40845</v>
      </c>
      <c r="HA266">
        <v>43.5354</v>
      </c>
      <c r="HB266">
        <v>14.9026</v>
      </c>
      <c r="HC266">
        <v>18</v>
      </c>
      <c r="HD266">
        <v>406.821</v>
      </c>
      <c r="HE266">
        <v>694.226</v>
      </c>
      <c r="HF266">
        <v>23.0018</v>
      </c>
      <c r="HG266">
        <v>35.7096</v>
      </c>
      <c r="HH266">
        <v>30.001</v>
      </c>
      <c r="HI266">
        <v>35.4737</v>
      </c>
      <c r="HJ266">
        <v>35.4575</v>
      </c>
      <c r="HK266">
        <v>14.0834</v>
      </c>
      <c r="HL266">
        <v>29.5464</v>
      </c>
      <c r="HM266">
        <v>28.5665</v>
      </c>
      <c r="HN266">
        <v>23</v>
      </c>
      <c r="HO266">
        <v>164.316</v>
      </c>
      <c r="HP266">
        <v>23.9325</v>
      </c>
      <c r="HQ266">
        <v>95.4293</v>
      </c>
      <c r="HR266">
        <v>98.6524</v>
      </c>
    </row>
    <row r="267" spans="1:226">
      <c r="A267">
        <v>251</v>
      </c>
      <c r="B267">
        <v>1656175628.5</v>
      </c>
      <c r="C267">
        <v>5832</v>
      </c>
      <c r="D267" t="s">
        <v>863</v>
      </c>
      <c r="E267" t="s">
        <v>864</v>
      </c>
      <c r="F267">
        <v>5</v>
      </c>
      <c r="G267" t="s">
        <v>832</v>
      </c>
      <c r="H267" t="s">
        <v>354</v>
      </c>
      <c r="I267">
        <v>1656175620.73214</v>
      </c>
      <c r="J267">
        <f>(K267)/1000</f>
        <v>0</v>
      </c>
      <c r="K267">
        <f>IF(BF267, AN267, AH267)</f>
        <v>0</v>
      </c>
      <c r="L267">
        <f>IF(BF267, AI267, AG267)</f>
        <v>0</v>
      </c>
      <c r="M267">
        <f>BH267 - IF(AU267&gt;1, L267*BB267*100.0/(AW267*BV267), 0)</f>
        <v>0</v>
      </c>
      <c r="N267">
        <f>((T267-J267/2)*M267-L267)/(T267+J267/2)</f>
        <v>0</v>
      </c>
      <c r="O267">
        <f>N267*(BO267+BP267)/1000.0</f>
        <v>0</v>
      </c>
      <c r="P267">
        <f>(BH267 - IF(AU267&gt;1, L267*BB267*100.0/(AW267*BV267), 0))*(BO267+BP267)/1000.0</f>
        <v>0</v>
      </c>
      <c r="Q267">
        <f>2.0/((1/S267-1/R267)+SIGN(S267)*SQRT((1/S267-1/R267)*(1/S267-1/R267) + 4*BC267/((BC267+1)*(BC267+1))*(2*1/S267*1/R267-1/R267*1/R267)))</f>
        <v>0</v>
      </c>
      <c r="R267">
        <f>IF(LEFT(BD267,1)&lt;&gt;"0",IF(LEFT(BD267,1)="1",3.0,BE267),$D$5+$E$5*(BV267*BO267/($K$5*1000))+$F$5*(BV267*BO267/($K$5*1000))*MAX(MIN(BB267,$J$5),$I$5)*MAX(MIN(BB267,$J$5),$I$5)+$G$5*MAX(MIN(BB267,$J$5),$I$5)*(BV267*BO267/($K$5*1000))+$H$5*(BV267*BO267/($K$5*1000))*(BV267*BO267/($K$5*1000)))</f>
        <v>0</v>
      </c>
      <c r="S267">
        <f>J267*(1000-(1000*0.61365*exp(17.502*W267/(240.97+W267))/(BO267+BP267)+BJ267)/2)/(1000*0.61365*exp(17.502*W267/(240.97+W267))/(BO267+BP267)-BJ267)</f>
        <v>0</v>
      </c>
      <c r="T267">
        <f>1/((BC267+1)/(Q267/1.6)+1/(R267/1.37)) + BC267/((BC267+1)/(Q267/1.6) + BC267/(R267/1.37))</f>
        <v>0</v>
      </c>
      <c r="U267">
        <f>(AX267*BA267)</f>
        <v>0</v>
      </c>
      <c r="V267">
        <f>(BQ267+(U267+2*0.95*5.67E-8*(((BQ267+$B$7)+273)^4-(BQ267+273)^4)-44100*J267)/(1.84*29.3*R267+8*0.95*5.67E-8*(BQ267+273)^3))</f>
        <v>0</v>
      </c>
      <c r="W267">
        <f>($C$7*BR267+$D$7*BS267+$E$7*V267)</f>
        <v>0</v>
      </c>
      <c r="X267">
        <f>0.61365*exp(17.502*W267/(240.97+W267))</f>
        <v>0</v>
      </c>
      <c r="Y267">
        <f>(Z267/AA267*100)</f>
        <v>0</v>
      </c>
      <c r="Z267">
        <f>BJ267*(BO267+BP267)/1000</f>
        <v>0</v>
      </c>
      <c r="AA267">
        <f>0.61365*exp(17.502*BQ267/(240.97+BQ267))</f>
        <v>0</v>
      </c>
      <c r="AB267">
        <f>(X267-BJ267*(BO267+BP267)/1000)</f>
        <v>0</v>
      </c>
      <c r="AC267">
        <f>(-J267*44100)</f>
        <v>0</v>
      </c>
      <c r="AD267">
        <f>2*29.3*R267*0.92*(BQ267-W267)</f>
        <v>0</v>
      </c>
      <c r="AE267">
        <f>2*0.95*5.67E-8*(((BQ267+$B$7)+273)^4-(W267+273)^4)</f>
        <v>0</v>
      </c>
      <c r="AF267">
        <f>U267+AE267+AC267+AD267</f>
        <v>0</v>
      </c>
      <c r="AG267">
        <f>BN267*AU267*(BI267-BH267*(1000-AU267*BK267)/(1000-AU267*BJ267))/(100*BB267)</f>
        <v>0</v>
      </c>
      <c r="AH267">
        <f>1000*BN267*AU267*(BJ267-BK267)/(100*BB267*(1000-AU267*BJ267))</f>
        <v>0</v>
      </c>
      <c r="AI267">
        <f>(AJ267 - AK267 - BO267*1E3/(8.314*(BQ267+273.15)) * AM267/BN267 * AL267) * BN267/(100*BB267) * (1000 - BK267)/1000</f>
        <v>0</v>
      </c>
      <c r="AJ267">
        <v>195.433057367997</v>
      </c>
      <c r="AK267">
        <v>205.494642424242</v>
      </c>
      <c r="AL267">
        <v>-3.28671125365458</v>
      </c>
      <c r="AM267">
        <v>66.8778104933795</v>
      </c>
      <c r="AN267">
        <f>(AP267 - AO267 + BO267*1E3/(8.314*(BQ267+273.15)) * AR267/BN267 * AQ267) * BN267/(100*BB267) * 1000/(1000 - AP267)</f>
        <v>0</v>
      </c>
      <c r="AO267">
        <v>23.9206050897756</v>
      </c>
      <c r="AP267">
        <v>24.9374563636364</v>
      </c>
      <c r="AQ267">
        <v>0.00383742204467148</v>
      </c>
      <c r="AR267">
        <v>77.414151381061</v>
      </c>
      <c r="AS267">
        <v>31</v>
      </c>
      <c r="AT267">
        <v>6</v>
      </c>
      <c r="AU267">
        <f>IF(AS267*$H$13&gt;=AW267,1.0,(AW267/(AW267-AS267*$H$13)))</f>
        <v>0</v>
      </c>
      <c r="AV267">
        <f>(AU267-1)*100</f>
        <v>0</v>
      </c>
      <c r="AW267">
        <f>MAX(0,($B$13+$C$13*BV267)/(1+$D$13*BV267)*BO267/(BQ267+273)*$E$13)</f>
        <v>0</v>
      </c>
      <c r="AX267">
        <f>$B$11*BW267+$C$11*BX267+$F$11*CI267*(1-CL267)</f>
        <v>0</v>
      </c>
      <c r="AY267">
        <f>AX267*AZ267</f>
        <v>0</v>
      </c>
      <c r="AZ267">
        <f>($B$11*$D$9+$C$11*$D$9+$F$11*((CV267+CN267)/MAX(CV267+CN267+CW267, 0.1)*$I$9+CW267/MAX(CV267+CN267+CW267, 0.1)*$J$9))/($B$11+$C$11+$F$11)</f>
        <v>0</v>
      </c>
      <c r="BA267">
        <f>($B$11*$K$9+$C$11*$K$9+$F$11*((CV267+CN267)/MAX(CV267+CN267+CW267, 0.1)*$P$9+CW267/MAX(CV267+CN267+CW267, 0.1)*$Q$9))/($B$11+$C$11+$F$11)</f>
        <v>0</v>
      </c>
      <c r="BB267">
        <v>2.18</v>
      </c>
      <c r="BC267">
        <v>0.5</v>
      </c>
      <c r="BD267" t="s">
        <v>355</v>
      </c>
      <c r="BE267">
        <v>2</v>
      </c>
      <c r="BF267" t="b">
        <v>1</v>
      </c>
      <c r="BG267">
        <v>1656175620.73214</v>
      </c>
      <c r="BH267">
        <v>223.698035714286</v>
      </c>
      <c r="BI267">
        <v>205.540035714286</v>
      </c>
      <c r="BJ267">
        <v>24.9185392857143</v>
      </c>
      <c r="BK267">
        <v>23.8825392857143</v>
      </c>
      <c r="BL267">
        <v>222.707035714286</v>
      </c>
      <c r="BM267">
        <v>24.8669821428571</v>
      </c>
      <c r="BN267">
        <v>499.994678571429</v>
      </c>
      <c r="BO267">
        <v>76.3431678571428</v>
      </c>
      <c r="BP267">
        <v>0.0999973357142857</v>
      </c>
      <c r="BQ267">
        <v>28.1075178571429</v>
      </c>
      <c r="BR267">
        <v>28.5674035714286</v>
      </c>
      <c r="BS267">
        <v>999.9</v>
      </c>
      <c r="BT267">
        <v>0</v>
      </c>
      <c r="BU267">
        <v>0</v>
      </c>
      <c r="BV267">
        <v>10004.035</v>
      </c>
      <c r="BW267">
        <v>0</v>
      </c>
      <c r="BX267">
        <v>1969.71928571429</v>
      </c>
      <c r="BY267">
        <v>18.1580964285714</v>
      </c>
      <c r="BZ267">
        <v>229.414571428571</v>
      </c>
      <c r="CA267">
        <v>210.568285714286</v>
      </c>
      <c r="CB267">
        <v>1.03598425</v>
      </c>
      <c r="CC267">
        <v>205.540035714286</v>
      </c>
      <c r="CD267">
        <v>23.8825392857143</v>
      </c>
      <c r="CE267">
        <v>1.90235892857143</v>
      </c>
      <c r="CF267">
        <v>1.82327035714286</v>
      </c>
      <c r="CG267">
        <v>16.65425</v>
      </c>
      <c r="CH267">
        <v>15.9877035714286</v>
      </c>
      <c r="CI267">
        <v>1999.99714285714</v>
      </c>
      <c r="CJ267">
        <v>0.979997857142857</v>
      </c>
      <c r="CK267">
        <v>0.0200018571428571</v>
      </c>
      <c r="CL267">
        <v>0</v>
      </c>
      <c r="CM267">
        <v>2.42896071428571</v>
      </c>
      <c r="CN267">
        <v>0</v>
      </c>
      <c r="CO267">
        <v>2053.05714285714</v>
      </c>
      <c r="CP267">
        <v>16705.3857142857</v>
      </c>
      <c r="CQ267">
        <v>46.6205</v>
      </c>
      <c r="CR267">
        <v>49.33675</v>
      </c>
      <c r="CS267">
        <v>47.625</v>
      </c>
      <c r="CT267">
        <v>47.223</v>
      </c>
      <c r="CU267">
        <v>46.1825714285714</v>
      </c>
      <c r="CV267">
        <v>1959.99678571429</v>
      </c>
      <c r="CW267">
        <v>40.0003571428571</v>
      </c>
      <c r="CX267">
        <v>0</v>
      </c>
      <c r="CY267">
        <v>1656175627.2</v>
      </c>
      <c r="CZ267">
        <v>0</v>
      </c>
      <c r="DA267">
        <v>0</v>
      </c>
      <c r="DB267" t="s">
        <v>356</v>
      </c>
      <c r="DC267">
        <v>1656081796.1</v>
      </c>
      <c r="DD267">
        <v>1656081786.6</v>
      </c>
      <c r="DE267">
        <v>0</v>
      </c>
      <c r="DF267">
        <v>0.447</v>
      </c>
      <c r="DG267">
        <v>0.012</v>
      </c>
      <c r="DH267">
        <v>1.816</v>
      </c>
      <c r="DI267">
        <v>-0.091</v>
      </c>
      <c r="DJ267">
        <v>420</v>
      </c>
      <c r="DK267">
        <v>13</v>
      </c>
      <c r="DL267">
        <v>0.64</v>
      </c>
      <c r="DM267">
        <v>0.22</v>
      </c>
      <c r="DN267">
        <v>17.8660219512195</v>
      </c>
      <c r="DO267">
        <v>4.62012125435539</v>
      </c>
      <c r="DP267">
        <v>0.496050787384201</v>
      </c>
      <c r="DQ267">
        <v>0</v>
      </c>
      <c r="DR267">
        <v>1.04162909756098</v>
      </c>
      <c r="DS267">
        <v>-0.177694390243901</v>
      </c>
      <c r="DT267">
        <v>0.033217789850125</v>
      </c>
      <c r="DU267">
        <v>0</v>
      </c>
      <c r="DV267">
        <v>0</v>
      </c>
      <c r="DW267">
        <v>2</v>
      </c>
      <c r="DX267" t="s">
        <v>357</v>
      </c>
      <c r="DY267">
        <v>2.7922</v>
      </c>
      <c r="DZ267">
        <v>2.71652</v>
      </c>
      <c r="EA267">
        <v>0.0405774</v>
      </c>
      <c r="EB267">
        <v>0.0372757</v>
      </c>
      <c r="EC267">
        <v>0.0885645</v>
      </c>
      <c r="ED267">
        <v>0.0853558</v>
      </c>
      <c r="EE267">
        <v>26645.9</v>
      </c>
      <c r="EF267">
        <v>23190</v>
      </c>
      <c r="EG267">
        <v>24903</v>
      </c>
      <c r="EH267">
        <v>23495.9</v>
      </c>
      <c r="EI267">
        <v>38834</v>
      </c>
      <c r="EJ267">
        <v>35620.4</v>
      </c>
      <c r="EK267">
        <v>45124.9</v>
      </c>
      <c r="EL267">
        <v>41984.6</v>
      </c>
      <c r="EM267">
        <v>1.66155</v>
      </c>
      <c r="EN267">
        <v>2.07295</v>
      </c>
      <c r="EO267">
        <v>-0.0579283</v>
      </c>
      <c r="EP267">
        <v>0</v>
      </c>
      <c r="EQ267">
        <v>29.4235</v>
      </c>
      <c r="ER267">
        <v>999.9</v>
      </c>
      <c r="ES267">
        <v>35.429</v>
      </c>
      <c r="ET267">
        <v>38.129</v>
      </c>
      <c r="EU267">
        <v>31.1075</v>
      </c>
      <c r="EV267">
        <v>53.3468</v>
      </c>
      <c r="EW267">
        <v>32.3037</v>
      </c>
      <c r="EX267">
        <v>2</v>
      </c>
      <c r="EY267">
        <v>0.677617</v>
      </c>
      <c r="EZ267">
        <v>5.96855</v>
      </c>
      <c r="FA267">
        <v>20.1384</v>
      </c>
      <c r="FB267">
        <v>5.22942</v>
      </c>
      <c r="FC267">
        <v>11.9927</v>
      </c>
      <c r="FD267">
        <v>4.9547</v>
      </c>
      <c r="FE267">
        <v>3.30393</v>
      </c>
      <c r="FF267">
        <v>9999</v>
      </c>
      <c r="FG267">
        <v>312.5</v>
      </c>
      <c r="FH267">
        <v>3838.4</v>
      </c>
      <c r="FI267">
        <v>9999</v>
      </c>
      <c r="FJ267">
        <v>1.86814</v>
      </c>
      <c r="FK267">
        <v>1.864</v>
      </c>
      <c r="FL267">
        <v>1.87137</v>
      </c>
      <c r="FM267">
        <v>1.86249</v>
      </c>
      <c r="FN267">
        <v>1.86188</v>
      </c>
      <c r="FO267">
        <v>1.8682</v>
      </c>
      <c r="FP267">
        <v>1.85838</v>
      </c>
      <c r="FQ267">
        <v>1.86462</v>
      </c>
      <c r="FR267">
        <v>5</v>
      </c>
      <c r="FS267">
        <v>0</v>
      </c>
      <c r="FT267">
        <v>0</v>
      </c>
      <c r="FU267">
        <v>0</v>
      </c>
      <c r="FV267" t="s">
        <v>358</v>
      </c>
      <c r="FW267" t="s">
        <v>359</v>
      </c>
      <c r="FX267" t="s">
        <v>360</v>
      </c>
      <c r="FY267" t="s">
        <v>360</v>
      </c>
      <c r="FZ267" t="s">
        <v>360</v>
      </c>
      <c r="GA267" t="s">
        <v>360</v>
      </c>
      <c r="GB267">
        <v>0</v>
      </c>
      <c r="GC267">
        <v>100</v>
      </c>
      <c r="GD267">
        <v>100</v>
      </c>
      <c r="GE267">
        <v>0.933</v>
      </c>
      <c r="GF267">
        <v>0.0516</v>
      </c>
      <c r="GG267">
        <v>0.394990895927804</v>
      </c>
      <c r="GH267">
        <v>0.00311535208462502</v>
      </c>
      <c r="GI267">
        <v>-2.16445174003142e-06</v>
      </c>
      <c r="GJ267">
        <v>9.0383515404126e-10</v>
      </c>
      <c r="GK267">
        <v>0.0515542376217994</v>
      </c>
      <c r="GL267">
        <v>0</v>
      </c>
      <c r="GM267">
        <v>0</v>
      </c>
      <c r="GN267">
        <v>0</v>
      </c>
      <c r="GO267">
        <v>18</v>
      </c>
      <c r="GP267">
        <v>2154</v>
      </c>
      <c r="GQ267">
        <v>2</v>
      </c>
      <c r="GR267">
        <v>17</v>
      </c>
      <c r="GS267">
        <v>1563.9</v>
      </c>
      <c r="GT267">
        <v>1564</v>
      </c>
      <c r="GU267">
        <v>0.646973</v>
      </c>
      <c r="GV267">
        <v>2.41699</v>
      </c>
      <c r="GW267">
        <v>1.99829</v>
      </c>
      <c r="GX267">
        <v>2.66724</v>
      </c>
      <c r="GY267">
        <v>2.09351</v>
      </c>
      <c r="GZ267">
        <v>2.40479</v>
      </c>
      <c r="HA267">
        <v>43.5354</v>
      </c>
      <c r="HB267">
        <v>14.8938</v>
      </c>
      <c r="HC267">
        <v>18</v>
      </c>
      <c r="HD267">
        <v>406.739</v>
      </c>
      <c r="HE267">
        <v>694.056</v>
      </c>
      <c r="HF267">
        <v>22.9994</v>
      </c>
      <c r="HG267">
        <v>35.7203</v>
      </c>
      <c r="HH267">
        <v>30.0011</v>
      </c>
      <c r="HI267">
        <v>35.4842</v>
      </c>
      <c r="HJ267">
        <v>35.4685</v>
      </c>
      <c r="HK267">
        <v>12.9847</v>
      </c>
      <c r="HL267">
        <v>29.5464</v>
      </c>
      <c r="HM267">
        <v>28.1961</v>
      </c>
      <c r="HN267">
        <v>23</v>
      </c>
      <c r="HO267">
        <v>150.881</v>
      </c>
      <c r="HP267">
        <v>23.9267</v>
      </c>
      <c r="HQ267">
        <v>95.4258</v>
      </c>
      <c r="HR267">
        <v>98.6482</v>
      </c>
    </row>
    <row r="268" spans="1:226">
      <c r="A268">
        <v>252</v>
      </c>
      <c r="B268">
        <v>1656175633.5</v>
      </c>
      <c r="C268">
        <v>5837</v>
      </c>
      <c r="D268" t="s">
        <v>865</v>
      </c>
      <c r="E268" t="s">
        <v>866</v>
      </c>
      <c r="F268">
        <v>5</v>
      </c>
      <c r="G268" t="s">
        <v>832</v>
      </c>
      <c r="H268" t="s">
        <v>354</v>
      </c>
      <c r="I268">
        <v>1656175626.01852</v>
      </c>
      <c r="J268">
        <f>(K268)/1000</f>
        <v>0</v>
      </c>
      <c r="K268">
        <f>IF(BF268, AN268, AH268)</f>
        <v>0</v>
      </c>
      <c r="L268">
        <f>IF(BF268, AI268, AG268)</f>
        <v>0</v>
      </c>
      <c r="M268">
        <f>BH268 - IF(AU268&gt;1, L268*BB268*100.0/(AW268*BV268), 0)</f>
        <v>0</v>
      </c>
      <c r="N268">
        <f>((T268-J268/2)*M268-L268)/(T268+J268/2)</f>
        <v>0</v>
      </c>
      <c r="O268">
        <f>N268*(BO268+BP268)/1000.0</f>
        <v>0</v>
      </c>
      <c r="P268">
        <f>(BH268 - IF(AU268&gt;1, L268*BB268*100.0/(AW268*BV268), 0))*(BO268+BP268)/1000.0</f>
        <v>0</v>
      </c>
      <c r="Q268">
        <f>2.0/((1/S268-1/R268)+SIGN(S268)*SQRT((1/S268-1/R268)*(1/S268-1/R268) + 4*BC268/((BC268+1)*(BC268+1))*(2*1/S268*1/R268-1/R268*1/R268)))</f>
        <v>0</v>
      </c>
      <c r="R268">
        <f>IF(LEFT(BD268,1)&lt;&gt;"0",IF(LEFT(BD268,1)="1",3.0,BE268),$D$5+$E$5*(BV268*BO268/($K$5*1000))+$F$5*(BV268*BO268/($K$5*1000))*MAX(MIN(BB268,$J$5),$I$5)*MAX(MIN(BB268,$J$5),$I$5)+$G$5*MAX(MIN(BB268,$J$5),$I$5)*(BV268*BO268/($K$5*1000))+$H$5*(BV268*BO268/($K$5*1000))*(BV268*BO268/($K$5*1000)))</f>
        <v>0</v>
      </c>
      <c r="S268">
        <f>J268*(1000-(1000*0.61365*exp(17.502*W268/(240.97+W268))/(BO268+BP268)+BJ268)/2)/(1000*0.61365*exp(17.502*W268/(240.97+W268))/(BO268+BP268)-BJ268)</f>
        <v>0</v>
      </c>
      <c r="T268">
        <f>1/((BC268+1)/(Q268/1.6)+1/(R268/1.37)) + BC268/((BC268+1)/(Q268/1.6) + BC268/(R268/1.37))</f>
        <v>0</v>
      </c>
      <c r="U268">
        <f>(AX268*BA268)</f>
        <v>0</v>
      </c>
      <c r="V268">
        <f>(BQ268+(U268+2*0.95*5.67E-8*(((BQ268+$B$7)+273)^4-(BQ268+273)^4)-44100*J268)/(1.84*29.3*R268+8*0.95*5.67E-8*(BQ268+273)^3))</f>
        <v>0</v>
      </c>
      <c r="W268">
        <f>($C$7*BR268+$D$7*BS268+$E$7*V268)</f>
        <v>0</v>
      </c>
      <c r="X268">
        <f>0.61365*exp(17.502*W268/(240.97+W268))</f>
        <v>0</v>
      </c>
      <c r="Y268">
        <f>(Z268/AA268*100)</f>
        <v>0</v>
      </c>
      <c r="Z268">
        <f>BJ268*(BO268+BP268)/1000</f>
        <v>0</v>
      </c>
      <c r="AA268">
        <f>0.61365*exp(17.502*BQ268/(240.97+BQ268))</f>
        <v>0</v>
      </c>
      <c r="AB268">
        <f>(X268-BJ268*(BO268+BP268)/1000)</f>
        <v>0</v>
      </c>
      <c r="AC268">
        <f>(-J268*44100)</f>
        <v>0</v>
      </c>
      <c r="AD268">
        <f>2*29.3*R268*0.92*(BQ268-W268)</f>
        <v>0</v>
      </c>
      <c r="AE268">
        <f>2*0.95*5.67E-8*(((BQ268+$B$7)+273)^4-(W268+273)^4)</f>
        <v>0</v>
      </c>
      <c r="AF268">
        <f>U268+AE268+AC268+AD268</f>
        <v>0</v>
      </c>
      <c r="AG268">
        <f>BN268*AU268*(BI268-BH268*(1000-AU268*BK268)/(1000-AU268*BJ268))/(100*BB268)</f>
        <v>0</v>
      </c>
      <c r="AH268">
        <f>1000*BN268*AU268*(BJ268-BK268)/(100*BB268*(1000-AU268*BJ268))</f>
        <v>0</v>
      </c>
      <c r="AI268">
        <f>(AJ268 - AK268 - BO268*1E3/(8.314*(BQ268+273.15)) * AM268/BN268 * AL268) * BN268/(100*BB268) * (1000 - BK268)/1000</f>
        <v>0</v>
      </c>
      <c r="AJ268">
        <v>178.206319009992</v>
      </c>
      <c r="AK268">
        <v>188.724860606061</v>
      </c>
      <c r="AL268">
        <v>-3.35219846268216</v>
      </c>
      <c r="AM268">
        <v>66.8778104933795</v>
      </c>
      <c r="AN268">
        <f>(AP268 - AO268 + BO268*1E3/(8.314*(BQ268+273.15)) * AR268/BN268 * AQ268) * BN268/(100*BB268) * 1000/(1000 - AP268)</f>
        <v>0</v>
      </c>
      <c r="AO268">
        <v>23.9249421659265</v>
      </c>
      <c r="AP268">
        <v>24.9426193939394</v>
      </c>
      <c r="AQ268">
        <v>0.00148368289423713</v>
      </c>
      <c r="AR268">
        <v>77.414151381061</v>
      </c>
      <c r="AS268">
        <v>31</v>
      </c>
      <c r="AT268">
        <v>6</v>
      </c>
      <c r="AU268">
        <f>IF(AS268*$H$13&gt;=AW268,1.0,(AW268/(AW268-AS268*$H$13)))</f>
        <v>0</v>
      </c>
      <c r="AV268">
        <f>(AU268-1)*100</f>
        <v>0</v>
      </c>
      <c r="AW268">
        <f>MAX(0,($B$13+$C$13*BV268)/(1+$D$13*BV268)*BO268/(BQ268+273)*$E$13)</f>
        <v>0</v>
      </c>
      <c r="AX268">
        <f>$B$11*BW268+$C$11*BX268+$F$11*CI268*(1-CL268)</f>
        <v>0</v>
      </c>
      <c r="AY268">
        <f>AX268*AZ268</f>
        <v>0</v>
      </c>
      <c r="AZ268">
        <f>($B$11*$D$9+$C$11*$D$9+$F$11*((CV268+CN268)/MAX(CV268+CN268+CW268, 0.1)*$I$9+CW268/MAX(CV268+CN268+CW268, 0.1)*$J$9))/($B$11+$C$11+$F$11)</f>
        <v>0</v>
      </c>
      <c r="BA268">
        <f>($B$11*$K$9+$C$11*$K$9+$F$11*((CV268+CN268)/MAX(CV268+CN268+CW268, 0.1)*$P$9+CW268/MAX(CV268+CN268+CW268, 0.1)*$Q$9))/($B$11+$C$11+$F$11)</f>
        <v>0</v>
      </c>
      <c r="BB268">
        <v>2.18</v>
      </c>
      <c r="BC268">
        <v>0.5</v>
      </c>
      <c r="BD268" t="s">
        <v>355</v>
      </c>
      <c r="BE268">
        <v>2</v>
      </c>
      <c r="BF268" t="b">
        <v>1</v>
      </c>
      <c r="BG268">
        <v>1656175626.01852</v>
      </c>
      <c r="BH268">
        <v>206.672592592593</v>
      </c>
      <c r="BI268">
        <v>188.015481481482</v>
      </c>
      <c r="BJ268">
        <v>24.9279148148148</v>
      </c>
      <c r="BK268">
        <v>23.904862962963</v>
      </c>
      <c r="BL268">
        <v>205.720814814815</v>
      </c>
      <c r="BM268">
        <v>24.876362962963</v>
      </c>
      <c r="BN268">
        <v>499.990407407407</v>
      </c>
      <c r="BO268">
        <v>76.3429259259259</v>
      </c>
      <c r="BP268">
        <v>0.0999950777777778</v>
      </c>
      <c r="BQ268">
        <v>28.1056333333333</v>
      </c>
      <c r="BR268">
        <v>28.5256666666667</v>
      </c>
      <c r="BS268">
        <v>999.9</v>
      </c>
      <c r="BT268">
        <v>0</v>
      </c>
      <c r="BU268">
        <v>0</v>
      </c>
      <c r="BV268">
        <v>10007.6685185185</v>
      </c>
      <c r="BW268">
        <v>0</v>
      </c>
      <c r="BX268">
        <v>1969.68740740741</v>
      </c>
      <c r="BY268">
        <v>18.6570185185185</v>
      </c>
      <c r="BZ268">
        <v>211.956</v>
      </c>
      <c r="CA268">
        <v>192.620111111111</v>
      </c>
      <c r="CB268">
        <v>1.02304514814815</v>
      </c>
      <c r="CC268">
        <v>188.015481481482</v>
      </c>
      <c r="CD268">
        <v>23.904862962963</v>
      </c>
      <c r="CE268">
        <v>1.90307</v>
      </c>
      <c r="CF268">
        <v>1.82496814814815</v>
      </c>
      <c r="CG268">
        <v>16.6601296296296</v>
      </c>
      <c r="CH268">
        <v>16.0023037037037</v>
      </c>
      <c r="CI268">
        <v>2000.01888888889</v>
      </c>
      <c r="CJ268">
        <v>0.979997888888889</v>
      </c>
      <c r="CK268">
        <v>0.0200018333333333</v>
      </c>
      <c r="CL268">
        <v>0</v>
      </c>
      <c r="CM268">
        <v>2.44902962962963</v>
      </c>
      <c r="CN268">
        <v>0</v>
      </c>
      <c r="CO268">
        <v>2050.15074074074</v>
      </c>
      <c r="CP268">
        <v>16705.5555555556</v>
      </c>
      <c r="CQ268">
        <v>46.6203333333333</v>
      </c>
      <c r="CR268">
        <v>49.34</v>
      </c>
      <c r="CS268">
        <v>47.625</v>
      </c>
      <c r="CT268">
        <v>47.2056666666667</v>
      </c>
      <c r="CU268">
        <v>46.1801111111111</v>
      </c>
      <c r="CV268">
        <v>1960.01814814815</v>
      </c>
      <c r="CW268">
        <v>40.0003703703704</v>
      </c>
      <c r="CX268">
        <v>0</v>
      </c>
      <c r="CY268">
        <v>1656175632.6</v>
      </c>
      <c r="CZ268">
        <v>0</v>
      </c>
      <c r="DA268">
        <v>0</v>
      </c>
      <c r="DB268" t="s">
        <v>356</v>
      </c>
      <c r="DC268">
        <v>1656081796.1</v>
      </c>
      <c r="DD268">
        <v>1656081786.6</v>
      </c>
      <c r="DE268">
        <v>0</v>
      </c>
      <c r="DF268">
        <v>0.447</v>
      </c>
      <c r="DG268">
        <v>0.012</v>
      </c>
      <c r="DH268">
        <v>1.816</v>
      </c>
      <c r="DI268">
        <v>-0.091</v>
      </c>
      <c r="DJ268">
        <v>420</v>
      </c>
      <c r="DK268">
        <v>13</v>
      </c>
      <c r="DL268">
        <v>0.64</v>
      </c>
      <c r="DM268">
        <v>0.22</v>
      </c>
      <c r="DN268">
        <v>18.2702829268293</v>
      </c>
      <c r="DO268">
        <v>6.07968292682929</v>
      </c>
      <c r="DP268">
        <v>0.615733515728544</v>
      </c>
      <c r="DQ268">
        <v>0</v>
      </c>
      <c r="DR268">
        <v>1.03881080487805</v>
      </c>
      <c r="DS268">
        <v>-0.232512648083623</v>
      </c>
      <c r="DT268">
        <v>0.0335048273516574</v>
      </c>
      <c r="DU268">
        <v>0</v>
      </c>
      <c r="DV268">
        <v>0</v>
      </c>
      <c r="DW268">
        <v>2</v>
      </c>
      <c r="DX268" t="s">
        <v>357</v>
      </c>
      <c r="DY268">
        <v>2.79195</v>
      </c>
      <c r="DZ268">
        <v>2.71645</v>
      </c>
      <c r="EA268">
        <v>0.0375497</v>
      </c>
      <c r="EB268">
        <v>0.0341906</v>
      </c>
      <c r="EC268">
        <v>0.0885662</v>
      </c>
      <c r="ED268">
        <v>0.0851623</v>
      </c>
      <c r="EE268">
        <v>26729</v>
      </c>
      <c r="EF268">
        <v>23263.2</v>
      </c>
      <c r="EG268">
        <v>24902.1</v>
      </c>
      <c r="EH268">
        <v>23494.8</v>
      </c>
      <c r="EI268">
        <v>38833</v>
      </c>
      <c r="EJ268">
        <v>35626.6</v>
      </c>
      <c r="EK268">
        <v>45124</v>
      </c>
      <c r="EL268">
        <v>41983.1</v>
      </c>
      <c r="EM268">
        <v>1.66142</v>
      </c>
      <c r="EN268">
        <v>2.07232</v>
      </c>
      <c r="EO268">
        <v>-0.0475049</v>
      </c>
      <c r="EP268">
        <v>0</v>
      </c>
      <c r="EQ268">
        <v>29.4265</v>
      </c>
      <c r="ER268">
        <v>999.9</v>
      </c>
      <c r="ES268">
        <v>35.374</v>
      </c>
      <c r="ET268">
        <v>38.139</v>
      </c>
      <c r="EU268">
        <v>31.081</v>
      </c>
      <c r="EV268">
        <v>53.2668</v>
      </c>
      <c r="EW268">
        <v>32.4079</v>
      </c>
      <c r="EX268">
        <v>2</v>
      </c>
      <c r="EY268">
        <v>0.678676</v>
      </c>
      <c r="EZ268">
        <v>5.94133</v>
      </c>
      <c r="FA268">
        <v>20.1392</v>
      </c>
      <c r="FB268">
        <v>5.23017</v>
      </c>
      <c r="FC268">
        <v>11.9926</v>
      </c>
      <c r="FD268">
        <v>4.9552</v>
      </c>
      <c r="FE268">
        <v>3.30398</v>
      </c>
      <c r="FF268">
        <v>9999</v>
      </c>
      <c r="FG268">
        <v>312.5</v>
      </c>
      <c r="FH268">
        <v>3838.4</v>
      </c>
      <c r="FI268">
        <v>9999</v>
      </c>
      <c r="FJ268">
        <v>1.86813</v>
      </c>
      <c r="FK268">
        <v>1.86401</v>
      </c>
      <c r="FL268">
        <v>1.87139</v>
      </c>
      <c r="FM268">
        <v>1.86249</v>
      </c>
      <c r="FN268">
        <v>1.86188</v>
      </c>
      <c r="FO268">
        <v>1.86827</v>
      </c>
      <c r="FP268">
        <v>1.85839</v>
      </c>
      <c r="FQ268">
        <v>1.86462</v>
      </c>
      <c r="FR268">
        <v>5</v>
      </c>
      <c r="FS268">
        <v>0</v>
      </c>
      <c r="FT268">
        <v>0</v>
      </c>
      <c r="FU268">
        <v>0</v>
      </c>
      <c r="FV268" t="s">
        <v>358</v>
      </c>
      <c r="FW268" t="s">
        <v>359</v>
      </c>
      <c r="FX268" t="s">
        <v>360</v>
      </c>
      <c r="FY268" t="s">
        <v>360</v>
      </c>
      <c r="FZ268" t="s">
        <v>360</v>
      </c>
      <c r="GA268" t="s">
        <v>360</v>
      </c>
      <c r="GB268">
        <v>0</v>
      </c>
      <c r="GC268">
        <v>100</v>
      </c>
      <c r="GD268">
        <v>100</v>
      </c>
      <c r="GE268">
        <v>0.894</v>
      </c>
      <c r="GF268">
        <v>0.0516</v>
      </c>
      <c r="GG268">
        <v>0.394990895927804</v>
      </c>
      <c r="GH268">
        <v>0.00311535208462502</v>
      </c>
      <c r="GI268">
        <v>-2.16445174003142e-06</v>
      </c>
      <c r="GJ268">
        <v>9.0383515404126e-10</v>
      </c>
      <c r="GK268">
        <v>0.0515542376217994</v>
      </c>
      <c r="GL268">
        <v>0</v>
      </c>
      <c r="GM268">
        <v>0</v>
      </c>
      <c r="GN268">
        <v>0</v>
      </c>
      <c r="GO268">
        <v>18</v>
      </c>
      <c r="GP268">
        <v>2154</v>
      </c>
      <c r="GQ268">
        <v>2</v>
      </c>
      <c r="GR268">
        <v>17</v>
      </c>
      <c r="GS268">
        <v>1564</v>
      </c>
      <c r="GT268">
        <v>1564.1</v>
      </c>
      <c r="GU268">
        <v>0.604248</v>
      </c>
      <c r="GV268">
        <v>2.43286</v>
      </c>
      <c r="GW268">
        <v>1.99829</v>
      </c>
      <c r="GX268">
        <v>2.66724</v>
      </c>
      <c r="GY268">
        <v>2.09351</v>
      </c>
      <c r="GZ268">
        <v>2.45361</v>
      </c>
      <c r="HA268">
        <v>43.5627</v>
      </c>
      <c r="HB268">
        <v>14.8938</v>
      </c>
      <c r="HC268">
        <v>18</v>
      </c>
      <c r="HD268">
        <v>406.728</v>
      </c>
      <c r="HE268">
        <v>693.611</v>
      </c>
      <c r="HF268">
        <v>22.996</v>
      </c>
      <c r="HG268">
        <v>35.731</v>
      </c>
      <c r="HH268">
        <v>30.0011</v>
      </c>
      <c r="HI268">
        <v>35.4948</v>
      </c>
      <c r="HJ268">
        <v>35.4791</v>
      </c>
      <c r="HK268">
        <v>11.9868</v>
      </c>
      <c r="HL268">
        <v>29.5464</v>
      </c>
      <c r="HM268">
        <v>28.1961</v>
      </c>
      <c r="HN268">
        <v>23</v>
      </c>
      <c r="HO268">
        <v>130.774</v>
      </c>
      <c r="HP268">
        <v>23.9292</v>
      </c>
      <c r="HQ268">
        <v>95.4234</v>
      </c>
      <c r="HR268">
        <v>98.6444</v>
      </c>
    </row>
    <row r="269" spans="1:226">
      <c r="A269">
        <v>253</v>
      </c>
      <c r="B269">
        <v>1656175638.5</v>
      </c>
      <c r="C269">
        <v>5842</v>
      </c>
      <c r="D269" t="s">
        <v>867</v>
      </c>
      <c r="E269" t="s">
        <v>868</v>
      </c>
      <c r="F269">
        <v>5</v>
      </c>
      <c r="G269" t="s">
        <v>832</v>
      </c>
      <c r="H269" t="s">
        <v>354</v>
      </c>
      <c r="I269">
        <v>1656175630.73214</v>
      </c>
      <c r="J269">
        <f>(K269)/1000</f>
        <v>0</v>
      </c>
      <c r="K269">
        <f>IF(BF269, AN269, AH269)</f>
        <v>0</v>
      </c>
      <c r="L269">
        <f>IF(BF269, AI269, AG269)</f>
        <v>0</v>
      </c>
      <c r="M269">
        <f>BH269 - IF(AU269&gt;1, L269*BB269*100.0/(AW269*BV269), 0)</f>
        <v>0</v>
      </c>
      <c r="N269">
        <f>((T269-J269/2)*M269-L269)/(T269+J269/2)</f>
        <v>0</v>
      </c>
      <c r="O269">
        <f>N269*(BO269+BP269)/1000.0</f>
        <v>0</v>
      </c>
      <c r="P269">
        <f>(BH269 - IF(AU269&gt;1, L269*BB269*100.0/(AW269*BV269), 0))*(BO269+BP269)/1000.0</f>
        <v>0</v>
      </c>
      <c r="Q269">
        <f>2.0/((1/S269-1/R269)+SIGN(S269)*SQRT((1/S269-1/R269)*(1/S269-1/R269) + 4*BC269/((BC269+1)*(BC269+1))*(2*1/S269*1/R269-1/R269*1/R269)))</f>
        <v>0</v>
      </c>
      <c r="R269">
        <f>IF(LEFT(BD269,1)&lt;&gt;"0",IF(LEFT(BD269,1)="1",3.0,BE269),$D$5+$E$5*(BV269*BO269/($K$5*1000))+$F$5*(BV269*BO269/($K$5*1000))*MAX(MIN(BB269,$J$5),$I$5)*MAX(MIN(BB269,$J$5),$I$5)+$G$5*MAX(MIN(BB269,$J$5),$I$5)*(BV269*BO269/($K$5*1000))+$H$5*(BV269*BO269/($K$5*1000))*(BV269*BO269/($K$5*1000)))</f>
        <v>0</v>
      </c>
      <c r="S269">
        <f>J269*(1000-(1000*0.61365*exp(17.502*W269/(240.97+W269))/(BO269+BP269)+BJ269)/2)/(1000*0.61365*exp(17.502*W269/(240.97+W269))/(BO269+BP269)-BJ269)</f>
        <v>0</v>
      </c>
      <c r="T269">
        <f>1/((BC269+1)/(Q269/1.6)+1/(R269/1.37)) + BC269/((BC269+1)/(Q269/1.6) + BC269/(R269/1.37))</f>
        <v>0</v>
      </c>
      <c r="U269">
        <f>(AX269*BA269)</f>
        <v>0</v>
      </c>
      <c r="V269">
        <f>(BQ269+(U269+2*0.95*5.67E-8*(((BQ269+$B$7)+273)^4-(BQ269+273)^4)-44100*J269)/(1.84*29.3*R269+8*0.95*5.67E-8*(BQ269+273)^3))</f>
        <v>0</v>
      </c>
      <c r="W269">
        <f>($C$7*BR269+$D$7*BS269+$E$7*V269)</f>
        <v>0</v>
      </c>
      <c r="X269">
        <f>0.61365*exp(17.502*W269/(240.97+W269))</f>
        <v>0</v>
      </c>
      <c r="Y269">
        <f>(Z269/AA269*100)</f>
        <v>0</v>
      </c>
      <c r="Z269">
        <f>BJ269*(BO269+BP269)/1000</f>
        <v>0</v>
      </c>
      <c r="AA269">
        <f>0.61365*exp(17.502*BQ269/(240.97+BQ269))</f>
        <v>0</v>
      </c>
      <c r="AB269">
        <f>(X269-BJ269*(BO269+BP269)/1000)</f>
        <v>0</v>
      </c>
      <c r="AC269">
        <f>(-J269*44100)</f>
        <v>0</v>
      </c>
      <c r="AD269">
        <f>2*29.3*R269*0.92*(BQ269-W269)</f>
        <v>0</v>
      </c>
      <c r="AE269">
        <f>2*0.95*5.67E-8*(((BQ269+$B$7)+273)^4-(W269+273)^4)</f>
        <v>0</v>
      </c>
      <c r="AF269">
        <f>U269+AE269+AC269+AD269</f>
        <v>0</v>
      </c>
      <c r="AG269">
        <f>BN269*AU269*(BI269-BH269*(1000-AU269*BK269)/(1000-AU269*BJ269))/(100*BB269)</f>
        <v>0</v>
      </c>
      <c r="AH269">
        <f>1000*BN269*AU269*(BJ269-BK269)/(100*BB269*(1000-AU269*BJ269))</f>
        <v>0</v>
      </c>
      <c r="AI269">
        <f>(AJ269 - AK269 - BO269*1E3/(8.314*(BQ269+273.15)) * AM269/BN269 * AL269) * BN269/(100*BB269) * (1000 - BK269)/1000</f>
        <v>0</v>
      </c>
      <c r="AJ269">
        <v>161.625424955165</v>
      </c>
      <c r="AK269">
        <v>172.236981818182</v>
      </c>
      <c r="AL269">
        <v>-3.30313209344583</v>
      </c>
      <c r="AM269">
        <v>66.8778104933795</v>
      </c>
      <c r="AN269">
        <f>(AP269 - AO269 + BO269*1E3/(8.314*(BQ269+273.15)) * AR269/BN269 * AQ269) * BN269/(100*BB269) * 1000/(1000 - AP269)</f>
        <v>0</v>
      </c>
      <c r="AO269">
        <v>23.847079963443</v>
      </c>
      <c r="AP269">
        <v>24.9238866666667</v>
      </c>
      <c r="AQ269">
        <v>-0.00070092228093731</v>
      </c>
      <c r="AR269">
        <v>77.414151381061</v>
      </c>
      <c r="AS269">
        <v>31</v>
      </c>
      <c r="AT269">
        <v>6</v>
      </c>
      <c r="AU269">
        <f>IF(AS269*$H$13&gt;=AW269,1.0,(AW269/(AW269-AS269*$H$13)))</f>
        <v>0</v>
      </c>
      <c r="AV269">
        <f>(AU269-1)*100</f>
        <v>0</v>
      </c>
      <c r="AW269">
        <f>MAX(0,($B$13+$C$13*BV269)/(1+$D$13*BV269)*BO269/(BQ269+273)*$E$13)</f>
        <v>0</v>
      </c>
      <c r="AX269">
        <f>$B$11*BW269+$C$11*BX269+$F$11*CI269*(1-CL269)</f>
        <v>0</v>
      </c>
      <c r="AY269">
        <f>AX269*AZ269</f>
        <v>0</v>
      </c>
      <c r="AZ269">
        <f>($B$11*$D$9+$C$11*$D$9+$F$11*((CV269+CN269)/MAX(CV269+CN269+CW269, 0.1)*$I$9+CW269/MAX(CV269+CN269+CW269, 0.1)*$J$9))/($B$11+$C$11+$F$11)</f>
        <v>0</v>
      </c>
      <c r="BA269">
        <f>($B$11*$K$9+$C$11*$K$9+$F$11*((CV269+CN269)/MAX(CV269+CN269+CW269, 0.1)*$P$9+CW269/MAX(CV269+CN269+CW269, 0.1)*$Q$9))/($B$11+$C$11+$F$11)</f>
        <v>0</v>
      </c>
      <c r="BB269">
        <v>2.18</v>
      </c>
      <c r="BC269">
        <v>0.5</v>
      </c>
      <c r="BD269" t="s">
        <v>355</v>
      </c>
      <c r="BE269">
        <v>2</v>
      </c>
      <c r="BF269" t="b">
        <v>1</v>
      </c>
      <c r="BG269">
        <v>1656175630.73214</v>
      </c>
      <c r="BH269">
        <v>191.441392857143</v>
      </c>
      <c r="BI269">
        <v>172.479607142857</v>
      </c>
      <c r="BJ269">
        <v>24.9340357142857</v>
      </c>
      <c r="BK269">
        <v>23.8900464285714</v>
      </c>
      <c r="BL269">
        <v>190.525607142857</v>
      </c>
      <c r="BM269">
        <v>24.8824821428571</v>
      </c>
      <c r="BN269">
        <v>500.005</v>
      </c>
      <c r="BO269">
        <v>76.34245</v>
      </c>
      <c r="BP269">
        <v>0.100005985714286</v>
      </c>
      <c r="BQ269">
        <v>28.0930964285714</v>
      </c>
      <c r="BR269">
        <v>28.5536321428571</v>
      </c>
      <c r="BS269">
        <v>999.9</v>
      </c>
      <c r="BT269">
        <v>0</v>
      </c>
      <c r="BU269">
        <v>0</v>
      </c>
      <c r="BV269">
        <v>10005.6232142857</v>
      </c>
      <c r="BW269">
        <v>0</v>
      </c>
      <c r="BX269">
        <v>1969.13214285714</v>
      </c>
      <c r="BY269">
        <v>18.9617107142857</v>
      </c>
      <c r="BZ269">
        <v>196.336964285714</v>
      </c>
      <c r="CA269">
        <v>176.701678571429</v>
      </c>
      <c r="CB269">
        <v>1.04399103571429</v>
      </c>
      <c r="CC269">
        <v>172.479607142857</v>
      </c>
      <c r="CD269">
        <v>23.8900464285714</v>
      </c>
      <c r="CE269">
        <v>1.90352607142857</v>
      </c>
      <c r="CF269">
        <v>1.82382571428571</v>
      </c>
      <c r="CG269">
        <v>16.6638928571429</v>
      </c>
      <c r="CH269">
        <v>15.9924821428571</v>
      </c>
      <c r="CI269">
        <v>2000.03535714286</v>
      </c>
      <c r="CJ269">
        <v>0.979997857142857</v>
      </c>
      <c r="CK269">
        <v>0.0200018571428571</v>
      </c>
      <c r="CL269">
        <v>0</v>
      </c>
      <c r="CM269">
        <v>2.427875</v>
      </c>
      <c r="CN269">
        <v>0</v>
      </c>
      <c r="CO269">
        <v>2047.69892857143</v>
      </c>
      <c r="CP269">
        <v>16705.6857142857</v>
      </c>
      <c r="CQ269">
        <v>46.60925</v>
      </c>
      <c r="CR269">
        <v>49.34125</v>
      </c>
      <c r="CS269">
        <v>47.625</v>
      </c>
      <c r="CT269">
        <v>47.2005</v>
      </c>
      <c r="CU269">
        <v>46.1847857142857</v>
      </c>
      <c r="CV269">
        <v>1960.03214285714</v>
      </c>
      <c r="CW269">
        <v>40.0007142857143</v>
      </c>
      <c r="CX269">
        <v>0</v>
      </c>
      <c r="CY269">
        <v>1656175637.4</v>
      </c>
      <c r="CZ269">
        <v>0</v>
      </c>
      <c r="DA269">
        <v>0</v>
      </c>
      <c r="DB269" t="s">
        <v>356</v>
      </c>
      <c r="DC269">
        <v>1656081796.1</v>
      </c>
      <c r="DD269">
        <v>1656081786.6</v>
      </c>
      <c r="DE269">
        <v>0</v>
      </c>
      <c r="DF269">
        <v>0.447</v>
      </c>
      <c r="DG269">
        <v>0.012</v>
      </c>
      <c r="DH269">
        <v>1.816</v>
      </c>
      <c r="DI269">
        <v>-0.091</v>
      </c>
      <c r="DJ269">
        <v>420</v>
      </c>
      <c r="DK269">
        <v>13</v>
      </c>
      <c r="DL269">
        <v>0.64</v>
      </c>
      <c r="DM269">
        <v>0.22</v>
      </c>
      <c r="DN269">
        <v>18.6869341463415</v>
      </c>
      <c r="DO269">
        <v>4.13991637630661</v>
      </c>
      <c r="DP269">
        <v>0.434999722797644</v>
      </c>
      <c r="DQ269">
        <v>0</v>
      </c>
      <c r="DR269">
        <v>1.0391617804878</v>
      </c>
      <c r="DS269">
        <v>0.167522822299652</v>
      </c>
      <c r="DT269">
        <v>0.0339904794012592</v>
      </c>
      <c r="DU269">
        <v>0</v>
      </c>
      <c r="DV269">
        <v>0</v>
      </c>
      <c r="DW269">
        <v>2</v>
      </c>
      <c r="DX269" t="s">
        <v>357</v>
      </c>
      <c r="DY269">
        <v>2.79177</v>
      </c>
      <c r="DZ269">
        <v>2.71648</v>
      </c>
      <c r="EA269">
        <v>0.0344999</v>
      </c>
      <c r="EB269">
        <v>0.0309422</v>
      </c>
      <c r="EC269">
        <v>0.0885157</v>
      </c>
      <c r="ED269">
        <v>0.0851449</v>
      </c>
      <c r="EE269">
        <v>26812.4</v>
      </c>
      <c r="EF269">
        <v>23340.5</v>
      </c>
      <c r="EG269">
        <v>24901</v>
      </c>
      <c r="EH269">
        <v>23494</v>
      </c>
      <c r="EI269">
        <v>38833.9</v>
      </c>
      <c r="EJ269">
        <v>35626.1</v>
      </c>
      <c r="EK269">
        <v>45122.6</v>
      </c>
      <c r="EL269">
        <v>41981.9</v>
      </c>
      <c r="EM269">
        <v>1.66103</v>
      </c>
      <c r="EN269">
        <v>2.07208</v>
      </c>
      <c r="EO269">
        <v>-0.0518858</v>
      </c>
      <c r="EP269">
        <v>0</v>
      </c>
      <c r="EQ269">
        <v>29.4203</v>
      </c>
      <c r="ER269">
        <v>999.9</v>
      </c>
      <c r="ES269">
        <v>35.35</v>
      </c>
      <c r="ET269">
        <v>38.139</v>
      </c>
      <c r="EU269">
        <v>31.0584</v>
      </c>
      <c r="EV269">
        <v>53.3668</v>
      </c>
      <c r="EW269">
        <v>32.4079</v>
      </c>
      <c r="EX269">
        <v>2</v>
      </c>
      <c r="EY269">
        <v>0.679881</v>
      </c>
      <c r="EZ269">
        <v>5.91032</v>
      </c>
      <c r="FA269">
        <v>20.1403</v>
      </c>
      <c r="FB269">
        <v>5.23077</v>
      </c>
      <c r="FC269">
        <v>11.9939</v>
      </c>
      <c r="FD269">
        <v>4.95485</v>
      </c>
      <c r="FE269">
        <v>3.3039</v>
      </c>
      <c r="FF269">
        <v>9999</v>
      </c>
      <c r="FG269">
        <v>312.5</v>
      </c>
      <c r="FH269">
        <v>3838.6</v>
      </c>
      <c r="FI269">
        <v>9999</v>
      </c>
      <c r="FJ269">
        <v>1.86813</v>
      </c>
      <c r="FK269">
        <v>1.86401</v>
      </c>
      <c r="FL269">
        <v>1.87137</v>
      </c>
      <c r="FM269">
        <v>1.8625</v>
      </c>
      <c r="FN269">
        <v>1.86187</v>
      </c>
      <c r="FO269">
        <v>1.86823</v>
      </c>
      <c r="FP269">
        <v>1.85837</v>
      </c>
      <c r="FQ269">
        <v>1.86462</v>
      </c>
      <c r="FR269">
        <v>5</v>
      </c>
      <c r="FS269">
        <v>0</v>
      </c>
      <c r="FT269">
        <v>0</v>
      </c>
      <c r="FU269">
        <v>0</v>
      </c>
      <c r="FV269" t="s">
        <v>358</v>
      </c>
      <c r="FW269" t="s">
        <v>359</v>
      </c>
      <c r="FX269" t="s">
        <v>360</v>
      </c>
      <c r="FY269" t="s">
        <v>360</v>
      </c>
      <c r="FZ269" t="s">
        <v>360</v>
      </c>
      <c r="GA269" t="s">
        <v>360</v>
      </c>
      <c r="GB269">
        <v>0</v>
      </c>
      <c r="GC269">
        <v>100</v>
      </c>
      <c r="GD269">
        <v>100</v>
      </c>
      <c r="GE269">
        <v>0.856</v>
      </c>
      <c r="GF269">
        <v>0.0515</v>
      </c>
      <c r="GG269">
        <v>0.394990895927804</v>
      </c>
      <c r="GH269">
        <v>0.00311535208462502</v>
      </c>
      <c r="GI269">
        <v>-2.16445174003142e-06</v>
      </c>
      <c r="GJ269">
        <v>9.0383515404126e-10</v>
      </c>
      <c r="GK269">
        <v>0.0515542376217994</v>
      </c>
      <c r="GL269">
        <v>0</v>
      </c>
      <c r="GM269">
        <v>0</v>
      </c>
      <c r="GN269">
        <v>0</v>
      </c>
      <c r="GO269">
        <v>18</v>
      </c>
      <c r="GP269">
        <v>2154</v>
      </c>
      <c r="GQ269">
        <v>2</v>
      </c>
      <c r="GR269">
        <v>17</v>
      </c>
      <c r="GS269">
        <v>1564</v>
      </c>
      <c r="GT269">
        <v>1564.2</v>
      </c>
      <c r="GU269">
        <v>0.548096</v>
      </c>
      <c r="GV269">
        <v>2.43896</v>
      </c>
      <c r="GW269">
        <v>1.99829</v>
      </c>
      <c r="GX269">
        <v>2.66724</v>
      </c>
      <c r="GY269">
        <v>2.09351</v>
      </c>
      <c r="GZ269">
        <v>2.44629</v>
      </c>
      <c r="HA269">
        <v>43.5627</v>
      </c>
      <c r="HB269">
        <v>14.8938</v>
      </c>
      <c r="HC269">
        <v>18</v>
      </c>
      <c r="HD269">
        <v>406.559</v>
      </c>
      <c r="HE269">
        <v>693.495</v>
      </c>
      <c r="HF269">
        <v>22.9944</v>
      </c>
      <c r="HG269">
        <v>35.7409</v>
      </c>
      <c r="HH269">
        <v>30.0012</v>
      </c>
      <c r="HI269">
        <v>35.5052</v>
      </c>
      <c r="HJ269">
        <v>35.4889</v>
      </c>
      <c r="HK269">
        <v>11.0091</v>
      </c>
      <c r="HL269">
        <v>29.5464</v>
      </c>
      <c r="HM269">
        <v>28.1961</v>
      </c>
      <c r="HN269">
        <v>23</v>
      </c>
      <c r="HO269">
        <v>117.18</v>
      </c>
      <c r="HP269">
        <v>23.9292</v>
      </c>
      <c r="HQ269">
        <v>95.4201</v>
      </c>
      <c r="HR269">
        <v>98.6412</v>
      </c>
    </row>
    <row r="270" spans="1:226">
      <c r="A270">
        <v>254</v>
      </c>
      <c r="B270">
        <v>1656175643.5</v>
      </c>
      <c r="C270">
        <v>5847</v>
      </c>
      <c r="D270" t="s">
        <v>869</v>
      </c>
      <c r="E270" t="s">
        <v>870</v>
      </c>
      <c r="F270">
        <v>5</v>
      </c>
      <c r="G270" t="s">
        <v>832</v>
      </c>
      <c r="H270" t="s">
        <v>354</v>
      </c>
      <c r="I270">
        <v>1656175636</v>
      </c>
      <c r="J270">
        <f>(K270)/1000</f>
        <v>0</v>
      </c>
      <c r="K270">
        <f>IF(BF270, AN270, AH270)</f>
        <v>0</v>
      </c>
      <c r="L270">
        <f>IF(BF270, AI270, AG270)</f>
        <v>0</v>
      </c>
      <c r="M270">
        <f>BH270 - IF(AU270&gt;1, L270*BB270*100.0/(AW270*BV270), 0)</f>
        <v>0</v>
      </c>
      <c r="N270">
        <f>((T270-J270/2)*M270-L270)/(T270+J270/2)</f>
        <v>0</v>
      </c>
      <c r="O270">
        <f>N270*(BO270+BP270)/1000.0</f>
        <v>0</v>
      </c>
      <c r="P270">
        <f>(BH270 - IF(AU270&gt;1, L270*BB270*100.0/(AW270*BV270), 0))*(BO270+BP270)/1000.0</f>
        <v>0</v>
      </c>
      <c r="Q270">
        <f>2.0/((1/S270-1/R270)+SIGN(S270)*SQRT((1/S270-1/R270)*(1/S270-1/R270) + 4*BC270/((BC270+1)*(BC270+1))*(2*1/S270*1/R270-1/R270*1/R270)))</f>
        <v>0</v>
      </c>
      <c r="R270">
        <f>IF(LEFT(BD270,1)&lt;&gt;"0",IF(LEFT(BD270,1)="1",3.0,BE270),$D$5+$E$5*(BV270*BO270/($K$5*1000))+$F$5*(BV270*BO270/($K$5*1000))*MAX(MIN(BB270,$J$5),$I$5)*MAX(MIN(BB270,$J$5),$I$5)+$G$5*MAX(MIN(BB270,$J$5),$I$5)*(BV270*BO270/($K$5*1000))+$H$5*(BV270*BO270/($K$5*1000))*(BV270*BO270/($K$5*1000)))</f>
        <v>0</v>
      </c>
      <c r="S270">
        <f>J270*(1000-(1000*0.61365*exp(17.502*W270/(240.97+W270))/(BO270+BP270)+BJ270)/2)/(1000*0.61365*exp(17.502*W270/(240.97+W270))/(BO270+BP270)-BJ270)</f>
        <v>0</v>
      </c>
      <c r="T270">
        <f>1/((BC270+1)/(Q270/1.6)+1/(R270/1.37)) + BC270/((BC270+1)/(Q270/1.6) + BC270/(R270/1.37))</f>
        <v>0</v>
      </c>
      <c r="U270">
        <f>(AX270*BA270)</f>
        <v>0</v>
      </c>
      <c r="V270">
        <f>(BQ270+(U270+2*0.95*5.67E-8*(((BQ270+$B$7)+273)^4-(BQ270+273)^4)-44100*J270)/(1.84*29.3*R270+8*0.95*5.67E-8*(BQ270+273)^3))</f>
        <v>0</v>
      </c>
      <c r="W270">
        <f>($C$7*BR270+$D$7*BS270+$E$7*V270)</f>
        <v>0</v>
      </c>
      <c r="X270">
        <f>0.61365*exp(17.502*W270/(240.97+W270))</f>
        <v>0</v>
      </c>
      <c r="Y270">
        <f>(Z270/AA270*100)</f>
        <v>0</v>
      </c>
      <c r="Z270">
        <f>BJ270*(BO270+BP270)/1000</f>
        <v>0</v>
      </c>
      <c r="AA270">
        <f>0.61365*exp(17.502*BQ270/(240.97+BQ270))</f>
        <v>0</v>
      </c>
      <c r="AB270">
        <f>(X270-BJ270*(BO270+BP270)/1000)</f>
        <v>0</v>
      </c>
      <c r="AC270">
        <f>(-J270*44100)</f>
        <v>0</v>
      </c>
      <c r="AD270">
        <f>2*29.3*R270*0.92*(BQ270-W270)</f>
        <v>0</v>
      </c>
      <c r="AE270">
        <f>2*0.95*5.67E-8*(((BQ270+$B$7)+273)^4-(W270+273)^4)</f>
        <v>0</v>
      </c>
      <c r="AF270">
        <f>U270+AE270+AC270+AD270</f>
        <v>0</v>
      </c>
      <c r="AG270">
        <f>BN270*AU270*(BI270-BH270*(1000-AU270*BK270)/(1000-AU270*BJ270))/(100*BB270)</f>
        <v>0</v>
      </c>
      <c r="AH270">
        <f>1000*BN270*AU270*(BJ270-BK270)/(100*BB270*(1000-AU270*BJ270))</f>
        <v>0</v>
      </c>
      <c r="AI270">
        <f>(AJ270 - AK270 - BO270*1E3/(8.314*(BQ270+273.15)) * AM270/BN270 * AL270) * BN270/(100*BB270) * (1000 - BK270)/1000</f>
        <v>0</v>
      </c>
      <c r="AJ270">
        <v>144.350210375411</v>
      </c>
      <c r="AK270">
        <v>155.508381818182</v>
      </c>
      <c r="AL270">
        <v>-3.33544620971153</v>
      </c>
      <c r="AM270">
        <v>66.8778104933795</v>
      </c>
      <c r="AN270">
        <f>(AP270 - AO270 + BO270*1E3/(8.314*(BQ270+273.15)) * AR270/BN270 * AQ270) * BN270/(100*BB270) * 1000/(1000 - AP270)</f>
        <v>0</v>
      </c>
      <c r="AO270">
        <v>23.8449476678113</v>
      </c>
      <c r="AP270">
        <v>24.9142260606061</v>
      </c>
      <c r="AQ270">
        <v>-0.00028159071289752</v>
      </c>
      <c r="AR270">
        <v>77.414151381061</v>
      </c>
      <c r="AS270">
        <v>31</v>
      </c>
      <c r="AT270">
        <v>6</v>
      </c>
      <c r="AU270">
        <f>IF(AS270*$H$13&gt;=AW270,1.0,(AW270/(AW270-AS270*$H$13)))</f>
        <v>0</v>
      </c>
      <c r="AV270">
        <f>(AU270-1)*100</f>
        <v>0</v>
      </c>
      <c r="AW270">
        <f>MAX(0,($B$13+$C$13*BV270)/(1+$D$13*BV270)*BO270/(BQ270+273)*$E$13)</f>
        <v>0</v>
      </c>
      <c r="AX270">
        <f>$B$11*BW270+$C$11*BX270+$F$11*CI270*(1-CL270)</f>
        <v>0</v>
      </c>
      <c r="AY270">
        <f>AX270*AZ270</f>
        <v>0</v>
      </c>
      <c r="AZ270">
        <f>($B$11*$D$9+$C$11*$D$9+$F$11*((CV270+CN270)/MAX(CV270+CN270+CW270, 0.1)*$I$9+CW270/MAX(CV270+CN270+CW270, 0.1)*$J$9))/($B$11+$C$11+$F$11)</f>
        <v>0</v>
      </c>
      <c r="BA270">
        <f>($B$11*$K$9+$C$11*$K$9+$F$11*((CV270+CN270)/MAX(CV270+CN270+CW270, 0.1)*$P$9+CW270/MAX(CV270+CN270+CW270, 0.1)*$Q$9))/($B$11+$C$11+$F$11)</f>
        <v>0</v>
      </c>
      <c r="BB270">
        <v>2.18</v>
      </c>
      <c r="BC270">
        <v>0.5</v>
      </c>
      <c r="BD270" t="s">
        <v>355</v>
      </c>
      <c r="BE270">
        <v>2</v>
      </c>
      <c r="BF270" t="b">
        <v>1</v>
      </c>
      <c r="BG270">
        <v>1656175636</v>
      </c>
      <c r="BH270">
        <v>174.354444444444</v>
      </c>
      <c r="BI270">
        <v>154.991555555556</v>
      </c>
      <c r="BJ270">
        <v>24.9301407407407</v>
      </c>
      <c r="BK270">
        <v>23.8626962962963</v>
      </c>
      <c r="BL270">
        <v>173.479814814815</v>
      </c>
      <c r="BM270">
        <v>24.8785888888889</v>
      </c>
      <c r="BN270">
        <v>500.00762962963</v>
      </c>
      <c r="BO270">
        <v>76.3424851851852</v>
      </c>
      <c r="BP270">
        <v>0.0999833185185185</v>
      </c>
      <c r="BQ270">
        <v>28.0807851851852</v>
      </c>
      <c r="BR270">
        <v>28.584637037037</v>
      </c>
      <c r="BS270">
        <v>999.9</v>
      </c>
      <c r="BT270">
        <v>0</v>
      </c>
      <c r="BU270">
        <v>0</v>
      </c>
      <c r="BV270">
        <v>10008.6574074074</v>
      </c>
      <c r="BW270">
        <v>0</v>
      </c>
      <c r="BX270">
        <v>1968.15814814815</v>
      </c>
      <c r="BY270">
        <v>19.3627777777778</v>
      </c>
      <c r="BZ270">
        <v>178.812481481481</v>
      </c>
      <c r="CA270">
        <v>158.781</v>
      </c>
      <c r="CB270">
        <v>1.06744592592593</v>
      </c>
      <c r="CC270">
        <v>154.991555555556</v>
      </c>
      <c r="CD270">
        <v>23.8626962962963</v>
      </c>
      <c r="CE270">
        <v>1.90323037037037</v>
      </c>
      <c r="CF270">
        <v>1.82173851851852</v>
      </c>
      <c r="CG270">
        <v>16.6614444444444</v>
      </c>
      <c r="CH270">
        <v>15.9745592592593</v>
      </c>
      <c r="CI270">
        <v>2000.0237037037</v>
      </c>
      <c r="CJ270">
        <v>0.979997740740741</v>
      </c>
      <c r="CK270">
        <v>0.0200019444444444</v>
      </c>
      <c r="CL270">
        <v>0</v>
      </c>
      <c r="CM270">
        <v>2.44726666666667</v>
      </c>
      <c r="CN270">
        <v>0</v>
      </c>
      <c r="CO270">
        <v>2045.06037037037</v>
      </c>
      <c r="CP270">
        <v>16705.5777777778</v>
      </c>
      <c r="CQ270">
        <v>46.597</v>
      </c>
      <c r="CR270">
        <v>49.347</v>
      </c>
      <c r="CS270">
        <v>47.625</v>
      </c>
      <c r="CT270">
        <v>47.1963333333333</v>
      </c>
      <c r="CU270">
        <v>46.1732222222222</v>
      </c>
      <c r="CV270">
        <v>1960.01851851852</v>
      </c>
      <c r="CW270">
        <v>40.0003703703704</v>
      </c>
      <c r="CX270">
        <v>0</v>
      </c>
      <c r="CY270">
        <v>1656175642.2</v>
      </c>
      <c r="CZ270">
        <v>0</v>
      </c>
      <c r="DA270">
        <v>0</v>
      </c>
      <c r="DB270" t="s">
        <v>356</v>
      </c>
      <c r="DC270">
        <v>1656081796.1</v>
      </c>
      <c r="DD270">
        <v>1656081786.6</v>
      </c>
      <c r="DE270">
        <v>0</v>
      </c>
      <c r="DF270">
        <v>0.447</v>
      </c>
      <c r="DG270">
        <v>0.012</v>
      </c>
      <c r="DH270">
        <v>1.816</v>
      </c>
      <c r="DI270">
        <v>-0.091</v>
      </c>
      <c r="DJ270">
        <v>420</v>
      </c>
      <c r="DK270">
        <v>13</v>
      </c>
      <c r="DL270">
        <v>0.64</v>
      </c>
      <c r="DM270">
        <v>0.22</v>
      </c>
      <c r="DN270">
        <v>19.0565707317073</v>
      </c>
      <c r="DO270">
        <v>4.53497142857142</v>
      </c>
      <c r="DP270">
        <v>0.471901884822962</v>
      </c>
      <c r="DQ270">
        <v>0</v>
      </c>
      <c r="DR270">
        <v>1.04664324390244</v>
      </c>
      <c r="DS270">
        <v>0.313619895470387</v>
      </c>
      <c r="DT270">
        <v>0.0355161036321386</v>
      </c>
      <c r="DU270">
        <v>0</v>
      </c>
      <c r="DV270">
        <v>0</v>
      </c>
      <c r="DW270">
        <v>2</v>
      </c>
      <c r="DX270" t="s">
        <v>357</v>
      </c>
      <c r="DY270">
        <v>2.7919</v>
      </c>
      <c r="DZ270">
        <v>2.71653</v>
      </c>
      <c r="EA270">
        <v>0.0313525</v>
      </c>
      <c r="EB270">
        <v>0.0276403</v>
      </c>
      <c r="EC270">
        <v>0.0884941</v>
      </c>
      <c r="ED270">
        <v>0.0851452</v>
      </c>
      <c r="EE270">
        <v>26898.8</v>
      </c>
      <c r="EF270">
        <v>23419.4</v>
      </c>
      <c r="EG270">
        <v>24900.2</v>
      </c>
      <c r="EH270">
        <v>23493.5</v>
      </c>
      <c r="EI270">
        <v>38833.3</v>
      </c>
      <c r="EJ270">
        <v>35625.7</v>
      </c>
      <c r="EK270">
        <v>45120.9</v>
      </c>
      <c r="EL270">
        <v>41981.5</v>
      </c>
      <c r="EM270">
        <v>1.6611</v>
      </c>
      <c r="EN270">
        <v>2.07173</v>
      </c>
      <c r="EO270">
        <v>-0.0538602</v>
      </c>
      <c r="EP270">
        <v>0</v>
      </c>
      <c r="EQ270">
        <v>29.4108</v>
      </c>
      <c r="ER270">
        <v>999.9</v>
      </c>
      <c r="ES270">
        <v>35.325</v>
      </c>
      <c r="ET270">
        <v>38.169</v>
      </c>
      <c r="EU270">
        <v>31.0877</v>
      </c>
      <c r="EV270">
        <v>53.3768</v>
      </c>
      <c r="EW270">
        <v>32.4079</v>
      </c>
      <c r="EX270">
        <v>2</v>
      </c>
      <c r="EY270">
        <v>0.681263</v>
      </c>
      <c r="EZ270">
        <v>5.89201</v>
      </c>
      <c r="FA270">
        <v>20.1406</v>
      </c>
      <c r="FB270">
        <v>5.23032</v>
      </c>
      <c r="FC270">
        <v>11.9938</v>
      </c>
      <c r="FD270">
        <v>4.955</v>
      </c>
      <c r="FE270">
        <v>3.304</v>
      </c>
      <c r="FF270">
        <v>9999</v>
      </c>
      <c r="FG270">
        <v>312.5</v>
      </c>
      <c r="FH270">
        <v>3838.6</v>
      </c>
      <c r="FI270">
        <v>9999</v>
      </c>
      <c r="FJ270">
        <v>1.86814</v>
      </c>
      <c r="FK270">
        <v>1.86401</v>
      </c>
      <c r="FL270">
        <v>1.8714</v>
      </c>
      <c r="FM270">
        <v>1.86249</v>
      </c>
      <c r="FN270">
        <v>1.86188</v>
      </c>
      <c r="FO270">
        <v>1.86823</v>
      </c>
      <c r="FP270">
        <v>1.85837</v>
      </c>
      <c r="FQ270">
        <v>1.86462</v>
      </c>
      <c r="FR270">
        <v>5</v>
      </c>
      <c r="FS270">
        <v>0</v>
      </c>
      <c r="FT270">
        <v>0</v>
      </c>
      <c r="FU270">
        <v>0</v>
      </c>
      <c r="FV270" t="s">
        <v>358</v>
      </c>
      <c r="FW270" t="s">
        <v>359</v>
      </c>
      <c r="FX270" t="s">
        <v>360</v>
      </c>
      <c r="FY270" t="s">
        <v>360</v>
      </c>
      <c r="FZ270" t="s">
        <v>360</v>
      </c>
      <c r="GA270" t="s">
        <v>360</v>
      </c>
      <c r="GB270">
        <v>0</v>
      </c>
      <c r="GC270">
        <v>100</v>
      </c>
      <c r="GD270">
        <v>100</v>
      </c>
      <c r="GE270">
        <v>0.814</v>
      </c>
      <c r="GF270">
        <v>0.0516</v>
      </c>
      <c r="GG270">
        <v>0.394990895927804</v>
      </c>
      <c r="GH270">
        <v>0.00311535208462502</v>
      </c>
      <c r="GI270">
        <v>-2.16445174003142e-06</v>
      </c>
      <c r="GJ270">
        <v>9.0383515404126e-10</v>
      </c>
      <c r="GK270">
        <v>0.0515542376217994</v>
      </c>
      <c r="GL270">
        <v>0</v>
      </c>
      <c r="GM270">
        <v>0</v>
      </c>
      <c r="GN270">
        <v>0</v>
      </c>
      <c r="GO270">
        <v>18</v>
      </c>
      <c r="GP270">
        <v>2154</v>
      </c>
      <c r="GQ270">
        <v>2</v>
      </c>
      <c r="GR270">
        <v>17</v>
      </c>
      <c r="GS270">
        <v>1564.1</v>
      </c>
      <c r="GT270">
        <v>1564.3</v>
      </c>
      <c r="GU270">
        <v>0.505371</v>
      </c>
      <c r="GV270">
        <v>2.44873</v>
      </c>
      <c r="GW270">
        <v>1.99829</v>
      </c>
      <c r="GX270">
        <v>2.66724</v>
      </c>
      <c r="GY270">
        <v>2.09351</v>
      </c>
      <c r="GZ270">
        <v>2.34009</v>
      </c>
      <c r="HA270">
        <v>43.5627</v>
      </c>
      <c r="HB270">
        <v>14.885</v>
      </c>
      <c r="HC270">
        <v>18</v>
      </c>
      <c r="HD270">
        <v>406.664</v>
      </c>
      <c r="HE270">
        <v>693.302</v>
      </c>
      <c r="HF270">
        <v>22.9956</v>
      </c>
      <c r="HG270">
        <v>35.7509</v>
      </c>
      <c r="HH270">
        <v>30.0013</v>
      </c>
      <c r="HI270">
        <v>35.5157</v>
      </c>
      <c r="HJ270">
        <v>35.4998</v>
      </c>
      <c r="HK270">
        <v>9.99332</v>
      </c>
      <c r="HL270">
        <v>29.2708</v>
      </c>
      <c r="HM270">
        <v>28.1961</v>
      </c>
      <c r="HN270">
        <v>23</v>
      </c>
      <c r="HO270">
        <v>97.0051</v>
      </c>
      <c r="HP270">
        <v>23.9292</v>
      </c>
      <c r="HQ270">
        <v>95.4166</v>
      </c>
      <c r="HR270">
        <v>98.64</v>
      </c>
    </row>
    <row r="271" spans="1:226">
      <c r="A271">
        <v>255</v>
      </c>
      <c r="B271">
        <v>1656175648.5</v>
      </c>
      <c r="C271">
        <v>5852</v>
      </c>
      <c r="D271" t="s">
        <v>871</v>
      </c>
      <c r="E271" t="s">
        <v>872</v>
      </c>
      <c r="F271">
        <v>5</v>
      </c>
      <c r="G271" t="s">
        <v>832</v>
      </c>
      <c r="H271" t="s">
        <v>354</v>
      </c>
      <c r="I271">
        <v>1656175640.71429</v>
      </c>
      <c r="J271">
        <f>(K271)/1000</f>
        <v>0</v>
      </c>
      <c r="K271">
        <f>IF(BF271, AN271, AH271)</f>
        <v>0</v>
      </c>
      <c r="L271">
        <f>IF(BF271, AI271, AG271)</f>
        <v>0</v>
      </c>
      <c r="M271">
        <f>BH271 - IF(AU271&gt;1, L271*BB271*100.0/(AW271*BV271), 0)</f>
        <v>0</v>
      </c>
      <c r="N271">
        <f>((T271-J271/2)*M271-L271)/(T271+J271/2)</f>
        <v>0</v>
      </c>
      <c r="O271">
        <f>N271*(BO271+BP271)/1000.0</f>
        <v>0</v>
      </c>
      <c r="P271">
        <f>(BH271 - IF(AU271&gt;1, L271*BB271*100.0/(AW271*BV271), 0))*(BO271+BP271)/1000.0</f>
        <v>0</v>
      </c>
      <c r="Q271">
        <f>2.0/((1/S271-1/R271)+SIGN(S271)*SQRT((1/S271-1/R271)*(1/S271-1/R271) + 4*BC271/((BC271+1)*(BC271+1))*(2*1/S271*1/R271-1/R271*1/R271)))</f>
        <v>0</v>
      </c>
      <c r="R271">
        <f>IF(LEFT(BD271,1)&lt;&gt;"0",IF(LEFT(BD271,1)="1",3.0,BE271),$D$5+$E$5*(BV271*BO271/($K$5*1000))+$F$5*(BV271*BO271/($K$5*1000))*MAX(MIN(BB271,$J$5),$I$5)*MAX(MIN(BB271,$J$5),$I$5)+$G$5*MAX(MIN(BB271,$J$5),$I$5)*(BV271*BO271/($K$5*1000))+$H$5*(BV271*BO271/($K$5*1000))*(BV271*BO271/($K$5*1000)))</f>
        <v>0</v>
      </c>
      <c r="S271">
        <f>J271*(1000-(1000*0.61365*exp(17.502*W271/(240.97+W271))/(BO271+BP271)+BJ271)/2)/(1000*0.61365*exp(17.502*W271/(240.97+W271))/(BO271+BP271)-BJ271)</f>
        <v>0</v>
      </c>
      <c r="T271">
        <f>1/((BC271+1)/(Q271/1.6)+1/(R271/1.37)) + BC271/((BC271+1)/(Q271/1.6) + BC271/(R271/1.37))</f>
        <v>0</v>
      </c>
      <c r="U271">
        <f>(AX271*BA271)</f>
        <v>0</v>
      </c>
      <c r="V271">
        <f>(BQ271+(U271+2*0.95*5.67E-8*(((BQ271+$B$7)+273)^4-(BQ271+273)^4)-44100*J271)/(1.84*29.3*R271+8*0.95*5.67E-8*(BQ271+273)^3))</f>
        <v>0</v>
      </c>
      <c r="W271">
        <f>($C$7*BR271+$D$7*BS271+$E$7*V271)</f>
        <v>0</v>
      </c>
      <c r="X271">
        <f>0.61365*exp(17.502*W271/(240.97+W271))</f>
        <v>0</v>
      </c>
      <c r="Y271">
        <f>(Z271/AA271*100)</f>
        <v>0</v>
      </c>
      <c r="Z271">
        <f>BJ271*(BO271+BP271)/1000</f>
        <v>0</v>
      </c>
      <c r="AA271">
        <f>0.61365*exp(17.502*BQ271/(240.97+BQ271))</f>
        <v>0</v>
      </c>
      <c r="AB271">
        <f>(X271-BJ271*(BO271+BP271)/1000)</f>
        <v>0</v>
      </c>
      <c r="AC271">
        <f>(-J271*44100)</f>
        <v>0</v>
      </c>
      <c r="AD271">
        <f>2*29.3*R271*0.92*(BQ271-W271)</f>
        <v>0</v>
      </c>
      <c r="AE271">
        <f>2*0.95*5.67E-8*(((BQ271+$B$7)+273)^4-(W271+273)^4)</f>
        <v>0</v>
      </c>
      <c r="AF271">
        <f>U271+AE271+AC271+AD271</f>
        <v>0</v>
      </c>
      <c r="AG271">
        <f>BN271*AU271*(BI271-BH271*(1000-AU271*BK271)/(1000-AU271*BJ271))/(100*BB271)</f>
        <v>0</v>
      </c>
      <c r="AH271">
        <f>1000*BN271*AU271*(BJ271-BK271)/(100*BB271*(1000-AU271*BJ271))</f>
        <v>0</v>
      </c>
      <c r="AI271">
        <f>(AJ271 - AK271 - BO271*1E3/(8.314*(BQ271+273.15)) * AM271/BN271 * AL271) * BN271/(100*BB271) * (1000 - BK271)/1000</f>
        <v>0</v>
      </c>
      <c r="AJ271">
        <v>127.416861412753</v>
      </c>
      <c r="AK271">
        <v>138.742333333333</v>
      </c>
      <c r="AL271">
        <v>-3.36101625710369</v>
      </c>
      <c r="AM271">
        <v>66.8778104933795</v>
      </c>
      <c r="AN271">
        <f>(AP271 - AO271 + BO271*1E3/(8.314*(BQ271+273.15)) * AR271/BN271 * AQ271) * BN271/(100*BB271) * 1000/(1000 - AP271)</f>
        <v>0</v>
      </c>
      <c r="AO271">
        <v>23.8496161245937</v>
      </c>
      <c r="AP271">
        <v>24.9151218181818</v>
      </c>
      <c r="AQ271">
        <v>-0.000162569858262892</v>
      </c>
      <c r="AR271">
        <v>77.414151381061</v>
      </c>
      <c r="AS271">
        <v>31</v>
      </c>
      <c r="AT271">
        <v>6</v>
      </c>
      <c r="AU271">
        <f>IF(AS271*$H$13&gt;=AW271,1.0,(AW271/(AW271-AS271*$H$13)))</f>
        <v>0</v>
      </c>
      <c r="AV271">
        <f>(AU271-1)*100</f>
        <v>0</v>
      </c>
      <c r="AW271">
        <f>MAX(0,($B$13+$C$13*BV271)/(1+$D$13*BV271)*BO271/(BQ271+273)*$E$13)</f>
        <v>0</v>
      </c>
      <c r="AX271">
        <f>$B$11*BW271+$C$11*BX271+$F$11*CI271*(1-CL271)</f>
        <v>0</v>
      </c>
      <c r="AY271">
        <f>AX271*AZ271</f>
        <v>0</v>
      </c>
      <c r="AZ271">
        <f>($B$11*$D$9+$C$11*$D$9+$F$11*((CV271+CN271)/MAX(CV271+CN271+CW271, 0.1)*$I$9+CW271/MAX(CV271+CN271+CW271, 0.1)*$J$9))/($B$11+$C$11+$F$11)</f>
        <v>0</v>
      </c>
      <c r="BA271">
        <f>($B$11*$K$9+$C$11*$K$9+$F$11*((CV271+CN271)/MAX(CV271+CN271+CW271, 0.1)*$P$9+CW271/MAX(CV271+CN271+CW271, 0.1)*$Q$9))/($B$11+$C$11+$F$11)</f>
        <v>0</v>
      </c>
      <c r="BB271">
        <v>2.18</v>
      </c>
      <c r="BC271">
        <v>0.5</v>
      </c>
      <c r="BD271" t="s">
        <v>355</v>
      </c>
      <c r="BE271">
        <v>2</v>
      </c>
      <c r="BF271" t="b">
        <v>1</v>
      </c>
      <c r="BG271">
        <v>1656175640.71429</v>
      </c>
      <c r="BH271">
        <v>159.047821428571</v>
      </c>
      <c r="BI271">
        <v>139.363928571429</v>
      </c>
      <c r="BJ271">
        <v>24.9212321428571</v>
      </c>
      <c r="BK271">
        <v>23.8505428571429</v>
      </c>
      <c r="BL271">
        <v>158.210964285714</v>
      </c>
      <c r="BM271">
        <v>24.8696678571429</v>
      </c>
      <c r="BN271">
        <v>500.010821428571</v>
      </c>
      <c r="BO271">
        <v>76.3423107142857</v>
      </c>
      <c r="BP271">
        <v>0.100002075</v>
      </c>
      <c r="BQ271">
        <v>28.0779</v>
      </c>
      <c r="BR271">
        <v>28.5559928571429</v>
      </c>
      <c r="BS271">
        <v>999.9</v>
      </c>
      <c r="BT271">
        <v>0</v>
      </c>
      <c r="BU271">
        <v>0</v>
      </c>
      <c r="BV271">
        <v>9997.41428571429</v>
      </c>
      <c r="BW271">
        <v>0</v>
      </c>
      <c r="BX271">
        <v>1967.7</v>
      </c>
      <c r="BY271">
        <v>19.6838214285714</v>
      </c>
      <c r="BZ271">
        <v>163.113</v>
      </c>
      <c r="CA271">
        <v>142.769178571429</v>
      </c>
      <c r="CB271">
        <v>1.07068642857143</v>
      </c>
      <c r="CC271">
        <v>139.363928571429</v>
      </c>
      <c r="CD271">
        <v>23.8505428571429</v>
      </c>
      <c r="CE271">
        <v>1.90254464285714</v>
      </c>
      <c r="CF271">
        <v>1.82080678571429</v>
      </c>
      <c r="CG271">
        <v>16.6557714285714</v>
      </c>
      <c r="CH271">
        <v>15.9665535714286</v>
      </c>
      <c r="CI271">
        <v>2000.01142857143</v>
      </c>
      <c r="CJ271">
        <v>0.979997571428572</v>
      </c>
      <c r="CK271">
        <v>0.0200020714285714</v>
      </c>
      <c r="CL271">
        <v>0</v>
      </c>
      <c r="CM271">
        <v>2.448925</v>
      </c>
      <c r="CN271">
        <v>0</v>
      </c>
      <c r="CO271">
        <v>2043.14714285714</v>
      </c>
      <c r="CP271">
        <v>16705.4714285714</v>
      </c>
      <c r="CQ271">
        <v>46.57775</v>
      </c>
      <c r="CR271">
        <v>49.33675</v>
      </c>
      <c r="CS271">
        <v>47.625</v>
      </c>
      <c r="CT271">
        <v>47.196</v>
      </c>
      <c r="CU271">
        <v>46.1648571428571</v>
      </c>
      <c r="CV271">
        <v>1960.005</v>
      </c>
      <c r="CW271">
        <v>40.0003571428571</v>
      </c>
      <c r="CX271">
        <v>0</v>
      </c>
      <c r="CY271">
        <v>1656175647.6</v>
      </c>
      <c r="CZ271">
        <v>0</v>
      </c>
      <c r="DA271">
        <v>0</v>
      </c>
      <c r="DB271" t="s">
        <v>356</v>
      </c>
      <c r="DC271">
        <v>1656081796.1</v>
      </c>
      <c r="DD271">
        <v>1656081786.6</v>
      </c>
      <c r="DE271">
        <v>0</v>
      </c>
      <c r="DF271">
        <v>0.447</v>
      </c>
      <c r="DG271">
        <v>0.012</v>
      </c>
      <c r="DH271">
        <v>1.816</v>
      </c>
      <c r="DI271">
        <v>-0.091</v>
      </c>
      <c r="DJ271">
        <v>420</v>
      </c>
      <c r="DK271">
        <v>13</v>
      </c>
      <c r="DL271">
        <v>0.64</v>
      </c>
      <c r="DM271">
        <v>0.22</v>
      </c>
      <c r="DN271">
        <v>19.4490585365854</v>
      </c>
      <c r="DO271">
        <v>4.09059094076659</v>
      </c>
      <c r="DP271">
        <v>0.423675630628081</v>
      </c>
      <c r="DQ271">
        <v>0</v>
      </c>
      <c r="DR271">
        <v>1.06081024390244</v>
      </c>
      <c r="DS271">
        <v>0.115226341463415</v>
      </c>
      <c r="DT271">
        <v>0.0253103228229892</v>
      </c>
      <c r="DU271">
        <v>0</v>
      </c>
      <c r="DV271">
        <v>0</v>
      </c>
      <c r="DW271">
        <v>2</v>
      </c>
      <c r="DX271" t="s">
        <v>357</v>
      </c>
      <c r="DY271">
        <v>2.79168</v>
      </c>
      <c r="DZ271">
        <v>2.71638</v>
      </c>
      <c r="EA271">
        <v>0.0281216</v>
      </c>
      <c r="EB271">
        <v>0.0242358</v>
      </c>
      <c r="EC271">
        <v>0.0884968</v>
      </c>
      <c r="ED271">
        <v>0.0852144</v>
      </c>
      <c r="EE271">
        <v>26987</v>
      </c>
      <c r="EF271">
        <v>23500.1</v>
      </c>
      <c r="EG271">
        <v>24899</v>
      </c>
      <c r="EH271">
        <v>23492.4</v>
      </c>
      <c r="EI271">
        <v>38831.6</v>
      </c>
      <c r="EJ271">
        <v>35621</v>
      </c>
      <c r="EK271">
        <v>45119.1</v>
      </c>
      <c r="EL271">
        <v>41979.3</v>
      </c>
      <c r="EM271">
        <v>1.66083</v>
      </c>
      <c r="EN271">
        <v>2.07148</v>
      </c>
      <c r="EO271">
        <v>-0.0603423</v>
      </c>
      <c r="EP271">
        <v>0</v>
      </c>
      <c r="EQ271">
        <v>29.4017</v>
      </c>
      <c r="ER271">
        <v>999.9</v>
      </c>
      <c r="ES271">
        <v>35.301</v>
      </c>
      <c r="ET271">
        <v>38.169</v>
      </c>
      <c r="EU271">
        <v>31.0652</v>
      </c>
      <c r="EV271">
        <v>53.5068</v>
      </c>
      <c r="EW271">
        <v>32.2957</v>
      </c>
      <c r="EX271">
        <v>2</v>
      </c>
      <c r="EY271">
        <v>0.682431</v>
      </c>
      <c r="EZ271">
        <v>5.88422</v>
      </c>
      <c r="FA271">
        <v>20.141</v>
      </c>
      <c r="FB271">
        <v>5.23212</v>
      </c>
      <c r="FC271">
        <v>11.9929</v>
      </c>
      <c r="FD271">
        <v>4.9551</v>
      </c>
      <c r="FE271">
        <v>3.30395</v>
      </c>
      <c r="FF271">
        <v>9999</v>
      </c>
      <c r="FG271">
        <v>312.5</v>
      </c>
      <c r="FH271">
        <v>3838.6</v>
      </c>
      <c r="FI271">
        <v>9999</v>
      </c>
      <c r="FJ271">
        <v>1.86813</v>
      </c>
      <c r="FK271">
        <v>1.86401</v>
      </c>
      <c r="FL271">
        <v>1.8714</v>
      </c>
      <c r="FM271">
        <v>1.8625</v>
      </c>
      <c r="FN271">
        <v>1.86188</v>
      </c>
      <c r="FO271">
        <v>1.86825</v>
      </c>
      <c r="FP271">
        <v>1.85838</v>
      </c>
      <c r="FQ271">
        <v>1.86462</v>
      </c>
      <c r="FR271">
        <v>5</v>
      </c>
      <c r="FS271">
        <v>0</v>
      </c>
      <c r="FT271">
        <v>0</v>
      </c>
      <c r="FU271">
        <v>0</v>
      </c>
      <c r="FV271" t="s">
        <v>358</v>
      </c>
      <c r="FW271" t="s">
        <v>359</v>
      </c>
      <c r="FX271" t="s">
        <v>360</v>
      </c>
      <c r="FY271" t="s">
        <v>360</v>
      </c>
      <c r="FZ271" t="s">
        <v>360</v>
      </c>
      <c r="GA271" t="s">
        <v>360</v>
      </c>
      <c r="GB271">
        <v>0</v>
      </c>
      <c r="GC271">
        <v>100</v>
      </c>
      <c r="GD271">
        <v>100</v>
      </c>
      <c r="GE271">
        <v>0.773</v>
      </c>
      <c r="GF271">
        <v>0.0516</v>
      </c>
      <c r="GG271">
        <v>0.394990895927804</v>
      </c>
      <c r="GH271">
        <v>0.00311535208462502</v>
      </c>
      <c r="GI271">
        <v>-2.16445174003142e-06</v>
      </c>
      <c r="GJ271">
        <v>9.0383515404126e-10</v>
      </c>
      <c r="GK271">
        <v>0.0515542376217994</v>
      </c>
      <c r="GL271">
        <v>0</v>
      </c>
      <c r="GM271">
        <v>0</v>
      </c>
      <c r="GN271">
        <v>0</v>
      </c>
      <c r="GO271">
        <v>18</v>
      </c>
      <c r="GP271">
        <v>2154</v>
      </c>
      <c r="GQ271">
        <v>2</v>
      </c>
      <c r="GR271">
        <v>17</v>
      </c>
      <c r="GS271">
        <v>1564.2</v>
      </c>
      <c r="GT271">
        <v>1564.4</v>
      </c>
      <c r="GU271">
        <v>0.447998</v>
      </c>
      <c r="GV271">
        <v>2.45361</v>
      </c>
      <c r="GW271">
        <v>1.99829</v>
      </c>
      <c r="GX271">
        <v>2.66724</v>
      </c>
      <c r="GY271">
        <v>2.09351</v>
      </c>
      <c r="GZ271">
        <v>2.3291</v>
      </c>
      <c r="HA271">
        <v>43.59</v>
      </c>
      <c r="HB271">
        <v>14.8763</v>
      </c>
      <c r="HC271">
        <v>18</v>
      </c>
      <c r="HD271">
        <v>406.569</v>
      </c>
      <c r="HE271">
        <v>693.185</v>
      </c>
      <c r="HF271">
        <v>22.9974</v>
      </c>
      <c r="HG271">
        <v>35.7616</v>
      </c>
      <c r="HH271">
        <v>30.0012</v>
      </c>
      <c r="HI271">
        <v>35.5265</v>
      </c>
      <c r="HJ271">
        <v>35.5096</v>
      </c>
      <c r="HK271">
        <v>9.00966</v>
      </c>
      <c r="HL271">
        <v>29.2708</v>
      </c>
      <c r="HM271">
        <v>28.1961</v>
      </c>
      <c r="HN271">
        <v>23</v>
      </c>
      <c r="HO271">
        <v>83.5852</v>
      </c>
      <c r="HP271">
        <v>23.9292</v>
      </c>
      <c r="HQ271">
        <v>95.4125</v>
      </c>
      <c r="HR271">
        <v>98.6348</v>
      </c>
    </row>
    <row r="272" spans="1:226">
      <c r="A272">
        <v>256</v>
      </c>
      <c r="B272">
        <v>1656175653.5</v>
      </c>
      <c r="C272">
        <v>5857</v>
      </c>
      <c r="D272" t="s">
        <v>873</v>
      </c>
      <c r="E272" t="s">
        <v>874</v>
      </c>
      <c r="F272">
        <v>5</v>
      </c>
      <c r="G272" t="s">
        <v>832</v>
      </c>
      <c r="H272" t="s">
        <v>354</v>
      </c>
      <c r="I272">
        <v>1656175646</v>
      </c>
      <c r="J272">
        <f>(K272)/1000</f>
        <v>0</v>
      </c>
      <c r="K272">
        <f>IF(BF272, AN272, AH272)</f>
        <v>0</v>
      </c>
      <c r="L272">
        <f>IF(BF272, AI272, AG272)</f>
        <v>0</v>
      </c>
      <c r="M272">
        <f>BH272 - IF(AU272&gt;1, L272*BB272*100.0/(AW272*BV272), 0)</f>
        <v>0</v>
      </c>
      <c r="N272">
        <f>((T272-J272/2)*M272-L272)/(T272+J272/2)</f>
        <v>0</v>
      </c>
      <c r="O272">
        <f>N272*(BO272+BP272)/1000.0</f>
        <v>0</v>
      </c>
      <c r="P272">
        <f>(BH272 - IF(AU272&gt;1, L272*BB272*100.0/(AW272*BV272), 0))*(BO272+BP272)/1000.0</f>
        <v>0</v>
      </c>
      <c r="Q272">
        <f>2.0/((1/S272-1/R272)+SIGN(S272)*SQRT((1/S272-1/R272)*(1/S272-1/R272) + 4*BC272/((BC272+1)*(BC272+1))*(2*1/S272*1/R272-1/R272*1/R272)))</f>
        <v>0</v>
      </c>
      <c r="R272">
        <f>IF(LEFT(BD272,1)&lt;&gt;"0",IF(LEFT(BD272,1)="1",3.0,BE272),$D$5+$E$5*(BV272*BO272/($K$5*1000))+$F$5*(BV272*BO272/($K$5*1000))*MAX(MIN(BB272,$J$5),$I$5)*MAX(MIN(BB272,$J$5),$I$5)+$G$5*MAX(MIN(BB272,$J$5),$I$5)*(BV272*BO272/($K$5*1000))+$H$5*(BV272*BO272/($K$5*1000))*(BV272*BO272/($K$5*1000)))</f>
        <v>0</v>
      </c>
      <c r="S272">
        <f>J272*(1000-(1000*0.61365*exp(17.502*W272/(240.97+W272))/(BO272+BP272)+BJ272)/2)/(1000*0.61365*exp(17.502*W272/(240.97+W272))/(BO272+BP272)-BJ272)</f>
        <v>0</v>
      </c>
      <c r="T272">
        <f>1/((BC272+1)/(Q272/1.6)+1/(R272/1.37)) + BC272/((BC272+1)/(Q272/1.6) + BC272/(R272/1.37))</f>
        <v>0</v>
      </c>
      <c r="U272">
        <f>(AX272*BA272)</f>
        <v>0</v>
      </c>
      <c r="V272">
        <f>(BQ272+(U272+2*0.95*5.67E-8*(((BQ272+$B$7)+273)^4-(BQ272+273)^4)-44100*J272)/(1.84*29.3*R272+8*0.95*5.67E-8*(BQ272+273)^3))</f>
        <v>0</v>
      </c>
      <c r="W272">
        <f>($C$7*BR272+$D$7*BS272+$E$7*V272)</f>
        <v>0</v>
      </c>
      <c r="X272">
        <f>0.61365*exp(17.502*W272/(240.97+W272))</f>
        <v>0</v>
      </c>
      <c r="Y272">
        <f>(Z272/AA272*100)</f>
        <v>0</v>
      </c>
      <c r="Z272">
        <f>BJ272*(BO272+BP272)/1000</f>
        <v>0</v>
      </c>
      <c r="AA272">
        <f>0.61365*exp(17.502*BQ272/(240.97+BQ272))</f>
        <v>0</v>
      </c>
      <c r="AB272">
        <f>(X272-BJ272*(BO272+BP272)/1000)</f>
        <v>0</v>
      </c>
      <c r="AC272">
        <f>(-J272*44100)</f>
        <v>0</v>
      </c>
      <c r="AD272">
        <f>2*29.3*R272*0.92*(BQ272-W272)</f>
        <v>0</v>
      </c>
      <c r="AE272">
        <f>2*0.95*5.67E-8*(((BQ272+$B$7)+273)^4-(W272+273)^4)</f>
        <v>0</v>
      </c>
      <c r="AF272">
        <f>U272+AE272+AC272+AD272</f>
        <v>0</v>
      </c>
      <c r="AG272">
        <f>BN272*AU272*(BI272-BH272*(1000-AU272*BK272)/(1000-AU272*BJ272))/(100*BB272)</f>
        <v>0</v>
      </c>
      <c r="AH272">
        <f>1000*BN272*AU272*(BJ272-BK272)/(100*BB272*(1000-AU272*BJ272))</f>
        <v>0</v>
      </c>
      <c r="AI272">
        <f>(AJ272 - AK272 - BO272*1E3/(8.314*(BQ272+273.15)) * AM272/BN272 * AL272) * BN272/(100*BB272) * (1000 - BK272)/1000</f>
        <v>0</v>
      </c>
      <c r="AJ272">
        <v>110.111356822985</v>
      </c>
      <c r="AK272">
        <v>121.856206060606</v>
      </c>
      <c r="AL272">
        <v>-3.37285209260926</v>
      </c>
      <c r="AM272">
        <v>66.8778104933795</v>
      </c>
      <c r="AN272">
        <f>(AP272 - AO272 + BO272*1E3/(8.314*(BQ272+273.15)) * AR272/BN272 * AQ272) * BN272/(100*BB272) * 1000/(1000 - AP272)</f>
        <v>0</v>
      </c>
      <c r="AO272">
        <v>23.8752361360823</v>
      </c>
      <c r="AP272">
        <v>24.9261963636363</v>
      </c>
      <c r="AQ272">
        <v>0.000214356796845979</v>
      </c>
      <c r="AR272">
        <v>77.414151381061</v>
      </c>
      <c r="AS272">
        <v>31</v>
      </c>
      <c r="AT272">
        <v>6</v>
      </c>
      <c r="AU272">
        <f>IF(AS272*$H$13&gt;=AW272,1.0,(AW272/(AW272-AS272*$H$13)))</f>
        <v>0</v>
      </c>
      <c r="AV272">
        <f>(AU272-1)*100</f>
        <v>0</v>
      </c>
      <c r="AW272">
        <f>MAX(0,($B$13+$C$13*BV272)/(1+$D$13*BV272)*BO272/(BQ272+273)*$E$13)</f>
        <v>0</v>
      </c>
      <c r="AX272">
        <f>$B$11*BW272+$C$11*BX272+$F$11*CI272*(1-CL272)</f>
        <v>0</v>
      </c>
      <c r="AY272">
        <f>AX272*AZ272</f>
        <v>0</v>
      </c>
      <c r="AZ272">
        <f>($B$11*$D$9+$C$11*$D$9+$F$11*((CV272+CN272)/MAX(CV272+CN272+CW272, 0.1)*$I$9+CW272/MAX(CV272+CN272+CW272, 0.1)*$J$9))/($B$11+$C$11+$F$11)</f>
        <v>0</v>
      </c>
      <c r="BA272">
        <f>($B$11*$K$9+$C$11*$K$9+$F$11*((CV272+CN272)/MAX(CV272+CN272+CW272, 0.1)*$P$9+CW272/MAX(CV272+CN272+CW272, 0.1)*$Q$9))/($B$11+$C$11+$F$11)</f>
        <v>0</v>
      </c>
      <c r="BB272">
        <v>2.18</v>
      </c>
      <c r="BC272">
        <v>0.5</v>
      </c>
      <c r="BD272" t="s">
        <v>355</v>
      </c>
      <c r="BE272">
        <v>2</v>
      </c>
      <c r="BF272" t="b">
        <v>1</v>
      </c>
      <c r="BG272">
        <v>1656175646</v>
      </c>
      <c r="BH272">
        <v>141.78737037037</v>
      </c>
      <c r="BI272">
        <v>121.664537037037</v>
      </c>
      <c r="BJ272">
        <v>24.9171703703704</v>
      </c>
      <c r="BK272">
        <v>23.8577444444444</v>
      </c>
      <c r="BL272">
        <v>140.993925925926</v>
      </c>
      <c r="BM272">
        <v>24.8656074074074</v>
      </c>
      <c r="BN272">
        <v>500.000703703704</v>
      </c>
      <c r="BO272">
        <v>76.3427296296296</v>
      </c>
      <c r="BP272">
        <v>0.0999756851851852</v>
      </c>
      <c r="BQ272">
        <v>28.0813444444444</v>
      </c>
      <c r="BR272">
        <v>28.5017148148148</v>
      </c>
      <c r="BS272">
        <v>999.9</v>
      </c>
      <c r="BT272">
        <v>0</v>
      </c>
      <c r="BU272">
        <v>0</v>
      </c>
      <c r="BV272">
        <v>9998.72888888889</v>
      </c>
      <c r="BW272">
        <v>0</v>
      </c>
      <c r="BX272">
        <v>1967.44592592593</v>
      </c>
      <c r="BY272">
        <v>20.1227592592593</v>
      </c>
      <c r="BZ272">
        <v>145.410444444444</v>
      </c>
      <c r="CA272">
        <v>124.638037037037</v>
      </c>
      <c r="CB272">
        <v>1.05942407407407</v>
      </c>
      <c r="CC272">
        <v>121.664537037037</v>
      </c>
      <c r="CD272">
        <v>23.8577444444444</v>
      </c>
      <c r="CE272">
        <v>1.90224481481481</v>
      </c>
      <c r="CF272">
        <v>1.8213662962963</v>
      </c>
      <c r="CG272">
        <v>16.6532888888889</v>
      </c>
      <c r="CH272">
        <v>15.971362962963</v>
      </c>
      <c r="CI272">
        <v>1999.9937037037</v>
      </c>
      <c r="CJ272">
        <v>0.979997592592593</v>
      </c>
      <c r="CK272">
        <v>0.0200020555555556</v>
      </c>
      <c r="CL272">
        <v>0</v>
      </c>
      <c r="CM272">
        <v>2.47687037037037</v>
      </c>
      <c r="CN272">
        <v>0</v>
      </c>
      <c r="CO272">
        <v>2041.2162962963</v>
      </c>
      <c r="CP272">
        <v>16705.3333333333</v>
      </c>
      <c r="CQ272">
        <v>46.5713333333333</v>
      </c>
      <c r="CR272">
        <v>49.3306666666667</v>
      </c>
      <c r="CS272">
        <v>47.625</v>
      </c>
      <c r="CT272">
        <v>47.187</v>
      </c>
      <c r="CU272">
        <v>46.1502592592593</v>
      </c>
      <c r="CV272">
        <v>1959.99</v>
      </c>
      <c r="CW272">
        <v>40</v>
      </c>
      <c r="CX272">
        <v>0</v>
      </c>
      <c r="CY272">
        <v>1656175652.4</v>
      </c>
      <c r="CZ272">
        <v>0</v>
      </c>
      <c r="DA272">
        <v>0</v>
      </c>
      <c r="DB272" t="s">
        <v>356</v>
      </c>
      <c r="DC272">
        <v>1656081796.1</v>
      </c>
      <c r="DD272">
        <v>1656081786.6</v>
      </c>
      <c r="DE272">
        <v>0</v>
      </c>
      <c r="DF272">
        <v>0.447</v>
      </c>
      <c r="DG272">
        <v>0.012</v>
      </c>
      <c r="DH272">
        <v>1.816</v>
      </c>
      <c r="DI272">
        <v>-0.091</v>
      </c>
      <c r="DJ272">
        <v>420</v>
      </c>
      <c r="DK272">
        <v>13</v>
      </c>
      <c r="DL272">
        <v>0.64</v>
      </c>
      <c r="DM272">
        <v>0.22</v>
      </c>
      <c r="DN272">
        <v>19.7850804878049</v>
      </c>
      <c r="DO272">
        <v>5.08563554006973</v>
      </c>
      <c r="DP272">
        <v>0.506951628143959</v>
      </c>
      <c r="DQ272">
        <v>0</v>
      </c>
      <c r="DR272">
        <v>1.06657463414634</v>
      </c>
      <c r="DS272">
        <v>-0.141352682926827</v>
      </c>
      <c r="DT272">
        <v>0.0157698356855447</v>
      </c>
      <c r="DU272">
        <v>0</v>
      </c>
      <c r="DV272">
        <v>0</v>
      </c>
      <c r="DW272">
        <v>2</v>
      </c>
      <c r="DX272" t="s">
        <v>357</v>
      </c>
      <c r="DY272">
        <v>2.7916</v>
      </c>
      <c r="DZ272">
        <v>2.71656</v>
      </c>
      <c r="EA272">
        <v>0.0248132</v>
      </c>
      <c r="EB272">
        <v>0.0208042</v>
      </c>
      <c r="EC272">
        <v>0.0885222</v>
      </c>
      <c r="ED272">
        <v>0.0851239</v>
      </c>
      <c r="EE272">
        <v>27077.3</v>
      </c>
      <c r="EF272">
        <v>23581.6</v>
      </c>
      <c r="EG272">
        <v>24897.7</v>
      </c>
      <c r="EH272">
        <v>23491.3</v>
      </c>
      <c r="EI272">
        <v>38828.8</v>
      </c>
      <c r="EJ272">
        <v>35623.3</v>
      </c>
      <c r="EK272">
        <v>45117.2</v>
      </c>
      <c r="EL272">
        <v>41977.9</v>
      </c>
      <c r="EM272">
        <v>1.66085</v>
      </c>
      <c r="EN272">
        <v>2.07115</v>
      </c>
      <c r="EO272">
        <v>-0.0563487</v>
      </c>
      <c r="EP272">
        <v>0</v>
      </c>
      <c r="EQ272">
        <v>29.3946</v>
      </c>
      <c r="ER272">
        <v>999.9</v>
      </c>
      <c r="ES272">
        <v>35.252</v>
      </c>
      <c r="ET272">
        <v>38.189</v>
      </c>
      <c r="EU272">
        <v>31.0545</v>
      </c>
      <c r="EV272">
        <v>53.3068</v>
      </c>
      <c r="EW272">
        <v>32.3678</v>
      </c>
      <c r="EX272">
        <v>2</v>
      </c>
      <c r="EY272">
        <v>0.683567</v>
      </c>
      <c r="EZ272">
        <v>5.88426</v>
      </c>
      <c r="FA272">
        <v>20.1411</v>
      </c>
      <c r="FB272">
        <v>5.23197</v>
      </c>
      <c r="FC272">
        <v>11.9932</v>
      </c>
      <c r="FD272">
        <v>4.95485</v>
      </c>
      <c r="FE272">
        <v>3.3039</v>
      </c>
      <c r="FF272">
        <v>9999</v>
      </c>
      <c r="FG272">
        <v>312.5</v>
      </c>
      <c r="FH272">
        <v>3838.9</v>
      </c>
      <c r="FI272">
        <v>9999</v>
      </c>
      <c r="FJ272">
        <v>1.86813</v>
      </c>
      <c r="FK272">
        <v>1.864</v>
      </c>
      <c r="FL272">
        <v>1.87136</v>
      </c>
      <c r="FM272">
        <v>1.86249</v>
      </c>
      <c r="FN272">
        <v>1.86188</v>
      </c>
      <c r="FO272">
        <v>1.86821</v>
      </c>
      <c r="FP272">
        <v>1.85837</v>
      </c>
      <c r="FQ272">
        <v>1.86462</v>
      </c>
      <c r="FR272">
        <v>5</v>
      </c>
      <c r="FS272">
        <v>0</v>
      </c>
      <c r="FT272">
        <v>0</v>
      </c>
      <c r="FU272">
        <v>0</v>
      </c>
      <c r="FV272" t="s">
        <v>358</v>
      </c>
      <c r="FW272" t="s">
        <v>359</v>
      </c>
      <c r="FX272" t="s">
        <v>360</v>
      </c>
      <c r="FY272" t="s">
        <v>360</v>
      </c>
      <c r="FZ272" t="s">
        <v>360</v>
      </c>
      <c r="GA272" t="s">
        <v>360</v>
      </c>
      <c r="GB272">
        <v>0</v>
      </c>
      <c r="GC272">
        <v>100</v>
      </c>
      <c r="GD272">
        <v>100</v>
      </c>
      <c r="GE272">
        <v>0.73</v>
      </c>
      <c r="GF272">
        <v>0.0515</v>
      </c>
      <c r="GG272">
        <v>0.394990895927804</v>
      </c>
      <c r="GH272">
        <v>0.00311535208462502</v>
      </c>
      <c r="GI272">
        <v>-2.16445174003142e-06</v>
      </c>
      <c r="GJ272">
        <v>9.0383515404126e-10</v>
      </c>
      <c r="GK272">
        <v>0.0515542376217994</v>
      </c>
      <c r="GL272">
        <v>0</v>
      </c>
      <c r="GM272">
        <v>0</v>
      </c>
      <c r="GN272">
        <v>0</v>
      </c>
      <c r="GO272">
        <v>18</v>
      </c>
      <c r="GP272">
        <v>2154</v>
      </c>
      <c r="GQ272">
        <v>2</v>
      </c>
      <c r="GR272">
        <v>17</v>
      </c>
      <c r="GS272">
        <v>1564.3</v>
      </c>
      <c r="GT272">
        <v>1564.4</v>
      </c>
      <c r="GU272">
        <v>0.404053</v>
      </c>
      <c r="GV272">
        <v>2.44385</v>
      </c>
      <c r="GW272">
        <v>1.99829</v>
      </c>
      <c r="GX272">
        <v>2.66602</v>
      </c>
      <c r="GY272">
        <v>2.09351</v>
      </c>
      <c r="GZ272">
        <v>2.41333</v>
      </c>
      <c r="HA272">
        <v>43.59</v>
      </c>
      <c r="HB272">
        <v>14.885</v>
      </c>
      <c r="HC272">
        <v>18</v>
      </c>
      <c r="HD272">
        <v>406.643</v>
      </c>
      <c r="HE272">
        <v>693.009</v>
      </c>
      <c r="HF272">
        <v>22.999</v>
      </c>
      <c r="HG272">
        <v>35.7725</v>
      </c>
      <c r="HH272">
        <v>30.0012</v>
      </c>
      <c r="HI272">
        <v>35.5367</v>
      </c>
      <c r="HJ272">
        <v>35.5202</v>
      </c>
      <c r="HK272">
        <v>7.98913</v>
      </c>
      <c r="HL272">
        <v>29.2708</v>
      </c>
      <c r="HM272">
        <v>27.821</v>
      </c>
      <c r="HN272">
        <v>23</v>
      </c>
      <c r="HO272">
        <v>63.4834</v>
      </c>
      <c r="HP272">
        <v>23.9292</v>
      </c>
      <c r="HQ272">
        <v>95.4082</v>
      </c>
      <c r="HR272">
        <v>98.6311</v>
      </c>
    </row>
    <row r="273" spans="1:226">
      <c r="A273">
        <v>257</v>
      </c>
      <c r="B273">
        <v>1656175658.5</v>
      </c>
      <c r="C273">
        <v>5862</v>
      </c>
      <c r="D273" t="s">
        <v>875</v>
      </c>
      <c r="E273" t="s">
        <v>876</v>
      </c>
      <c r="F273">
        <v>5</v>
      </c>
      <c r="G273" t="s">
        <v>832</v>
      </c>
      <c r="H273" t="s">
        <v>354</v>
      </c>
      <c r="I273">
        <v>1656175650.71429</v>
      </c>
      <c r="J273">
        <f>(K273)/1000</f>
        <v>0</v>
      </c>
      <c r="K273">
        <f>IF(BF273, AN273, AH273)</f>
        <v>0</v>
      </c>
      <c r="L273">
        <f>IF(BF273, AI273, AG273)</f>
        <v>0</v>
      </c>
      <c r="M273">
        <f>BH273 - IF(AU273&gt;1, L273*BB273*100.0/(AW273*BV273), 0)</f>
        <v>0</v>
      </c>
      <c r="N273">
        <f>((T273-J273/2)*M273-L273)/(T273+J273/2)</f>
        <v>0</v>
      </c>
      <c r="O273">
        <f>N273*(BO273+BP273)/1000.0</f>
        <v>0</v>
      </c>
      <c r="P273">
        <f>(BH273 - IF(AU273&gt;1, L273*BB273*100.0/(AW273*BV273), 0))*(BO273+BP273)/1000.0</f>
        <v>0</v>
      </c>
      <c r="Q273">
        <f>2.0/((1/S273-1/R273)+SIGN(S273)*SQRT((1/S273-1/R273)*(1/S273-1/R273) + 4*BC273/((BC273+1)*(BC273+1))*(2*1/S273*1/R273-1/R273*1/R273)))</f>
        <v>0</v>
      </c>
      <c r="R273">
        <f>IF(LEFT(BD273,1)&lt;&gt;"0",IF(LEFT(BD273,1)="1",3.0,BE273),$D$5+$E$5*(BV273*BO273/($K$5*1000))+$F$5*(BV273*BO273/($K$5*1000))*MAX(MIN(BB273,$J$5),$I$5)*MAX(MIN(BB273,$J$5),$I$5)+$G$5*MAX(MIN(BB273,$J$5),$I$5)*(BV273*BO273/($K$5*1000))+$H$5*(BV273*BO273/($K$5*1000))*(BV273*BO273/($K$5*1000)))</f>
        <v>0</v>
      </c>
      <c r="S273">
        <f>J273*(1000-(1000*0.61365*exp(17.502*W273/(240.97+W273))/(BO273+BP273)+BJ273)/2)/(1000*0.61365*exp(17.502*W273/(240.97+W273))/(BO273+BP273)-BJ273)</f>
        <v>0</v>
      </c>
      <c r="T273">
        <f>1/((BC273+1)/(Q273/1.6)+1/(R273/1.37)) + BC273/((BC273+1)/(Q273/1.6) + BC273/(R273/1.37))</f>
        <v>0</v>
      </c>
      <c r="U273">
        <f>(AX273*BA273)</f>
        <v>0</v>
      </c>
      <c r="V273">
        <f>(BQ273+(U273+2*0.95*5.67E-8*(((BQ273+$B$7)+273)^4-(BQ273+273)^4)-44100*J273)/(1.84*29.3*R273+8*0.95*5.67E-8*(BQ273+273)^3))</f>
        <v>0</v>
      </c>
      <c r="W273">
        <f>($C$7*BR273+$D$7*BS273+$E$7*V273)</f>
        <v>0</v>
      </c>
      <c r="X273">
        <f>0.61365*exp(17.502*W273/(240.97+W273))</f>
        <v>0</v>
      </c>
      <c r="Y273">
        <f>(Z273/AA273*100)</f>
        <v>0</v>
      </c>
      <c r="Z273">
        <f>BJ273*(BO273+BP273)/1000</f>
        <v>0</v>
      </c>
      <c r="AA273">
        <f>0.61365*exp(17.502*BQ273/(240.97+BQ273))</f>
        <v>0</v>
      </c>
      <c r="AB273">
        <f>(X273-BJ273*(BO273+BP273)/1000)</f>
        <v>0</v>
      </c>
      <c r="AC273">
        <f>(-J273*44100)</f>
        <v>0</v>
      </c>
      <c r="AD273">
        <f>2*29.3*R273*0.92*(BQ273-W273)</f>
        <v>0</v>
      </c>
      <c r="AE273">
        <f>2*0.95*5.67E-8*(((BQ273+$B$7)+273)^4-(W273+273)^4)</f>
        <v>0</v>
      </c>
      <c r="AF273">
        <f>U273+AE273+AC273+AD273</f>
        <v>0</v>
      </c>
      <c r="AG273">
        <f>BN273*AU273*(BI273-BH273*(1000-AU273*BK273)/(1000-AU273*BJ273))/(100*BB273)</f>
        <v>0</v>
      </c>
      <c r="AH273">
        <f>1000*BN273*AU273*(BJ273-BK273)/(100*BB273*(1000-AU273*BJ273))</f>
        <v>0</v>
      </c>
      <c r="AI273">
        <f>(AJ273 - AK273 - BO273*1E3/(8.314*(BQ273+273.15)) * AM273/BN273 * AL273) * BN273/(100*BB273) * (1000 - BK273)/1000</f>
        <v>0</v>
      </c>
      <c r="AJ273">
        <v>93.1267280488074</v>
      </c>
      <c r="AK273">
        <v>105.117951515152</v>
      </c>
      <c r="AL273">
        <v>-3.34716369027911</v>
      </c>
      <c r="AM273">
        <v>66.8778104933795</v>
      </c>
      <c r="AN273">
        <f>(AP273 - AO273 + BO273*1E3/(8.314*(BQ273+273.15)) * AR273/BN273 * AQ273) * BN273/(100*BB273) * 1000/(1000 - AP273)</f>
        <v>0</v>
      </c>
      <c r="AO273">
        <v>23.8208682958979</v>
      </c>
      <c r="AP273">
        <v>24.9109066666667</v>
      </c>
      <c r="AQ273">
        <v>-0.000221374134676085</v>
      </c>
      <c r="AR273">
        <v>77.414151381061</v>
      </c>
      <c r="AS273">
        <v>31</v>
      </c>
      <c r="AT273">
        <v>6</v>
      </c>
      <c r="AU273">
        <f>IF(AS273*$H$13&gt;=AW273,1.0,(AW273/(AW273-AS273*$H$13)))</f>
        <v>0</v>
      </c>
      <c r="AV273">
        <f>(AU273-1)*100</f>
        <v>0</v>
      </c>
      <c r="AW273">
        <f>MAX(0,($B$13+$C$13*BV273)/(1+$D$13*BV273)*BO273/(BQ273+273)*$E$13)</f>
        <v>0</v>
      </c>
      <c r="AX273">
        <f>$B$11*BW273+$C$11*BX273+$F$11*CI273*(1-CL273)</f>
        <v>0</v>
      </c>
      <c r="AY273">
        <f>AX273*AZ273</f>
        <v>0</v>
      </c>
      <c r="AZ273">
        <f>($B$11*$D$9+$C$11*$D$9+$F$11*((CV273+CN273)/MAX(CV273+CN273+CW273, 0.1)*$I$9+CW273/MAX(CV273+CN273+CW273, 0.1)*$J$9))/($B$11+$C$11+$F$11)</f>
        <v>0</v>
      </c>
      <c r="BA273">
        <f>($B$11*$K$9+$C$11*$K$9+$F$11*((CV273+CN273)/MAX(CV273+CN273+CW273, 0.1)*$P$9+CW273/MAX(CV273+CN273+CW273, 0.1)*$Q$9))/($B$11+$C$11+$F$11)</f>
        <v>0</v>
      </c>
      <c r="BB273">
        <v>2.18</v>
      </c>
      <c r="BC273">
        <v>0.5</v>
      </c>
      <c r="BD273" t="s">
        <v>355</v>
      </c>
      <c r="BE273">
        <v>2</v>
      </c>
      <c r="BF273" t="b">
        <v>1</v>
      </c>
      <c r="BG273">
        <v>1656175650.71429</v>
      </c>
      <c r="BH273">
        <v>126.36075</v>
      </c>
      <c r="BI273">
        <v>105.928860714286</v>
      </c>
      <c r="BJ273">
        <v>24.9179642857143</v>
      </c>
      <c r="BK273">
        <v>23.8468821428571</v>
      </c>
      <c r="BL273">
        <v>125.607107142857</v>
      </c>
      <c r="BM273">
        <v>24.8664</v>
      </c>
      <c r="BN273">
        <v>500.024107142857</v>
      </c>
      <c r="BO273">
        <v>76.34275</v>
      </c>
      <c r="BP273">
        <v>0.100062857142857</v>
      </c>
      <c r="BQ273">
        <v>28.084</v>
      </c>
      <c r="BR273">
        <v>28.48145</v>
      </c>
      <c r="BS273">
        <v>999.9</v>
      </c>
      <c r="BT273">
        <v>0</v>
      </c>
      <c r="BU273">
        <v>0</v>
      </c>
      <c r="BV273">
        <v>9990.49035714286</v>
      </c>
      <c r="BW273">
        <v>0</v>
      </c>
      <c r="BX273">
        <v>1968.07892857143</v>
      </c>
      <c r="BY273">
        <v>20.4317964285714</v>
      </c>
      <c r="BZ273">
        <v>129.589714285714</v>
      </c>
      <c r="CA273">
        <v>108.516932142857</v>
      </c>
      <c r="CB273">
        <v>1.0710875</v>
      </c>
      <c r="CC273">
        <v>105.928860714286</v>
      </c>
      <c r="CD273">
        <v>23.8468821428571</v>
      </c>
      <c r="CE273">
        <v>1.90230535714286</v>
      </c>
      <c r="CF273">
        <v>1.82053714285714</v>
      </c>
      <c r="CG273">
        <v>16.6537928571429</v>
      </c>
      <c r="CH273">
        <v>15.9642357142857</v>
      </c>
      <c r="CI273">
        <v>1999.98892857143</v>
      </c>
      <c r="CJ273">
        <v>0.979997714285714</v>
      </c>
      <c r="CK273">
        <v>0.0200019642857143</v>
      </c>
      <c r="CL273">
        <v>0</v>
      </c>
      <c r="CM273">
        <v>2.47186071428571</v>
      </c>
      <c r="CN273">
        <v>0</v>
      </c>
      <c r="CO273">
        <v>2039.73071428571</v>
      </c>
      <c r="CP273">
        <v>16705.3142857143</v>
      </c>
      <c r="CQ273">
        <v>46.571</v>
      </c>
      <c r="CR273">
        <v>49.33225</v>
      </c>
      <c r="CS273">
        <v>47.625</v>
      </c>
      <c r="CT273">
        <v>47.187</v>
      </c>
      <c r="CU273">
        <v>46.1449285714286</v>
      </c>
      <c r="CV273">
        <v>1959.98714285714</v>
      </c>
      <c r="CW273">
        <v>40</v>
      </c>
      <c r="CX273">
        <v>0</v>
      </c>
      <c r="CY273">
        <v>1656175657.2</v>
      </c>
      <c r="CZ273">
        <v>0</v>
      </c>
      <c r="DA273">
        <v>0</v>
      </c>
      <c r="DB273" t="s">
        <v>356</v>
      </c>
      <c r="DC273">
        <v>1656081796.1</v>
      </c>
      <c r="DD273">
        <v>1656081786.6</v>
      </c>
      <c r="DE273">
        <v>0</v>
      </c>
      <c r="DF273">
        <v>0.447</v>
      </c>
      <c r="DG273">
        <v>0.012</v>
      </c>
      <c r="DH273">
        <v>1.816</v>
      </c>
      <c r="DI273">
        <v>-0.091</v>
      </c>
      <c r="DJ273">
        <v>420</v>
      </c>
      <c r="DK273">
        <v>13</v>
      </c>
      <c r="DL273">
        <v>0.64</v>
      </c>
      <c r="DM273">
        <v>0.22</v>
      </c>
      <c r="DN273">
        <v>20.1718536585366</v>
      </c>
      <c r="DO273">
        <v>4.09655121951219</v>
      </c>
      <c r="DP273">
        <v>0.40805056124872</v>
      </c>
      <c r="DQ273">
        <v>0</v>
      </c>
      <c r="DR273">
        <v>1.0704856097561</v>
      </c>
      <c r="DS273">
        <v>0.0667041114982575</v>
      </c>
      <c r="DT273">
        <v>0.0219381603213837</v>
      </c>
      <c r="DU273">
        <v>1</v>
      </c>
      <c r="DV273">
        <v>1</v>
      </c>
      <c r="DW273">
        <v>2</v>
      </c>
      <c r="DX273" t="s">
        <v>375</v>
      </c>
      <c r="DY273">
        <v>2.79168</v>
      </c>
      <c r="DZ273">
        <v>2.71637</v>
      </c>
      <c r="EA273">
        <v>0.0214717</v>
      </c>
      <c r="EB273">
        <v>0.0172717</v>
      </c>
      <c r="EC273">
        <v>0.0884774</v>
      </c>
      <c r="ED273">
        <v>0.0850956</v>
      </c>
      <c r="EE273">
        <v>27169.1</v>
      </c>
      <c r="EF273">
        <v>23665.6</v>
      </c>
      <c r="EG273">
        <v>24897</v>
      </c>
      <c r="EH273">
        <v>23490.4</v>
      </c>
      <c r="EI273">
        <v>38829.4</v>
      </c>
      <c r="EJ273">
        <v>35622.9</v>
      </c>
      <c r="EK273">
        <v>45115.8</v>
      </c>
      <c r="EL273">
        <v>41976.3</v>
      </c>
      <c r="EM273">
        <v>1.66068</v>
      </c>
      <c r="EN273">
        <v>2.07098</v>
      </c>
      <c r="EO273">
        <v>-0.0522956</v>
      </c>
      <c r="EP273">
        <v>0</v>
      </c>
      <c r="EQ273">
        <v>29.3911</v>
      </c>
      <c r="ER273">
        <v>999.9</v>
      </c>
      <c r="ES273">
        <v>35.228</v>
      </c>
      <c r="ET273">
        <v>38.199</v>
      </c>
      <c r="EU273">
        <v>31.0524</v>
      </c>
      <c r="EV273">
        <v>53.5568</v>
      </c>
      <c r="EW273">
        <v>32.3117</v>
      </c>
      <c r="EX273">
        <v>2</v>
      </c>
      <c r="EY273">
        <v>0.684695</v>
      </c>
      <c r="EZ273">
        <v>5.89559</v>
      </c>
      <c r="FA273">
        <v>20.1408</v>
      </c>
      <c r="FB273">
        <v>5.23301</v>
      </c>
      <c r="FC273">
        <v>11.9944</v>
      </c>
      <c r="FD273">
        <v>4.9551</v>
      </c>
      <c r="FE273">
        <v>3.304</v>
      </c>
      <c r="FF273">
        <v>9999</v>
      </c>
      <c r="FG273">
        <v>312.5</v>
      </c>
      <c r="FH273">
        <v>3838.9</v>
      </c>
      <c r="FI273">
        <v>9999</v>
      </c>
      <c r="FJ273">
        <v>1.86813</v>
      </c>
      <c r="FK273">
        <v>1.86401</v>
      </c>
      <c r="FL273">
        <v>1.87138</v>
      </c>
      <c r="FM273">
        <v>1.8625</v>
      </c>
      <c r="FN273">
        <v>1.86188</v>
      </c>
      <c r="FO273">
        <v>1.8682</v>
      </c>
      <c r="FP273">
        <v>1.85837</v>
      </c>
      <c r="FQ273">
        <v>1.86462</v>
      </c>
      <c r="FR273">
        <v>5</v>
      </c>
      <c r="FS273">
        <v>0</v>
      </c>
      <c r="FT273">
        <v>0</v>
      </c>
      <c r="FU273">
        <v>0</v>
      </c>
      <c r="FV273" t="s">
        <v>358</v>
      </c>
      <c r="FW273" t="s">
        <v>359</v>
      </c>
      <c r="FX273" t="s">
        <v>360</v>
      </c>
      <c r="FY273" t="s">
        <v>360</v>
      </c>
      <c r="FZ273" t="s">
        <v>360</v>
      </c>
      <c r="GA273" t="s">
        <v>360</v>
      </c>
      <c r="GB273">
        <v>0</v>
      </c>
      <c r="GC273">
        <v>100</v>
      </c>
      <c r="GD273">
        <v>100</v>
      </c>
      <c r="GE273">
        <v>0.686</v>
      </c>
      <c r="GF273">
        <v>0.0515</v>
      </c>
      <c r="GG273">
        <v>0.394990895927804</v>
      </c>
      <c r="GH273">
        <v>0.00311535208462502</v>
      </c>
      <c r="GI273">
        <v>-2.16445174003142e-06</v>
      </c>
      <c r="GJ273">
        <v>9.0383515404126e-10</v>
      </c>
      <c r="GK273">
        <v>0.0515542376217994</v>
      </c>
      <c r="GL273">
        <v>0</v>
      </c>
      <c r="GM273">
        <v>0</v>
      </c>
      <c r="GN273">
        <v>0</v>
      </c>
      <c r="GO273">
        <v>18</v>
      </c>
      <c r="GP273">
        <v>2154</v>
      </c>
      <c r="GQ273">
        <v>2</v>
      </c>
      <c r="GR273">
        <v>17</v>
      </c>
      <c r="GS273">
        <v>1564.4</v>
      </c>
      <c r="GT273">
        <v>1564.5</v>
      </c>
      <c r="GU273">
        <v>0.3479</v>
      </c>
      <c r="GV273">
        <v>2.45239</v>
      </c>
      <c r="GW273">
        <v>1.99829</v>
      </c>
      <c r="GX273">
        <v>2.66602</v>
      </c>
      <c r="GY273">
        <v>2.09351</v>
      </c>
      <c r="GZ273">
        <v>2.44385</v>
      </c>
      <c r="HA273">
        <v>43.6173</v>
      </c>
      <c r="HB273">
        <v>14.8938</v>
      </c>
      <c r="HC273">
        <v>18</v>
      </c>
      <c r="HD273">
        <v>406.604</v>
      </c>
      <c r="HE273">
        <v>692.974</v>
      </c>
      <c r="HF273">
        <v>23.0011</v>
      </c>
      <c r="HG273">
        <v>35.7837</v>
      </c>
      <c r="HH273">
        <v>30.0011</v>
      </c>
      <c r="HI273">
        <v>35.5474</v>
      </c>
      <c r="HJ273">
        <v>35.5313</v>
      </c>
      <c r="HK273">
        <v>7.00186</v>
      </c>
      <c r="HL273">
        <v>28.9907</v>
      </c>
      <c r="HM273">
        <v>27.821</v>
      </c>
      <c r="HN273">
        <v>23</v>
      </c>
      <c r="HO273">
        <v>50.0376</v>
      </c>
      <c r="HP273">
        <v>23.9292</v>
      </c>
      <c r="HQ273">
        <v>95.4053</v>
      </c>
      <c r="HR273">
        <v>98.6274</v>
      </c>
    </row>
    <row r="274" spans="1:226">
      <c r="A274">
        <v>258</v>
      </c>
      <c r="B274">
        <v>1656175725.5</v>
      </c>
      <c r="C274">
        <v>5929</v>
      </c>
      <c r="D274" t="s">
        <v>877</v>
      </c>
      <c r="E274" t="s">
        <v>878</v>
      </c>
      <c r="F274">
        <v>5</v>
      </c>
      <c r="G274" t="s">
        <v>832</v>
      </c>
      <c r="H274" t="s">
        <v>354</v>
      </c>
      <c r="I274">
        <v>1656175717.5</v>
      </c>
      <c r="J274">
        <f>(K274)/1000</f>
        <v>0</v>
      </c>
      <c r="K274">
        <f>IF(BF274, AN274, AH274)</f>
        <v>0</v>
      </c>
      <c r="L274">
        <f>IF(BF274, AI274, AG274)</f>
        <v>0</v>
      </c>
      <c r="M274">
        <f>BH274 - IF(AU274&gt;1, L274*BB274*100.0/(AW274*BV274), 0)</f>
        <v>0</v>
      </c>
      <c r="N274">
        <f>((T274-J274/2)*M274-L274)/(T274+J274/2)</f>
        <v>0</v>
      </c>
      <c r="O274">
        <f>N274*(BO274+BP274)/1000.0</f>
        <v>0</v>
      </c>
      <c r="P274">
        <f>(BH274 - IF(AU274&gt;1, L274*BB274*100.0/(AW274*BV274), 0))*(BO274+BP274)/1000.0</f>
        <v>0</v>
      </c>
      <c r="Q274">
        <f>2.0/((1/S274-1/R274)+SIGN(S274)*SQRT((1/S274-1/R274)*(1/S274-1/R274) + 4*BC274/((BC274+1)*(BC274+1))*(2*1/S274*1/R274-1/R274*1/R274)))</f>
        <v>0</v>
      </c>
      <c r="R274">
        <f>IF(LEFT(BD274,1)&lt;&gt;"0",IF(LEFT(BD274,1)="1",3.0,BE274),$D$5+$E$5*(BV274*BO274/($K$5*1000))+$F$5*(BV274*BO274/($K$5*1000))*MAX(MIN(BB274,$J$5),$I$5)*MAX(MIN(BB274,$J$5),$I$5)+$G$5*MAX(MIN(BB274,$J$5),$I$5)*(BV274*BO274/($K$5*1000))+$H$5*(BV274*BO274/($K$5*1000))*(BV274*BO274/($K$5*1000)))</f>
        <v>0</v>
      </c>
      <c r="S274">
        <f>J274*(1000-(1000*0.61365*exp(17.502*W274/(240.97+W274))/(BO274+BP274)+BJ274)/2)/(1000*0.61365*exp(17.502*W274/(240.97+W274))/(BO274+BP274)-BJ274)</f>
        <v>0</v>
      </c>
      <c r="T274">
        <f>1/((BC274+1)/(Q274/1.6)+1/(R274/1.37)) + BC274/((BC274+1)/(Q274/1.6) + BC274/(R274/1.37))</f>
        <v>0</v>
      </c>
      <c r="U274">
        <f>(AX274*BA274)</f>
        <v>0</v>
      </c>
      <c r="V274">
        <f>(BQ274+(U274+2*0.95*5.67E-8*(((BQ274+$B$7)+273)^4-(BQ274+273)^4)-44100*J274)/(1.84*29.3*R274+8*0.95*5.67E-8*(BQ274+273)^3))</f>
        <v>0</v>
      </c>
      <c r="W274">
        <f>($C$7*BR274+$D$7*BS274+$E$7*V274)</f>
        <v>0</v>
      </c>
      <c r="X274">
        <f>0.61365*exp(17.502*W274/(240.97+W274))</f>
        <v>0</v>
      </c>
      <c r="Y274">
        <f>(Z274/AA274*100)</f>
        <v>0</v>
      </c>
      <c r="Z274">
        <f>BJ274*(BO274+BP274)/1000</f>
        <v>0</v>
      </c>
      <c r="AA274">
        <f>0.61365*exp(17.502*BQ274/(240.97+BQ274))</f>
        <v>0</v>
      </c>
      <c r="AB274">
        <f>(X274-BJ274*(BO274+BP274)/1000)</f>
        <v>0</v>
      </c>
      <c r="AC274">
        <f>(-J274*44100)</f>
        <v>0</v>
      </c>
      <c r="AD274">
        <f>2*29.3*R274*0.92*(BQ274-W274)</f>
        <v>0</v>
      </c>
      <c r="AE274">
        <f>2*0.95*5.67E-8*(((BQ274+$B$7)+273)^4-(W274+273)^4)</f>
        <v>0</v>
      </c>
      <c r="AF274">
        <f>U274+AE274+AC274+AD274</f>
        <v>0</v>
      </c>
      <c r="AG274">
        <f>BN274*AU274*(BI274-BH274*(1000-AU274*BK274)/(1000-AU274*BJ274))/(100*BB274)</f>
        <v>0</v>
      </c>
      <c r="AH274">
        <f>1000*BN274*AU274*(BJ274-BK274)/(100*BB274*(1000-AU274*BJ274))</f>
        <v>0</v>
      </c>
      <c r="AI274">
        <f>(AJ274 - AK274 - BO274*1E3/(8.314*(BQ274+273.15)) * AM274/BN274 * AL274) * BN274/(100*BB274) * (1000 - BK274)/1000</f>
        <v>0</v>
      </c>
      <c r="AJ274">
        <v>430.284179717501</v>
      </c>
      <c r="AK274">
        <v>421.850957575757</v>
      </c>
      <c r="AL274">
        <v>0.0321686635668121</v>
      </c>
      <c r="AM274">
        <v>66.8778104933795</v>
      </c>
      <c r="AN274">
        <f>(AP274 - AO274 + BO274*1E3/(8.314*(BQ274+273.15)) * AR274/BN274 * AQ274) * BN274/(100*BB274) * 1000/(1000 - AP274)</f>
        <v>0</v>
      </c>
      <c r="AO274">
        <v>23.8628043877648</v>
      </c>
      <c r="AP274">
        <v>24.9591018181818</v>
      </c>
      <c r="AQ274">
        <v>0.00365893771479</v>
      </c>
      <c r="AR274">
        <v>77.414151381061</v>
      </c>
      <c r="AS274">
        <v>32</v>
      </c>
      <c r="AT274">
        <v>6</v>
      </c>
      <c r="AU274">
        <f>IF(AS274*$H$13&gt;=AW274,1.0,(AW274/(AW274-AS274*$H$13)))</f>
        <v>0</v>
      </c>
      <c r="AV274">
        <f>(AU274-1)*100</f>
        <v>0</v>
      </c>
      <c r="AW274">
        <f>MAX(0,($B$13+$C$13*BV274)/(1+$D$13*BV274)*BO274/(BQ274+273)*$E$13)</f>
        <v>0</v>
      </c>
      <c r="AX274">
        <f>$B$11*BW274+$C$11*BX274+$F$11*CI274*(1-CL274)</f>
        <v>0</v>
      </c>
      <c r="AY274">
        <f>AX274*AZ274</f>
        <v>0</v>
      </c>
      <c r="AZ274">
        <f>($B$11*$D$9+$C$11*$D$9+$F$11*((CV274+CN274)/MAX(CV274+CN274+CW274, 0.1)*$I$9+CW274/MAX(CV274+CN274+CW274, 0.1)*$J$9))/($B$11+$C$11+$F$11)</f>
        <v>0</v>
      </c>
      <c r="BA274">
        <f>($B$11*$K$9+$C$11*$K$9+$F$11*((CV274+CN274)/MAX(CV274+CN274+CW274, 0.1)*$P$9+CW274/MAX(CV274+CN274+CW274, 0.1)*$Q$9))/($B$11+$C$11+$F$11)</f>
        <v>0</v>
      </c>
      <c r="BB274">
        <v>2.18</v>
      </c>
      <c r="BC274">
        <v>0.5</v>
      </c>
      <c r="BD274" t="s">
        <v>355</v>
      </c>
      <c r="BE274">
        <v>2</v>
      </c>
      <c r="BF274" t="b">
        <v>1</v>
      </c>
      <c r="BG274">
        <v>1656175717.5</v>
      </c>
      <c r="BH274">
        <v>410.832419354839</v>
      </c>
      <c r="BI274">
        <v>420.016483870968</v>
      </c>
      <c r="BJ274">
        <v>24.9390451612903</v>
      </c>
      <c r="BK274">
        <v>23.8531806451613</v>
      </c>
      <c r="BL274">
        <v>409.462709677419</v>
      </c>
      <c r="BM274">
        <v>24.887464516129</v>
      </c>
      <c r="BN274">
        <v>500.021258064516</v>
      </c>
      <c r="BO274">
        <v>76.3454387096774</v>
      </c>
      <c r="BP274">
        <v>0.100016080645161</v>
      </c>
      <c r="BQ274">
        <v>28.0792741935484</v>
      </c>
      <c r="BR274">
        <v>28.5759516129032</v>
      </c>
      <c r="BS274">
        <v>999.9</v>
      </c>
      <c r="BT274">
        <v>0</v>
      </c>
      <c r="BU274">
        <v>0</v>
      </c>
      <c r="BV274">
        <v>10003.0209677419</v>
      </c>
      <c r="BW274">
        <v>0</v>
      </c>
      <c r="BX274">
        <v>1885.93580645161</v>
      </c>
      <c r="BY274">
        <v>-9.18399483870968</v>
      </c>
      <c r="BZ274">
        <v>421.340258064516</v>
      </c>
      <c r="CA274">
        <v>430.28</v>
      </c>
      <c r="CB274">
        <v>1.08585225806452</v>
      </c>
      <c r="CC274">
        <v>420.016483870968</v>
      </c>
      <c r="CD274">
        <v>23.8531806451613</v>
      </c>
      <c r="CE274">
        <v>1.90398129032258</v>
      </c>
      <c r="CF274">
        <v>1.82108161290323</v>
      </c>
      <c r="CG274">
        <v>16.6676580645161</v>
      </c>
      <c r="CH274">
        <v>15.9689193548387</v>
      </c>
      <c r="CI274">
        <v>2000.01</v>
      </c>
      <c r="CJ274">
        <v>0.979997387096774</v>
      </c>
      <c r="CK274">
        <v>0.0200022096774194</v>
      </c>
      <c r="CL274">
        <v>0</v>
      </c>
      <c r="CM274">
        <v>2.48073548387097</v>
      </c>
      <c r="CN274">
        <v>0</v>
      </c>
      <c r="CO274">
        <v>2055.81709677419</v>
      </c>
      <c r="CP274">
        <v>16705.4935483871</v>
      </c>
      <c r="CQ274">
        <v>46.562</v>
      </c>
      <c r="CR274">
        <v>49.3546774193548</v>
      </c>
      <c r="CS274">
        <v>47.625</v>
      </c>
      <c r="CT274">
        <v>47.2256129032258</v>
      </c>
      <c r="CU274">
        <v>46.129</v>
      </c>
      <c r="CV274">
        <v>1960.00322580645</v>
      </c>
      <c r="CW274">
        <v>40.0006451612903</v>
      </c>
      <c r="CX274">
        <v>0</v>
      </c>
      <c r="CY274">
        <v>1656175724.4</v>
      </c>
      <c r="CZ274">
        <v>0</v>
      </c>
      <c r="DA274">
        <v>0</v>
      </c>
      <c r="DB274" t="s">
        <v>356</v>
      </c>
      <c r="DC274">
        <v>1656081796.1</v>
      </c>
      <c r="DD274">
        <v>1656081786.6</v>
      </c>
      <c r="DE274">
        <v>0</v>
      </c>
      <c r="DF274">
        <v>0.447</v>
      </c>
      <c r="DG274">
        <v>0.012</v>
      </c>
      <c r="DH274">
        <v>1.816</v>
      </c>
      <c r="DI274">
        <v>-0.091</v>
      </c>
      <c r="DJ274">
        <v>420</v>
      </c>
      <c r="DK274">
        <v>13</v>
      </c>
      <c r="DL274">
        <v>0.64</v>
      </c>
      <c r="DM274">
        <v>0.22</v>
      </c>
      <c r="DN274">
        <v>-9.60937902439024</v>
      </c>
      <c r="DO274">
        <v>8.03425923344947</v>
      </c>
      <c r="DP274">
        <v>0.851699085778611</v>
      </c>
      <c r="DQ274">
        <v>0</v>
      </c>
      <c r="DR274">
        <v>1.08960682926829</v>
      </c>
      <c r="DS274">
        <v>0.0291610452961694</v>
      </c>
      <c r="DT274">
        <v>0.0291376229372656</v>
      </c>
      <c r="DU274">
        <v>1</v>
      </c>
      <c r="DV274">
        <v>1</v>
      </c>
      <c r="DW274">
        <v>2</v>
      </c>
      <c r="DX274" t="s">
        <v>375</v>
      </c>
      <c r="DY274">
        <v>2.79024</v>
      </c>
      <c r="DZ274">
        <v>2.71661</v>
      </c>
      <c r="EA274">
        <v>0.0745235</v>
      </c>
      <c r="EB274">
        <v>0.0758926</v>
      </c>
      <c r="EC274">
        <v>0.0885705</v>
      </c>
      <c r="ED274">
        <v>0.0850155</v>
      </c>
      <c r="EE274">
        <v>25682.6</v>
      </c>
      <c r="EF274">
        <v>22245.8</v>
      </c>
      <c r="EG274">
        <v>24883.6</v>
      </c>
      <c r="EH274">
        <v>23481.6</v>
      </c>
      <c r="EI274">
        <v>38807.8</v>
      </c>
      <c r="EJ274">
        <v>35614.5</v>
      </c>
      <c r="EK274">
        <v>45093.8</v>
      </c>
      <c r="EL274">
        <v>41961.4</v>
      </c>
      <c r="EM274">
        <v>1.6584</v>
      </c>
      <c r="EN274">
        <v>2.06838</v>
      </c>
      <c r="EO274">
        <v>-0.0569969</v>
      </c>
      <c r="EP274">
        <v>0</v>
      </c>
      <c r="EQ274">
        <v>29.3936</v>
      </c>
      <c r="ER274">
        <v>999.9</v>
      </c>
      <c r="ES274">
        <v>34.758</v>
      </c>
      <c r="ET274">
        <v>38.35</v>
      </c>
      <c r="EU274">
        <v>30.8897</v>
      </c>
      <c r="EV274">
        <v>53.2169</v>
      </c>
      <c r="EW274">
        <v>32.1795</v>
      </c>
      <c r="EX274">
        <v>2</v>
      </c>
      <c r="EY274">
        <v>0.699695</v>
      </c>
      <c r="EZ274">
        <v>5.87416</v>
      </c>
      <c r="FA274">
        <v>20.141</v>
      </c>
      <c r="FB274">
        <v>5.23361</v>
      </c>
      <c r="FC274">
        <v>11.9926</v>
      </c>
      <c r="FD274">
        <v>4.95535</v>
      </c>
      <c r="FE274">
        <v>3.30398</v>
      </c>
      <c r="FF274">
        <v>9999</v>
      </c>
      <c r="FG274">
        <v>312.5</v>
      </c>
      <c r="FH274">
        <v>3840.8</v>
      </c>
      <c r="FI274">
        <v>9999</v>
      </c>
      <c r="FJ274">
        <v>1.86814</v>
      </c>
      <c r="FK274">
        <v>1.86401</v>
      </c>
      <c r="FL274">
        <v>1.87136</v>
      </c>
      <c r="FM274">
        <v>1.8625</v>
      </c>
      <c r="FN274">
        <v>1.86188</v>
      </c>
      <c r="FO274">
        <v>1.86819</v>
      </c>
      <c r="FP274">
        <v>1.85837</v>
      </c>
      <c r="FQ274">
        <v>1.86462</v>
      </c>
      <c r="FR274">
        <v>5</v>
      </c>
      <c r="FS274">
        <v>0</v>
      </c>
      <c r="FT274">
        <v>0</v>
      </c>
      <c r="FU274">
        <v>0</v>
      </c>
      <c r="FV274" t="s">
        <v>358</v>
      </c>
      <c r="FW274" t="s">
        <v>359</v>
      </c>
      <c r="FX274" t="s">
        <v>360</v>
      </c>
      <c r="FY274" t="s">
        <v>360</v>
      </c>
      <c r="FZ274" t="s">
        <v>360</v>
      </c>
      <c r="GA274" t="s">
        <v>360</v>
      </c>
      <c r="GB274">
        <v>0</v>
      </c>
      <c r="GC274">
        <v>100</v>
      </c>
      <c r="GD274">
        <v>100</v>
      </c>
      <c r="GE274">
        <v>1.37</v>
      </c>
      <c r="GF274">
        <v>0.0516</v>
      </c>
      <c r="GG274">
        <v>0.394990895927804</v>
      </c>
      <c r="GH274">
        <v>0.00311535208462502</v>
      </c>
      <c r="GI274">
        <v>-2.16445174003142e-06</v>
      </c>
      <c r="GJ274">
        <v>9.0383515404126e-10</v>
      </c>
      <c r="GK274">
        <v>0.0515542376217994</v>
      </c>
      <c r="GL274">
        <v>0</v>
      </c>
      <c r="GM274">
        <v>0</v>
      </c>
      <c r="GN274">
        <v>0</v>
      </c>
      <c r="GO274">
        <v>18</v>
      </c>
      <c r="GP274">
        <v>2154</v>
      </c>
      <c r="GQ274">
        <v>2</v>
      </c>
      <c r="GR274">
        <v>17</v>
      </c>
      <c r="GS274">
        <v>1565.5</v>
      </c>
      <c r="GT274">
        <v>1565.6</v>
      </c>
      <c r="GU274">
        <v>1.33667</v>
      </c>
      <c r="GV274">
        <v>2.41699</v>
      </c>
      <c r="GW274">
        <v>1.99829</v>
      </c>
      <c r="GX274">
        <v>2.66602</v>
      </c>
      <c r="GY274">
        <v>2.09351</v>
      </c>
      <c r="GZ274">
        <v>2.40234</v>
      </c>
      <c r="HA274">
        <v>43.7269</v>
      </c>
      <c r="HB274">
        <v>14.8675</v>
      </c>
      <c r="HC274">
        <v>18</v>
      </c>
      <c r="HD274">
        <v>406.16</v>
      </c>
      <c r="HE274">
        <v>692.288</v>
      </c>
      <c r="HF274">
        <v>22.999</v>
      </c>
      <c r="HG274">
        <v>35.9466</v>
      </c>
      <c r="HH274">
        <v>30.0011</v>
      </c>
      <c r="HI274">
        <v>35.6958</v>
      </c>
      <c r="HJ274">
        <v>35.6815</v>
      </c>
      <c r="HK274">
        <v>26.8653</v>
      </c>
      <c r="HL274">
        <v>27.8605</v>
      </c>
      <c r="HM274">
        <v>26.6965</v>
      </c>
      <c r="HN274">
        <v>23</v>
      </c>
      <c r="HO274">
        <v>426.818</v>
      </c>
      <c r="HP274">
        <v>23.8988</v>
      </c>
      <c r="HQ274">
        <v>95.357</v>
      </c>
      <c r="HR274">
        <v>98.5917</v>
      </c>
    </row>
    <row r="275" spans="1:226">
      <c r="A275">
        <v>259</v>
      </c>
      <c r="B275">
        <v>1656175730.5</v>
      </c>
      <c r="C275">
        <v>5934</v>
      </c>
      <c r="D275" t="s">
        <v>879</v>
      </c>
      <c r="E275" t="s">
        <v>880</v>
      </c>
      <c r="F275">
        <v>5</v>
      </c>
      <c r="G275" t="s">
        <v>832</v>
      </c>
      <c r="H275" t="s">
        <v>354</v>
      </c>
      <c r="I275">
        <v>1656175722.65517</v>
      </c>
      <c r="J275">
        <f>(K275)/1000</f>
        <v>0</v>
      </c>
      <c r="K275">
        <f>IF(BF275, AN275, AH275)</f>
        <v>0</v>
      </c>
      <c r="L275">
        <f>IF(BF275, AI275, AG275)</f>
        <v>0</v>
      </c>
      <c r="M275">
        <f>BH275 - IF(AU275&gt;1, L275*BB275*100.0/(AW275*BV275), 0)</f>
        <v>0</v>
      </c>
      <c r="N275">
        <f>((T275-J275/2)*M275-L275)/(T275+J275/2)</f>
        <v>0</v>
      </c>
      <c r="O275">
        <f>N275*(BO275+BP275)/1000.0</f>
        <v>0</v>
      </c>
      <c r="P275">
        <f>(BH275 - IF(AU275&gt;1, L275*BB275*100.0/(AW275*BV275), 0))*(BO275+BP275)/1000.0</f>
        <v>0</v>
      </c>
      <c r="Q275">
        <f>2.0/((1/S275-1/R275)+SIGN(S275)*SQRT((1/S275-1/R275)*(1/S275-1/R275) + 4*BC275/((BC275+1)*(BC275+1))*(2*1/S275*1/R275-1/R275*1/R275)))</f>
        <v>0</v>
      </c>
      <c r="R275">
        <f>IF(LEFT(BD275,1)&lt;&gt;"0",IF(LEFT(BD275,1)="1",3.0,BE275),$D$5+$E$5*(BV275*BO275/($K$5*1000))+$F$5*(BV275*BO275/($K$5*1000))*MAX(MIN(BB275,$J$5),$I$5)*MAX(MIN(BB275,$J$5),$I$5)+$G$5*MAX(MIN(BB275,$J$5),$I$5)*(BV275*BO275/($K$5*1000))+$H$5*(BV275*BO275/($K$5*1000))*(BV275*BO275/($K$5*1000)))</f>
        <v>0</v>
      </c>
      <c r="S275">
        <f>J275*(1000-(1000*0.61365*exp(17.502*W275/(240.97+W275))/(BO275+BP275)+BJ275)/2)/(1000*0.61365*exp(17.502*W275/(240.97+W275))/(BO275+BP275)-BJ275)</f>
        <v>0</v>
      </c>
      <c r="T275">
        <f>1/((BC275+1)/(Q275/1.6)+1/(R275/1.37)) + BC275/((BC275+1)/(Q275/1.6) + BC275/(R275/1.37))</f>
        <v>0</v>
      </c>
      <c r="U275">
        <f>(AX275*BA275)</f>
        <v>0</v>
      </c>
      <c r="V275">
        <f>(BQ275+(U275+2*0.95*5.67E-8*(((BQ275+$B$7)+273)^4-(BQ275+273)^4)-44100*J275)/(1.84*29.3*R275+8*0.95*5.67E-8*(BQ275+273)^3))</f>
        <v>0</v>
      </c>
      <c r="W275">
        <f>($C$7*BR275+$D$7*BS275+$E$7*V275)</f>
        <v>0</v>
      </c>
      <c r="X275">
        <f>0.61365*exp(17.502*W275/(240.97+W275))</f>
        <v>0</v>
      </c>
      <c r="Y275">
        <f>(Z275/AA275*100)</f>
        <v>0</v>
      </c>
      <c r="Z275">
        <f>BJ275*(BO275+BP275)/1000</f>
        <v>0</v>
      </c>
      <c r="AA275">
        <f>0.61365*exp(17.502*BQ275/(240.97+BQ275))</f>
        <v>0</v>
      </c>
      <c r="AB275">
        <f>(X275-BJ275*(BO275+BP275)/1000)</f>
        <v>0</v>
      </c>
      <c r="AC275">
        <f>(-J275*44100)</f>
        <v>0</v>
      </c>
      <c r="AD275">
        <f>2*29.3*R275*0.92*(BQ275-W275)</f>
        <v>0</v>
      </c>
      <c r="AE275">
        <f>2*0.95*5.67E-8*(((BQ275+$B$7)+273)^4-(W275+273)^4)</f>
        <v>0</v>
      </c>
      <c r="AF275">
        <f>U275+AE275+AC275+AD275</f>
        <v>0</v>
      </c>
      <c r="AG275">
        <f>BN275*AU275*(BI275-BH275*(1000-AU275*BK275)/(1000-AU275*BJ275))/(100*BB275)</f>
        <v>0</v>
      </c>
      <c r="AH275">
        <f>1000*BN275*AU275*(BJ275-BK275)/(100*BB275*(1000-AU275*BJ275))</f>
        <v>0</v>
      </c>
      <c r="AI275">
        <f>(AJ275 - AK275 - BO275*1E3/(8.314*(BQ275+273.15)) * AM275/BN275 * AL275) * BN275/(100*BB275) * (1000 - BK275)/1000</f>
        <v>0</v>
      </c>
      <c r="AJ275">
        <v>430.414097466829</v>
      </c>
      <c r="AK275">
        <v>421.965484848485</v>
      </c>
      <c r="AL275">
        <v>0.0251074891977226</v>
      </c>
      <c r="AM275">
        <v>66.8778104933795</v>
      </c>
      <c r="AN275">
        <f>(AP275 - AO275 + BO275*1E3/(8.314*(BQ275+273.15)) * AR275/BN275 * AQ275) * BN275/(100*BB275) * 1000/(1000 - AP275)</f>
        <v>0</v>
      </c>
      <c r="AO275">
        <v>23.8050815160989</v>
      </c>
      <c r="AP275">
        <v>24.9437303030303</v>
      </c>
      <c r="AQ275">
        <v>-0.000796736510644608</v>
      </c>
      <c r="AR275">
        <v>77.414151381061</v>
      </c>
      <c r="AS275">
        <v>32</v>
      </c>
      <c r="AT275">
        <v>6</v>
      </c>
      <c r="AU275">
        <f>IF(AS275*$H$13&gt;=AW275,1.0,(AW275/(AW275-AS275*$H$13)))</f>
        <v>0</v>
      </c>
      <c r="AV275">
        <f>(AU275-1)*100</f>
        <v>0</v>
      </c>
      <c r="AW275">
        <f>MAX(0,($B$13+$C$13*BV275)/(1+$D$13*BV275)*BO275/(BQ275+273)*$E$13)</f>
        <v>0</v>
      </c>
      <c r="AX275">
        <f>$B$11*BW275+$C$11*BX275+$F$11*CI275*(1-CL275)</f>
        <v>0</v>
      </c>
      <c r="AY275">
        <f>AX275*AZ275</f>
        <v>0</v>
      </c>
      <c r="AZ275">
        <f>($B$11*$D$9+$C$11*$D$9+$F$11*((CV275+CN275)/MAX(CV275+CN275+CW275, 0.1)*$I$9+CW275/MAX(CV275+CN275+CW275, 0.1)*$J$9))/($B$11+$C$11+$F$11)</f>
        <v>0</v>
      </c>
      <c r="BA275">
        <f>($B$11*$K$9+$C$11*$K$9+$F$11*((CV275+CN275)/MAX(CV275+CN275+CW275, 0.1)*$P$9+CW275/MAX(CV275+CN275+CW275, 0.1)*$Q$9))/($B$11+$C$11+$F$11)</f>
        <v>0</v>
      </c>
      <c r="BB275">
        <v>2.18</v>
      </c>
      <c r="BC275">
        <v>0.5</v>
      </c>
      <c r="BD275" t="s">
        <v>355</v>
      </c>
      <c r="BE275">
        <v>2</v>
      </c>
      <c r="BF275" t="b">
        <v>1</v>
      </c>
      <c r="BG275">
        <v>1656175722.65517</v>
      </c>
      <c r="BH275">
        <v>411.174931034483</v>
      </c>
      <c r="BI275">
        <v>420.287034482759</v>
      </c>
      <c r="BJ275">
        <v>24.9489344827586</v>
      </c>
      <c r="BK275">
        <v>23.843575862069</v>
      </c>
      <c r="BL275">
        <v>409.804620689655</v>
      </c>
      <c r="BM275">
        <v>24.8973655172414</v>
      </c>
      <c r="BN275">
        <v>500.010344827586</v>
      </c>
      <c r="BO275">
        <v>76.3456275862069</v>
      </c>
      <c r="BP275">
        <v>0.0999965344827586</v>
      </c>
      <c r="BQ275">
        <v>28.0819413793103</v>
      </c>
      <c r="BR275">
        <v>28.5366517241379</v>
      </c>
      <c r="BS275">
        <v>999.9</v>
      </c>
      <c r="BT275">
        <v>0</v>
      </c>
      <c r="BU275">
        <v>0</v>
      </c>
      <c r="BV275">
        <v>10002.8637931034</v>
      </c>
      <c r="BW275">
        <v>0</v>
      </c>
      <c r="BX275">
        <v>1831.85620689655</v>
      </c>
      <c r="BY275">
        <v>-9.11208103448276</v>
      </c>
      <c r="BZ275">
        <v>421.695862068966</v>
      </c>
      <c r="CA275">
        <v>430.553</v>
      </c>
      <c r="CB275">
        <v>1.10535068965517</v>
      </c>
      <c r="CC275">
        <v>420.287034482759</v>
      </c>
      <c r="CD275">
        <v>23.843575862069</v>
      </c>
      <c r="CE275">
        <v>1.90474172413793</v>
      </c>
      <c r="CF275">
        <v>1.82035344827586</v>
      </c>
      <c r="CG275">
        <v>16.6739413793103</v>
      </c>
      <c r="CH275">
        <v>15.9626413793103</v>
      </c>
      <c r="CI275">
        <v>2000.00551724138</v>
      </c>
      <c r="CJ275">
        <v>0.979997413793104</v>
      </c>
      <c r="CK275">
        <v>0.0200021896551724</v>
      </c>
      <c r="CL275">
        <v>0</v>
      </c>
      <c r="CM275">
        <v>2.52508620689655</v>
      </c>
      <c r="CN275">
        <v>0</v>
      </c>
      <c r="CO275">
        <v>2052.15482758621</v>
      </c>
      <c r="CP275">
        <v>16705.4517241379</v>
      </c>
      <c r="CQ275">
        <v>46.562</v>
      </c>
      <c r="CR275">
        <v>49.3619655172414</v>
      </c>
      <c r="CS275">
        <v>47.625</v>
      </c>
      <c r="CT275">
        <v>47.2347931034483</v>
      </c>
      <c r="CU275">
        <v>46.1271379310345</v>
      </c>
      <c r="CV275">
        <v>1959.99896551724</v>
      </c>
      <c r="CW275">
        <v>40.0003448275862</v>
      </c>
      <c r="CX275">
        <v>0</v>
      </c>
      <c r="CY275">
        <v>1656175729.2</v>
      </c>
      <c r="CZ275">
        <v>0</v>
      </c>
      <c r="DA275">
        <v>0</v>
      </c>
      <c r="DB275" t="s">
        <v>356</v>
      </c>
      <c r="DC275">
        <v>1656081796.1</v>
      </c>
      <c r="DD275">
        <v>1656081786.6</v>
      </c>
      <c r="DE275">
        <v>0</v>
      </c>
      <c r="DF275">
        <v>0.447</v>
      </c>
      <c r="DG275">
        <v>0.012</v>
      </c>
      <c r="DH275">
        <v>1.816</v>
      </c>
      <c r="DI275">
        <v>-0.091</v>
      </c>
      <c r="DJ275">
        <v>420</v>
      </c>
      <c r="DK275">
        <v>13</v>
      </c>
      <c r="DL275">
        <v>0.64</v>
      </c>
      <c r="DM275">
        <v>0.22</v>
      </c>
      <c r="DN275">
        <v>-9.21505609756098</v>
      </c>
      <c r="DO275">
        <v>3.14103449477352</v>
      </c>
      <c r="DP275">
        <v>0.444267487207481</v>
      </c>
      <c r="DQ275">
        <v>0</v>
      </c>
      <c r="DR275">
        <v>1.09863243902439</v>
      </c>
      <c r="DS275">
        <v>0.249591846689898</v>
      </c>
      <c r="DT275">
        <v>0.037625601155913</v>
      </c>
      <c r="DU275">
        <v>0</v>
      </c>
      <c r="DV275">
        <v>0</v>
      </c>
      <c r="DW275">
        <v>2</v>
      </c>
      <c r="DX275" t="s">
        <v>357</v>
      </c>
      <c r="DY275">
        <v>2.79012</v>
      </c>
      <c r="DZ275">
        <v>2.71644</v>
      </c>
      <c r="EA275">
        <v>0.0745525</v>
      </c>
      <c r="EB275">
        <v>0.0763251</v>
      </c>
      <c r="EC275">
        <v>0.0885253</v>
      </c>
      <c r="ED275">
        <v>0.084988</v>
      </c>
      <c r="EE275">
        <v>25680.4</v>
      </c>
      <c r="EF275">
        <v>22234.4</v>
      </c>
      <c r="EG275">
        <v>24882.3</v>
      </c>
      <c r="EH275">
        <v>23480.5</v>
      </c>
      <c r="EI275">
        <v>38808.8</v>
      </c>
      <c r="EJ275">
        <v>35614</v>
      </c>
      <c r="EK275">
        <v>45092.6</v>
      </c>
      <c r="EL275">
        <v>41959.6</v>
      </c>
      <c r="EM275">
        <v>1.65825</v>
      </c>
      <c r="EN275">
        <v>2.06818</v>
      </c>
      <c r="EO275">
        <v>-0.0609681</v>
      </c>
      <c r="EP275">
        <v>0</v>
      </c>
      <c r="EQ275">
        <v>29.3936</v>
      </c>
      <c r="ER275">
        <v>999.9</v>
      </c>
      <c r="ES275">
        <v>34.709</v>
      </c>
      <c r="ET275">
        <v>38.37</v>
      </c>
      <c r="EU275">
        <v>30.8785</v>
      </c>
      <c r="EV275">
        <v>53.3769</v>
      </c>
      <c r="EW275">
        <v>32.2877</v>
      </c>
      <c r="EX275">
        <v>2</v>
      </c>
      <c r="EY275">
        <v>0.700772</v>
      </c>
      <c r="EZ275">
        <v>5.87798</v>
      </c>
      <c r="FA275">
        <v>20.1407</v>
      </c>
      <c r="FB275">
        <v>5.23241</v>
      </c>
      <c r="FC275">
        <v>11.9924</v>
      </c>
      <c r="FD275">
        <v>4.9548</v>
      </c>
      <c r="FE275">
        <v>3.30393</v>
      </c>
      <c r="FF275">
        <v>9999</v>
      </c>
      <c r="FG275">
        <v>312.5</v>
      </c>
      <c r="FH275">
        <v>3840.8</v>
      </c>
      <c r="FI275">
        <v>9999</v>
      </c>
      <c r="FJ275">
        <v>1.86814</v>
      </c>
      <c r="FK275">
        <v>1.86401</v>
      </c>
      <c r="FL275">
        <v>1.87136</v>
      </c>
      <c r="FM275">
        <v>1.86251</v>
      </c>
      <c r="FN275">
        <v>1.86188</v>
      </c>
      <c r="FO275">
        <v>1.86824</v>
      </c>
      <c r="FP275">
        <v>1.85837</v>
      </c>
      <c r="FQ275">
        <v>1.86462</v>
      </c>
      <c r="FR275">
        <v>5</v>
      </c>
      <c r="FS275">
        <v>0</v>
      </c>
      <c r="FT275">
        <v>0</v>
      </c>
      <c r="FU275">
        <v>0</v>
      </c>
      <c r="FV275" t="s">
        <v>358</v>
      </c>
      <c r="FW275" t="s">
        <v>359</v>
      </c>
      <c r="FX275" t="s">
        <v>360</v>
      </c>
      <c r="FY275" t="s">
        <v>360</v>
      </c>
      <c r="FZ275" t="s">
        <v>360</v>
      </c>
      <c r="GA275" t="s">
        <v>360</v>
      </c>
      <c r="GB275">
        <v>0</v>
      </c>
      <c r="GC275">
        <v>100</v>
      </c>
      <c r="GD275">
        <v>100</v>
      </c>
      <c r="GE275">
        <v>1.371</v>
      </c>
      <c r="GF275">
        <v>0.0516</v>
      </c>
      <c r="GG275">
        <v>0.394990895927804</v>
      </c>
      <c r="GH275">
        <v>0.00311535208462502</v>
      </c>
      <c r="GI275">
        <v>-2.16445174003142e-06</v>
      </c>
      <c r="GJ275">
        <v>9.0383515404126e-10</v>
      </c>
      <c r="GK275">
        <v>0.0515542376217994</v>
      </c>
      <c r="GL275">
        <v>0</v>
      </c>
      <c r="GM275">
        <v>0</v>
      </c>
      <c r="GN275">
        <v>0</v>
      </c>
      <c r="GO275">
        <v>18</v>
      </c>
      <c r="GP275">
        <v>2154</v>
      </c>
      <c r="GQ275">
        <v>2</v>
      </c>
      <c r="GR275">
        <v>17</v>
      </c>
      <c r="GS275">
        <v>1565.6</v>
      </c>
      <c r="GT275">
        <v>1565.7</v>
      </c>
      <c r="GU275">
        <v>1.36353</v>
      </c>
      <c r="GV275">
        <v>2.40845</v>
      </c>
      <c r="GW275">
        <v>1.99829</v>
      </c>
      <c r="GX275">
        <v>2.66602</v>
      </c>
      <c r="GY275">
        <v>2.09351</v>
      </c>
      <c r="GZ275">
        <v>2.36328</v>
      </c>
      <c r="HA275">
        <v>43.7543</v>
      </c>
      <c r="HB275">
        <v>14.8675</v>
      </c>
      <c r="HC275">
        <v>18</v>
      </c>
      <c r="HD275">
        <v>406.141</v>
      </c>
      <c r="HE275">
        <v>692.23</v>
      </c>
      <c r="HF275">
        <v>22.9999</v>
      </c>
      <c r="HG275">
        <v>35.9587</v>
      </c>
      <c r="HH275">
        <v>30.0011</v>
      </c>
      <c r="HI275">
        <v>35.7074</v>
      </c>
      <c r="HJ275">
        <v>35.6927</v>
      </c>
      <c r="HK275">
        <v>27.3201</v>
      </c>
      <c r="HL275">
        <v>27.5732</v>
      </c>
      <c r="HM275">
        <v>26.6965</v>
      </c>
      <c r="HN275">
        <v>23</v>
      </c>
      <c r="HO275">
        <v>440.253</v>
      </c>
      <c r="HP275">
        <v>23.9043</v>
      </c>
      <c r="HQ275">
        <v>95.3537</v>
      </c>
      <c r="HR275">
        <v>98.5874</v>
      </c>
    </row>
    <row r="276" spans="1:226">
      <c r="A276">
        <v>260</v>
      </c>
      <c r="B276">
        <v>1656175735.5</v>
      </c>
      <c r="C276">
        <v>5939</v>
      </c>
      <c r="D276" t="s">
        <v>881</v>
      </c>
      <c r="E276" t="s">
        <v>882</v>
      </c>
      <c r="F276">
        <v>5</v>
      </c>
      <c r="G276" t="s">
        <v>832</v>
      </c>
      <c r="H276" t="s">
        <v>354</v>
      </c>
      <c r="I276">
        <v>1656175727.73214</v>
      </c>
      <c r="J276">
        <f>(K276)/1000</f>
        <v>0</v>
      </c>
      <c r="K276">
        <f>IF(BF276, AN276, AH276)</f>
        <v>0</v>
      </c>
      <c r="L276">
        <f>IF(BF276, AI276, AG276)</f>
        <v>0</v>
      </c>
      <c r="M276">
        <f>BH276 - IF(AU276&gt;1, L276*BB276*100.0/(AW276*BV276), 0)</f>
        <v>0</v>
      </c>
      <c r="N276">
        <f>((T276-J276/2)*M276-L276)/(T276+J276/2)</f>
        <v>0</v>
      </c>
      <c r="O276">
        <f>N276*(BO276+BP276)/1000.0</f>
        <v>0</v>
      </c>
      <c r="P276">
        <f>(BH276 - IF(AU276&gt;1, L276*BB276*100.0/(AW276*BV276), 0))*(BO276+BP276)/1000.0</f>
        <v>0</v>
      </c>
      <c r="Q276">
        <f>2.0/((1/S276-1/R276)+SIGN(S276)*SQRT((1/S276-1/R276)*(1/S276-1/R276) + 4*BC276/((BC276+1)*(BC276+1))*(2*1/S276*1/R276-1/R276*1/R276)))</f>
        <v>0</v>
      </c>
      <c r="R276">
        <f>IF(LEFT(BD276,1)&lt;&gt;"0",IF(LEFT(BD276,1)="1",3.0,BE276),$D$5+$E$5*(BV276*BO276/($K$5*1000))+$F$5*(BV276*BO276/($K$5*1000))*MAX(MIN(BB276,$J$5),$I$5)*MAX(MIN(BB276,$J$5),$I$5)+$G$5*MAX(MIN(BB276,$J$5),$I$5)*(BV276*BO276/($K$5*1000))+$H$5*(BV276*BO276/($K$5*1000))*(BV276*BO276/($K$5*1000)))</f>
        <v>0</v>
      </c>
      <c r="S276">
        <f>J276*(1000-(1000*0.61365*exp(17.502*W276/(240.97+W276))/(BO276+BP276)+BJ276)/2)/(1000*0.61365*exp(17.502*W276/(240.97+W276))/(BO276+BP276)-BJ276)</f>
        <v>0</v>
      </c>
      <c r="T276">
        <f>1/((BC276+1)/(Q276/1.6)+1/(R276/1.37)) + BC276/((BC276+1)/(Q276/1.6) + BC276/(R276/1.37))</f>
        <v>0</v>
      </c>
      <c r="U276">
        <f>(AX276*BA276)</f>
        <v>0</v>
      </c>
      <c r="V276">
        <f>(BQ276+(U276+2*0.95*5.67E-8*(((BQ276+$B$7)+273)^4-(BQ276+273)^4)-44100*J276)/(1.84*29.3*R276+8*0.95*5.67E-8*(BQ276+273)^3))</f>
        <v>0</v>
      </c>
      <c r="W276">
        <f>($C$7*BR276+$D$7*BS276+$E$7*V276)</f>
        <v>0</v>
      </c>
      <c r="X276">
        <f>0.61365*exp(17.502*W276/(240.97+W276))</f>
        <v>0</v>
      </c>
      <c r="Y276">
        <f>(Z276/AA276*100)</f>
        <v>0</v>
      </c>
      <c r="Z276">
        <f>BJ276*(BO276+BP276)/1000</f>
        <v>0</v>
      </c>
      <c r="AA276">
        <f>0.61365*exp(17.502*BQ276/(240.97+BQ276))</f>
        <v>0</v>
      </c>
      <c r="AB276">
        <f>(X276-BJ276*(BO276+BP276)/1000)</f>
        <v>0</v>
      </c>
      <c r="AC276">
        <f>(-J276*44100)</f>
        <v>0</v>
      </c>
      <c r="AD276">
        <f>2*29.3*R276*0.92*(BQ276-W276)</f>
        <v>0</v>
      </c>
      <c r="AE276">
        <f>2*0.95*5.67E-8*(((BQ276+$B$7)+273)^4-(W276+273)^4)</f>
        <v>0</v>
      </c>
      <c r="AF276">
        <f>U276+AE276+AC276+AD276</f>
        <v>0</v>
      </c>
      <c r="AG276">
        <f>BN276*AU276*(BI276-BH276*(1000-AU276*BK276)/(1000-AU276*BJ276))/(100*BB276)</f>
        <v>0</v>
      </c>
      <c r="AH276">
        <f>1000*BN276*AU276*(BJ276-BK276)/(100*BB276*(1000-AU276*BJ276))</f>
        <v>0</v>
      </c>
      <c r="AI276">
        <f>(AJ276 - AK276 - BO276*1E3/(8.314*(BQ276+273.15)) * AM276/BN276 * AL276) * BN276/(100*BB276) * (1000 - BK276)/1000</f>
        <v>0</v>
      </c>
      <c r="AJ276">
        <v>436.76879806976</v>
      </c>
      <c r="AK276">
        <v>425.318684848485</v>
      </c>
      <c r="AL276">
        <v>0.822412710644967</v>
      </c>
      <c r="AM276">
        <v>66.8778104933795</v>
      </c>
      <c r="AN276">
        <f>(AP276 - AO276 + BO276*1E3/(8.314*(BQ276+273.15)) * AR276/BN276 * AQ276) * BN276/(100*BB276) * 1000/(1000 - AP276)</f>
        <v>0</v>
      </c>
      <c r="AO276">
        <v>23.8000856027524</v>
      </c>
      <c r="AP276">
        <v>24.9307236363636</v>
      </c>
      <c r="AQ276">
        <v>-0.000665116541574247</v>
      </c>
      <c r="AR276">
        <v>77.414151381061</v>
      </c>
      <c r="AS276">
        <v>32</v>
      </c>
      <c r="AT276">
        <v>6</v>
      </c>
      <c r="AU276">
        <f>IF(AS276*$H$13&gt;=AW276,1.0,(AW276/(AW276-AS276*$H$13)))</f>
        <v>0</v>
      </c>
      <c r="AV276">
        <f>(AU276-1)*100</f>
        <v>0</v>
      </c>
      <c r="AW276">
        <f>MAX(0,($B$13+$C$13*BV276)/(1+$D$13*BV276)*BO276/(BQ276+273)*$E$13)</f>
        <v>0</v>
      </c>
      <c r="AX276">
        <f>$B$11*BW276+$C$11*BX276+$F$11*CI276*(1-CL276)</f>
        <v>0</v>
      </c>
      <c r="AY276">
        <f>AX276*AZ276</f>
        <v>0</v>
      </c>
      <c r="AZ276">
        <f>($B$11*$D$9+$C$11*$D$9+$F$11*((CV276+CN276)/MAX(CV276+CN276+CW276, 0.1)*$I$9+CW276/MAX(CV276+CN276+CW276, 0.1)*$J$9))/($B$11+$C$11+$F$11)</f>
        <v>0</v>
      </c>
      <c r="BA276">
        <f>($B$11*$K$9+$C$11*$K$9+$F$11*((CV276+CN276)/MAX(CV276+CN276+CW276, 0.1)*$P$9+CW276/MAX(CV276+CN276+CW276, 0.1)*$Q$9))/($B$11+$C$11+$F$11)</f>
        <v>0</v>
      </c>
      <c r="BB276">
        <v>2.18</v>
      </c>
      <c r="BC276">
        <v>0.5</v>
      </c>
      <c r="BD276" t="s">
        <v>355</v>
      </c>
      <c r="BE276">
        <v>2</v>
      </c>
      <c r="BF276" t="b">
        <v>1</v>
      </c>
      <c r="BG276">
        <v>1656175727.73214</v>
      </c>
      <c r="BH276">
        <v>411.844785714286</v>
      </c>
      <c r="BI276">
        <v>422.907178571429</v>
      </c>
      <c r="BJ276">
        <v>24.9478928571429</v>
      </c>
      <c r="BK276">
        <v>23.81795</v>
      </c>
      <c r="BL276">
        <v>410.473285714286</v>
      </c>
      <c r="BM276">
        <v>24.896325</v>
      </c>
      <c r="BN276">
        <v>500.00025</v>
      </c>
      <c r="BO276">
        <v>76.3455464285714</v>
      </c>
      <c r="BP276">
        <v>0.0999699392857143</v>
      </c>
      <c r="BQ276">
        <v>28.0882107142857</v>
      </c>
      <c r="BR276">
        <v>28.458325</v>
      </c>
      <c r="BS276">
        <v>999.9</v>
      </c>
      <c r="BT276">
        <v>0</v>
      </c>
      <c r="BU276">
        <v>0</v>
      </c>
      <c r="BV276">
        <v>9999.79464285714</v>
      </c>
      <c r="BW276">
        <v>0</v>
      </c>
      <c r="BX276">
        <v>1828.8375</v>
      </c>
      <c r="BY276">
        <v>-11.0623996428571</v>
      </c>
      <c r="BZ276">
        <v>422.382392857143</v>
      </c>
      <c r="CA276">
        <v>433.22575</v>
      </c>
      <c r="CB276">
        <v>1.12993071428571</v>
      </c>
      <c r="CC276">
        <v>422.907178571429</v>
      </c>
      <c r="CD276">
        <v>23.81795</v>
      </c>
      <c r="CE276">
        <v>1.90466035714286</v>
      </c>
      <c r="CF276">
        <v>1.818395</v>
      </c>
      <c r="CG276">
        <v>16.6732642857143</v>
      </c>
      <c r="CH276">
        <v>15.9458107142857</v>
      </c>
      <c r="CI276">
        <v>2000.02321428571</v>
      </c>
      <c r="CJ276">
        <v>0.979997428571429</v>
      </c>
      <c r="CK276">
        <v>0.0200021785714286</v>
      </c>
      <c r="CL276">
        <v>0</v>
      </c>
      <c r="CM276">
        <v>2.54937142857143</v>
      </c>
      <c r="CN276">
        <v>0</v>
      </c>
      <c r="CO276">
        <v>2044.65857142857</v>
      </c>
      <c r="CP276">
        <v>16705.5892857143</v>
      </c>
      <c r="CQ276">
        <v>46.562</v>
      </c>
      <c r="CR276">
        <v>49.36375</v>
      </c>
      <c r="CS276">
        <v>47.625</v>
      </c>
      <c r="CT276">
        <v>47.23875</v>
      </c>
      <c r="CU276">
        <v>46.125</v>
      </c>
      <c r="CV276">
        <v>1960.01678571429</v>
      </c>
      <c r="CW276">
        <v>40.0032142857143</v>
      </c>
      <c r="CX276">
        <v>0</v>
      </c>
      <c r="CY276">
        <v>1656175734.6</v>
      </c>
      <c r="CZ276">
        <v>0</v>
      </c>
      <c r="DA276">
        <v>0</v>
      </c>
      <c r="DB276" t="s">
        <v>356</v>
      </c>
      <c r="DC276">
        <v>1656081796.1</v>
      </c>
      <c r="DD276">
        <v>1656081786.6</v>
      </c>
      <c r="DE276">
        <v>0</v>
      </c>
      <c r="DF276">
        <v>0.447</v>
      </c>
      <c r="DG276">
        <v>0.012</v>
      </c>
      <c r="DH276">
        <v>1.816</v>
      </c>
      <c r="DI276">
        <v>-0.091</v>
      </c>
      <c r="DJ276">
        <v>420</v>
      </c>
      <c r="DK276">
        <v>13</v>
      </c>
      <c r="DL276">
        <v>0.64</v>
      </c>
      <c r="DM276">
        <v>0.22</v>
      </c>
      <c r="DN276">
        <v>-10.5065282926829</v>
      </c>
      <c r="DO276">
        <v>-20.6269682926829</v>
      </c>
      <c r="DP276">
        <v>2.68694333912493</v>
      </c>
      <c r="DQ276">
        <v>0</v>
      </c>
      <c r="DR276">
        <v>1.11005609756098</v>
      </c>
      <c r="DS276">
        <v>0.287624738675962</v>
      </c>
      <c r="DT276">
        <v>0.0393947237941802</v>
      </c>
      <c r="DU276">
        <v>0</v>
      </c>
      <c r="DV276">
        <v>0</v>
      </c>
      <c r="DW276">
        <v>2</v>
      </c>
      <c r="DX276" t="s">
        <v>357</v>
      </c>
      <c r="DY276">
        <v>2.79002</v>
      </c>
      <c r="DZ276">
        <v>2.71645</v>
      </c>
      <c r="EA276">
        <v>0.0750722</v>
      </c>
      <c r="EB276">
        <v>0.0777947</v>
      </c>
      <c r="EC276">
        <v>0.0884991</v>
      </c>
      <c r="ED276">
        <v>0.085058</v>
      </c>
      <c r="EE276">
        <v>25665.4</v>
      </c>
      <c r="EF276">
        <v>22198</v>
      </c>
      <c r="EG276">
        <v>24881.8</v>
      </c>
      <c r="EH276">
        <v>23479.6</v>
      </c>
      <c r="EI276">
        <v>38808.6</v>
      </c>
      <c r="EJ276">
        <v>35610.1</v>
      </c>
      <c r="EK276">
        <v>45091.1</v>
      </c>
      <c r="EL276">
        <v>41958.1</v>
      </c>
      <c r="EM276">
        <v>1.65785</v>
      </c>
      <c r="EN276">
        <v>2.0681</v>
      </c>
      <c r="EO276">
        <v>-0.0619441</v>
      </c>
      <c r="EP276">
        <v>0</v>
      </c>
      <c r="EQ276">
        <v>29.3933</v>
      </c>
      <c r="ER276">
        <v>999.9</v>
      </c>
      <c r="ES276">
        <v>34.678</v>
      </c>
      <c r="ET276">
        <v>38.391</v>
      </c>
      <c r="EU276">
        <v>30.8838</v>
      </c>
      <c r="EV276">
        <v>53.6269</v>
      </c>
      <c r="EW276">
        <v>32.2756</v>
      </c>
      <c r="EX276">
        <v>2</v>
      </c>
      <c r="EY276">
        <v>0.701878</v>
      </c>
      <c r="EZ276">
        <v>5.85775</v>
      </c>
      <c r="FA276">
        <v>20.1412</v>
      </c>
      <c r="FB276">
        <v>5.23241</v>
      </c>
      <c r="FC276">
        <v>11.9923</v>
      </c>
      <c r="FD276">
        <v>4.9549</v>
      </c>
      <c r="FE276">
        <v>3.30385</v>
      </c>
      <c r="FF276">
        <v>9999</v>
      </c>
      <c r="FG276">
        <v>312.5</v>
      </c>
      <c r="FH276">
        <v>3841.1</v>
      </c>
      <c r="FI276">
        <v>9999</v>
      </c>
      <c r="FJ276">
        <v>1.86813</v>
      </c>
      <c r="FK276">
        <v>1.864</v>
      </c>
      <c r="FL276">
        <v>1.87135</v>
      </c>
      <c r="FM276">
        <v>1.86249</v>
      </c>
      <c r="FN276">
        <v>1.86188</v>
      </c>
      <c r="FO276">
        <v>1.86819</v>
      </c>
      <c r="FP276">
        <v>1.85837</v>
      </c>
      <c r="FQ276">
        <v>1.86462</v>
      </c>
      <c r="FR276">
        <v>5</v>
      </c>
      <c r="FS276">
        <v>0</v>
      </c>
      <c r="FT276">
        <v>0</v>
      </c>
      <c r="FU276">
        <v>0</v>
      </c>
      <c r="FV276" t="s">
        <v>358</v>
      </c>
      <c r="FW276" t="s">
        <v>359</v>
      </c>
      <c r="FX276" t="s">
        <v>360</v>
      </c>
      <c r="FY276" t="s">
        <v>360</v>
      </c>
      <c r="FZ276" t="s">
        <v>360</v>
      </c>
      <c r="GA276" t="s">
        <v>360</v>
      </c>
      <c r="GB276">
        <v>0</v>
      </c>
      <c r="GC276">
        <v>100</v>
      </c>
      <c r="GD276">
        <v>100</v>
      </c>
      <c r="GE276">
        <v>1.377</v>
      </c>
      <c r="GF276">
        <v>0.0515</v>
      </c>
      <c r="GG276">
        <v>0.394990895927804</v>
      </c>
      <c r="GH276">
        <v>0.00311535208462502</v>
      </c>
      <c r="GI276">
        <v>-2.16445174003142e-06</v>
      </c>
      <c r="GJ276">
        <v>9.0383515404126e-10</v>
      </c>
      <c r="GK276">
        <v>0.0515542376217994</v>
      </c>
      <c r="GL276">
        <v>0</v>
      </c>
      <c r="GM276">
        <v>0</v>
      </c>
      <c r="GN276">
        <v>0</v>
      </c>
      <c r="GO276">
        <v>18</v>
      </c>
      <c r="GP276">
        <v>2154</v>
      </c>
      <c r="GQ276">
        <v>2</v>
      </c>
      <c r="GR276">
        <v>17</v>
      </c>
      <c r="GS276">
        <v>1565.7</v>
      </c>
      <c r="GT276">
        <v>1565.8</v>
      </c>
      <c r="GU276">
        <v>1.39526</v>
      </c>
      <c r="GV276">
        <v>2.39746</v>
      </c>
      <c r="GW276">
        <v>1.99829</v>
      </c>
      <c r="GX276">
        <v>2.66602</v>
      </c>
      <c r="GY276">
        <v>2.09351</v>
      </c>
      <c r="GZ276">
        <v>2.41211</v>
      </c>
      <c r="HA276">
        <v>43.7543</v>
      </c>
      <c r="HB276">
        <v>14.8763</v>
      </c>
      <c r="HC276">
        <v>18</v>
      </c>
      <c r="HD276">
        <v>405.971</v>
      </c>
      <c r="HE276">
        <v>692.286</v>
      </c>
      <c r="HF276">
        <v>22.9969</v>
      </c>
      <c r="HG276">
        <v>35.9701</v>
      </c>
      <c r="HH276">
        <v>30.0011</v>
      </c>
      <c r="HI276">
        <v>35.7178</v>
      </c>
      <c r="HJ276">
        <v>35.704</v>
      </c>
      <c r="HK276">
        <v>27.9746</v>
      </c>
      <c r="HL276">
        <v>27.5732</v>
      </c>
      <c r="HM276">
        <v>26.6965</v>
      </c>
      <c r="HN276">
        <v>23</v>
      </c>
      <c r="HO276">
        <v>460.421</v>
      </c>
      <c r="HP276">
        <v>23.9043</v>
      </c>
      <c r="HQ276">
        <v>95.351</v>
      </c>
      <c r="HR276">
        <v>98.5837</v>
      </c>
    </row>
    <row r="277" spans="1:226">
      <c r="A277">
        <v>261</v>
      </c>
      <c r="B277">
        <v>1656175740.5</v>
      </c>
      <c r="C277">
        <v>5944</v>
      </c>
      <c r="D277" t="s">
        <v>883</v>
      </c>
      <c r="E277" t="s">
        <v>884</v>
      </c>
      <c r="F277">
        <v>5</v>
      </c>
      <c r="G277" t="s">
        <v>832</v>
      </c>
      <c r="H277" t="s">
        <v>354</v>
      </c>
      <c r="I277">
        <v>1656175733</v>
      </c>
      <c r="J277">
        <f>(K277)/1000</f>
        <v>0</v>
      </c>
      <c r="K277">
        <f>IF(BF277, AN277, AH277)</f>
        <v>0</v>
      </c>
      <c r="L277">
        <f>IF(BF277, AI277, AG277)</f>
        <v>0</v>
      </c>
      <c r="M277">
        <f>BH277 - IF(AU277&gt;1, L277*BB277*100.0/(AW277*BV277), 0)</f>
        <v>0</v>
      </c>
      <c r="N277">
        <f>((T277-J277/2)*M277-L277)/(T277+J277/2)</f>
        <v>0</v>
      </c>
      <c r="O277">
        <f>N277*(BO277+BP277)/1000.0</f>
        <v>0</v>
      </c>
      <c r="P277">
        <f>(BH277 - IF(AU277&gt;1, L277*BB277*100.0/(AW277*BV277), 0))*(BO277+BP277)/1000.0</f>
        <v>0</v>
      </c>
      <c r="Q277">
        <f>2.0/((1/S277-1/R277)+SIGN(S277)*SQRT((1/S277-1/R277)*(1/S277-1/R277) + 4*BC277/((BC277+1)*(BC277+1))*(2*1/S277*1/R277-1/R277*1/R277)))</f>
        <v>0</v>
      </c>
      <c r="R277">
        <f>IF(LEFT(BD277,1)&lt;&gt;"0",IF(LEFT(BD277,1)="1",3.0,BE277),$D$5+$E$5*(BV277*BO277/($K$5*1000))+$F$5*(BV277*BO277/($K$5*1000))*MAX(MIN(BB277,$J$5),$I$5)*MAX(MIN(BB277,$J$5),$I$5)+$G$5*MAX(MIN(BB277,$J$5),$I$5)*(BV277*BO277/($K$5*1000))+$H$5*(BV277*BO277/($K$5*1000))*(BV277*BO277/($K$5*1000)))</f>
        <v>0</v>
      </c>
      <c r="S277">
        <f>J277*(1000-(1000*0.61365*exp(17.502*W277/(240.97+W277))/(BO277+BP277)+BJ277)/2)/(1000*0.61365*exp(17.502*W277/(240.97+W277))/(BO277+BP277)-BJ277)</f>
        <v>0</v>
      </c>
      <c r="T277">
        <f>1/((BC277+1)/(Q277/1.6)+1/(R277/1.37)) + BC277/((BC277+1)/(Q277/1.6) + BC277/(R277/1.37))</f>
        <v>0</v>
      </c>
      <c r="U277">
        <f>(AX277*BA277)</f>
        <v>0</v>
      </c>
      <c r="V277">
        <f>(BQ277+(U277+2*0.95*5.67E-8*(((BQ277+$B$7)+273)^4-(BQ277+273)^4)-44100*J277)/(1.84*29.3*R277+8*0.95*5.67E-8*(BQ277+273)^3))</f>
        <v>0</v>
      </c>
      <c r="W277">
        <f>($C$7*BR277+$D$7*BS277+$E$7*V277)</f>
        <v>0</v>
      </c>
      <c r="X277">
        <f>0.61365*exp(17.502*W277/(240.97+W277))</f>
        <v>0</v>
      </c>
      <c r="Y277">
        <f>(Z277/AA277*100)</f>
        <v>0</v>
      </c>
      <c r="Z277">
        <f>BJ277*(BO277+BP277)/1000</f>
        <v>0</v>
      </c>
      <c r="AA277">
        <f>0.61365*exp(17.502*BQ277/(240.97+BQ277))</f>
        <v>0</v>
      </c>
      <c r="AB277">
        <f>(X277-BJ277*(BO277+BP277)/1000)</f>
        <v>0</v>
      </c>
      <c r="AC277">
        <f>(-J277*44100)</f>
        <v>0</v>
      </c>
      <c r="AD277">
        <f>2*29.3*R277*0.92*(BQ277-W277)</f>
        <v>0</v>
      </c>
      <c r="AE277">
        <f>2*0.95*5.67E-8*(((BQ277+$B$7)+273)^4-(W277+273)^4)</f>
        <v>0</v>
      </c>
      <c r="AF277">
        <f>U277+AE277+AC277+AD277</f>
        <v>0</v>
      </c>
      <c r="AG277">
        <f>BN277*AU277*(BI277-BH277*(1000-AU277*BK277)/(1000-AU277*BJ277))/(100*BB277)</f>
        <v>0</v>
      </c>
      <c r="AH277">
        <f>1000*BN277*AU277*(BJ277-BK277)/(100*BB277*(1000-AU277*BJ277))</f>
        <v>0</v>
      </c>
      <c r="AI277">
        <f>(AJ277 - AK277 - BO277*1E3/(8.314*(BQ277+273.15)) * AM277/BN277 * AL277) * BN277/(100*BB277) * (1000 - BK277)/1000</f>
        <v>0</v>
      </c>
      <c r="AJ277">
        <v>449.406317442215</v>
      </c>
      <c r="AK277">
        <v>433.559818181818</v>
      </c>
      <c r="AL277">
        <v>1.80925406950463</v>
      </c>
      <c r="AM277">
        <v>66.8778104933795</v>
      </c>
      <c r="AN277">
        <f>(AP277 - AO277 + BO277*1E3/(8.314*(BQ277+273.15)) * AR277/BN277 * AQ277) * BN277/(100*BB277) * 1000/(1000 - AP277)</f>
        <v>0</v>
      </c>
      <c r="AO277">
        <v>23.8245682583175</v>
      </c>
      <c r="AP277">
        <v>24.9385315151515</v>
      </c>
      <c r="AQ277">
        <v>0.000238682033195629</v>
      </c>
      <c r="AR277">
        <v>77.414151381061</v>
      </c>
      <c r="AS277">
        <v>32</v>
      </c>
      <c r="AT277">
        <v>6</v>
      </c>
      <c r="AU277">
        <f>IF(AS277*$H$13&gt;=AW277,1.0,(AW277/(AW277-AS277*$H$13)))</f>
        <v>0</v>
      </c>
      <c r="AV277">
        <f>(AU277-1)*100</f>
        <v>0</v>
      </c>
      <c r="AW277">
        <f>MAX(0,($B$13+$C$13*BV277)/(1+$D$13*BV277)*BO277/(BQ277+273)*$E$13)</f>
        <v>0</v>
      </c>
      <c r="AX277">
        <f>$B$11*BW277+$C$11*BX277+$F$11*CI277*(1-CL277)</f>
        <v>0</v>
      </c>
      <c r="AY277">
        <f>AX277*AZ277</f>
        <v>0</v>
      </c>
      <c r="AZ277">
        <f>($B$11*$D$9+$C$11*$D$9+$F$11*((CV277+CN277)/MAX(CV277+CN277+CW277, 0.1)*$I$9+CW277/MAX(CV277+CN277+CW277, 0.1)*$J$9))/($B$11+$C$11+$F$11)</f>
        <v>0</v>
      </c>
      <c r="BA277">
        <f>($B$11*$K$9+$C$11*$K$9+$F$11*((CV277+CN277)/MAX(CV277+CN277+CW277, 0.1)*$P$9+CW277/MAX(CV277+CN277+CW277, 0.1)*$Q$9))/($B$11+$C$11+$F$11)</f>
        <v>0</v>
      </c>
      <c r="BB277">
        <v>2.18</v>
      </c>
      <c r="BC277">
        <v>0.5</v>
      </c>
      <c r="BD277" t="s">
        <v>355</v>
      </c>
      <c r="BE277">
        <v>2</v>
      </c>
      <c r="BF277" t="b">
        <v>1</v>
      </c>
      <c r="BG277">
        <v>1656175733</v>
      </c>
      <c r="BH277">
        <v>414.480111111111</v>
      </c>
      <c r="BI277">
        <v>429.994814814815</v>
      </c>
      <c r="BJ277">
        <v>24.9396222222222</v>
      </c>
      <c r="BK277">
        <v>23.8122851851852</v>
      </c>
      <c r="BL277">
        <v>413.103925925926</v>
      </c>
      <c r="BM277">
        <v>24.888062962963</v>
      </c>
      <c r="BN277">
        <v>500.004518518519</v>
      </c>
      <c r="BO277">
        <v>76.3451259259259</v>
      </c>
      <c r="BP277">
        <v>0.0999956259259259</v>
      </c>
      <c r="BQ277">
        <v>28.086962962963</v>
      </c>
      <c r="BR277">
        <v>28.4057037037037</v>
      </c>
      <c r="BS277">
        <v>999.9</v>
      </c>
      <c r="BT277">
        <v>0</v>
      </c>
      <c r="BU277">
        <v>0</v>
      </c>
      <c r="BV277">
        <v>9999.34777777778</v>
      </c>
      <c r="BW277">
        <v>0</v>
      </c>
      <c r="BX277">
        <v>1764.98592592593</v>
      </c>
      <c r="BY277">
        <v>-15.5146507407407</v>
      </c>
      <c r="BZ277">
        <v>425.081555555556</v>
      </c>
      <c r="CA277">
        <v>440.483814814815</v>
      </c>
      <c r="CB277">
        <v>1.1273237037037</v>
      </c>
      <c r="CC277">
        <v>429.994814814815</v>
      </c>
      <c r="CD277">
        <v>23.8122851851852</v>
      </c>
      <c r="CE277">
        <v>1.90401962962963</v>
      </c>
      <c r="CF277">
        <v>1.81795148148148</v>
      </c>
      <c r="CG277">
        <v>16.667962962963</v>
      </c>
      <c r="CH277">
        <v>15.9420148148148</v>
      </c>
      <c r="CI277">
        <v>2000.01555555556</v>
      </c>
      <c r="CJ277">
        <v>0.979997148148148</v>
      </c>
      <c r="CK277">
        <v>0.0200023888888889</v>
      </c>
      <c r="CL277">
        <v>0</v>
      </c>
      <c r="CM277">
        <v>2.52321481481481</v>
      </c>
      <c r="CN277">
        <v>0</v>
      </c>
      <c r="CO277">
        <v>2050.74777777778</v>
      </c>
      <c r="CP277">
        <v>16705.5185185185</v>
      </c>
      <c r="CQ277">
        <v>46.562</v>
      </c>
      <c r="CR277">
        <v>49.354</v>
      </c>
      <c r="CS277">
        <v>47.625</v>
      </c>
      <c r="CT277">
        <v>47.229</v>
      </c>
      <c r="CU277">
        <v>46.125</v>
      </c>
      <c r="CV277">
        <v>1960.00592592593</v>
      </c>
      <c r="CW277">
        <v>40.0062962962963</v>
      </c>
      <c r="CX277">
        <v>0</v>
      </c>
      <c r="CY277">
        <v>1656175739.4</v>
      </c>
      <c r="CZ277">
        <v>0</v>
      </c>
      <c r="DA277">
        <v>0</v>
      </c>
      <c r="DB277" t="s">
        <v>356</v>
      </c>
      <c r="DC277">
        <v>1656081796.1</v>
      </c>
      <c r="DD277">
        <v>1656081786.6</v>
      </c>
      <c r="DE277">
        <v>0</v>
      </c>
      <c r="DF277">
        <v>0.447</v>
      </c>
      <c r="DG277">
        <v>0.012</v>
      </c>
      <c r="DH277">
        <v>1.816</v>
      </c>
      <c r="DI277">
        <v>-0.091</v>
      </c>
      <c r="DJ277">
        <v>420</v>
      </c>
      <c r="DK277">
        <v>13</v>
      </c>
      <c r="DL277">
        <v>0.64</v>
      </c>
      <c r="DM277">
        <v>0.22</v>
      </c>
      <c r="DN277">
        <v>-12.8105343902439</v>
      </c>
      <c r="DO277">
        <v>-44.8463974912892</v>
      </c>
      <c r="DP277">
        <v>4.84754027047062</v>
      </c>
      <c r="DQ277">
        <v>0</v>
      </c>
      <c r="DR277">
        <v>1.12155317073171</v>
      </c>
      <c r="DS277">
        <v>0.0458071777003478</v>
      </c>
      <c r="DT277">
        <v>0.0270210273530588</v>
      </c>
      <c r="DU277">
        <v>1</v>
      </c>
      <c r="DV277">
        <v>1</v>
      </c>
      <c r="DW277">
        <v>2</v>
      </c>
      <c r="DX277" t="s">
        <v>375</v>
      </c>
      <c r="DY277">
        <v>2.79006</v>
      </c>
      <c r="DZ277">
        <v>2.71642</v>
      </c>
      <c r="EA277">
        <v>0.0762472</v>
      </c>
      <c r="EB277">
        <v>0.079732</v>
      </c>
      <c r="EC277">
        <v>0.0885155</v>
      </c>
      <c r="ED277">
        <v>0.0850508</v>
      </c>
      <c r="EE277">
        <v>25631.7</v>
      </c>
      <c r="EF277">
        <v>22150.7</v>
      </c>
      <c r="EG277">
        <v>24880.8</v>
      </c>
      <c r="EH277">
        <v>23478.9</v>
      </c>
      <c r="EI277">
        <v>38806.4</v>
      </c>
      <c r="EJ277">
        <v>35609.5</v>
      </c>
      <c r="EK277">
        <v>45089.4</v>
      </c>
      <c r="EL277">
        <v>41957.1</v>
      </c>
      <c r="EM277">
        <v>1.65805</v>
      </c>
      <c r="EN277">
        <v>2.06782</v>
      </c>
      <c r="EO277">
        <v>-0.0606477</v>
      </c>
      <c r="EP277">
        <v>0</v>
      </c>
      <c r="EQ277">
        <v>29.3874</v>
      </c>
      <c r="ER277">
        <v>999.9</v>
      </c>
      <c r="ES277">
        <v>34.654</v>
      </c>
      <c r="ET277">
        <v>38.391</v>
      </c>
      <c r="EU277">
        <v>30.8623</v>
      </c>
      <c r="EV277">
        <v>53.5768</v>
      </c>
      <c r="EW277">
        <v>32.1675</v>
      </c>
      <c r="EX277">
        <v>2</v>
      </c>
      <c r="EY277">
        <v>0.702769</v>
      </c>
      <c r="EZ277">
        <v>5.82258</v>
      </c>
      <c r="FA277">
        <v>20.1423</v>
      </c>
      <c r="FB277">
        <v>5.23241</v>
      </c>
      <c r="FC277">
        <v>11.9929</v>
      </c>
      <c r="FD277">
        <v>4.9548</v>
      </c>
      <c r="FE277">
        <v>3.304</v>
      </c>
      <c r="FF277">
        <v>9999</v>
      </c>
      <c r="FG277">
        <v>312.5</v>
      </c>
      <c r="FH277">
        <v>3841.1</v>
      </c>
      <c r="FI277">
        <v>9999</v>
      </c>
      <c r="FJ277">
        <v>1.86814</v>
      </c>
      <c r="FK277">
        <v>1.86401</v>
      </c>
      <c r="FL277">
        <v>1.87136</v>
      </c>
      <c r="FM277">
        <v>1.86249</v>
      </c>
      <c r="FN277">
        <v>1.86188</v>
      </c>
      <c r="FO277">
        <v>1.86819</v>
      </c>
      <c r="FP277">
        <v>1.85837</v>
      </c>
      <c r="FQ277">
        <v>1.86462</v>
      </c>
      <c r="FR277">
        <v>5</v>
      </c>
      <c r="FS277">
        <v>0</v>
      </c>
      <c r="FT277">
        <v>0</v>
      </c>
      <c r="FU277">
        <v>0</v>
      </c>
      <c r="FV277" t="s">
        <v>358</v>
      </c>
      <c r="FW277" t="s">
        <v>359</v>
      </c>
      <c r="FX277" t="s">
        <v>360</v>
      </c>
      <c r="FY277" t="s">
        <v>360</v>
      </c>
      <c r="FZ277" t="s">
        <v>360</v>
      </c>
      <c r="GA277" t="s">
        <v>360</v>
      </c>
      <c r="GB277">
        <v>0</v>
      </c>
      <c r="GC277">
        <v>100</v>
      </c>
      <c r="GD277">
        <v>100</v>
      </c>
      <c r="GE277">
        <v>1.393</v>
      </c>
      <c r="GF277">
        <v>0.0516</v>
      </c>
      <c r="GG277">
        <v>0.394990895927804</v>
      </c>
      <c r="GH277">
        <v>0.00311535208462502</v>
      </c>
      <c r="GI277">
        <v>-2.16445174003142e-06</v>
      </c>
      <c r="GJ277">
        <v>9.0383515404126e-10</v>
      </c>
      <c r="GK277">
        <v>0.0515542376217994</v>
      </c>
      <c r="GL277">
        <v>0</v>
      </c>
      <c r="GM277">
        <v>0</v>
      </c>
      <c r="GN277">
        <v>0</v>
      </c>
      <c r="GO277">
        <v>18</v>
      </c>
      <c r="GP277">
        <v>2154</v>
      </c>
      <c r="GQ277">
        <v>2</v>
      </c>
      <c r="GR277">
        <v>17</v>
      </c>
      <c r="GS277">
        <v>1565.7</v>
      </c>
      <c r="GT277">
        <v>1565.9</v>
      </c>
      <c r="GU277">
        <v>1.43677</v>
      </c>
      <c r="GV277">
        <v>2.40967</v>
      </c>
      <c r="GW277">
        <v>1.99829</v>
      </c>
      <c r="GX277">
        <v>2.66602</v>
      </c>
      <c r="GY277">
        <v>2.09351</v>
      </c>
      <c r="GZ277">
        <v>2.40479</v>
      </c>
      <c r="HA277">
        <v>43.7543</v>
      </c>
      <c r="HB277">
        <v>14.8675</v>
      </c>
      <c r="HC277">
        <v>18</v>
      </c>
      <c r="HD277">
        <v>406.159</v>
      </c>
      <c r="HE277">
        <v>692.159</v>
      </c>
      <c r="HF277">
        <v>22.9942</v>
      </c>
      <c r="HG277">
        <v>35.9812</v>
      </c>
      <c r="HH277">
        <v>30.001</v>
      </c>
      <c r="HI277">
        <v>35.7304</v>
      </c>
      <c r="HJ277">
        <v>35.7149</v>
      </c>
      <c r="HK277">
        <v>28.7959</v>
      </c>
      <c r="HL277">
        <v>27.5732</v>
      </c>
      <c r="HM277">
        <v>26.6965</v>
      </c>
      <c r="HN277">
        <v>23</v>
      </c>
      <c r="HO277">
        <v>473.889</v>
      </c>
      <c r="HP277">
        <v>23.8972</v>
      </c>
      <c r="HQ277">
        <v>95.3472</v>
      </c>
      <c r="HR277">
        <v>98.5812</v>
      </c>
    </row>
    <row r="278" spans="1:226">
      <c r="A278">
        <v>262</v>
      </c>
      <c r="B278">
        <v>1656175745.5</v>
      </c>
      <c r="C278">
        <v>5949</v>
      </c>
      <c r="D278" t="s">
        <v>885</v>
      </c>
      <c r="E278" t="s">
        <v>886</v>
      </c>
      <c r="F278">
        <v>5</v>
      </c>
      <c r="G278" t="s">
        <v>832</v>
      </c>
      <c r="H278" t="s">
        <v>354</v>
      </c>
      <c r="I278">
        <v>1656175737.71429</v>
      </c>
      <c r="J278">
        <f>(K278)/1000</f>
        <v>0</v>
      </c>
      <c r="K278">
        <f>IF(BF278, AN278, AH278)</f>
        <v>0</v>
      </c>
      <c r="L278">
        <f>IF(BF278, AI278, AG278)</f>
        <v>0</v>
      </c>
      <c r="M278">
        <f>BH278 - IF(AU278&gt;1, L278*BB278*100.0/(AW278*BV278), 0)</f>
        <v>0</v>
      </c>
      <c r="N278">
        <f>((T278-J278/2)*M278-L278)/(T278+J278/2)</f>
        <v>0</v>
      </c>
      <c r="O278">
        <f>N278*(BO278+BP278)/1000.0</f>
        <v>0</v>
      </c>
      <c r="P278">
        <f>(BH278 - IF(AU278&gt;1, L278*BB278*100.0/(AW278*BV278), 0))*(BO278+BP278)/1000.0</f>
        <v>0</v>
      </c>
      <c r="Q278">
        <f>2.0/((1/S278-1/R278)+SIGN(S278)*SQRT((1/S278-1/R278)*(1/S278-1/R278) + 4*BC278/((BC278+1)*(BC278+1))*(2*1/S278*1/R278-1/R278*1/R278)))</f>
        <v>0</v>
      </c>
      <c r="R278">
        <f>IF(LEFT(BD278,1)&lt;&gt;"0",IF(LEFT(BD278,1)="1",3.0,BE278),$D$5+$E$5*(BV278*BO278/($K$5*1000))+$F$5*(BV278*BO278/($K$5*1000))*MAX(MIN(BB278,$J$5),$I$5)*MAX(MIN(BB278,$J$5),$I$5)+$G$5*MAX(MIN(BB278,$J$5),$I$5)*(BV278*BO278/($K$5*1000))+$H$5*(BV278*BO278/($K$5*1000))*(BV278*BO278/($K$5*1000)))</f>
        <v>0</v>
      </c>
      <c r="S278">
        <f>J278*(1000-(1000*0.61365*exp(17.502*W278/(240.97+W278))/(BO278+BP278)+BJ278)/2)/(1000*0.61365*exp(17.502*W278/(240.97+W278))/(BO278+BP278)-BJ278)</f>
        <v>0</v>
      </c>
      <c r="T278">
        <f>1/((BC278+1)/(Q278/1.6)+1/(R278/1.37)) + BC278/((BC278+1)/(Q278/1.6) + BC278/(R278/1.37))</f>
        <v>0</v>
      </c>
      <c r="U278">
        <f>(AX278*BA278)</f>
        <v>0</v>
      </c>
      <c r="V278">
        <f>(BQ278+(U278+2*0.95*5.67E-8*(((BQ278+$B$7)+273)^4-(BQ278+273)^4)-44100*J278)/(1.84*29.3*R278+8*0.95*5.67E-8*(BQ278+273)^3))</f>
        <v>0</v>
      </c>
      <c r="W278">
        <f>($C$7*BR278+$D$7*BS278+$E$7*V278)</f>
        <v>0</v>
      </c>
      <c r="X278">
        <f>0.61365*exp(17.502*W278/(240.97+W278))</f>
        <v>0</v>
      </c>
      <c r="Y278">
        <f>(Z278/AA278*100)</f>
        <v>0</v>
      </c>
      <c r="Z278">
        <f>BJ278*(BO278+BP278)/1000</f>
        <v>0</v>
      </c>
      <c r="AA278">
        <f>0.61365*exp(17.502*BQ278/(240.97+BQ278))</f>
        <v>0</v>
      </c>
      <c r="AB278">
        <f>(X278-BJ278*(BO278+BP278)/1000)</f>
        <v>0</v>
      </c>
      <c r="AC278">
        <f>(-J278*44100)</f>
        <v>0</v>
      </c>
      <c r="AD278">
        <f>2*29.3*R278*0.92*(BQ278-W278)</f>
        <v>0</v>
      </c>
      <c r="AE278">
        <f>2*0.95*5.67E-8*(((BQ278+$B$7)+273)^4-(W278+273)^4)</f>
        <v>0</v>
      </c>
      <c r="AF278">
        <f>U278+AE278+AC278+AD278</f>
        <v>0</v>
      </c>
      <c r="AG278">
        <f>BN278*AU278*(BI278-BH278*(1000-AU278*BK278)/(1000-AU278*BJ278))/(100*BB278)</f>
        <v>0</v>
      </c>
      <c r="AH278">
        <f>1000*BN278*AU278*(BJ278-BK278)/(100*BB278*(1000-AU278*BJ278))</f>
        <v>0</v>
      </c>
      <c r="AI278">
        <f>(AJ278 - AK278 - BO278*1E3/(8.314*(BQ278+273.15)) * AM278/BN278 * AL278) * BN278/(100*BB278) * (1000 - BK278)/1000</f>
        <v>0</v>
      </c>
      <c r="AJ278">
        <v>464.844511797792</v>
      </c>
      <c r="AK278">
        <v>445.589381818182</v>
      </c>
      <c r="AL278">
        <v>2.50464884537153</v>
      </c>
      <c r="AM278">
        <v>66.8778104933795</v>
      </c>
      <c r="AN278">
        <f>(AP278 - AO278 + BO278*1E3/(8.314*(BQ278+273.15)) * AR278/BN278 * AQ278) * BN278/(100*BB278) * 1000/(1000 - AP278)</f>
        <v>0</v>
      </c>
      <c r="AO278">
        <v>23.8231804652589</v>
      </c>
      <c r="AP278">
        <v>24.9396933333333</v>
      </c>
      <c r="AQ278">
        <v>4.42796891528589e-05</v>
      </c>
      <c r="AR278">
        <v>77.414151381061</v>
      </c>
      <c r="AS278">
        <v>32</v>
      </c>
      <c r="AT278">
        <v>6</v>
      </c>
      <c r="AU278">
        <f>IF(AS278*$H$13&gt;=AW278,1.0,(AW278/(AW278-AS278*$H$13)))</f>
        <v>0</v>
      </c>
      <c r="AV278">
        <f>(AU278-1)*100</f>
        <v>0</v>
      </c>
      <c r="AW278">
        <f>MAX(0,($B$13+$C$13*BV278)/(1+$D$13*BV278)*BO278/(BQ278+273)*$E$13)</f>
        <v>0</v>
      </c>
      <c r="AX278">
        <f>$B$11*BW278+$C$11*BX278+$F$11*CI278*(1-CL278)</f>
        <v>0</v>
      </c>
      <c r="AY278">
        <f>AX278*AZ278</f>
        <v>0</v>
      </c>
      <c r="AZ278">
        <f>($B$11*$D$9+$C$11*$D$9+$F$11*((CV278+CN278)/MAX(CV278+CN278+CW278, 0.1)*$I$9+CW278/MAX(CV278+CN278+CW278, 0.1)*$J$9))/($B$11+$C$11+$F$11)</f>
        <v>0</v>
      </c>
      <c r="BA278">
        <f>($B$11*$K$9+$C$11*$K$9+$F$11*((CV278+CN278)/MAX(CV278+CN278+CW278, 0.1)*$P$9+CW278/MAX(CV278+CN278+CW278, 0.1)*$Q$9))/($B$11+$C$11+$F$11)</f>
        <v>0</v>
      </c>
      <c r="BB278">
        <v>2.18</v>
      </c>
      <c r="BC278">
        <v>0.5</v>
      </c>
      <c r="BD278" t="s">
        <v>355</v>
      </c>
      <c r="BE278">
        <v>2</v>
      </c>
      <c r="BF278" t="b">
        <v>1</v>
      </c>
      <c r="BG278">
        <v>1656175737.71429</v>
      </c>
      <c r="BH278">
        <v>420.199678571429</v>
      </c>
      <c r="BI278">
        <v>441.115214285714</v>
      </c>
      <c r="BJ278">
        <v>24.9363</v>
      </c>
      <c r="BK278">
        <v>23.8177214285714</v>
      </c>
      <c r="BL278">
        <v>418.81325</v>
      </c>
      <c r="BM278">
        <v>24.8847464285714</v>
      </c>
      <c r="BN278">
        <v>499.997178571429</v>
      </c>
      <c r="BO278">
        <v>76.3447428571429</v>
      </c>
      <c r="BP278">
        <v>0.0999882607142857</v>
      </c>
      <c r="BQ278">
        <v>28.0791571428571</v>
      </c>
      <c r="BR278">
        <v>28.3982214285714</v>
      </c>
      <c r="BS278">
        <v>999.9</v>
      </c>
      <c r="BT278">
        <v>0</v>
      </c>
      <c r="BU278">
        <v>0</v>
      </c>
      <c r="BV278">
        <v>9991.17857142857</v>
      </c>
      <c r="BW278">
        <v>0</v>
      </c>
      <c r="BX278">
        <v>1835.33392857143</v>
      </c>
      <c r="BY278">
        <v>-20.9154607142857</v>
      </c>
      <c r="BZ278">
        <v>430.945928571429</v>
      </c>
      <c r="CA278">
        <v>451.877928571429</v>
      </c>
      <c r="CB278">
        <v>1.11856821428571</v>
      </c>
      <c r="CC278">
        <v>441.115214285714</v>
      </c>
      <c r="CD278">
        <v>23.8177214285714</v>
      </c>
      <c r="CE278">
        <v>1.90375678571429</v>
      </c>
      <c r="CF278">
        <v>1.81835714285714</v>
      </c>
      <c r="CG278">
        <v>16.6657892857143</v>
      </c>
      <c r="CH278">
        <v>15.9455071428571</v>
      </c>
      <c r="CI278">
        <v>2000.02142857143</v>
      </c>
      <c r="CJ278">
        <v>0.979997</v>
      </c>
      <c r="CK278">
        <v>0.0200025</v>
      </c>
      <c r="CL278">
        <v>0</v>
      </c>
      <c r="CM278">
        <v>2.51469285714286</v>
      </c>
      <c r="CN278">
        <v>0</v>
      </c>
      <c r="CO278">
        <v>2057.23392857143</v>
      </c>
      <c r="CP278">
        <v>16705.575</v>
      </c>
      <c r="CQ278">
        <v>46.562</v>
      </c>
      <c r="CR278">
        <v>49.35025</v>
      </c>
      <c r="CS278">
        <v>47.625</v>
      </c>
      <c r="CT278">
        <v>47.22525</v>
      </c>
      <c r="CU278">
        <v>46.125</v>
      </c>
      <c r="CV278">
        <v>1960.01142857143</v>
      </c>
      <c r="CW278">
        <v>40.0092857142857</v>
      </c>
      <c r="CX278">
        <v>0</v>
      </c>
      <c r="CY278">
        <v>1656175744.8</v>
      </c>
      <c r="CZ278">
        <v>0</v>
      </c>
      <c r="DA278">
        <v>0</v>
      </c>
      <c r="DB278" t="s">
        <v>356</v>
      </c>
      <c r="DC278">
        <v>1656081796.1</v>
      </c>
      <c r="DD278">
        <v>1656081786.6</v>
      </c>
      <c r="DE278">
        <v>0</v>
      </c>
      <c r="DF278">
        <v>0.447</v>
      </c>
      <c r="DG278">
        <v>0.012</v>
      </c>
      <c r="DH278">
        <v>1.816</v>
      </c>
      <c r="DI278">
        <v>-0.091</v>
      </c>
      <c r="DJ278">
        <v>420</v>
      </c>
      <c r="DK278">
        <v>13</v>
      </c>
      <c r="DL278">
        <v>0.64</v>
      </c>
      <c r="DM278">
        <v>0.22</v>
      </c>
      <c r="DN278">
        <v>-17.8655073170732</v>
      </c>
      <c r="DO278">
        <v>-68.0599641114982</v>
      </c>
      <c r="DP278">
        <v>6.75642345950622</v>
      </c>
      <c r="DQ278">
        <v>0</v>
      </c>
      <c r="DR278">
        <v>1.12622341463415</v>
      </c>
      <c r="DS278">
        <v>-0.123447386759579</v>
      </c>
      <c r="DT278">
        <v>0.0160899001209221</v>
      </c>
      <c r="DU278">
        <v>0</v>
      </c>
      <c r="DV278">
        <v>0</v>
      </c>
      <c r="DW278">
        <v>2</v>
      </c>
      <c r="DX278" t="s">
        <v>357</v>
      </c>
      <c r="DY278">
        <v>2.78985</v>
      </c>
      <c r="DZ278">
        <v>2.71645</v>
      </c>
      <c r="EA278">
        <v>0.0778973</v>
      </c>
      <c r="EB278">
        <v>0.081853</v>
      </c>
      <c r="EC278">
        <v>0.0885173</v>
      </c>
      <c r="ED278">
        <v>0.0849915</v>
      </c>
      <c r="EE278">
        <v>25585.1</v>
      </c>
      <c r="EF278">
        <v>22098.9</v>
      </c>
      <c r="EG278">
        <v>24880</v>
      </c>
      <c r="EH278">
        <v>23478.1</v>
      </c>
      <c r="EI278">
        <v>38805.3</v>
      </c>
      <c r="EJ278">
        <v>35610.4</v>
      </c>
      <c r="EK278">
        <v>45088.1</v>
      </c>
      <c r="EL278">
        <v>41955.4</v>
      </c>
      <c r="EM278">
        <v>1.65755</v>
      </c>
      <c r="EN278">
        <v>2.0678</v>
      </c>
      <c r="EO278">
        <v>-0.0602603</v>
      </c>
      <c r="EP278">
        <v>0</v>
      </c>
      <c r="EQ278">
        <v>29.3785</v>
      </c>
      <c r="ER278">
        <v>999.9</v>
      </c>
      <c r="ES278">
        <v>34.605</v>
      </c>
      <c r="ET278">
        <v>38.411</v>
      </c>
      <c r="EU278">
        <v>30.8552</v>
      </c>
      <c r="EV278">
        <v>53.6468</v>
      </c>
      <c r="EW278">
        <v>32.2676</v>
      </c>
      <c r="EX278">
        <v>2</v>
      </c>
      <c r="EY278">
        <v>0.703671</v>
      </c>
      <c r="EZ278">
        <v>5.79775</v>
      </c>
      <c r="FA278">
        <v>20.1432</v>
      </c>
      <c r="FB278">
        <v>5.23212</v>
      </c>
      <c r="FC278">
        <v>11.9932</v>
      </c>
      <c r="FD278">
        <v>4.9549</v>
      </c>
      <c r="FE278">
        <v>3.3039</v>
      </c>
      <c r="FF278">
        <v>9999</v>
      </c>
      <c r="FG278">
        <v>312.5</v>
      </c>
      <c r="FH278">
        <v>3841.4</v>
      </c>
      <c r="FI278">
        <v>9999</v>
      </c>
      <c r="FJ278">
        <v>1.86814</v>
      </c>
      <c r="FK278">
        <v>1.86401</v>
      </c>
      <c r="FL278">
        <v>1.87135</v>
      </c>
      <c r="FM278">
        <v>1.8625</v>
      </c>
      <c r="FN278">
        <v>1.86188</v>
      </c>
      <c r="FO278">
        <v>1.8682</v>
      </c>
      <c r="FP278">
        <v>1.85837</v>
      </c>
      <c r="FQ278">
        <v>1.86462</v>
      </c>
      <c r="FR278">
        <v>5</v>
      </c>
      <c r="FS278">
        <v>0</v>
      </c>
      <c r="FT278">
        <v>0</v>
      </c>
      <c r="FU278">
        <v>0</v>
      </c>
      <c r="FV278" t="s">
        <v>358</v>
      </c>
      <c r="FW278" t="s">
        <v>359</v>
      </c>
      <c r="FX278" t="s">
        <v>360</v>
      </c>
      <c r="FY278" t="s">
        <v>360</v>
      </c>
      <c r="FZ278" t="s">
        <v>360</v>
      </c>
      <c r="GA278" t="s">
        <v>360</v>
      </c>
      <c r="GB278">
        <v>0</v>
      </c>
      <c r="GC278">
        <v>100</v>
      </c>
      <c r="GD278">
        <v>100</v>
      </c>
      <c r="GE278">
        <v>1.414</v>
      </c>
      <c r="GF278">
        <v>0.0515</v>
      </c>
      <c r="GG278">
        <v>0.394990895927804</v>
      </c>
      <c r="GH278">
        <v>0.00311535208462502</v>
      </c>
      <c r="GI278">
        <v>-2.16445174003142e-06</v>
      </c>
      <c r="GJ278">
        <v>9.0383515404126e-10</v>
      </c>
      <c r="GK278">
        <v>0.0515542376217994</v>
      </c>
      <c r="GL278">
        <v>0</v>
      </c>
      <c r="GM278">
        <v>0</v>
      </c>
      <c r="GN278">
        <v>0</v>
      </c>
      <c r="GO278">
        <v>18</v>
      </c>
      <c r="GP278">
        <v>2154</v>
      </c>
      <c r="GQ278">
        <v>2</v>
      </c>
      <c r="GR278">
        <v>17</v>
      </c>
      <c r="GS278">
        <v>1565.8</v>
      </c>
      <c r="GT278">
        <v>1566</v>
      </c>
      <c r="GU278">
        <v>1.47583</v>
      </c>
      <c r="GV278">
        <v>2.40967</v>
      </c>
      <c r="GW278">
        <v>1.99829</v>
      </c>
      <c r="GX278">
        <v>2.66602</v>
      </c>
      <c r="GY278">
        <v>2.09351</v>
      </c>
      <c r="GZ278">
        <v>2.36328</v>
      </c>
      <c r="HA278">
        <v>43.7543</v>
      </c>
      <c r="HB278">
        <v>14.8675</v>
      </c>
      <c r="HC278">
        <v>18</v>
      </c>
      <c r="HD278">
        <v>405.934</v>
      </c>
      <c r="HE278">
        <v>692.271</v>
      </c>
      <c r="HF278">
        <v>22.9946</v>
      </c>
      <c r="HG278">
        <v>35.9921</v>
      </c>
      <c r="HH278">
        <v>30.0009</v>
      </c>
      <c r="HI278">
        <v>35.741</v>
      </c>
      <c r="HJ278">
        <v>35.7272</v>
      </c>
      <c r="HK278">
        <v>29.5686</v>
      </c>
      <c r="HL278">
        <v>27.2761</v>
      </c>
      <c r="HM278">
        <v>26.3134</v>
      </c>
      <c r="HN278">
        <v>23</v>
      </c>
      <c r="HO278">
        <v>494.016</v>
      </c>
      <c r="HP278">
        <v>23.8917</v>
      </c>
      <c r="HQ278">
        <v>95.3443</v>
      </c>
      <c r="HR278">
        <v>98.5775</v>
      </c>
    </row>
    <row r="279" spans="1:226">
      <c r="A279">
        <v>263</v>
      </c>
      <c r="B279">
        <v>1656175750.5</v>
      </c>
      <c r="C279">
        <v>5954</v>
      </c>
      <c r="D279" t="s">
        <v>887</v>
      </c>
      <c r="E279" t="s">
        <v>888</v>
      </c>
      <c r="F279">
        <v>5</v>
      </c>
      <c r="G279" t="s">
        <v>832</v>
      </c>
      <c r="H279" t="s">
        <v>354</v>
      </c>
      <c r="I279">
        <v>1656175743</v>
      </c>
      <c r="J279">
        <f>(K279)/1000</f>
        <v>0</v>
      </c>
      <c r="K279">
        <f>IF(BF279, AN279, AH279)</f>
        <v>0</v>
      </c>
      <c r="L279">
        <f>IF(BF279, AI279, AG279)</f>
        <v>0</v>
      </c>
      <c r="M279">
        <f>BH279 - IF(AU279&gt;1, L279*BB279*100.0/(AW279*BV279), 0)</f>
        <v>0</v>
      </c>
      <c r="N279">
        <f>((T279-J279/2)*M279-L279)/(T279+J279/2)</f>
        <v>0</v>
      </c>
      <c r="O279">
        <f>N279*(BO279+BP279)/1000.0</f>
        <v>0</v>
      </c>
      <c r="P279">
        <f>(BH279 - IF(AU279&gt;1, L279*BB279*100.0/(AW279*BV279), 0))*(BO279+BP279)/1000.0</f>
        <v>0</v>
      </c>
      <c r="Q279">
        <f>2.0/((1/S279-1/R279)+SIGN(S279)*SQRT((1/S279-1/R279)*(1/S279-1/R279) + 4*BC279/((BC279+1)*(BC279+1))*(2*1/S279*1/R279-1/R279*1/R279)))</f>
        <v>0</v>
      </c>
      <c r="R279">
        <f>IF(LEFT(BD279,1)&lt;&gt;"0",IF(LEFT(BD279,1)="1",3.0,BE279),$D$5+$E$5*(BV279*BO279/($K$5*1000))+$F$5*(BV279*BO279/($K$5*1000))*MAX(MIN(BB279,$J$5),$I$5)*MAX(MIN(BB279,$J$5),$I$5)+$G$5*MAX(MIN(BB279,$J$5),$I$5)*(BV279*BO279/($K$5*1000))+$H$5*(BV279*BO279/($K$5*1000))*(BV279*BO279/($K$5*1000)))</f>
        <v>0</v>
      </c>
      <c r="S279">
        <f>J279*(1000-(1000*0.61365*exp(17.502*W279/(240.97+W279))/(BO279+BP279)+BJ279)/2)/(1000*0.61365*exp(17.502*W279/(240.97+W279))/(BO279+BP279)-BJ279)</f>
        <v>0</v>
      </c>
      <c r="T279">
        <f>1/((BC279+1)/(Q279/1.6)+1/(R279/1.37)) + BC279/((BC279+1)/(Q279/1.6) + BC279/(R279/1.37))</f>
        <v>0</v>
      </c>
      <c r="U279">
        <f>(AX279*BA279)</f>
        <v>0</v>
      </c>
      <c r="V279">
        <f>(BQ279+(U279+2*0.95*5.67E-8*(((BQ279+$B$7)+273)^4-(BQ279+273)^4)-44100*J279)/(1.84*29.3*R279+8*0.95*5.67E-8*(BQ279+273)^3))</f>
        <v>0</v>
      </c>
      <c r="W279">
        <f>($C$7*BR279+$D$7*BS279+$E$7*V279)</f>
        <v>0</v>
      </c>
      <c r="X279">
        <f>0.61365*exp(17.502*W279/(240.97+W279))</f>
        <v>0</v>
      </c>
      <c r="Y279">
        <f>(Z279/AA279*100)</f>
        <v>0</v>
      </c>
      <c r="Z279">
        <f>BJ279*(BO279+BP279)/1000</f>
        <v>0</v>
      </c>
      <c r="AA279">
        <f>0.61365*exp(17.502*BQ279/(240.97+BQ279))</f>
        <v>0</v>
      </c>
      <c r="AB279">
        <f>(X279-BJ279*(BO279+BP279)/1000)</f>
        <v>0</v>
      </c>
      <c r="AC279">
        <f>(-J279*44100)</f>
        <v>0</v>
      </c>
      <c r="AD279">
        <f>2*29.3*R279*0.92*(BQ279-W279)</f>
        <v>0</v>
      </c>
      <c r="AE279">
        <f>2*0.95*5.67E-8*(((BQ279+$B$7)+273)^4-(W279+273)^4)</f>
        <v>0</v>
      </c>
      <c r="AF279">
        <f>U279+AE279+AC279+AD279</f>
        <v>0</v>
      </c>
      <c r="AG279">
        <f>BN279*AU279*(BI279-BH279*(1000-AU279*BK279)/(1000-AU279*BJ279))/(100*BB279)</f>
        <v>0</v>
      </c>
      <c r="AH279">
        <f>1000*BN279*AU279*(BJ279-BK279)/(100*BB279*(1000-AU279*BJ279))</f>
        <v>0</v>
      </c>
      <c r="AI279">
        <f>(AJ279 - AK279 - BO279*1E3/(8.314*(BQ279+273.15)) * AM279/BN279 * AL279) * BN279/(100*BB279) * (1000 - BK279)/1000</f>
        <v>0</v>
      </c>
      <c r="AJ279">
        <v>481.427525486656</v>
      </c>
      <c r="AK279">
        <v>460.036</v>
      </c>
      <c r="AL279">
        <v>2.95309654760647</v>
      </c>
      <c r="AM279">
        <v>66.8778104933795</v>
      </c>
      <c r="AN279">
        <f>(AP279 - AO279 + BO279*1E3/(8.314*(BQ279+273.15)) * AR279/BN279 * AQ279) * BN279/(100*BB279) * 1000/(1000 - AP279)</f>
        <v>0</v>
      </c>
      <c r="AO279">
        <v>23.7911595873559</v>
      </c>
      <c r="AP279">
        <v>24.9352448484848</v>
      </c>
      <c r="AQ279">
        <v>-5.43397609581315e-05</v>
      </c>
      <c r="AR279">
        <v>77.414151381061</v>
      </c>
      <c r="AS279">
        <v>32</v>
      </c>
      <c r="AT279">
        <v>6</v>
      </c>
      <c r="AU279">
        <f>IF(AS279*$H$13&gt;=AW279,1.0,(AW279/(AW279-AS279*$H$13)))</f>
        <v>0</v>
      </c>
      <c r="AV279">
        <f>(AU279-1)*100</f>
        <v>0</v>
      </c>
      <c r="AW279">
        <f>MAX(0,($B$13+$C$13*BV279)/(1+$D$13*BV279)*BO279/(BQ279+273)*$E$13)</f>
        <v>0</v>
      </c>
      <c r="AX279">
        <f>$B$11*BW279+$C$11*BX279+$F$11*CI279*(1-CL279)</f>
        <v>0</v>
      </c>
      <c r="AY279">
        <f>AX279*AZ279</f>
        <v>0</v>
      </c>
      <c r="AZ279">
        <f>($B$11*$D$9+$C$11*$D$9+$F$11*((CV279+CN279)/MAX(CV279+CN279+CW279, 0.1)*$I$9+CW279/MAX(CV279+CN279+CW279, 0.1)*$J$9))/($B$11+$C$11+$F$11)</f>
        <v>0</v>
      </c>
      <c r="BA279">
        <f>($B$11*$K$9+$C$11*$K$9+$F$11*((CV279+CN279)/MAX(CV279+CN279+CW279, 0.1)*$P$9+CW279/MAX(CV279+CN279+CW279, 0.1)*$Q$9))/($B$11+$C$11+$F$11)</f>
        <v>0</v>
      </c>
      <c r="BB279">
        <v>2.18</v>
      </c>
      <c r="BC279">
        <v>0.5</v>
      </c>
      <c r="BD279" t="s">
        <v>355</v>
      </c>
      <c r="BE279">
        <v>2</v>
      </c>
      <c r="BF279" t="b">
        <v>1</v>
      </c>
      <c r="BG279">
        <v>1656175743</v>
      </c>
      <c r="BH279">
        <v>430.445703703704</v>
      </c>
      <c r="BI279">
        <v>456.600555555556</v>
      </c>
      <c r="BJ279">
        <v>24.9379740740741</v>
      </c>
      <c r="BK279">
        <v>23.8119777777778</v>
      </c>
      <c r="BL279">
        <v>429.041259259259</v>
      </c>
      <c r="BM279">
        <v>24.8864111111111</v>
      </c>
      <c r="BN279">
        <v>499.996407407407</v>
      </c>
      <c r="BO279">
        <v>76.3444888888889</v>
      </c>
      <c r="BP279">
        <v>0.0999885851851852</v>
      </c>
      <c r="BQ279">
        <v>28.0693481481481</v>
      </c>
      <c r="BR279">
        <v>28.4021444444444</v>
      </c>
      <c r="BS279">
        <v>999.9</v>
      </c>
      <c r="BT279">
        <v>0</v>
      </c>
      <c r="BU279">
        <v>0</v>
      </c>
      <c r="BV279">
        <v>9999.6962962963</v>
      </c>
      <c r="BW279">
        <v>0</v>
      </c>
      <c r="BX279">
        <v>1842.66777777778</v>
      </c>
      <c r="BY279">
        <v>-26.1548148148148</v>
      </c>
      <c r="BZ279">
        <v>441.454740740741</v>
      </c>
      <c r="CA279">
        <v>467.738185185185</v>
      </c>
      <c r="CB279">
        <v>1.12598592592593</v>
      </c>
      <c r="CC279">
        <v>456.600555555556</v>
      </c>
      <c r="CD279">
        <v>23.8119777777778</v>
      </c>
      <c r="CE279">
        <v>1.90387740740741</v>
      </c>
      <c r="CF279">
        <v>1.81791296296296</v>
      </c>
      <c r="CG279">
        <v>16.6667851851852</v>
      </c>
      <c r="CH279">
        <v>15.9416703703704</v>
      </c>
      <c r="CI279">
        <v>2000.01296296296</v>
      </c>
      <c r="CJ279">
        <v>0.979996888888889</v>
      </c>
      <c r="CK279">
        <v>0.0200026148148148</v>
      </c>
      <c r="CL279">
        <v>0</v>
      </c>
      <c r="CM279">
        <v>2.49579259259259</v>
      </c>
      <c r="CN279">
        <v>0</v>
      </c>
      <c r="CO279">
        <v>2067.9337037037</v>
      </c>
      <c r="CP279">
        <v>16705.5037037037</v>
      </c>
      <c r="CQ279">
        <v>46.562</v>
      </c>
      <c r="CR279">
        <v>49.3446666666667</v>
      </c>
      <c r="CS279">
        <v>47.625</v>
      </c>
      <c r="CT279">
        <v>47.2196666666667</v>
      </c>
      <c r="CU279">
        <v>46.125</v>
      </c>
      <c r="CV279">
        <v>1960.00296296296</v>
      </c>
      <c r="CW279">
        <v>40.01</v>
      </c>
      <c r="CX279">
        <v>0</v>
      </c>
      <c r="CY279">
        <v>1656175749.6</v>
      </c>
      <c r="CZ279">
        <v>0</v>
      </c>
      <c r="DA279">
        <v>0</v>
      </c>
      <c r="DB279" t="s">
        <v>356</v>
      </c>
      <c r="DC279">
        <v>1656081796.1</v>
      </c>
      <c r="DD279">
        <v>1656081786.6</v>
      </c>
      <c r="DE279">
        <v>0</v>
      </c>
      <c r="DF279">
        <v>0.447</v>
      </c>
      <c r="DG279">
        <v>0.012</v>
      </c>
      <c r="DH279">
        <v>1.816</v>
      </c>
      <c r="DI279">
        <v>-0.091</v>
      </c>
      <c r="DJ279">
        <v>420</v>
      </c>
      <c r="DK279">
        <v>13</v>
      </c>
      <c r="DL279">
        <v>0.64</v>
      </c>
      <c r="DM279">
        <v>0.22</v>
      </c>
      <c r="DN279">
        <v>-21.8725819512195</v>
      </c>
      <c r="DO279">
        <v>-63.5819372822299</v>
      </c>
      <c r="DP279">
        <v>6.34843904325373</v>
      </c>
      <c r="DQ279">
        <v>0</v>
      </c>
      <c r="DR279">
        <v>1.12632097560976</v>
      </c>
      <c r="DS279">
        <v>0.0385795818815324</v>
      </c>
      <c r="DT279">
        <v>0.0163658965467796</v>
      </c>
      <c r="DU279">
        <v>1</v>
      </c>
      <c r="DV279">
        <v>1</v>
      </c>
      <c r="DW279">
        <v>2</v>
      </c>
      <c r="DX279" t="s">
        <v>375</v>
      </c>
      <c r="DY279">
        <v>2.78982</v>
      </c>
      <c r="DZ279">
        <v>2.71654</v>
      </c>
      <c r="EA279">
        <v>0.079824</v>
      </c>
      <c r="EB279">
        <v>0.0840129</v>
      </c>
      <c r="EC279">
        <v>0.0884971</v>
      </c>
      <c r="ED279">
        <v>0.0850028</v>
      </c>
      <c r="EE279">
        <v>25530.3</v>
      </c>
      <c r="EF279">
        <v>22046.5</v>
      </c>
      <c r="EG279">
        <v>24878.8</v>
      </c>
      <c r="EH279">
        <v>23477.8</v>
      </c>
      <c r="EI279">
        <v>38804.7</v>
      </c>
      <c r="EJ279">
        <v>35609.5</v>
      </c>
      <c r="EK279">
        <v>45086.4</v>
      </c>
      <c r="EL279">
        <v>41954.9</v>
      </c>
      <c r="EM279">
        <v>1.65762</v>
      </c>
      <c r="EN279">
        <v>2.06757</v>
      </c>
      <c r="EO279">
        <v>-0.0595003</v>
      </c>
      <c r="EP279">
        <v>0</v>
      </c>
      <c r="EQ279">
        <v>29.3697</v>
      </c>
      <c r="ER279">
        <v>999.9</v>
      </c>
      <c r="ES279">
        <v>34.532</v>
      </c>
      <c r="ET279">
        <v>38.411</v>
      </c>
      <c r="EU279">
        <v>30.7885</v>
      </c>
      <c r="EV279">
        <v>53.3568</v>
      </c>
      <c r="EW279">
        <v>32.2716</v>
      </c>
      <c r="EX279">
        <v>2</v>
      </c>
      <c r="EY279">
        <v>0.704571</v>
      </c>
      <c r="EZ279">
        <v>5.78492</v>
      </c>
      <c r="FA279">
        <v>20.1435</v>
      </c>
      <c r="FB279">
        <v>5.23212</v>
      </c>
      <c r="FC279">
        <v>11.9939</v>
      </c>
      <c r="FD279">
        <v>4.95475</v>
      </c>
      <c r="FE279">
        <v>3.304</v>
      </c>
      <c r="FF279">
        <v>9999</v>
      </c>
      <c r="FG279">
        <v>312.5</v>
      </c>
      <c r="FH279">
        <v>3841.4</v>
      </c>
      <c r="FI279">
        <v>9999</v>
      </c>
      <c r="FJ279">
        <v>1.86813</v>
      </c>
      <c r="FK279">
        <v>1.86401</v>
      </c>
      <c r="FL279">
        <v>1.87137</v>
      </c>
      <c r="FM279">
        <v>1.86253</v>
      </c>
      <c r="FN279">
        <v>1.86188</v>
      </c>
      <c r="FO279">
        <v>1.86822</v>
      </c>
      <c r="FP279">
        <v>1.85837</v>
      </c>
      <c r="FQ279">
        <v>1.86462</v>
      </c>
      <c r="FR279">
        <v>5</v>
      </c>
      <c r="FS279">
        <v>0</v>
      </c>
      <c r="FT279">
        <v>0</v>
      </c>
      <c r="FU279">
        <v>0</v>
      </c>
      <c r="FV279" t="s">
        <v>358</v>
      </c>
      <c r="FW279" t="s">
        <v>359</v>
      </c>
      <c r="FX279" t="s">
        <v>360</v>
      </c>
      <c r="FY279" t="s">
        <v>360</v>
      </c>
      <c r="FZ279" t="s">
        <v>360</v>
      </c>
      <c r="GA279" t="s">
        <v>360</v>
      </c>
      <c r="GB279">
        <v>0</v>
      </c>
      <c r="GC279">
        <v>100</v>
      </c>
      <c r="GD279">
        <v>100</v>
      </c>
      <c r="GE279">
        <v>1.438</v>
      </c>
      <c r="GF279">
        <v>0.0515</v>
      </c>
      <c r="GG279">
        <v>0.394990895927804</v>
      </c>
      <c r="GH279">
        <v>0.00311535208462502</v>
      </c>
      <c r="GI279">
        <v>-2.16445174003142e-06</v>
      </c>
      <c r="GJ279">
        <v>9.0383515404126e-10</v>
      </c>
      <c r="GK279">
        <v>0.0515542376217994</v>
      </c>
      <c r="GL279">
        <v>0</v>
      </c>
      <c r="GM279">
        <v>0</v>
      </c>
      <c r="GN279">
        <v>0</v>
      </c>
      <c r="GO279">
        <v>18</v>
      </c>
      <c r="GP279">
        <v>2154</v>
      </c>
      <c r="GQ279">
        <v>2</v>
      </c>
      <c r="GR279">
        <v>17</v>
      </c>
      <c r="GS279">
        <v>1565.9</v>
      </c>
      <c r="GT279">
        <v>1566.1</v>
      </c>
      <c r="GU279">
        <v>1.51855</v>
      </c>
      <c r="GV279">
        <v>2.38892</v>
      </c>
      <c r="GW279">
        <v>1.99829</v>
      </c>
      <c r="GX279">
        <v>2.66602</v>
      </c>
      <c r="GY279">
        <v>2.09473</v>
      </c>
      <c r="GZ279">
        <v>2.41821</v>
      </c>
      <c r="HA279">
        <v>43.7817</v>
      </c>
      <c r="HB279">
        <v>14.8675</v>
      </c>
      <c r="HC279">
        <v>18</v>
      </c>
      <c r="HD279">
        <v>406.04</v>
      </c>
      <c r="HE279">
        <v>692.187</v>
      </c>
      <c r="HF279">
        <v>22.9963</v>
      </c>
      <c r="HG279">
        <v>36.0031</v>
      </c>
      <c r="HH279">
        <v>30.0009</v>
      </c>
      <c r="HI279">
        <v>35.7518</v>
      </c>
      <c r="HJ279">
        <v>35.738</v>
      </c>
      <c r="HK279">
        <v>30.4302</v>
      </c>
      <c r="HL279">
        <v>27.2761</v>
      </c>
      <c r="HM279">
        <v>26.3134</v>
      </c>
      <c r="HN279">
        <v>23</v>
      </c>
      <c r="HO279">
        <v>507.483</v>
      </c>
      <c r="HP279">
        <v>23.9002</v>
      </c>
      <c r="HQ279">
        <v>95.3403</v>
      </c>
      <c r="HR279">
        <v>98.5761</v>
      </c>
    </row>
    <row r="280" spans="1:226">
      <c r="A280">
        <v>264</v>
      </c>
      <c r="B280">
        <v>1656175755.5</v>
      </c>
      <c r="C280">
        <v>5959</v>
      </c>
      <c r="D280" t="s">
        <v>889</v>
      </c>
      <c r="E280" t="s">
        <v>890</v>
      </c>
      <c r="F280">
        <v>5</v>
      </c>
      <c r="G280" t="s">
        <v>832</v>
      </c>
      <c r="H280" t="s">
        <v>354</v>
      </c>
      <c r="I280">
        <v>1656175747.71429</v>
      </c>
      <c r="J280">
        <f>(K280)/1000</f>
        <v>0</v>
      </c>
      <c r="K280">
        <f>IF(BF280, AN280, AH280)</f>
        <v>0</v>
      </c>
      <c r="L280">
        <f>IF(BF280, AI280, AG280)</f>
        <v>0</v>
      </c>
      <c r="M280">
        <f>BH280 - IF(AU280&gt;1, L280*BB280*100.0/(AW280*BV280), 0)</f>
        <v>0</v>
      </c>
      <c r="N280">
        <f>((T280-J280/2)*M280-L280)/(T280+J280/2)</f>
        <v>0</v>
      </c>
      <c r="O280">
        <f>N280*(BO280+BP280)/1000.0</f>
        <v>0</v>
      </c>
      <c r="P280">
        <f>(BH280 - IF(AU280&gt;1, L280*BB280*100.0/(AW280*BV280), 0))*(BO280+BP280)/1000.0</f>
        <v>0</v>
      </c>
      <c r="Q280">
        <f>2.0/((1/S280-1/R280)+SIGN(S280)*SQRT((1/S280-1/R280)*(1/S280-1/R280) + 4*BC280/((BC280+1)*(BC280+1))*(2*1/S280*1/R280-1/R280*1/R280)))</f>
        <v>0</v>
      </c>
      <c r="R280">
        <f>IF(LEFT(BD280,1)&lt;&gt;"0",IF(LEFT(BD280,1)="1",3.0,BE280),$D$5+$E$5*(BV280*BO280/($K$5*1000))+$F$5*(BV280*BO280/($K$5*1000))*MAX(MIN(BB280,$J$5),$I$5)*MAX(MIN(BB280,$J$5),$I$5)+$G$5*MAX(MIN(BB280,$J$5),$I$5)*(BV280*BO280/($K$5*1000))+$H$5*(BV280*BO280/($K$5*1000))*(BV280*BO280/($K$5*1000)))</f>
        <v>0</v>
      </c>
      <c r="S280">
        <f>J280*(1000-(1000*0.61365*exp(17.502*W280/(240.97+W280))/(BO280+BP280)+BJ280)/2)/(1000*0.61365*exp(17.502*W280/(240.97+W280))/(BO280+BP280)-BJ280)</f>
        <v>0</v>
      </c>
      <c r="T280">
        <f>1/((BC280+1)/(Q280/1.6)+1/(R280/1.37)) + BC280/((BC280+1)/(Q280/1.6) + BC280/(R280/1.37))</f>
        <v>0</v>
      </c>
      <c r="U280">
        <f>(AX280*BA280)</f>
        <v>0</v>
      </c>
      <c r="V280">
        <f>(BQ280+(U280+2*0.95*5.67E-8*(((BQ280+$B$7)+273)^4-(BQ280+273)^4)-44100*J280)/(1.84*29.3*R280+8*0.95*5.67E-8*(BQ280+273)^3))</f>
        <v>0</v>
      </c>
      <c r="W280">
        <f>($C$7*BR280+$D$7*BS280+$E$7*V280)</f>
        <v>0</v>
      </c>
      <c r="X280">
        <f>0.61365*exp(17.502*W280/(240.97+W280))</f>
        <v>0</v>
      </c>
      <c r="Y280">
        <f>(Z280/AA280*100)</f>
        <v>0</v>
      </c>
      <c r="Z280">
        <f>BJ280*(BO280+BP280)/1000</f>
        <v>0</v>
      </c>
      <c r="AA280">
        <f>0.61365*exp(17.502*BQ280/(240.97+BQ280))</f>
        <v>0</v>
      </c>
      <c r="AB280">
        <f>(X280-BJ280*(BO280+BP280)/1000)</f>
        <v>0</v>
      </c>
      <c r="AC280">
        <f>(-J280*44100)</f>
        <v>0</v>
      </c>
      <c r="AD280">
        <f>2*29.3*R280*0.92*(BQ280-W280)</f>
        <v>0</v>
      </c>
      <c r="AE280">
        <f>2*0.95*5.67E-8*(((BQ280+$B$7)+273)^4-(W280+273)^4)</f>
        <v>0</v>
      </c>
      <c r="AF280">
        <f>U280+AE280+AC280+AD280</f>
        <v>0</v>
      </c>
      <c r="AG280">
        <f>BN280*AU280*(BI280-BH280*(1000-AU280*BK280)/(1000-AU280*BJ280))/(100*BB280)</f>
        <v>0</v>
      </c>
      <c r="AH280">
        <f>1000*BN280*AU280*(BJ280-BK280)/(100*BB280*(1000-AU280*BJ280))</f>
        <v>0</v>
      </c>
      <c r="AI280">
        <f>(AJ280 - AK280 - BO280*1E3/(8.314*(BQ280+273.15)) * AM280/BN280 * AL280) * BN280/(100*BB280) * (1000 - BK280)/1000</f>
        <v>0</v>
      </c>
      <c r="AJ280">
        <v>498.509423527038</v>
      </c>
      <c r="AK280">
        <v>475.735078787879</v>
      </c>
      <c r="AL280">
        <v>3.16058064317748</v>
      </c>
      <c r="AM280">
        <v>66.8778104933795</v>
      </c>
      <c r="AN280">
        <f>(AP280 - AO280 + BO280*1E3/(8.314*(BQ280+273.15)) * AR280/BN280 * AQ280) * BN280/(100*BB280) * 1000/(1000 - AP280)</f>
        <v>0</v>
      </c>
      <c r="AO280">
        <v>23.8079507024512</v>
      </c>
      <c r="AP280">
        <v>24.9353</v>
      </c>
      <c r="AQ280">
        <v>-1.2289560110889e-05</v>
      </c>
      <c r="AR280">
        <v>77.414151381061</v>
      </c>
      <c r="AS280">
        <v>32</v>
      </c>
      <c r="AT280">
        <v>6</v>
      </c>
      <c r="AU280">
        <f>IF(AS280*$H$13&gt;=AW280,1.0,(AW280/(AW280-AS280*$H$13)))</f>
        <v>0</v>
      </c>
      <c r="AV280">
        <f>(AU280-1)*100</f>
        <v>0</v>
      </c>
      <c r="AW280">
        <f>MAX(0,($B$13+$C$13*BV280)/(1+$D$13*BV280)*BO280/(BQ280+273)*$E$13)</f>
        <v>0</v>
      </c>
      <c r="AX280">
        <f>$B$11*BW280+$C$11*BX280+$F$11*CI280*(1-CL280)</f>
        <v>0</v>
      </c>
      <c r="AY280">
        <f>AX280*AZ280</f>
        <v>0</v>
      </c>
      <c r="AZ280">
        <f>($B$11*$D$9+$C$11*$D$9+$F$11*((CV280+CN280)/MAX(CV280+CN280+CW280, 0.1)*$I$9+CW280/MAX(CV280+CN280+CW280, 0.1)*$J$9))/($B$11+$C$11+$F$11)</f>
        <v>0</v>
      </c>
      <c r="BA280">
        <f>($B$11*$K$9+$C$11*$K$9+$F$11*((CV280+CN280)/MAX(CV280+CN280+CW280, 0.1)*$P$9+CW280/MAX(CV280+CN280+CW280, 0.1)*$Q$9))/($B$11+$C$11+$F$11)</f>
        <v>0</v>
      </c>
      <c r="BB280">
        <v>2.18</v>
      </c>
      <c r="BC280">
        <v>0.5</v>
      </c>
      <c r="BD280" t="s">
        <v>355</v>
      </c>
      <c r="BE280">
        <v>2</v>
      </c>
      <c r="BF280" t="b">
        <v>1</v>
      </c>
      <c r="BG280">
        <v>1656175747.71429</v>
      </c>
      <c r="BH280">
        <v>442.573357142857</v>
      </c>
      <c r="BI280">
        <v>471.736714285714</v>
      </c>
      <c r="BJ280">
        <v>24.9377035714286</v>
      </c>
      <c r="BK280">
        <v>23.8077035714286</v>
      </c>
      <c r="BL280">
        <v>441.147821428571</v>
      </c>
      <c r="BM280">
        <v>24.8861428571429</v>
      </c>
      <c r="BN280">
        <v>500.000071428571</v>
      </c>
      <c r="BO280">
        <v>76.3446571428571</v>
      </c>
      <c r="BP280">
        <v>0.0999549142857143</v>
      </c>
      <c r="BQ280">
        <v>28.0642178571429</v>
      </c>
      <c r="BR280">
        <v>28.4023607142857</v>
      </c>
      <c r="BS280">
        <v>999.9</v>
      </c>
      <c r="BT280">
        <v>0</v>
      </c>
      <c r="BU280">
        <v>0</v>
      </c>
      <c r="BV280">
        <v>10007.8378571429</v>
      </c>
      <c r="BW280">
        <v>0</v>
      </c>
      <c r="BX280">
        <v>1969.22357142857</v>
      </c>
      <c r="BY280">
        <v>-29.1633535714286</v>
      </c>
      <c r="BZ280">
        <v>453.892428571429</v>
      </c>
      <c r="CA280">
        <v>483.241535714286</v>
      </c>
      <c r="CB280">
        <v>1.12999321428571</v>
      </c>
      <c r="CC280">
        <v>471.736714285714</v>
      </c>
      <c r="CD280">
        <v>23.8077035714286</v>
      </c>
      <c r="CE280">
        <v>1.90386035714286</v>
      </c>
      <c r="CF280">
        <v>1.81759035714286</v>
      </c>
      <c r="CG280">
        <v>16.66665</v>
      </c>
      <c r="CH280">
        <v>15.9388964285714</v>
      </c>
      <c r="CI280">
        <v>2000.005</v>
      </c>
      <c r="CJ280">
        <v>0.979996892857143</v>
      </c>
      <c r="CK280">
        <v>0.0200026107142857</v>
      </c>
      <c r="CL280">
        <v>0</v>
      </c>
      <c r="CM280">
        <v>2.49394285714286</v>
      </c>
      <c r="CN280">
        <v>0</v>
      </c>
      <c r="CO280">
        <v>2070.20857142857</v>
      </c>
      <c r="CP280">
        <v>16705.4357142857</v>
      </c>
      <c r="CQ280">
        <v>46.562</v>
      </c>
      <c r="CR280">
        <v>49.35475</v>
      </c>
      <c r="CS280">
        <v>47.625</v>
      </c>
      <c r="CT280">
        <v>47.22975</v>
      </c>
      <c r="CU280">
        <v>46.125</v>
      </c>
      <c r="CV280">
        <v>1959.995</v>
      </c>
      <c r="CW280">
        <v>40.0075</v>
      </c>
      <c r="CX280">
        <v>0</v>
      </c>
      <c r="CY280">
        <v>1656175754.4</v>
      </c>
      <c r="CZ280">
        <v>0</v>
      </c>
      <c r="DA280">
        <v>0</v>
      </c>
      <c r="DB280" t="s">
        <v>356</v>
      </c>
      <c r="DC280">
        <v>1656081796.1</v>
      </c>
      <c r="DD280">
        <v>1656081786.6</v>
      </c>
      <c r="DE280">
        <v>0</v>
      </c>
      <c r="DF280">
        <v>0.447</v>
      </c>
      <c r="DG280">
        <v>0.012</v>
      </c>
      <c r="DH280">
        <v>1.816</v>
      </c>
      <c r="DI280">
        <v>-0.091</v>
      </c>
      <c r="DJ280">
        <v>420</v>
      </c>
      <c r="DK280">
        <v>13</v>
      </c>
      <c r="DL280">
        <v>0.64</v>
      </c>
      <c r="DM280">
        <v>0.22</v>
      </c>
      <c r="DN280">
        <v>-26.3547</v>
      </c>
      <c r="DO280">
        <v>-44.3466271777003</v>
      </c>
      <c r="DP280">
        <v>4.50262952869575</v>
      </c>
      <c r="DQ280">
        <v>0</v>
      </c>
      <c r="DR280">
        <v>1.12426878048781</v>
      </c>
      <c r="DS280">
        <v>0.0982396515679448</v>
      </c>
      <c r="DT280">
        <v>0.0147311800059075</v>
      </c>
      <c r="DU280">
        <v>1</v>
      </c>
      <c r="DV280">
        <v>1</v>
      </c>
      <c r="DW280">
        <v>2</v>
      </c>
      <c r="DX280" t="s">
        <v>375</v>
      </c>
      <c r="DY280">
        <v>2.78975</v>
      </c>
      <c r="DZ280">
        <v>2.71667</v>
      </c>
      <c r="EA280">
        <v>0.0818723</v>
      </c>
      <c r="EB280">
        <v>0.0861278</v>
      </c>
      <c r="EC280">
        <v>0.0885041</v>
      </c>
      <c r="ED280">
        <v>0.0850339</v>
      </c>
      <c r="EE280">
        <v>25472.5</v>
      </c>
      <c r="EF280">
        <v>21994.9</v>
      </c>
      <c r="EG280">
        <v>24877.8</v>
      </c>
      <c r="EH280">
        <v>23477.1</v>
      </c>
      <c r="EI280">
        <v>38803.2</v>
      </c>
      <c r="EJ280">
        <v>35607.3</v>
      </c>
      <c r="EK280">
        <v>45084.9</v>
      </c>
      <c r="EL280">
        <v>41953.6</v>
      </c>
      <c r="EM280">
        <v>1.65737</v>
      </c>
      <c r="EN280">
        <v>2.06752</v>
      </c>
      <c r="EO280">
        <v>-0.0576004</v>
      </c>
      <c r="EP280">
        <v>0</v>
      </c>
      <c r="EQ280">
        <v>29.3625</v>
      </c>
      <c r="ER280">
        <v>999.9</v>
      </c>
      <c r="ES280">
        <v>34.507</v>
      </c>
      <c r="ET280">
        <v>38.421</v>
      </c>
      <c r="EU280">
        <v>30.7804</v>
      </c>
      <c r="EV280">
        <v>52.9768</v>
      </c>
      <c r="EW280">
        <v>32.1635</v>
      </c>
      <c r="EX280">
        <v>2</v>
      </c>
      <c r="EY280">
        <v>0.705574</v>
      </c>
      <c r="EZ280">
        <v>5.78494</v>
      </c>
      <c r="FA280">
        <v>20.1437</v>
      </c>
      <c r="FB280">
        <v>5.23241</v>
      </c>
      <c r="FC280">
        <v>11.9939</v>
      </c>
      <c r="FD280">
        <v>4.95485</v>
      </c>
      <c r="FE280">
        <v>3.30395</v>
      </c>
      <c r="FF280">
        <v>9999</v>
      </c>
      <c r="FG280">
        <v>312.5</v>
      </c>
      <c r="FH280">
        <v>3841.7</v>
      </c>
      <c r="FI280">
        <v>9999</v>
      </c>
      <c r="FJ280">
        <v>1.86813</v>
      </c>
      <c r="FK280">
        <v>1.86401</v>
      </c>
      <c r="FL280">
        <v>1.87136</v>
      </c>
      <c r="FM280">
        <v>1.86252</v>
      </c>
      <c r="FN280">
        <v>1.86188</v>
      </c>
      <c r="FO280">
        <v>1.86822</v>
      </c>
      <c r="FP280">
        <v>1.85838</v>
      </c>
      <c r="FQ280">
        <v>1.86462</v>
      </c>
      <c r="FR280">
        <v>5</v>
      </c>
      <c r="FS280">
        <v>0</v>
      </c>
      <c r="FT280">
        <v>0</v>
      </c>
      <c r="FU280">
        <v>0</v>
      </c>
      <c r="FV280" t="s">
        <v>358</v>
      </c>
      <c r="FW280" t="s">
        <v>359</v>
      </c>
      <c r="FX280" t="s">
        <v>360</v>
      </c>
      <c r="FY280" t="s">
        <v>360</v>
      </c>
      <c r="FZ280" t="s">
        <v>360</v>
      </c>
      <c r="GA280" t="s">
        <v>360</v>
      </c>
      <c r="GB280">
        <v>0</v>
      </c>
      <c r="GC280">
        <v>100</v>
      </c>
      <c r="GD280">
        <v>100</v>
      </c>
      <c r="GE280">
        <v>1.465</v>
      </c>
      <c r="GF280">
        <v>0.0516</v>
      </c>
      <c r="GG280">
        <v>0.394990895927804</v>
      </c>
      <c r="GH280">
        <v>0.00311535208462502</v>
      </c>
      <c r="GI280">
        <v>-2.16445174003142e-06</v>
      </c>
      <c r="GJ280">
        <v>9.0383515404126e-10</v>
      </c>
      <c r="GK280">
        <v>0.0515542376217994</v>
      </c>
      <c r="GL280">
        <v>0</v>
      </c>
      <c r="GM280">
        <v>0</v>
      </c>
      <c r="GN280">
        <v>0</v>
      </c>
      <c r="GO280">
        <v>18</v>
      </c>
      <c r="GP280">
        <v>2154</v>
      </c>
      <c r="GQ280">
        <v>2</v>
      </c>
      <c r="GR280">
        <v>17</v>
      </c>
      <c r="GS280">
        <v>1566</v>
      </c>
      <c r="GT280">
        <v>1566.1</v>
      </c>
      <c r="GU280">
        <v>1.55884</v>
      </c>
      <c r="GV280">
        <v>2.40845</v>
      </c>
      <c r="GW280">
        <v>1.99829</v>
      </c>
      <c r="GX280">
        <v>2.66602</v>
      </c>
      <c r="GY280">
        <v>2.09351</v>
      </c>
      <c r="GZ280">
        <v>2.39136</v>
      </c>
      <c r="HA280">
        <v>43.7817</v>
      </c>
      <c r="HB280">
        <v>14.8675</v>
      </c>
      <c r="HC280">
        <v>18</v>
      </c>
      <c r="HD280">
        <v>405.961</v>
      </c>
      <c r="HE280">
        <v>692.263</v>
      </c>
      <c r="HF280">
        <v>22.9988</v>
      </c>
      <c r="HG280">
        <v>36.0146</v>
      </c>
      <c r="HH280">
        <v>30.001</v>
      </c>
      <c r="HI280">
        <v>35.7632</v>
      </c>
      <c r="HJ280">
        <v>35.749</v>
      </c>
      <c r="HK280">
        <v>31.2357</v>
      </c>
      <c r="HL280">
        <v>27.0023</v>
      </c>
      <c r="HM280">
        <v>26.3134</v>
      </c>
      <c r="HN280">
        <v>23</v>
      </c>
      <c r="HO280">
        <v>521.083</v>
      </c>
      <c r="HP280">
        <v>23.8992</v>
      </c>
      <c r="HQ280">
        <v>95.337</v>
      </c>
      <c r="HR280">
        <v>98.5732</v>
      </c>
    </row>
    <row r="281" spans="1:226">
      <c r="A281">
        <v>265</v>
      </c>
      <c r="B281">
        <v>1656175760.5</v>
      </c>
      <c r="C281">
        <v>5964</v>
      </c>
      <c r="D281" t="s">
        <v>891</v>
      </c>
      <c r="E281" t="s">
        <v>892</v>
      </c>
      <c r="F281">
        <v>5</v>
      </c>
      <c r="G281" t="s">
        <v>832</v>
      </c>
      <c r="H281" t="s">
        <v>354</v>
      </c>
      <c r="I281">
        <v>1656175753</v>
      </c>
      <c r="J281">
        <f>(K281)/1000</f>
        <v>0</v>
      </c>
      <c r="K281">
        <f>IF(BF281, AN281, AH281)</f>
        <v>0</v>
      </c>
      <c r="L281">
        <f>IF(BF281, AI281, AG281)</f>
        <v>0</v>
      </c>
      <c r="M281">
        <f>BH281 - IF(AU281&gt;1, L281*BB281*100.0/(AW281*BV281), 0)</f>
        <v>0</v>
      </c>
      <c r="N281">
        <f>((T281-J281/2)*M281-L281)/(T281+J281/2)</f>
        <v>0</v>
      </c>
      <c r="O281">
        <f>N281*(BO281+BP281)/1000.0</f>
        <v>0</v>
      </c>
      <c r="P281">
        <f>(BH281 - IF(AU281&gt;1, L281*BB281*100.0/(AW281*BV281), 0))*(BO281+BP281)/1000.0</f>
        <v>0</v>
      </c>
      <c r="Q281">
        <f>2.0/((1/S281-1/R281)+SIGN(S281)*SQRT((1/S281-1/R281)*(1/S281-1/R281) + 4*BC281/((BC281+1)*(BC281+1))*(2*1/S281*1/R281-1/R281*1/R281)))</f>
        <v>0</v>
      </c>
      <c r="R281">
        <f>IF(LEFT(BD281,1)&lt;&gt;"0",IF(LEFT(BD281,1)="1",3.0,BE281),$D$5+$E$5*(BV281*BO281/($K$5*1000))+$F$5*(BV281*BO281/($K$5*1000))*MAX(MIN(BB281,$J$5),$I$5)*MAX(MIN(BB281,$J$5),$I$5)+$G$5*MAX(MIN(BB281,$J$5),$I$5)*(BV281*BO281/($K$5*1000))+$H$5*(BV281*BO281/($K$5*1000))*(BV281*BO281/($K$5*1000)))</f>
        <v>0</v>
      </c>
      <c r="S281">
        <f>J281*(1000-(1000*0.61365*exp(17.502*W281/(240.97+W281))/(BO281+BP281)+BJ281)/2)/(1000*0.61365*exp(17.502*W281/(240.97+W281))/(BO281+BP281)-BJ281)</f>
        <v>0</v>
      </c>
      <c r="T281">
        <f>1/((BC281+1)/(Q281/1.6)+1/(R281/1.37)) + BC281/((BC281+1)/(Q281/1.6) + BC281/(R281/1.37))</f>
        <v>0</v>
      </c>
      <c r="U281">
        <f>(AX281*BA281)</f>
        <v>0</v>
      </c>
      <c r="V281">
        <f>(BQ281+(U281+2*0.95*5.67E-8*(((BQ281+$B$7)+273)^4-(BQ281+273)^4)-44100*J281)/(1.84*29.3*R281+8*0.95*5.67E-8*(BQ281+273)^3))</f>
        <v>0</v>
      </c>
      <c r="W281">
        <f>($C$7*BR281+$D$7*BS281+$E$7*V281)</f>
        <v>0</v>
      </c>
      <c r="X281">
        <f>0.61365*exp(17.502*W281/(240.97+W281))</f>
        <v>0</v>
      </c>
      <c r="Y281">
        <f>(Z281/AA281*100)</f>
        <v>0</v>
      </c>
      <c r="Z281">
        <f>BJ281*(BO281+BP281)/1000</f>
        <v>0</v>
      </c>
      <c r="AA281">
        <f>0.61365*exp(17.502*BQ281/(240.97+BQ281))</f>
        <v>0</v>
      </c>
      <c r="AB281">
        <f>(X281-BJ281*(BO281+BP281)/1000)</f>
        <v>0</v>
      </c>
      <c r="AC281">
        <f>(-J281*44100)</f>
        <v>0</v>
      </c>
      <c r="AD281">
        <f>2*29.3*R281*0.92*(BQ281-W281)</f>
        <v>0</v>
      </c>
      <c r="AE281">
        <f>2*0.95*5.67E-8*(((BQ281+$B$7)+273)^4-(W281+273)^4)</f>
        <v>0</v>
      </c>
      <c r="AF281">
        <f>U281+AE281+AC281+AD281</f>
        <v>0</v>
      </c>
      <c r="AG281">
        <f>BN281*AU281*(BI281-BH281*(1000-AU281*BK281)/(1000-AU281*BJ281))/(100*BB281)</f>
        <v>0</v>
      </c>
      <c r="AH281">
        <f>1000*BN281*AU281*(BJ281-BK281)/(100*BB281*(1000-AU281*BJ281))</f>
        <v>0</v>
      </c>
      <c r="AI281">
        <f>(AJ281 - AK281 - BO281*1E3/(8.314*(BQ281+273.15)) * AM281/BN281 * AL281) * BN281/(100*BB281) * (1000 - BK281)/1000</f>
        <v>0</v>
      </c>
      <c r="AJ281">
        <v>515.411214834887</v>
      </c>
      <c r="AK281">
        <v>491.995987878788</v>
      </c>
      <c r="AL281">
        <v>3.26204797637291</v>
      </c>
      <c r="AM281">
        <v>66.8778104933795</v>
      </c>
      <c r="AN281">
        <f>(AP281 - AO281 + BO281*1E3/(8.314*(BQ281+273.15)) * AR281/BN281 * AQ281) * BN281/(100*BB281) * 1000/(1000 - AP281)</f>
        <v>0</v>
      </c>
      <c r="AO281">
        <v>23.8270680559085</v>
      </c>
      <c r="AP281">
        <v>24.9522254545455</v>
      </c>
      <c r="AQ281">
        <v>0.000222681148422183</v>
      </c>
      <c r="AR281">
        <v>77.414151381061</v>
      </c>
      <c r="AS281">
        <v>32</v>
      </c>
      <c r="AT281">
        <v>6</v>
      </c>
      <c r="AU281">
        <f>IF(AS281*$H$13&gt;=AW281,1.0,(AW281/(AW281-AS281*$H$13)))</f>
        <v>0</v>
      </c>
      <c r="AV281">
        <f>(AU281-1)*100</f>
        <v>0</v>
      </c>
      <c r="AW281">
        <f>MAX(0,($B$13+$C$13*BV281)/(1+$D$13*BV281)*BO281/(BQ281+273)*$E$13)</f>
        <v>0</v>
      </c>
      <c r="AX281">
        <f>$B$11*BW281+$C$11*BX281+$F$11*CI281*(1-CL281)</f>
        <v>0</v>
      </c>
      <c r="AY281">
        <f>AX281*AZ281</f>
        <v>0</v>
      </c>
      <c r="AZ281">
        <f>($B$11*$D$9+$C$11*$D$9+$F$11*((CV281+CN281)/MAX(CV281+CN281+CW281, 0.1)*$I$9+CW281/MAX(CV281+CN281+CW281, 0.1)*$J$9))/($B$11+$C$11+$F$11)</f>
        <v>0</v>
      </c>
      <c r="BA281">
        <f>($B$11*$K$9+$C$11*$K$9+$F$11*((CV281+CN281)/MAX(CV281+CN281+CW281, 0.1)*$P$9+CW281/MAX(CV281+CN281+CW281, 0.1)*$Q$9))/($B$11+$C$11+$F$11)</f>
        <v>0</v>
      </c>
      <c r="BB281">
        <v>2.18</v>
      </c>
      <c r="BC281">
        <v>0.5</v>
      </c>
      <c r="BD281" t="s">
        <v>355</v>
      </c>
      <c r="BE281">
        <v>2</v>
      </c>
      <c r="BF281" t="b">
        <v>1</v>
      </c>
      <c r="BG281">
        <v>1656175753</v>
      </c>
      <c r="BH281">
        <v>457.928518518519</v>
      </c>
      <c r="BI281">
        <v>489.097925925926</v>
      </c>
      <c r="BJ281">
        <v>24.9398037037037</v>
      </c>
      <c r="BK281">
        <v>23.8134777777778</v>
      </c>
      <c r="BL281">
        <v>456.476740740741</v>
      </c>
      <c r="BM281">
        <v>24.8882444444444</v>
      </c>
      <c r="BN281">
        <v>500.005185185185</v>
      </c>
      <c r="BO281">
        <v>76.3452296296296</v>
      </c>
      <c r="BP281">
        <v>0.100012403703704</v>
      </c>
      <c r="BQ281">
        <v>28.0606148148148</v>
      </c>
      <c r="BR281">
        <v>28.4117518518519</v>
      </c>
      <c r="BS281">
        <v>999.9</v>
      </c>
      <c r="BT281">
        <v>0</v>
      </c>
      <c r="BU281">
        <v>0</v>
      </c>
      <c r="BV281">
        <v>10007.3881481481</v>
      </c>
      <c r="BW281">
        <v>0</v>
      </c>
      <c r="BX281">
        <v>1967.60333333333</v>
      </c>
      <c r="BY281">
        <v>-31.1694444444444</v>
      </c>
      <c r="BZ281">
        <v>469.641407407407</v>
      </c>
      <c r="CA281">
        <v>501.029481481481</v>
      </c>
      <c r="CB281">
        <v>1.12632074074074</v>
      </c>
      <c r="CC281">
        <v>489.097925925926</v>
      </c>
      <c r="CD281">
        <v>23.8134777777778</v>
      </c>
      <c r="CE281">
        <v>1.90403407407407</v>
      </c>
      <c r="CF281">
        <v>1.81804518518519</v>
      </c>
      <c r="CG281">
        <v>16.6680925925926</v>
      </c>
      <c r="CH281">
        <v>15.9428074074074</v>
      </c>
      <c r="CI281">
        <v>1999.99851851852</v>
      </c>
      <c r="CJ281">
        <v>0.979996888888889</v>
      </c>
      <c r="CK281">
        <v>0.0200026148148148</v>
      </c>
      <c r="CL281">
        <v>0</v>
      </c>
      <c r="CM281">
        <v>2.46641111111111</v>
      </c>
      <c r="CN281">
        <v>0</v>
      </c>
      <c r="CO281">
        <v>2073.14666666667</v>
      </c>
      <c r="CP281">
        <v>16705.3703703704</v>
      </c>
      <c r="CQ281">
        <v>46.562</v>
      </c>
      <c r="CR281">
        <v>49.3493333333333</v>
      </c>
      <c r="CS281">
        <v>47.625</v>
      </c>
      <c r="CT281">
        <v>47.229</v>
      </c>
      <c r="CU281">
        <v>46.125</v>
      </c>
      <c r="CV281">
        <v>1959.98851851852</v>
      </c>
      <c r="CW281">
        <v>40.007037037037</v>
      </c>
      <c r="CX281">
        <v>0</v>
      </c>
      <c r="CY281">
        <v>1656175759.2</v>
      </c>
      <c r="CZ281">
        <v>0</v>
      </c>
      <c r="DA281">
        <v>0</v>
      </c>
      <c r="DB281" t="s">
        <v>356</v>
      </c>
      <c r="DC281">
        <v>1656081796.1</v>
      </c>
      <c r="DD281">
        <v>1656081786.6</v>
      </c>
      <c r="DE281">
        <v>0</v>
      </c>
      <c r="DF281">
        <v>0.447</v>
      </c>
      <c r="DG281">
        <v>0.012</v>
      </c>
      <c r="DH281">
        <v>1.816</v>
      </c>
      <c r="DI281">
        <v>-0.091</v>
      </c>
      <c r="DJ281">
        <v>420</v>
      </c>
      <c r="DK281">
        <v>13</v>
      </c>
      <c r="DL281">
        <v>0.64</v>
      </c>
      <c r="DM281">
        <v>0.22</v>
      </c>
      <c r="DN281">
        <v>-29.3805292682927</v>
      </c>
      <c r="DO281">
        <v>-26.3600174216028</v>
      </c>
      <c r="DP281">
        <v>2.72320490601038</v>
      </c>
      <c r="DQ281">
        <v>0</v>
      </c>
      <c r="DR281">
        <v>1.12483853658537</v>
      </c>
      <c r="DS281">
        <v>-0.029759163763064</v>
      </c>
      <c r="DT281">
        <v>0.0146030106419751</v>
      </c>
      <c r="DU281">
        <v>1</v>
      </c>
      <c r="DV281">
        <v>1</v>
      </c>
      <c r="DW281">
        <v>2</v>
      </c>
      <c r="DX281" t="s">
        <v>375</v>
      </c>
      <c r="DY281">
        <v>2.78956</v>
      </c>
      <c r="DZ281">
        <v>2.7164</v>
      </c>
      <c r="EA281">
        <v>0.0839479</v>
      </c>
      <c r="EB281">
        <v>0.0881888</v>
      </c>
      <c r="EC281">
        <v>0.088541</v>
      </c>
      <c r="ED281">
        <v>0.0851066</v>
      </c>
      <c r="EE281">
        <v>25413.9</v>
      </c>
      <c r="EF281">
        <v>21944.4</v>
      </c>
      <c r="EG281">
        <v>24877</v>
      </c>
      <c r="EH281">
        <v>23476.2</v>
      </c>
      <c r="EI281">
        <v>38800.2</v>
      </c>
      <c r="EJ281">
        <v>35603.2</v>
      </c>
      <c r="EK281">
        <v>45083.2</v>
      </c>
      <c r="EL281">
        <v>41952.1</v>
      </c>
      <c r="EM281">
        <v>1.65747</v>
      </c>
      <c r="EN281">
        <v>2.06735</v>
      </c>
      <c r="EO281">
        <v>-0.0537783</v>
      </c>
      <c r="EP281">
        <v>0</v>
      </c>
      <c r="EQ281">
        <v>29.3572</v>
      </c>
      <c r="ER281">
        <v>999.9</v>
      </c>
      <c r="ES281">
        <v>34.483</v>
      </c>
      <c r="ET281">
        <v>38.431</v>
      </c>
      <c r="EU281">
        <v>30.7766</v>
      </c>
      <c r="EV281">
        <v>53.3768</v>
      </c>
      <c r="EW281">
        <v>32.3478</v>
      </c>
      <c r="EX281">
        <v>2</v>
      </c>
      <c r="EY281">
        <v>0.706662</v>
      </c>
      <c r="EZ281">
        <v>5.79242</v>
      </c>
      <c r="FA281">
        <v>20.1433</v>
      </c>
      <c r="FB281">
        <v>5.23212</v>
      </c>
      <c r="FC281">
        <v>11.9944</v>
      </c>
      <c r="FD281">
        <v>4.95475</v>
      </c>
      <c r="FE281">
        <v>3.30385</v>
      </c>
      <c r="FF281">
        <v>9999</v>
      </c>
      <c r="FG281">
        <v>312.5</v>
      </c>
      <c r="FH281">
        <v>3841.7</v>
      </c>
      <c r="FI281">
        <v>9999</v>
      </c>
      <c r="FJ281">
        <v>1.86814</v>
      </c>
      <c r="FK281">
        <v>1.86401</v>
      </c>
      <c r="FL281">
        <v>1.87137</v>
      </c>
      <c r="FM281">
        <v>1.8625</v>
      </c>
      <c r="FN281">
        <v>1.86188</v>
      </c>
      <c r="FO281">
        <v>1.86822</v>
      </c>
      <c r="FP281">
        <v>1.85837</v>
      </c>
      <c r="FQ281">
        <v>1.86462</v>
      </c>
      <c r="FR281">
        <v>5</v>
      </c>
      <c r="FS281">
        <v>0</v>
      </c>
      <c r="FT281">
        <v>0</v>
      </c>
      <c r="FU281">
        <v>0</v>
      </c>
      <c r="FV281" t="s">
        <v>358</v>
      </c>
      <c r="FW281" t="s">
        <v>359</v>
      </c>
      <c r="FX281" t="s">
        <v>360</v>
      </c>
      <c r="FY281" t="s">
        <v>360</v>
      </c>
      <c r="FZ281" t="s">
        <v>360</v>
      </c>
      <c r="GA281" t="s">
        <v>360</v>
      </c>
      <c r="GB281">
        <v>0</v>
      </c>
      <c r="GC281">
        <v>100</v>
      </c>
      <c r="GD281">
        <v>100</v>
      </c>
      <c r="GE281">
        <v>1.492</v>
      </c>
      <c r="GF281">
        <v>0.0515</v>
      </c>
      <c r="GG281">
        <v>0.394990895927804</v>
      </c>
      <c r="GH281">
        <v>0.00311535208462502</v>
      </c>
      <c r="GI281">
        <v>-2.16445174003142e-06</v>
      </c>
      <c r="GJ281">
        <v>9.0383515404126e-10</v>
      </c>
      <c r="GK281">
        <v>0.0515542376217994</v>
      </c>
      <c r="GL281">
        <v>0</v>
      </c>
      <c r="GM281">
        <v>0</v>
      </c>
      <c r="GN281">
        <v>0</v>
      </c>
      <c r="GO281">
        <v>18</v>
      </c>
      <c r="GP281">
        <v>2154</v>
      </c>
      <c r="GQ281">
        <v>2</v>
      </c>
      <c r="GR281">
        <v>17</v>
      </c>
      <c r="GS281">
        <v>1566.1</v>
      </c>
      <c r="GT281">
        <v>1566.2</v>
      </c>
      <c r="GU281">
        <v>1.60156</v>
      </c>
      <c r="GV281">
        <v>2.3999</v>
      </c>
      <c r="GW281">
        <v>1.99829</v>
      </c>
      <c r="GX281">
        <v>2.66602</v>
      </c>
      <c r="GY281">
        <v>2.09351</v>
      </c>
      <c r="GZ281">
        <v>2.36328</v>
      </c>
      <c r="HA281">
        <v>43.7817</v>
      </c>
      <c r="HB281">
        <v>14.8588</v>
      </c>
      <c r="HC281">
        <v>18</v>
      </c>
      <c r="HD281">
        <v>406.086</v>
      </c>
      <c r="HE281">
        <v>692.228</v>
      </c>
      <c r="HF281">
        <v>23.0005</v>
      </c>
      <c r="HG281">
        <v>36.0255</v>
      </c>
      <c r="HH281">
        <v>30.0011</v>
      </c>
      <c r="HI281">
        <v>35.7748</v>
      </c>
      <c r="HJ281">
        <v>35.7602</v>
      </c>
      <c r="HK281">
        <v>32.0819</v>
      </c>
      <c r="HL281">
        <v>27.0023</v>
      </c>
      <c r="HM281">
        <v>26.3134</v>
      </c>
      <c r="HN281">
        <v>23</v>
      </c>
      <c r="HO281">
        <v>541.381</v>
      </c>
      <c r="HP281">
        <v>23.8785</v>
      </c>
      <c r="HQ281">
        <v>95.3336</v>
      </c>
      <c r="HR281">
        <v>98.5695</v>
      </c>
    </row>
    <row r="282" spans="1:226">
      <c r="A282">
        <v>266</v>
      </c>
      <c r="B282">
        <v>1656175765.5</v>
      </c>
      <c r="C282">
        <v>5969</v>
      </c>
      <c r="D282" t="s">
        <v>893</v>
      </c>
      <c r="E282" t="s">
        <v>894</v>
      </c>
      <c r="F282">
        <v>5</v>
      </c>
      <c r="G282" t="s">
        <v>832</v>
      </c>
      <c r="H282" t="s">
        <v>354</v>
      </c>
      <c r="I282">
        <v>1656175757.71429</v>
      </c>
      <c r="J282">
        <f>(K282)/1000</f>
        <v>0</v>
      </c>
      <c r="K282">
        <f>IF(BF282, AN282, AH282)</f>
        <v>0</v>
      </c>
      <c r="L282">
        <f>IF(BF282, AI282, AG282)</f>
        <v>0</v>
      </c>
      <c r="M282">
        <f>BH282 - IF(AU282&gt;1, L282*BB282*100.0/(AW282*BV282), 0)</f>
        <v>0</v>
      </c>
      <c r="N282">
        <f>((T282-J282/2)*M282-L282)/(T282+J282/2)</f>
        <v>0</v>
      </c>
      <c r="O282">
        <f>N282*(BO282+BP282)/1000.0</f>
        <v>0</v>
      </c>
      <c r="P282">
        <f>(BH282 - IF(AU282&gt;1, L282*BB282*100.0/(AW282*BV282), 0))*(BO282+BP282)/1000.0</f>
        <v>0</v>
      </c>
      <c r="Q282">
        <f>2.0/((1/S282-1/R282)+SIGN(S282)*SQRT((1/S282-1/R282)*(1/S282-1/R282) + 4*BC282/((BC282+1)*(BC282+1))*(2*1/S282*1/R282-1/R282*1/R282)))</f>
        <v>0</v>
      </c>
      <c r="R282">
        <f>IF(LEFT(BD282,1)&lt;&gt;"0",IF(LEFT(BD282,1)="1",3.0,BE282),$D$5+$E$5*(BV282*BO282/($K$5*1000))+$F$5*(BV282*BO282/($K$5*1000))*MAX(MIN(BB282,$J$5),$I$5)*MAX(MIN(BB282,$J$5),$I$5)+$G$5*MAX(MIN(BB282,$J$5),$I$5)*(BV282*BO282/($K$5*1000))+$H$5*(BV282*BO282/($K$5*1000))*(BV282*BO282/($K$5*1000)))</f>
        <v>0</v>
      </c>
      <c r="S282">
        <f>J282*(1000-(1000*0.61365*exp(17.502*W282/(240.97+W282))/(BO282+BP282)+BJ282)/2)/(1000*0.61365*exp(17.502*W282/(240.97+W282))/(BO282+BP282)-BJ282)</f>
        <v>0</v>
      </c>
      <c r="T282">
        <f>1/((BC282+1)/(Q282/1.6)+1/(R282/1.37)) + BC282/((BC282+1)/(Q282/1.6) + BC282/(R282/1.37))</f>
        <v>0</v>
      </c>
      <c r="U282">
        <f>(AX282*BA282)</f>
        <v>0</v>
      </c>
      <c r="V282">
        <f>(BQ282+(U282+2*0.95*5.67E-8*(((BQ282+$B$7)+273)^4-(BQ282+273)^4)-44100*J282)/(1.84*29.3*R282+8*0.95*5.67E-8*(BQ282+273)^3))</f>
        <v>0</v>
      </c>
      <c r="W282">
        <f>($C$7*BR282+$D$7*BS282+$E$7*V282)</f>
        <v>0</v>
      </c>
      <c r="X282">
        <f>0.61365*exp(17.502*W282/(240.97+W282))</f>
        <v>0</v>
      </c>
      <c r="Y282">
        <f>(Z282/AA282*100)</f>
        <v>0</v>
      </c>
      <c r="Z282">
        <f>BJ282*(BO282+BP282)/1000</f>
        <v>0</v>
      </c>
      <c r="AA282">
        <f>0.61365*exp(17.502*BQ282/(240.97+BQ282))</f>
        <v>0</v>
      </c>
      <c r="AB282">
        <f>(X282-BJ282*(BO282+BP282)/1000)</f>
        <v>0</v>
      </c>
      <c r="AC282">
        <f>(-J282*44100)</f>
        <v>0</v>
      </c>
      <c r="AD282">
        <f>2*29.3*R282*0.92*(BQ282-W282)</f>
        <v>0</v>
      </c>
      <c r="AE282">
        <f>2*0.95*5.67E-8*(((BQ282+$B$7)+273)^4-(W282+273)^4)</f>
        <v>0</v>
      </c>
      <c r="AF282">
        <f>U282+AE282+AC282+AD282</f>
        <v>0</v>
      </c>
      <c r="AG282">
        <f>BN282*AU282*(BI282-BH282*(1000-AU282*BK282)/(1000-AU282*BJ282))/(100*BB282)</f>
        <v>0</v>
      </c>
      <c r="AH282">
        <f>1000*BN282*AU282*(BJ282-BK282)/(100*BB282*(1000-AU282*BJ282))</f>
        <v>0</v>
      </c>
      <c r="AI282">
        <f>(AJ282 - AK282 - BO282*1E3/(8.314*(BQ282+273.15)) * AM282/BN282 * AL282) * BN282/(100*BB282) * (1000 - BK282)/1000</f>
        <v>0</v>
      </c>
      <c r="AJ282">
        <v>532.316141861921</v>
      </c>
      <c r="AK282">
        <v>508.512636363636</v>
      </c>
      <c r="AL282">
        <v>3.3401474624414</v>
      </c>
      <c r="AM282">
        <v>66.8778104933795</v>
      </c>
      <c r="AN282">
        <f>(AP282 - AO282 + BO282*1E3/(8.314*(BQ282+273.15)) * AR282/BN282 * AQ282) * BN282/(100*BB282) * 1000/(1000 - AP282)</f>
        <v>0</v>
      </c>
      <c r="AO282">
        <v>23.8494673675211</v>
      </c>
      <c r="AP282">
        <v>24.9688842424242</v>
      </c>
      <c r="AQ282">
        <v>0.000157166548188563</v>
      </c>
      <c r="AR282">
        <v>77.414151381061</v>
      </c>
      <c r="AS282">
        <v>32</v>
      </c>
      <c r="AT282">
        <v>6</v>
      </c>
      <c r="AU282">
        <f>IF(AS282*$H$13&gt;=AW282,1.0,(AW282/(AW282-AS282*$H$13)))</f>
        <v>0</v>
      </c>
      <c r="AV282">
        <f>(AU282-1)*100</f>
        <v>0</v>
      </c>
      <c r="AW282">
        <f>MAX(0,($B$13+$C$13*BV282)/(1+$D$13*BV282)*BO282/(BQ282+273)*$E$13)</f>
        <v>0</v>
      </c>
      <c r="AX282">
        <f>$B$11*BW282+$C$11*BX282+$F$11*CI282*(1-CL282)</f>
        <v>0</v>
      </c>
      <c r="AY282">
        <f>AX282*AZ282</f>
        <v>0</v>
      </c>
      <c r="AZ282">
        <f>($B$11*$D$9+$C$11*$D$9+$F$11*((CV282+CN282)/MAX(CV282+CN282+CW282, 0.1)*$I$9+CW282/MAX(CV282+CN282+CW282, 0.1)*$J$9))/($B$11+$C$11+$F$11)</f>
        <v>0</v>
      </c>
      <c r="BA282">
        <f>($B$11*$K$9+$C$11*$K$9+$F$11*((CV282+CN282)/MAX(CV282+CN282+CW282, 0.1)*$P$9+CW282/MAX(CV282+CN282+CW282, 0.1)*$Q$9))/($B$11+$C$11+$F$11)</f>
        <v>0</v>
      </c>
      <c r="BB282">
        <v>2.18</v>
      </c>
      <c r="BC282">
        <v>0.5</v>
      </c>
      <c r="BD282" t="s">
        <v>355</v>
      </c>
      <c r="BE282">
        <v>2</v>
      </c>
      <c r="BF282" t="b">
        <v>1</v>
      </c>
      <c r="BG282">
        <v>1656175757.71429</v>
      </c>
      <c r="BH282">
        <v>472.547</v>
      </c>
      <c r="BI282">
        <v>504.762285714286</v>
      </c>
      <c r="BJ282">
        <v>24.9465964285714</v>
      </c>
      <c r="BK282">
        <v>23.8317714285714</v>
      </c>
      <c r="BL282">
        <v>471.0705</v>
      </c>
      <c r="BM282">
        <v>24.89505</v>
      </c>
      <c r="BN282">
        <v>500.012428571429</v>
      </c>
      <c r="BO282">
        <v>76.3454</v>
      </c>
      <c r="BP282">
        <v>0.100007203571429</v>
      </c>
      <c r="BQ282">
        <v>28.0585214285714</v>
      </c>
      <c r="BR282">
        <v>28.4534035714286</v>
      </c>
      <c r="BS282">
        <v>999.9</v>
      </c>
      <c r="BT282">
        <v>0</v>
      </c>
      <c r="BU282">
        <v>0</v>
      </c>
      <c r="BV282">
        <v>10005.1367857143</v>
      </c>
      <c r="BW282">
        <v>0</v>
      </c>
      <c r="BX282">
        <v>1967.45464285714</v>
      </c>
      <c r="BY282">
        <v>-32.2153178571429</v>
      </c>
      <c r="BZ282">
        <v>484.63725</v>
      </c>
      <c r="CA282">
        <v>517.085642857143</v>
      </c>
      <c r="CB282">
        <v>1.11482428571429</v>
      </c>
      <c r="CC282">
        <v>504.762285714286</v>
      </c>
      <c r="CD282">
        <v>23.8317714285714</v>
      </c>
      <c r="CE282">
        <v>1.90455714285714</v>
      </c>
      <c r="CF282">
        <v>1.81944607142857</v>
      </c>
      <c r="CG282">
        <v>16.6724178571429</v>
      </c>
      <c r="CH282">
        <v>15.9548642857143</v>
      </c>
      <c r="CI282">
        <v>2000.00142857143</v>
      </c>
      <c r="CJ282">
        <v>0.979997</v>
      </c>
      <c r="CK282">
        <v>0.0200025</v>
      </c>
      <c r="CL282">
        <v>0</v>
      </c>
      <c r="CM282">
        <v>2.47083571428571</v>
      </c>
      <c r="CN282">
        <v>0</v>
      </c>
      <c r="CO282">
        <v>2076.46214285714</v>
      </c>
      <c r="CP282">
        <v>16705.4035714286</v>
      </c>
      <c r="CQ282">
        <v>46.562</v>
      </c>
      <c r="CR282">
        <v>49.3435</v>
      </c>
      <c r="CS282">
        <v>47.625</v>
      </c>
      <c r="CT282">
        <v>47.22525</v>
      </c>
      <c r="CU282">
        <v>46.125</v>
      </c>
      <c r="CV282">
        <v>1959.99142857143</v>
      </c>
      <c r="CW282">
        <v>40.0039285714286</v>
      </c>
      <c r="CX282">
        <v>0</v>
      </c>
      <c r="CY282">
        <v>1656175764.6</v>
      </c>
      <c r="CZ282">
        <v>0</v>
      </c>
      <c r="DA282">
        <v>0</v>
      </c>
      <c r="DB282" t="s">
        <v>356</v>
      </c>
      <c r="DC282">
        <v>1656081796.1</v>
      </c>
      <c r="DD282">
        <v>1656081786.6</v>
      </c>
      <c r="DE282">
        <v>0</v>
      </c>
      <c r="DF282">
        <v>0.447</v>
      </c>
      <c r="DG282">
        <v>0.012</v>
      </c>
      <c r="DH282">
        <v>1.816</v>
      </c>
      <c r="DI282">
        <v>-0.091</v>
      </c>
      <c r="DJ282">
        <v>420</v>
      </c>
      <c r="DK282">
        <v>13</v>
      </c>
      <c r="DL282">
        <v>0.64</v>
      </c>
      <c r="DM282">
        <v>0.22</v>
      </c>
      <c r="DN282">
        <v>-31.2088</v>
      </c>
      <c r="DO282">
        <v>-14.8539867595818</v>
      </c>
      <c r="DP282">
        <v>1.53406462547115</v>
      </c>
      <c r="DQ282">
        <v>0</v>
      </c>
      <c r="DR282">
        <v>1.12279902439024</v>
      </c>
      <c r="DS282">
        <v>-0.131781114982578</v>
      </c>
      <c r="DT282">
        <v>0.016325346566355</v>
      </c>
      <c r="DU282">
        <v>0</v>
      </c>
      <c r="DV282">
        <v>0</v>
      </c>
      <c r="DW282">
        <v>2</v>
      </c>
      <c r="DX282" t="s">
        <v>357</v>
      </c>
      <c r="DY282">
        <v>2.78953</v>
      </c>
      <c r="DZ282">
        <v>2.71655</v>
      </c>
      <c r="EA282">
        <v>0.0860317</v>
      </c>
      <c r="EB282">
        <v>0.0903821</v>
      </c>
      <c r="EC282">
        <v>0.0885794</v>
      </c>
      <c r="ED282">
        <v>0.0851042</v>
      </c>
      <c r="EE282">
        <v>25355.1</v>
      </c>
      <c r="EF282">
        <v>21891.3</v>
      </c>
      <c r="EG282">
        <v>24876</v>
      </c>
      <c r="EH282">
        <v>23475.9</v>
      </c>
      <c r="EI282">
        <v>38797.4</v>
      </c>
      <c r="EJ282">
        <v>35603</v>
      </c>
      <c r="EK282">
        <v>45081.7</v>
      </c>
      <c r="EL282">
        <v>41951.7</v>
      </c>
      <c r="EM282">
        <v>1.65727</v>
      </c>
      <c r="EN282">
        <v>2.0672</v>
      </c>
      <c r="EO282">
        <v>-0.0420287</v>
      </c>
      <c r="EP282">
        <v>0</v>
      </c>
      <c r="EQ282">
        <v>29.353</v>
      </c>
      <c r="ER282">
        <v>999.9</v>
      </c>
      <c r="ES282">
        <v>34.459</v>
      </c>
      <c r="ET282">
        <v>38.451</v>
      </c>
      <c r="EU282">
        <v>30.7894</v>
      </c>
      <c r="EV282">
        <v>53.2668</v>
      </c>
      <c r="EW282">
        <v>32.1955</v>
      </c>
      <c r="EX282">
        <v>2</v>
      </c>
      <c r="EY282">
        <v>0.707754</v>
      </c>
      <c r="EZ282">
        <v>5.79959</v>
      </c>
      <c r="FA282">
        <v>20.1433</v>
      </c>
      <c r="FB282">
        <v>5.23241</v>
      </c>
      <c r="FC282">
        <v>11.9941</v>
      </c>
      <c r="FD282">
        <v>4.9549</v>
      </c>
      <c r="FE282">
        <v>3.304</v>
      </c>
      <c r="FF282">
        <v>9999</v>
      </c>
      <c r="FG282">
        <v>312.5</v>
      </c>
      <c r="FH282">
        <v>3841.9</v>
      </c>
      <c r="FI282">
        <v>9999</v>
      </c>
      <c r="FJ282">
        <v>1.86813</v>
      </c>
      <c r="FK282">
        <v>1.86401</v>
      </c>
      <c r="FL282">
        <v>1.87136</v>
      </c>
      <c r="FM282">
        <v>1.86251</v>
      </c>
      <c r="FN282">
        <v>1.86188</v>
      </c>
      <c r="FO282">
        <v>1.86819</v>
      </c>
      <c r="FP282">
        <v>1.85837</v>
      </c>
      <c r="FQ282">
        <v>1.86462</v>
      </c>
      <c r="FR282">
        <v>5</v>
      </c>
      <c r="FS282">
        <v>0</v>
      </c>
      <c r="FT282">
        <v>0</v>
      </c>
      <c r="FU282">
        <v>0</v>
      </c>
      <c r="FV282" t="s">
        <v>358</v>
      </c>
      <c r="FW282" t="s">
        <v>359</v>
      </c>
      <c r="FX282" t="s">
        <v>360</v>
      </c>
      <c r="FY282" t="s">
        <v>360</v>
      </c>
      <c r="FZ282" t="s">
        <v>360</v>
      </c>
      <c r="GA282" t="s">
        <v>360</v>
      </c>
      <c r="GB282">
        <v>0</v>
      </c>
      <c r="GC282">
        <v>100</v>
      </c>
      <c r="GD282">
        <v>100</v>
      </c>
      <c r="GE282">
        <v>1.518</v>
      </c>
      <c r="GF282">
        <v>0.0516</v>
      </c>
      <c r="GG282">
        <v>0.394990895927804</v>
      </c>
      <c r="GH282">
        <v>0.00311535208462502</v>
      </c>
      <c r="GI282">
        <v>-2.16445174003142e-06</v>
      </c>
      <c r="GJ282">
        <v>9.0383515404126e-10</v>
      </c>
      <c r="GK282">
        <v>0.0515542376217994</v>
      </c>
      <c r="GL282">
        <v>0</v>
      </c>
      <c r="GM282">
        <v>0</v>
      </c>
      <c r="GN282">
        <v>0</v>
      </c>
      <c r="GO282">
        <v>18</v>
      </c>
      <c r="GP282">
        <v>2154</v>
      </c>
      <c r="GQ282">
        <v>2</v>
      </c>
      <c r="GR282">
        <v>17</v>
      </c>
      <c r="GS282">
        <v>1566.2</v>
      </c>
      <c r="GT282">
        <v>1566.3</v>
      </c>
      <c r="GU282">
        <v>1.64062</v>
      </c>
      <c r="GV282">
        <v>2.3877</v>
      </c>
      <c r="GW282">
        <v>1.99829</v>
      </c>
      <c r="GX282">
        <v>2.66602</v>
      </c>
      <c r="GY282">
        <v>2.09351</v>
      </c>
      <c r="GZ282">
        <v>2.41821</v>
      </c>
      <c r="HA282">
        <v>43.8092</v>
      </c>
      <c r="HB282">
        <v>14.8675</v>
      </c>
      <c r="HC282">
        <v>18</v>
      </c>
      <c r="HD282">
        <v>406.037</v>
      </c>
      <c r="HE282">
        <v>692.224</v>
      </c>
      <c r="HF282">
        <v>23.0011</v>
      </c>
      <c r="HG282">
        <v>36.0365</v>
      </c>
      <c r="HH282">
        <v>30.0011</v>
      </c>
      <c r="HI282">
        <v>35.7862</v>
      </c>
      <c r="HJ282">
        <v>35.7721</v>
      </c>
      <c r="HK282">
        <v>32.8812</v>
      </c>
      <c r="HL282">
        <v>27.0023</v>
      </c>
      <c r="HM282">
        <v>26.3134</v>
      </c>
      <c r="HN282">
        <v>23</v>
      </c>
      <c r="HO282">
        <v>554.829</v>
      </c>
      <c r="HP282">
        <v>23.8594</v>
      </c>
      <c r="HQ282">
        <v>95.3303</v>
      </c>
      <c r="HR282">
        <v>98.5685</v>
      </c>
    </row>
    <row r="283" spans="1:226">
      <c r="A283">
        <v>267</v>
      </c>
      <c r="B283">
        <v>1656175770.5</v>
      </c>
      <c r="C283">
        <v>5974</v>
      </c>
      <c r="D283" t="s">
        <v>895</v>
      </c>
      <c r="E283" t="s">
        <v>896</v>
      </c>
      <c r="F283">
        <v>5</v>
      </c>
      <c r="G283" t="s">
        <v>832</v>
      </c>
      <c r="H283" t="s">
        <v>354</v>
      </c>
      <c r="I283">
        <v>1656175763</v>
      </c>
      <c r="J283">
        <f>(K283)/1000</f>
        <v>0</v>
      </c>
      <c r="K283">
        <f>IF(BF283, AN283, AH283)</f>
        <v>0</v>
      </c>
      <c r="L283">
        <f>IF(BF283, AI283, AG283)</f>
        <v>0</v>
      </c>
      <c r="M283">
        <f>BH283 - IF(AU283&gt;1, L283*BB283*100.0/(AW283*BV283), 0)</f>
        <v>0</v>
      </c>
      <c r="N283">
        <f>((T283-J283/2)*M283-L283)/(T283+J283/2)</f>
        <v>0</v>
      </c>
      <c r="O283">
        <f>N283*(BO283+BP283)/1000.0</f>
        <v>0</v>
      </c>
      <c r="P283">
        <f>(BH283 - IF(AU283&gt;1, L283*BB283*100.0/(AW283*BV283), 0))*(BO283+BP283)/1000.0</f>
        <v>0</v>
      </c>
      <c r="Q283">
        <f>2.0/((1/S283-1/R283)+SIGN(S283)*SQRT((1/S283-1/R283)*(1/S283-1/R283) + 4*BC283/((BC283+1)*(BC283+1))*(2*1/S283*1/R283-1/R283*1/R283)))</f>
        <v>0</v>
      </c>
      <c r="R283">
        <f>IF(LEFT(BD283,1)&lt;&gt;"0",IF(LEFT(BD283,1)="1",3.0,BE283),$D$5+$E$5*(BV283*BO283/($K$5*1000))+$F$5*(BV283*BO283/($K$5*1000))*MAX(MIN(BB283,$J$5),$I$5)*MAX(MIN(BB283,$J$5),$I$5)+$G$5*MAX(MIN(BB283,$J$5),$I$5)*(BV283*BO283/($K$5*1000))+$H$5*(BV283*BO283/($K$5*1000))*(BV283*BO283/($K$5*1000)))</f>
        <v>0</v>
      </c>
      <c r="S283">
        <f>J283*(1000-(1000*0.61365*exp(17.502*W283/(240.97+W283))/(BO283+BP283)+BJ283)/2)/(1000*0.61365*exp(17.502*W283/(240.97+W283))/(BO283+BP283)-BJ283)</f>
        <v>0</v>
      </c>
      <c r="T283">
        <f>1/((BC283+1)/(Q283/1.6)+1/(R283/1.37)) + BC283/((BC283+1)/(Q283/1.6) + BC283/(R283/1.37))</f>
        <v>0</v>
      </c>
      <c r="U283">
        <f>(AX283*BA283)</f>
        <v>0</v>
      </c>
      <c r="V283">
        <f>(BQ283+(U283+2*0.95*5.67E-8*(((BQ283+$B$7)+273)^4-(BQ283+273)^4)-44100*J283)/(1.84*29.3*R283+8*0.95*5.67E-8*(BQ283+273)^3))</f>
        <v>0</v>
      </c>
      <c r="W283">
        <f>($C$7*BR283+$D$7*BS283+$E$7*V283)</f>
        <v>0</v>
      </c>
      <c r="X283">
        <f>0.61365*exp(17.502*W283/(240.97+W283))</f>
        <v>0</v>
      </c>
      <c r="Y283">
        <f>(Z283/AA283*100)</f>
        <v>0</v>
      </c>
      <c r="Z283">
        <f>BJ283*(BO283+BP283)/1000</f>
        <v>0</v>
      </c>
      <c r="AA283">
        <f>0.61365*exp(17.502*BQ283/(240.97+BQ283))</f>
        <v>0</v>
      </c>
      <c r="AB283">
        <f>(X283-BJ283*(BO283+BP283)/1000)</f>
        <v>0</v>
      </c>
      <c r="AC283">
        <f>(-J283*44100)</f>
        <v>0</v>
      </c>
      <c r="AD283">
        <f>2*29.3*R283*0.92*(BQ283-W283)</f>
        <v>0</v>
      </c>
      <c r="AE283">
        <f>2*0.95*5.67E-8*(((BQ283+$B$7)+273)^4-(W283+273)^4)</f>
        <v>0</v>
      </c>
      <c r="AF283">
        <f>U283+AE283+AC283+AD283</f>
        <v>0</v>
      </c>
      <c r="AG283">
        <f>BN283*AU283*(BI283-BH283*(1000-AU283*BK283)/(1000-AU283*BJ283))/(100*BB283)</f>
        <v>0</v>
      </c>
      <c r="AH283">
        <f>1000*BN283*AU283*(BJ283-BK283)/(100*BB283*(1000-AU283*BJ283))</f>
        <v>0</v>
      </c>
      <c r="AI283">
        <f>(AJ283 - AK283 - BO283*1E3/(8.314*(BQ283+273.15)) * AM283/BN283 * AL283) * BN283/(100*BB283) * (1000 - BK283)/1000</f>
        <v>0</v>
      </c>
      <c r="AJ283">
        <v>550.245988414411</v>
      </c>
      <c r="AK283">
        <v>525.440539393939</v>
      </c>
      <c r="AL283">
        <v>3.38734020348256</v>
      </c>
      <c r="AM283">
        <v>66.8778104933795</v>
      </c>
      <c r="AN283">
        <f>(AP283 - AO283 + BO283*1E3/(8.314*(BQ283+273.15)) * AR283/BN283 * AQ283) * BN283/(100*BB283) * 1000/(1000 - AP283)</f>
        <v>0</v>
      </c>
      <c r="AO283">
        <v>23.849615138008</v>
      </c>
      <c r="AP283">
        <v>24.9848545454545</v>
      </c>
      <c r="AQ283">
        <v>0.000137723893073563</v>
      </c>
      <c r="AR283">
        <v>77.414151381061</v>
      </c>
      <c r="AS283">
        <v>32</v>
      </c>
      <c r="AT283">
        <v>6</v>
      </c>
      <c r="AU283">
        <f>IF(AS283*$H$13&gt;=AW283,1.0,(AW283/(AW283-AS283*$H$13)))</f>
        <v>0</v>
      </c>
      <c r="AV283">
        <f>(AU283-1)*100</f>
        <v>0</v>
      </c>
      <c r="AW283">
        <f>MAX(0,($B$13+$C$13*BV283)/(1+$D$13*BV283)*BO283/(BQ283+273)*$E$13)</f>
        <v>0</v>
      </c>
      <c r="AX283">
        <f>$B$11*BW283+$C$11*BX283+$F$11*CI283*(1-CL283)</f>
        <v>0</v>
      </c>
      <c r="AY283">
        <f>AX283*AZ283</f>
        <v>0</v>
      </c>
      <c r="AZ283">
        <f>($B$11*$D$9+$C$11*$D$9+$F$11*((CV283+CN283)/MAX(CV283+CN283+CW283, 0.1)*$I$9+CW283/MAX(CV283+CN283+CW283, 0.1)*$J$9))/($B$11+$C$11+$F$11)</f>
        <v>0</v>
      </c>
      <c r="BA283">
        <f>($B$11*$K$9+$C$11*$K$9+$F$11*((CV283+CN283)/MAX(CV283+CN283+CW283, 0.1)*$P$9+CW283/MAX(CV283+CN283+CW283, 0.1)*$Q$9))/($B$11+$C$11+$F$11)</f>
        <v>0</v>
      </c>
      <c r="BB283">
        <v>2.18</v>
      </c>
      <c r="BC283">
        <v>0.5</v>
      </c>
      <c r="BD283" t="s">
        <v>355</v>
      </c>
      <c r="BE283">
        <v>2</v>
      </c>
      <c r="BF283" t="b">
        <v>1</v>
      </c>
      <c r="BG283">
        <v>1656175763</v>
      </c>
      <c r="BH283">
        <v>489.445037037037</v>
      </c>
      <c r="BI283">
        <v>522.519888888889</v>
      </c>
      <c r="BJ283">
        <v>24.9614333333333</v>
      </c>
      <c r="BK283">
        <v>23.8444777777778</v>
      </c>
      <c r="BL283">
        <v>487.940333333333</v>
      </c>
      <c r="BM283">
        <v>24.9098888888889</v>
      </c>
      <c r="BN283">
        <v>500.016111111111</v>
      </c>
      <c r="BO283">
        <v>76.3450333333333</v>
      </c>
      <c r="BP283">
        <v>0.100041137037037</v>
      </c>
      <c r="BQ283">
        <v>28.0565111111111</v>
      </c>
      <c r="BR283">
        <v>28.5380851851852</v>
      </c>
      <c r="BS283">
        <v>999.9</v>
      </c>
      <c r="BT283">
        <v>0</v>
      </c>
      <c r="BU283">
        <v>0</v>
      </c>
      <c r="BV283">
        <v>9994.28259259259</v>
      </c>
      <c r="BW283">
        <v>0</v>
      </c>
      <c r="BX283">
        <v>1969.74962962963</v>
      </c>
      <c r="BY283">
        <v>-33.0749555555556</v>
      </c>
      <c r="BZ283">
        <v>501.975185185185</v>
      </c>
      <c r="CA283">
        <v>535.28362962963</v>
      </c>
      <c r="CB283">
        <v>1.11694925925926</v>
      </c>
      <c r="CC283">
        <v>522.519888888889</v>
      </c>
      <c r="CD283">
        <v>23.8444777777778</v>
      </c>
      <c r="CE283">
        <v>1.90568111111111</v>
      </c>
      <c r="CF283">
        <v>1.82040814814815</v>
      </c>
      <c r="CG283">
        <v>16.6817</v>
      </c>
      <c r="CH283">
        <v>15.963137037037</v>
      </c>
      <c r="CI283">
        <v>1999.99296296296</v>
      </c>
      <c r="CJ283">
        <v>0.979997</v>
      </c>
      <c r="CK283">
        <v>0.0200025</v>
      </c>
      <c r="CL283">
        <v>0</v>
      </c>
      <c r="CM283">
        <v>2.4555</v>
      </c>
      <c r="CN283">
        <v>0</v>
      </c>
      <c r="CO283">
        <v>2080.49074074074</v>
      </c>
      <c r="CP283">
        <v>16705.3296296296</v>
      </c>
      <c r="CQ283">
        <v>46.562</v>
      </c>
      <c r="CR283">
        <v>49.3306666666667</v>
      </c>
      <c r="CS283">
        <v>47.625</v>
      </c>
      <c r="CT283">
        <v>47.2196666666667</v>
      </c>
      <c r="CU283">
        <v>46.125</v>
      </c>
      <c r="CV283">
        <v>1959.98296296296</v>
      </c>
      <c r="CW283">
        <v>40.002962962963</v>
      </c>
      <c r="CX283">
        <v>0</v>
      </c>
      <c r="CY283">
        <v>1656175769.4</v>
      </c>
      <c r="CZ283">
        <v>0</v>
      </c>
      <c r="DA283">
        <v>0</v>
      </c>
      <c r="DB283" t="s">
        <v>356</v>
      </c>
      <c r="DC283">
        <v>1656081796.1</v>
      </c>
      <c r="DD283">
        <v>1656081786.6</v>
      </c>
      <c r="DE283">
        <v>0</v>
      </c>
      <c r="DF283">
        <v>0.447</v>
      </c>
      <c r="DG283">
        <v>0.012</v>
      </c>
      <c r="DH283">
        <v>1.816</v>
      </c>
      <c r="DI283">
        <v>-0.091</v>
      </c>
      <c r="DJ283">
        <v>420</v>
      </c>
      <c r="DK283">
        <v>13</v>
      </c>
      <c r="DL283">
        <v>0.64</v>
      </c>
      <c r="DM283">
        <v>0.22</v>
      </c>
      <c r="DN283">
        <v>-32.4132365853659</v>
      </c>
      <c r="DO283">
        <v>-10.7466857142857</v>
      </c>
      <c r="DP283">
        <v>1.07901899478208</v>
      </c>
      <c r="DQ283">
        <v>0</v>
      </c>
      <c r="DR283">
        <v>1.11861146341463</v>
      </c>
      <c r="DS283">
        <v>-0.0231794425087087</v>
      </c>
      <c r="DT283">
        <v>0.0111419187735317</v>
      </c>
      <c r="DU283">
        <v>1</v>
      </c>
      <c r="DV283">
        <v>1</v>
      </c>
      <c r="DW283">
        <v>2</v>
      </c>
      <c r="DX283" t="s">
        <v>375</v>
      </c>
      <c r="DY283">
        <v>2.78951</v>
      </c>
      <c r="DZ283">
        <v>2.7164</v>
      </c>
      <c r="EA283">
        <v>0.0881231</v>
      </c>
      <c r="EB283">
        <v>0.092399</v>
      </c>
      <c r="EC283">
        <v>0.088616</v>
      </c>
      <c r="ED283">
        <v>0.0850413</v>
      </c>
      <c r="EE283">
        <v>25296</v>
      </c>
      <c r="EF283">
        <v>21841.9</v>
      </c>
      <c r="EG283">
        <v>24875</v>
      </c>
      <c r="EH283">
        <v>23475</v>
      </c>
      <c r="EI283">
        <v>38794.8</v>
      </c>
      <c r="EJ283">
        <v>35604.3</v>
      </c>
      <c r="EK283">
        <v>45080.5</v>
      </c>
      <c r="EL283">
        <v>41950.3</v>
      </c>
      <c r="EM283">
        <v>1.65718</v>
      </c>
      <c r="EN283">
        <v>2.0671</v>
      </c>
      <c r="EO283">
        <v>-0.0500605</v>
      </c>
      <c r="EP283">
        <v>0</v>
      </c>
      <c r="EQ283">
        <v>29.3506</v>
      </c>
      <c r="ER283">
        <v>999.9</v>
      </c>
      <c r="ES283">
        <v>34.41</v>
      </c>
      <c r="ET283">
        <v>38.451</v>
      </c>
      <c r="EU283">
        <v>30.7478</v>
      </c>
      <c r="EV283">
        <v>53.1268</v>
      </c>
      <c r="EW283">
        <v>32.1314</v>
      </c>
      <c r="EX283">
        <v>2</v>
      </c>
      <c r="EY283">
        <v>0.708653</v>
      </c>
      <c r="EZ283">
        <v>5.81256</v>
      </c>
      <c r="FA283">
        <v>20.1427</v>
      </c>
      <c r="FB283">
        <v>5.23152</v>
      </c>
      <c r="FC283">
        <v>11.9935</v>
      </c>
      <c r="FD283">
        <v>4.95495</v>
      </c>
      <c r="FE283">
        <v>3.304</v>
      </c>
      <c r="FF283">
        <v>9999</v>
      </c>
      <c r="FG283">
        <v>312.5</v>
      </c>
      <c r="FH283">
        <v>3841.9</v>
      </c>
      <c r="FI283">
        <v>9999</v>
      </c>
      <c r="FJ283">
        <v>1.86814</v>
      </c>
      <c r="FK283">
        <v>1.864</v>
      </c>
      <c r="FL283">
        <v>1.87138</v>
      </c>
      <c r="FM283">
        <v>1.86253</v>
      </c>
      <c r="FN283">
        <v>1.86188</v>
      </c>
      <c r="FO283">
        <v>1.86815</v>
      </c>
      <c r="FP283">
        <v>1.85838</v>
      </c>
      <c r="FQ283">
        <v>1.86462</v>
      </c>
      <c r="FR283">
        <v>5</v>
      </c>
      <c r="FS283">
        <v>0</v>
      </c>
      <c r="FT283">
        <v>0</v>
      </c>
      <c r="FU283">
        <v>0</v>
      </c>
      <c r="FV283" t="s">
        <v>358</v>
      </c>
      <c r="FW283" t="s">
        <v>359</v>
      </c>
      <c r="FX283" t="s">
        <v>360</v>
      </c>
      <c r="FY283" t="s">
        <v>360</v>
      </c>
      <c r="FZ283" t="s">
        <v>360</v>
      </c>
      <c r="GA283" t="s">
        <v>360</v>
      </c>
      <c r="GB283">
        <v>0</v>
      </c>
      <c r="GC283">
        <v>100</v>
      </c>
      <c r="GD283">
        <v>100</v>
      </c>
      <c r="GE283">
        <v>1.544</v>
      </c>
      <c r="GF283">
        <v>0.0515</v>
      </c>
      <c r="GG283">
        <v>0.394990895927804</v>
      </c>
      <c r="GH283">
        <v>0.00311535208462502</v>
      </c>
      <c r="GI283">
        <v>-2.16445174003142e-06</v>
      </c>
      <c r="GJ283">
        <v>9.0383515404126e-10</v>
      </c>
      <c r="GK283">
        <v>0.0515542376217994</v>
      </c>
      <c r="GL283">
        <v>0</v>
      </c>
      <c r="GM283">
        <v>0</v>
      </c>
      <c r="GN283">
        <v>0</v>
      </c>
      <c r="GO283">
        <v>18</v>
      </c>
      <c r="GP283">
        <v>2154</v>
      </c>
      <c r="GQ283">
        <v>2</v>
      </c>
      <c r="GR283">
        <v>17</v>
      </c>
      <c r="GS283">
        <v>1566.2</v>
      </c>
      <c r="GT283">
        <v>1566.4</v>
      </c>
      <c r="GU283">
        <v>1.68213</v>
      </c>
      <c r="GV283">
        <v>2.40356</v>
      </c>
      <c r="GW283">
        <v>1.99829</v>
      </c>
      <c r="GX283">
        <v>2.66602</v>
      </c>
      <c r="GY283">
        <v>2.09351</v>
      </c>
      <c r="GZ283">
        <v>2.39502</v>
      </c>
      <c r="HA283">
        <v>43.8092</v>
      </c>
      <c r="HB283">
        <v>14.8588</v>
      </c>
      <c r="HC283">
        <v>18</v>
      </c>
      <c r="HD283">
        <v>406.041</v>
      </c>
      <c r="HE283">
        <v>692.255</v>
      </c>
      <c r="HF283">
        <v>23.0023</v>
      </c>
      <c r="HG283">
        <v>36.048</v>
      </c>
      <c r="HH283">
        <v>30.001</v>
      </c>
      <c r="HI283">
        <v>35.7968</v>
      </c>
      <c r="HJ283">
        <v>35.7833</v>
      </c>
      <c r="HK283">
        <v>33.7078</v>
      </c>
      <c r="HL283">
        <v>27.0023</v>
      </c>
      <c r="HM283">
        <v>25.9398</v>
      </c>
      <c r="HN283">
        <v>23</v>
      </c>
      <c r="HO283">
        <v>574.921</v>
      </c>
      <c r="HP283">
        <v>23.8347</v>
      </c>
      <c r="HQ283">
        <v>95.3271</v>
      </c>
      <c r="HR283">
        <v>98.5651</v>
      </c>
    </row>
    <row r="284" spans="1:226">
      <c r="A284">
        <v>268</v>
      </c>
      <c r="B284">
        <v>1656175775.5</v>
      </c>
      <c r="C284">
        <v>5979</v>
      </c>
      <c r="D284" t="s">
        <v>897</v>
      </c>
      <c r="E284" t="s">
        <v>898</v>
      </c>
      <c r="F284">
        <v>5</v>
      </c>
      <c r="G284" t="s">
        <v>832</v>
      </c>
      <c r="H284" t="s">
        <v>354</v>
      </c>
      <c r="I284">
        <v>1656175767.71429</v>
      </c>
      <c r="J284">
        <f>(K284)/1000</f>
        <v>0</v>
      </c>
      <c r="K284">
        <f>IF(BF284, AN284, AH284)</f>
        <v>0</v>
      </c>
      <c r="L284">
        <f>IF(BF284, AI284, AG284)</f>
        <v>0</v>
      </c>
      <c r="M284">
        <f>BH284 - IF(AU284&gt;1, L284*BB284*100.0/(AW284*BV284), 0)</f>
        <v>0</v>
      </c>
      <c r="N284">
        <f>((T284-J284/2)*M284-L284)/(T284+J284/2)</f>
        <v>0</v>
      </c>
      <c r="O284">
        <f>N284*(BO284+BP284)/1000.0</f>
        <v>0</v>
      </c>
      <c r="P284">
        <f>(BH284 - IF(AU284&gt;1, L284*BB284*100.0/(AW284*BV284), 0))*(BO284+BP284)/1000.0</f>
        <v>0</v>
      </c>
      <c r="Q284">
        <f>2.0/((1/S284-1/R284)+SIGN(S284)*SQRT((1/S284-1/R284)*(1/S284-1/R284) + 4*BC284/((BC284+1)*(BC284+1))*(2*1/S284*1/R284-1/R284*1/R284)))</f>
        <v>0</v>
      </c>
      <c r="R284">
        <f>IF(LEFT(BD284,1)&lt;&gt;"0",IF(LEFT(BD284,1)="1",3.0,BE284),$D$5+$E$5*(BV284*BO284/($K$5*1000))+$F$5*(BV284*BO284/($K$5*1000))*MAX(MIN(BB284,$J$5),$I$5)*MAX(MIN(BB284,$J$5),$I$5)+$G$5*MAX(MIN(BB284,$J$5),$I$5)*(BV284*BO284/($K$5*1000))+$H$5*(BV284*BO284/($K$5*1000))*(BV284*BO284/($K$5*1000)))</f>
        <v>0</v>
      </c>
      <c r="S284">
        <f>J284*(1000-(1000*0.61365*exp(17.502*W284/(240.97+W284))/(BO284+BP284)+BJ284)/2)/(1000*0.61365*exp(17.502*W284/(240.97+W284))/(BO284+BP284)-BJ284)</f>
        <v>0</v>
      </c>
      <c r="T284">
        <f>1/((BC284+1)/(Q284/1.6)+1/(R284/1.37)) + BC284/((BC284+1)/(Q284/1.6) + BC284/(R284/1.37))</f>
        <v>0</v>
      </c>
      <c r="U284">
        <f>(AX284*BA284)</f>
        <v>0</v>
      </c>
      <c r="V284">
        <f>(BQ284+(U284+2*0.95*5.67E-8*(((BQ284+$B$7)+273)^4-(BQ284+273)^4)-44100*J284)/(1.84*29.3*R284+8*0.95*5.67E-8*(BQ284+273)^3))</f>
        <v>0</v>
      </c>
      <c r="W284">
        <f>($C$7*BR284+$D$7*BS284+$E$7*V284)</f>
        <v>0</v>
      </c>
      <c r="X284">
        <f>0.61365*exp(17.502*W284/(240.97+W284))</f>
        <v>0</v>
      </c>
      <c r="Y284">
        <f>(Z284/AA284*100)</f>
        <v>0</v>
      </c>
      <c r="Z284">
        <f>BJ284*(BO284+BP284)/1000</f>
        <v>0</v>
      </c>
      <c r="AA284">
        <f>0.61365*exp(17.502*BQ284/(240.97+BQ284))</f>
        <v>0</v>
      </c>
      <c r="AB284">
        <f>(X284-BJ284*(BO284+BP284)/1000)</f>
        <v>0</v>
      </c>
      <c r="AC284">
        <f>(-J284*44100)</f>
        <v>0</v>
      </c>
      <c r="AD284">
        <f>2*29.3*R284*0.92*(BQ284-W284)</f>
        <v>0</v>
      </c>
      <c r="AE284">
        <f>2*0.95*5.67E-8*(((BQ284+$B$7)+273)^4-(W284+273)^4)</f>
        <v>0</v>
      </c>
      <c r="AF284">
        <f>U284+AE284+AC284+AD284</f>
        <v>0</v>
      </c>
      <c r="AG284">
        <f>BN284*AU284*(BI284-BH284*(1000-AU284*BK284)/(1000-AU284*BJ284))/(100*BB284)</f>
        <v>0</v>
      </c>
      <c r="AH284">
        <f>1000*BN284*AU284*(BJ284-BK284)/(100*BB284*(1000-AU284*BJ284))</f>
        <v>0</v>
      </c>
      <c r="AI284">
        <f>(AJ284 - AK284 - BO284*1E3/(8.314*(BQ284+273.15)) * AM284/BN284 * AL284) * BN284/(100*BB284) * (1000 - BK284)/1000</f>
        <v>0</v>
      </c>
      <c r="AJ284">
        <v>567.190860564029</v>
      </c>
      <c r="AK284">
        <v>542.351890909091</v>
      </c>
      <c r="AL284">
        <v>3.38891640970088</v>
      </c>
      <c r="AM284">
        <v>66.8778104933795</v>
      </c>
      <c r="AN284">
        <f>(AP284 - AO284 + BO284*1E3/(8.314*(BQ284+273.15)) * AR284/BN284 * AQ284) * BN284/(100*BB284) * 1000/(1000 - AP284)</f>
        <v>0</v>
      </c>
      <c r="AO284">
        <v>23.8145017273438</v>
      </c>
      <c r="AP284">
        <v>24.9762042424242</v>
      </c>
      <c r="AQ284">
        <v>-4.7717128833198e-05</v>
      </c>
      <c r="AR284">
        <v>77.414151381061</v>
      </c>
      <c r="AS284">
        <v>32</v>
      </c>
      <c r="AT284">
        <v>6</v>
      </c>
      <c r="AU284">
        <f>IF(AS284*$H$13&gt;=AW284,1.0,(AW284/(AW284-AS284*$H$13)))</f>
        <v>0</v>
      </c>
      <c r="AV284">
        <f>(AU284-1)*100</f>
        <v>0</v>
      </c>
      <c r="AW284">
        <f>MAX(0,($B$13+$C$13*BV284)/(1+$D$13*BV284)*BO284/(BQ284+273)*$E$13)</f>
        <v>0</v>
      </c>
      <c r="AX284">
        <f>$B$11*BW284+$C$11*BX284+$F$11*CI284*(1-CL284)</f>
        <v>0</v>
      </c>
      <c r="AY284">
        <f>AX284*AZ284</f>
        <v>0</v>
      </c>
      <c r="AZ284">
        <f>($B$11*$D$9+$C$11*$D$9+$F$11*((CV284+CN284)/MAX(CV284+CN284+CW284, 0.1)*$I$9+CW284/MAX(CV284+CN284+CW284, 0.1)*$J$9))/($B$11+$C$11+$F$11)</f>
        <v>0</v>
      </c>
      <c r="BA284">
        <f>($B$11*$K$9+$C$11*$K$9+$F$11*((CV284+CN284)/MAX(CV284+CN284+CW284, 0.1)*$P$9+CW284/MAX(CV284+CN284+CW284, 0.1)*$Q$9))/($B$11+$C$11+$F$11)</f>
        <v>0</v>
      </c>
      <c r="BB284">
        <v>2.18</v>
      </c>
      <c r="BC284">
        <v>0.5</v>
      </c>
      <c r="BD284" t="s">
        <v>355</v>
      </c>
      <c r="BE284">
        <v>2</v>
      </c>
      <c r="BF284" t="b">
        <v>1</v>
      </c>
      <c r="BG284">
        <v>1656175767.71429</v>
      </c>
      <c r="BH284">
        <v>504.788035714286</v>
      </c>
      <c r="BI284">
        <v>538.484964285714</v>
      </c>
      <c r="BJ284">
        <v>24.9724071428571</v>
      </c>
      <c r="BK284">
        <v>23.8335964285714</v>
      </c>
      <c r="BL284">
        <v>503.25825</v>
      </c>
      <c r="BM284">
        <v>24.92085</v>
      </c>
      <c r="BN284">
        <v>500.01375</v>
      </c>
      <c r="BO284">
        <v>76.3447464285714</v>
      </c>
      <c r="BP284">
        <v>0.0999856821428571</v>
      </c>
      <c r="BQ284">
        <v>28.0593107142857</v>
      </c>
      <c r="BR284">
        <v>28.5855357142857</v>
      </c>
      <c r="BS284">
        <v>999.9</v>
      </c>
      <c r="BT284">
        <v>0</v>
      </c>
      <c r="BU284">
        <v>0</v>
      </c>
      <c r="BV284">
        <v>9993.21428571429</v>
      </c>
      <c r="BW284">
        <v>0</v>
      </c>
      <c r="BX284">
        <v>1971.84785714286</v>
      </c>
      <c r="BY284">
        <v>-33.697025</v>
      </c>
      <c r="BZ284">
        <v>517.71675</v>
      </c>
      <c r="CA284">
        <v>551.632214285714</v>
      </c>
      <c r="CB284">
        <v>1.1387975</v>
      </c>
      <c r="CC284">
        <v>538.484964285714</v>
      </c>
      <c r="CD284">
        <v>23.8335964285714</v>
      </c>
      <c r="CE284">
        <v>1.90651142857143</v>
      </c>
      <c r="CF284">
        <v>1.81957035714286</v>
      </c>
      <c r="CG284">
        <v>16.6885535714286</v>
      </c>
      <c r="CH284">
        <v>15.9559285714286</v>
      </c>
      <c r="CI284">
        <v>1999.98178571429</v>
      </c>
      <c r="CJ284">
        <v>0.979997</v>
      </c>
      <c r="CK284">
        <v>0.0200025</v>
      </c>
      <c r="CL284">
        <v>0</v>
      </c>
      <c r="CM284">
        <v>2.47097857142857</v>
      </c>
      <c r="CN284">
        <v>0</v>
      </c>
      <c r="CO284">
        <v>2083.96392857143</v>
      </c>
      <c r="CP284">
        <v>16705.2607142857</v>
      </c>
      <c r="CQ284">
        <v>46.562</v>
      </c>
      <c r="CR284">
        <v>49.3255</v>
      </c>
      <c r="CS284">
        <v>47.625</v>
      </c>
      <c r="CT284">
        <v>47.22525</v>
      </c>
      <c r="CU284">
        <v>46.125</v>
      </c>
      <c r="CV284">
        <v>1959.97178571429</v>
      </c>
      <c r="CW284">
        <v>40</v>
      </c>
      <c r="CX284">
        <v>0</v>
      </c>
      <c r="CY284">
        <v>1656175774.2</v>
      </c>
      <c r="CZ284">
        <v>0</v>
      </c>
      <c r="DA284">
        <v>0</v>
      </c>
      <c r="DB284" t="s">
        <v>356</v>
      </c>
      <c r="DC284">
        <v>1656081796.1</v>
      </c>
      <c r="DD284">
        <v>1656081786.6</v>
      </c>
      <c r="DE284">
        <v>0</v>
      </c>
      <c r="DF284">
        <v>0.447</v>
      </c>
      <c r="DG284">
        <v>0.012</v>
      </c>
      <c r="DH284">
        <v>1.816</v>
      </c>
      <c r="DI284">
        <v>-0.091</v>
      </c>
      <c r="DJ284">
        <v>420</v>
      </c>
      <c r="DK284">
        <v>13</v>
      </c>
      <c r="DL284">
        <v>0.64</v>
      </c>
      <c r="DM284">
        <v>0.22</v>
      </c>
      <c r="DN284">
        <v>-33.1449536585366</v>
      </c>
      <c r="DO284">
        <v>-8.42492195121959</v>
      </c>
      <c r="DP284">
        <v>0.870417494471323</v>
      </c>
      <c r="DQ284">
        <v>0</v>
      </c>
      <c r="DR284">
        <v>1.12815682926829</v>
      </c>
      <c r="DS284">
        <v>0.207187735191638</v>
      </c>
      <c r="DT284">
        <v>0.0252244402813509</v>
      </c>
      <c r="DU284">
        <v>0</v>
      </c>
      <c r="DV284">
        <v>0</v>
      </c>
      <c r="DW284">
        <v>2</v>
      </c>
      <c r="DX284" t="s">
        <v>357</v>
      </c>
      <c r="DY284">
        <v>2.78932</v>
      </c>
      <c r="DZ284">
        <v>2.71625</v>
      </c>
      <c r="EA284">
        <v>0.090192</v>
      </c>
      <c r="EB284">
        <v>0.0945194</v>
      </c>
      <c r="EC284">
        <v>0.0885917</v>
      </c>
      <c r="ED284">
        <v>0.0849752</v>
      </c>
      <c r="EE284">
        <v>25237.8</v>
      </c>
      <c r="EF284">
        <v>21790.1</v>
      </c>
      <c r="EG284">
        <v>24874.3</v>
      </c>
      <c r="EH284">
        <v>23474.3</v>
      </c>
      <c r="EI284">
        <v>38794.5</v>
      </c>
      <c r="EJ284">
        <v>35605.9</v>
      </c>
      <c r="EK284">
        <v>45078.9</v>
      </c>
      <c r="EL284">
        <v>41949.2</v>
      </c>
      <c r="EM284">
        <v>1.65702</v>
      </c>
      <c r="EN284">
        <v>2.06702</v>
      </c>
      <c r="EO284">
        <v>-0.0496507</v>
      </c>
      <c r="EP284">
        <v>0</v>
      </c>
      <c r="EQ284">
        <v>29.3522</v>
      </c>
      <c r="ER284">
        <v>999.9</v>
      </c>
      <c r="ES284">
        <v>34.385</v>
      </c>
      <c r="ET284">
        <v>38.481</v>
      </c>
      <c r="EU284">
        <v>30.7753</v>
      </c>
      <c r="EV284">
        <v>53.6768</v>
      </c>
      <c r="EW284">
        <v>32.2556</v>
      </c>
      <c r="EX284">
        <v>2</v>
      </c>
      <c r="EY284">
        <v>0.70986</v>
      </c>
      <c r="EZ284">
        <v>5.83418</v>
      </c>
      <c r="FA284">
        <v>20.1421</v>
      </c>
      <c r="FB284">
        <v>5.23212</v>
      </c>
      <c r="FC284">
        <v>11.9932</v>
      </c>
      <c r="FD284">
        <v>4.95485</v>
      </c>
      <c r="FE284">
        <v>3.3039</v>
      </c>
      <c r="FF284">
        <v>9999</v>
      </c>
      <c r="FG284">
        <v>312.5</v>
      </c>
      <c r="FH284">
        <v>3842.2</v>
      </c>
      <c r="FI284">
        <v>9999</v>
      </c>
      <c r="FJ284">
        <v>1.86817</v>
      </c>
      <c r="FK284">
        <v>1.864</v>
      </c>
      <c r="FL284">
        <v>1.87139</v>
      </c>
      <c r="FM284">
        <v>1.8625</v>
      </c>
      <c r="FN284">
        <v>1.86188</v>
      </c>
      <c r="FO284">
        <v>1.86817</v>
      </c>
      <c r="FP284">
        <v>1.85838</v>
      </c>
      <c r="FQ284">
        <v>1.86462</v>
      </c>
      <c r="FR284">
        <v>5</v>
      </c>
      <c r="FS284">
        <v>0</v>
      </c>
      <c r="FT284">
        <v>0</v>
      </c>
      <c r="FU284">
        <v>0</v>
      </c>
      <c r="FV284" t="s">
        <v>358</v>
      </c>
      <c r="FW284" t="s">
        <v>359</v>
      </c>
      <c r="FX284" t="s">
        <v>360</v>
      </c>
      <c r="FY284" t="s">
        <v>360</v>
      </c>
      <c r="FZ284" t="s">
        <v>360</v>
      </c>
      <c r="GA284" t="s">
        <v>360</v>
      </c>
      <c r="GB284">
        <v>0</v>
      </c>
      <c r="GC284">
        <v>100</v>
      </c>
      <c r="GD284">
        <v>100</v>
      </c>
      <c r="GE284">
        <v>1.571</v>
      </c>
      <c r="GF284">
        <v>0.0516</v>
      </c>
      <c r="GG284">
        <v>0.394990895927804</v>
      </c>
      <c r="GH284">
        <v>0.00311535208462502</v>
      </c>
      <c r="GI284">
        <v>-2.16445174003142e-06</v>
      </c>
      <c r="GJ284">
        <v>9.0383515404126e-10</v>
      </c>
      <c r="GK284">
        <v>0.0515542376217994</v>
      </c>
      <c r="GL284">
        <v>0</v>
      </c>
      <c r="GM284">
        <v>0</v>
      </c>
      <c r="GN284">
        <v>0</v>
      </c>
      <c r="GO284">
        <v>18</v>
      </c>
      <c r="GP284">
        <v>2154</v>
      </c>
      <c r="GQ284">
        <v>2</v>
      </c>
      <c r="GR284">
        <v>17</v>
      </c>
      <c r="GS284">
        <v>1566.3</v>
      </c>
      <c r="GT284">
        <v>1566.5</v>
      </c>
      <c r="GU284">
        <v>1.72241</v>
      </c>
      <c r="GV284">
        <v>2.40112</v>
      </c>
      <c r="GW284">
        <v>1.99829</v>
      </c>
      <c r="GX284">
        <v>2.66602</v>
      </c>
      <c r="GY284">
        <v>2.09351</v>
      </c>
      <c r="GZ284">
        <v>2.3584</v>
      </c>
      <c r="HA284">
        <v>43.8092</v>
      </c>
      <c r="HB284">
        <v>14.8588</v>
      </c>
      <c r="HC284">
        <v>18</v>
      </c>
      <c r="HD284">
        <v>406.013</v>
      </c>
      <c r="HE284">
        <v>692.305</v>
      </c>
      <c r="HF284">
        <v>23.0036</v>
      </c>
      <c r="HG284">
        <v>36.0597</v>
      </c>
      <c r="HH284">
        <v>30.0011</v>
      </c>
      <c r="HI284">
        <v>35.8069</v>
      </c>
      <c r="HJ284">
        <v>35.794</v>
      </c>
      <c r="HK284">
        <v>34.4876</v>
      </c>
      <c r="HL284">
        <v>27.0023</v>
      </c>
      <c r="HM284">
        <v>25.9398</v>
      </c>
      <c r="HN284">
        <v>23</v>
      </c>
      <c r="HO284">
        <v>588.398</v>
      </c>
      <c r="HP284">
        <v>23.8284</v>
      </c>
      <c r="HQ284">
        <v>95.324</v>
      </c>
      <c r="HR284">
        <v>98.5623</v>
      </c>
    </row>
    <row r="285" spans="1:226">
      <c r="A285">
        <v>269</v>
      </c>
      <c r="B285">
        <v>1656175780.5</v>
      </c>
      <c r="C285">
        <v>5984</v>
      </c>
      <c r="D285" t="s">
        <v>899</v>
      </c>
      <c r="E285" t="s">
        <v>900</v>
      </c>
      <c r="F285">
        <v>5</v>
      </c>
      <c r="G285" t="s">
        <v>832</v>
      </c>
      <c r="H285" t="s">
        <v>354</v>
      </c>
      <c r="I285">
        <v>1656175773</v>
      </c>
      <c r="J285">
        <f>(K285)/1000</f>
        <v>0</v>
      </c>
      <c r="K285">
        <f>IF(BF285, AN285, AH285)</f>
        <v>0</v>
      </c>
      <c r="L285">
        <f>IF(BF285, AI285, AG285)</f>
        <v>0</v>
      </c>
      <c r="M285">
        <f>BH285 - IF(AU285&gt;1, L285*BB285*100.0/(AW285*BV285), 0)</f>
        <v>0</v>
      </c>
      <c r="N285">
        <f>((T285-J285/2)*M285-L285)/(T285+J285/2)</f>
        <v>0</v>
      </c>
      <c r="O285">
        <f>N285*(BO285+BP285)/1000.0</f>
        <v>0</v>
      </c>
      <c r="P285">
        <f>(BH285 - IF(AU285&gt;1, L285*BB285*100.0/(AW285*BV285), 0))*(BO285+BP285)/1000.0</f>
        <v>0</v>
      </c>
      <c r="Q285">
        <f>2.0/((1/S285-1/R285)+SIGN(S285)*SQRT((1/S285-1/R285)*(1/S285-1/R285) + 4*BC285/((BC285+1)*(BC285+1))*(2*1/S285*1/R285-1/R285*1/R285)))</f>
        <v>0</v>
      </c>
      <c r="R285">
        <f>IF(LEFT(BD285,1)&lt;&gt;"0",IF(LEFT(BD285,1)="1",3.0,BE285),$D$5+$E$5*(BV285*BO285/($K$5*1000))+$F$5*(BV285*BO285/($K$5*1000))*MAX(MIN(BB285,$J$5),$I$5)*MAX(MIN(BB285,$J$5),$I$5)+$G$5*MAX(MIN(BB285,$J$5),$I$5)*(BV285*BO285/($K$5*1000))+$H$5*(BV285*BO285/($K$5*1000))*(BV285*BO285/($K$5*1000)))</f>
        <v>0</v>
      </c>
      <c r="S285">
        <f>J285*(1000-(1000*0.61365*exp(17.502*W285/(240.97+W285))/(BO285+BP285)+BJ285)/2)/(1000*0.61365*exp(17.502*W285/(240.97+W285))/(BO285+BP285)-BJ285)</f>
        <v>0</v>
      </c>
      <c r="T285">
        <f>1/((BC285+1)/(Q285/1.6)+1/(R285/1.37)) + BC285/((BC285+1)/(Q285/1.6) + BC285/(R285/1.37))</f>
        <v>0</v>
      </c>
      <c r="U285">
        <f>(AX285*BA285)</f>
        <v>0</v>
      </c>
      <c r="V285">
        <f>(BQ285+(U285+2*0.95*5.67E-8*(((BQ285+$B$7)+273)^4-(BQ285+273)^4)-44100*J285)/(1.84*29.3*R285+8*0.95*5.67E-8*(BQ285+273)^3))</f>
        <v>0</v>
      </c>
      <c r="W285">
        <f>($C$7*BR285+$D$7*BS285+$E$7*V285)</f>
        <v>0</v>
      </c>
      <c r="X285">
        <f>0.61365*exp(17.502*W285/(240.97+W285))</f>
        <v>0</v>
      </c>
      <c r="Y285">
        <f>(Z285/AA285*100)</f>
        <v>0</v>
      </c>
      <c r="Z285">
        <f>BJ285*(BO285+BP285)/1000</f>
        <v>0</v>
      </c>
      <c r="AA285">
        <f>0.61365*exp(17.502*BQ285/(240.97+BQ285))</f>
        <v>0</v>
      </c>
      <c r="AB285">
        <f>(X285-BJ285*(BO285+BP285)/1000)</f>
        <v>0</v>
      </c>
      <c r="AC285">
        <f>(-J285*44100)</f>
        <v>0</v>
      </c>
      <c r="AD285">
        <f>2*29.3*R285*0.92*(BQ285-W285)</f>
        <v>0</v>
      </c>
      <c r="AE285">
        <f>2*0.95*5.67E-8*(((BQ285+$B$7)+273)^4-(W285+273)^4)</f>
        <v>0</v>
      </c>
      <c r="AF285">
        <f>U285+AE285+AC285+AD285</f>
        <v>0</v>
      </c>
      <c r="AG285">
        <f>BN285*AU285*(BI285-BH285*(1000-AU285*BK285)/(1000-AU285*BJ285))/(100*BB285)</f>
        <v>0</v>
      </c>
      <c r="AH285">
        <f>1000*BN285*AU285*(BJ285-BK285)/(100*BB285*(1000-AU285*BJ285))</f>
        <v>0</v>
      </c>
      <c r="AI285">
        <f>(AJ285 - AK285 - BO285*1E3/(8.314*(BQ285+273.15)) * AM285/BN285 * AL285) * BN285/(100*BB285) * (1000 - BK285)/1000</f>
        <v>0</v>
      </c>
      <c r="AJ285">
        <v>585.028682258221</v>
      </c>
      <c r="AK285">
        <v>559.602878787878</v>
      </c>
      <c r="AL285">
        <v>3.45083884205433</v>
      </c>
      <c r="AM285">
        <v>66.8778104933795</v>
      </c>
      <c r="AN285">
        <f>(AP285 - AO285 + BO285*1E3/(8.314*(BQ285+273.15)) * AR285/BN285 * AQ285) * BN285/(100*BB285) * 1000/(1000 - AP285)</f>
        <v>0</v>
      </c>
      <c r="AO285">
        <v>23.7996046452196</v>
      </c>
      <c r="AP285">
        <v>24.9697763636364</v>
      </c>
      <c r="AQ285">
        <v>-6.5947404629421e-05</v>
      </c>
      <c r="AR285">
        <v>77.414151381061</v>
      </c>
      <c r="AS285">
        <v>32</v>
      </c>
      <c r="AT285">
        <v>6</v>
      </c>
      <c r="AU285">
        <f>IF(AS285*$H$13&gt;=AW285,1.0,(AW285/(AW285-AS285*$H$13)))</f>
        <v>0</v>
      </c>
      <c r="AV285">
        <f>(AU285-1)*100</f>
        <v>0</v>
      </c>
      <c r="AW285">
        <f>MAX(0,($B$13+$C$13*BV285)/(1+$D$13*BV285)*BO285/(BQ285+273)*$E$13)</f>
        <v>0</v>
      </c>
      <c r="AX285">
        <f>$B$11*BW285+$C$11*BX285+$F$11*CI285*(1-CL285)</f>
        <v>0</v>
      </c>
      <c r="AY285">
        <f>AX285*AZ285</f>
        <v>0</v>
      </c>
      <c r="AZ285">
        <f>($B$11*$D$9+$C$11*$D$9+$F$11*((CV285+CN285)/MAX(CV285+CN285+CW285, 0.1)*$I$9+CW285/MAX(CV285+CN285+CW285, 0.1)*$J$9))/($B$11+$C$11+$F$11)</f>
        <v>0</v>
      </c>
      <c r="BA285">
        <f>($B$11*$K$9+$C$11*$K$9+$F$11*((CV285+CN285)/MAX(CV285+CN285+CW285, 0.1)*$P$9+CW285/MAX(CV285+CN285+CW285, 0.1)*$Q$9))/($B$11+$C$11+$F$11)</f>
        <v>0</v>
      </c>
      <c r="BB285">
        <v>2.18</v>
      </c>
      <c r="BC285">
        <v>0.5</v>
      </c>
      <c r="BD285" t="s">
        <v>355</v>
      </c>
      <c r="BE285">
        <v>2</v>
      </c>
      <c r="BF285" t="b">
        <v>1</v>
      </c>
      <c r="BG285">
        <v>1656175773</v>
      </c>
      <c r="BH285">
        <v>522.265148148148</v>
      </c>
      <c r="BI285">
        <v>556.518148148148</v>
      </c>
      <c r="BJ285">
        <v>24.9764074074074</v>
      </c>
      <c r="BK285">
        <v>23.8162518518519</v>
      </c>
      <c r="BL285">
        <v>520.707296296296</v>
      </c>
      <c r="BM285">
        <v>24.9248407407407</v>
      </c>
      <c r="BN285">
        <v>500.016407407407</v>
      </c>
      <c r="BO285">
        <v>76.3445962962963</v>
      </c>
      <c r="BP285">
        <v>0.0999812074074074</v>
      </c>
      <c r="BQ285">
        <v>28.0667296296296</v>
      </c>
      <c r="BR285">
        <v>28.5726148148148</v>
      </c>
      <c r="BS285">
        <v>999.9</v>
      </c>
      <c r="BT285">
        <v>0</v>
      </c>
      <c r="BU285">
        <v>0</v>
      </c>
      <c r="BV285">
        <v>9992.66481481482</v>
      </c>
      <c r="BW285">
        <v>0</v>
      </c>
      <c r="BX285">
        <v>1973.31925925926</v>
      </c>
      <c r="BY285">
        <v>-34.2530851851852</v>
      </c>
      <c r="BZ285">
        <v>535.643555555556</v>
      </c>
      <c r="CA285">
        <v>570.095555555556</v>
      </c>
      <c r="CB285">
        <v>1.16014555555556</v>
      </c>
      <c r="CC285">
        <v>556.518148148148</v>
      </c>
      <c r="CD285">
        <v>23.8162518518519</v>
      </c>
      <c r="CE285">
        <v>1.90681333333333</v>
      </c>
      <c r="CF285">
        <v>1.81824222222222</v>
      </c>
      <c r="CG285">
        <v>16.6910481481481</v>
      </c>
      <c r="CH285">
        <v>15.9444962962963</v>
      </c>
      <c r="CI285">
        <v>2000.00777777778</v>
      </c>
      <c r="CJ285">
        <v>0.979997148148148</v>
      </c>
      <c r="CK285">
        <v>0.0200023888888889</v>
      </c>
      <c r="CL285">
        <v>0</v>
      </c>
      <c r="CM285">
        <v>2.50355925925926</v>
      </c>
      <c r="CN285">
        <v>0</v>
      </c>
      <c r="CO285">
        <v>2087.42481481481</v>
      </c>
      <c r="CP285">
        <v>16705.4814814815</v>
      </c>
      <c r="CQ285">
        <v>46.562</v>
      </c>
      <c r="CR285">
        <v>49.3353333333333</v>
      </c>
      <c r="CS285">
        <v>47.6156666666667</v>
      </c>
      <c r="CT285">
        <v>47.2406666666667</v>
      </c>
      <c r="CU285">
        <v>46.125</v>
      </c>
      <c r="CV285">
        <v>1959.99814814815</v>
      </c>
      <c r="CW285">
        <v>40.0007407407407</v>
      </c>
      <c r="CX285">
        <v>0</v>
      </c>
      <c r="CY285">
        <v>1656175779.6</v>
      </c>
      <c r="CZ285">
        <v>0</v>
      </c>
      <c r="DA285">
        <v>0</v>
      </c>
      <c r="DB285" t="s">
        <v>356</v>
      </c>
      <c r="DC285">
        <v>1656081796.1</v>
      </c>
      <c r="DD285">
        <v>1656081786.6</v>
      </c>
      <c r="DE285">
        <v>0</v>
      </c>
      <c r="DF285">
        <v>0.447</v>
      </c>
      <c r="DG285">
        <v>0.012</v>
      </c>
      <c r="DH285">
        <v>1.816</v>
      </c>
      <c r="DI285">
        <v>-0.091</v>
      </c>
      <c r="DJ285">
        <v>420</v>
      </c>
      <c r="DK285">
        <v>13</v>
      </c>
      <c r="DL285">
        <v>0.64</v>
      </c>
      <c r="DM285">
        <v>0.22</v>
      </c>
      <c r="DN285">
        <v>-33.895243902439</v>
      </c>
      <c r="DO285">
        <v>-6.4363651567945</v>
      </c>
      <c r="DP285">
        <v>0.71066000276925</v>
      </c>
      <c r="DQ285">
        <v>0</v>
      </c>
      <c r="DR285">
        <v>1.14599463414634</v>
      </c>
      <c r="DS285">
        <v>0.267017351916376</v>
      </c>
      <c r="DT285">
        <v>0.0284039867604979</v>
      </c>
      <c r="DU285">
        <v>0</v>
      </c>
      <c r="DV285">
        <v>0</v>
      </c>
      <c r="DW285">
        <v>2</v>
      </c>
      <c r="DX285" t="s">
        <v>357</v>
      </c>
      <c r="DY285">
        <v>2.78915</v>
      </c>
      <c r="DZ285">
        <v>2.71661</v>
      </c>
      <c r="EA285">
        <v>0.0922582</v>
      </c>
      <c r="EB285">
        <v>0.0964563</v>
      </c>
      <c r="EC285">
        <v>0.0885775</v>
      </c>
      <c r="ED285">
        <v>0.0849737</v>
      </c>
      <c r="EE285">
        <v>25179.5</v>
      </c>
      <c r="EF285">
        <v>21743.1</v>
      </c>
      <c r="EG285">
        <v>24873.3</v>
      </c>
      <c r="EH285">
        <v>23473.9</v>
      </c>
      <c r="EI285">
        <v>38793.7</v>
      </c>
      <c r="EJ285">
        <v>35605.5</v>
      </c>
      <c r="EK285">
        <v>45077.2</v>
      </c>
      <c r="EL285">
        <v>41948.6</v>
      </c>
      <c r="EM285">
        <v>1.65648</v>
      </c>
      <c r="EN285">
        <v>2.06693</v>
      </c>
      <c r="EO285">
        <v>-0.0547916</v>
      </c>
      <c r="EP285">
        <v>0</v>
      </c>
      <c r="EQ285">
        <v>29.3577</v>
      </c>
      <c r="ER285">
        <v>999.9</v>
      </c>
      <c r="ES285">
        <v>34.355</v>
      </c>
      <c r="ET285">
        <v>38.491</v>
      </c>
      <c r="EU285">
        <v>30.7626</v>
      </c>
      <c r="EV285">
        <v>53.3268</v>
      </c>
      <c r="EW285">
        <v>32.2917</v>
      </c>
      <c r="EX285">
        <v>2</v>
      </c>
      <c r="EY285">
        <v>0.710882</v>
      </c>
      <c r="EZ285">
        <v>5.84902</v>
      </c>
      <c r="FA285">
        <v>20.1414</v>
      </c>
      <c r="FB285">
        <v>5.23256</v>
      </c>
      <c r="FC285">
        <v>11.9951</v>
      </c>
      <c r="FD285">
        <v>4.95505</v>
      </c>
      <c r="FE285">
        <v>3.304</v>
      </c>
      <c r="FF285">
        <v>9999</v>
      </c>
      <c r="FG285">
        <v>312.5</v>
      </c>
      <c r="FH285">
        <v>3842.2</v>
      </c>
      <c r="FI285">
        <v>9999</v>
      </c>
      <c r="FJ285">
        <v>1.86815</v>
      </c>
      <c r="FK285">
        <v>1.86397</v>
      </c>
      <c r="FL285">
        <v>1.87137</v>
      </c>
      <c r="FM285">
        <v>1.86252</v>
      </c>
      <c r="FN285">
        <v>1.86188</v>
      </c>
      <c r="FO285">
        <v>1.86817</v>
      </c>
      <c r="FP285">
        <v>1.85837</v>
      </c>
      <c r="FQ285">
        <v>1.86462</v>
      </c>
      <c r="FR285">
        <v>5</v>
      </c>
      <c r="FS285">
        <v>0</v>
      </c>
      <c r="FT285">
        <v>0</v>
      </c>
      <c r="FU285">
        <v>0</v>
      </c>
      <c r="FV285" t="s">
        <v>358</v>
      </c>
      <c r="FW285" t="s">
        <v>359</v>
      </c>
      <c r="FX285" t="s">
        <v>360</v>
      </c>
      <c r="FY285" t="s">
        <v>360</v>
      </c>
      <c r="FZ285" t="s">
        <v>360</v>
      </c>
      <c r="GA285" t="s">
        <v>360</v>
      </c>
      <c r="GB285">
        <v>0</v>
      </c>
      <c r="GC285">
        <v>100</v>
      </c>
      <c r="GD285">
        <v>100</v>
      </c>
      <c r="GE285">
        <v>1.597</v>
      </c>
      <c r="GF285">
        <v>0.0516</v>
      </c>
      <c r="GG285">
        <v>0.394990895927804</v>
      </c>
      <c r="GH285">
        <v>0.00311535208462502</v>
      </c>
      <c r="GI285">
        <v>-2.16445174003142e-06</v>
      </c>
      <c r="GJ285">
        <v>9.0383515404126e-10</v>
      </c>
      <c r="GK285">
        <v>0.0515542376217994</v>
      </c>
      <c r="GL285">
        <v>0</v>
      </c>
      <c r="GM285">
        <v>0</v>
      </c>
      <c r="GN285">
        <v>0</v>
      </c>
      <c r="GO285">
        <v>18</v>
      </c>
      <c r="GP285">
        <v>2154</v>
      </c>
      <c r="GQ285">
        <v>2</v>
      </c>
      <c r="GR285">
        <v>17</v>
      </c>
      <c r="GS285">
        <v>1566.4</v>
      </c>
      <c r="GT285">
        <v>1566.6</v>
      </c>
      <c r="GU285">
        <v>1.76147</v>
      </c>
      <c r="GV285">
        <v>2.38403</v>
      </c>
      <c r="GW285">
        <v>1.99829</v>
      </c>
      <c r="GX285">
        <v>2.66602</v>
      </c>
      <c r="GY285">
        <v>2.09351</v>
      </c>
      <c r="GZ285">
        <v>2.41577</v>
      </c>
      <c r="HA285">
        <v>43.8367</v>
      </c>
      <c r="HB285">
        <v>14.8588</v>
      </c>
      <c r="HC285">
        <v>18</v>
      </c>
      <c r="HD285">
        <v>405.755</v>
      </c>
      <c r="HE285">
        <v>692.324</v>
      </c>
      <c r="HF285">
        <v>23.0032</v>
      </c>
      <c r="HG285">
        <v>36.0714</v>
      </c>
      <c r="HH285">
        <v>30.0011</v>
      </c>
      <c r="HI285">
        <v>35.8167</v>
      </c>
      <c r="HJ285">
        <v>35.8039</v>
      </c>
      <c r="HK285">
        <v>35.2788</v>
      </c>
      <c r="HL285">
        <v>27.0023</v>
      </c>
      <c r="HM285">
        <v>25.9398</v>
      </c>
      <c r="HN285">
        <v>23</v>
      </c>
      <c r="HO285">
        <v>608.506</v>
      </c>
      <c r="HP285">
        <v>23.8186</v>
      </c>
      <c r="HQ285">
        <v>95.3205</v>
      </c>
      <c r="HR285">
        <v>98.5609</v>
      </c>
    </row>
    <row r="286" spans="1:226">
      <c r="A286">
        <v>270</v>
      </c>
      <c r="B286">
        <v>1656175785.5</v>
      </c>
      <c r="C286">
        <v>5989</v>
      </c>
      <c r="D286" t="s">
        <v>901</v>
      </c>
      <c r="E286" t="s">
        <v>902</v>
      </c>
      <c r="F286">
        <v>5</v>
      </c>
      <c r="G286" t="s">
        <v>832</v>
      </c>
      <c r="H286" t="s">
        <v>354</v>
      </c>
      <c r="I286">
        <v>1656175777.71429</v>
      </c>
      <c r="J286">
        <f>(K286)/1000</f>
        <v>0</v>
      </c>
      <c r="K286">
        <f>IF(BF286, AN286, AH286)</f>
        <v>0</v>
      </c>
      <c r="L286">
        <f>IF(BF286, AI286, AG286)</f>
        <v>0</v>
      </c>
      <c r="M286">
        <f>BH286 - IF(AU286&gt;1, L286*BB286*100.0/(AW286*BV286), 0)</f>
        <v>0</v>
      </c>
      <c r="N286">
        <f>((T286-J286/2)*M286-L286)/(T286+J286/2)</f>
        <v>0</v>
      </c>
      <c r="O286">
        <f>N286*(BO286+BP286)/1000.0</f>
        <v>0</v>
      </c>
      <c r="P286">
        <f>(BH286 - IF(AU286&gt;1, L286*BB286*100.0/(AW286*BV286), 0))*(BO286+BP286)/1000.0</f>
        <v>0</v>
      </c>
      <c r="Q286">
        <f>2.0/((1/S286-1/R286)+SIGN(S286)*SQRT((1/S286-1/R286)*(1/S286-1/R286) + 4*BC286/((BC286+1)*(BC286+1))*(2*1/S286*1/R286-1/R286*1/R286)))</f>
        <v>0</v>
      </c>
      <c r="R286">
        <f>IF(LEFT(BD286,1)&lt;&gt;"0",IF(LEFT(BD286,1)="1",3.0,BE286),$D$5+$E$5*(BV286*BO286/($K$5*1000))+$F$5*(BV286*BO286/($K$5*1000))*MAX(MIN(BB286,$J$5),$I$5)*MAX(MIN(BB286,$J$5),$I$5)+$G$5*MAX(MIN(BB286,$J$5),$I$5)*(BV286*BO286/($K$5*1000))+$H$5*(BV286*BO286/($K$5*1000))*(BV286*BO286/($K$5*1000)))</f>
        <v>0</v>
      </c>
      <c r="S286">
        <f>J286*(1000-(1000*0.61365*exp(17.502*W286/(240.97+W286))/(BO286+BP286)+BJ286)/2)/(1000*0.61365*exp(17.502*W286/(240.97+W286))/(BO286+BP286)-BJ286)</f>
        <v>0</v>
      </c>
      <c r="T286">
        <f>1/((BC286+1)/(Q286/1.6)+1/(R286/1.37)) + BC286/((BC286+1)/(Q286/1.6) + BC286/(R286/1.37))</f>
        <v>0</v>
      </c>
      <c r="U286">
        <f>(AX286*BA286)</f>
        <v>0</v>
      </c>
      <c r="V286">
        <f>(BQ286+(U286+2*0.95*5.67E-8*(((BQ286+$B$7)+273)^4-(BQ286+273)^4)-44100*J286)/(1.84*29.3*R286+8*0.95*5.67E-8*(BQ286+273)^3))</f>
        <v>0</v>
      </c>
      <c r="W286">
        <f>($C$7*BR286+$D$7*BS286+$E$7*V286)</f>
        <v>0</v>
      </c>
      <c r="X286">
        <f>0.61365*exp(17.502*W286/(240.97+W286))</f>
        <v>0</v>
      </c>
      <c r="Y286">
        <f>(Z286/AA286*100)</f>
        <v>0</v>
      </c>
      <c r="Z286">
        <f>BJ286*(BO286+BP286)/1000</f>
        <v>0</v>
      </c>
      <c r="AA286">
        <f>0.61365*exp(17.502*BQ286/(240.97+BQ286))</f>
        <v>0</v>
      </c>
      <c r="AB286">
        <f>(X286-BJ286*(BO286+BP286)/1000)</f>
        <v>0</v>
      </c>
      <c r="AC286">
        <f>(-J286*44100)</f>
        <v>0</v>
      </c>
      <c r="AD286">
        <f>2*29.3*R286*0.92*(BQ286-W286)</f>
        <v>0</v>
      </c>
      <c r="AE286">
        <f>2*0.95*5.67E-8*(((BQ286+$B$7)+273)^4-(W286+273)^4)</f>
        <v>0</v>
      </c>
      <c r="AF286">
        <f>U286+AE286+AC286+AD286</f>
        <v>0</v>
      </c>
      <c r="AG286">
        <f>BN286*AU286*(BI286-BH286*(1000-AU286*BK286)/(1000-AU286*BJ286))/(100*BB286)</f>
        <v>0</v>
      </c>
      <c r="AH286">
        <f>1000*BN286*AU286*(BJ286-BK286)/(100*BB286*(1000-AU286*BJ286))</f>
        <v>0</v>
      </c>
      <c r="AI286">
        <f>(AJ286 - AK286 - BO286*1E3/(8.314*(BQ286+273.15)) * AM286/BN286 * AL286) * BN286/(100*BB286) * (1000 - BK286)/1000</f>
        <v>0</v>
      </c>
      <c r="AJ286">
        <v>601.652057523729</v>
      </c>
      <c r="AK286">
        <v>576.327690909091</v>
      </c>
      <c r="AL286">
        <v>3.32934865753457</v>
      </c>
      <c r="AM286">
        <v>66.8778104933795</v>
      </c>
      <c r="AN286">
        <f>(AP286 - AO286 + BO286*1E3/(8.314*(BQ286+273.15)) * AR286/BN286 * AQ286) * BN286/(100*BB286) * 1000/(1000 - AP286)</f>
        <v>0</v>
      </c>
      <c r="AO286">
        <v>23.8004595359476</v>
      </c>
      <c r="AP286">
        <v>24.9695987878788</v>
      </c>
      <c r="AQ286">
        <v>-1.9297740707402e-05</v>
      </c>
      <c r="AR286">
        <v>77.414151381061</v>
      </c>
      <c r="AS286">
        <v>32</v>
      </c>
      <c r="AT286">
        <v>6</v>
      </c>
      <c r="AU286">
        <f>IF(AS286*$H$13&gt;=AW286,1.0,(AW286/(AW286-AS286*$H$13)))</f>
        <v>0</v>
      </c>
      <c r="AV286">
        <f>(AU286-1)*100</f>
        <v>0</v>
      </c>
      <c r="AW286">
        <f>MAX(0,($B$13+$C$13*BV286)/(1+$D$13*BV286)*BO286/(BQ286+273)*$E$13)</f>
        <v>0</v>
      </c>
      <c r="AX286">
        <f>$B$11*BW286+$C$11*BX286+$F$11*CI286*(1-CL286)</f>
        <v>0</v>
      </c>
      <c r="AY286">
        <f>AX286*AZ286</f>
        <v>0</v>
      </c>
      <c r="AZ286">
        <f>($B$11*$D$9+$C$11*$D$9+$F$11*((CV286+CN286)/MAX(CV286+CN286+CW286, 0.1)*$I$9+CW286/MAX(CV286+CN286+CW286, 0.1)*$J$9))/($B$11+$C$11+$F$11)</f>
        <v>0</v>
      </c>
      <c r="BA286">
        <f>($B$11*$K$9+$C$11*$K$9+$F$11*((CV286+CN286)/MAX(CV286+CN286+CW286, 0.1)*$P$9+CW286/MAX(CV286+CN286+CW286, 0.1)*$Q$9))/($B$11+$C$11+$F$11)</f>
        <v>0</v>
      </c>
      <c r="BB286">
        <v>2.18</v>
      </c>
      <c r="BC286">
        <v>0.5</v>
      </c>
      <c r="BD286" t="s">
        <v>355</v>
      </c>
      <c r="BE286">
        <v>2</v>
      </c>
      <c r="BF286" t="b">
        <v>1</v>
      </c>
      <c r="BG286">
        <v>1656175777.71429</v>
      </c>
      <c r="BH286">
        <v>537.897464285714</v>
      </c>
      <c r="BI286">
        <v>572.341857142857</v>
      </c>
      <c r="BJ286">
        <v>24.974275</v>
      </c>
      <c r="BK286">
        <v>23.8034178571429</v>
      </c>
      <c r="BL286">
        <v>536.314892857143</v>
      </c>
      <c r="BM286">
        <v>24.9227071428571</v>
      </c>
      <c r="BN286">
        <v>500.013821428571</v>
      </c>
      <c r="BO286">
        <v>76.3443428571429</v>
      </c>
      <c r="BP286">
        <v>0.0999925678571428</v>
      </c>
      <c r="BQ286">
        <v>28.0745607142857</v>
      </c>
      <c r="BR286">
        <v>28.5190607142857</v>
      </c>
      <c r="BS286">
        <v>999.9</v>
      </c>
      <c r="BT286">
        <v>0</v>
      </c>
      <c r="BU286">
        <v>0</v>
      </c>
      <c r="BV286">
        <v>9995.20035714286</v>
      </c>
      <c r="BW286">
        <v>0</v>
      </c>
      <c r="BX286">
        <v>1971.1775</v>
      </c>
      <c r="BY286">
        <v>-34.4445607142857</v>
      </c>
      <c r="BZ286">
        <v>551.675</v>
      </c>
      <c r="CA286">
        <v>586.297892857143</v>
      </c>
      <c r="CB286">
        <v>1.17085392857143</v>
      </c>
      <c r="CC286">
        <v>572.341857142857</v>
      </c>
      <c r="CD286">
        <v>23.8034178571429</v>
      </c>
      <c r="CE286">
        <v>1.90664428571429</v>
      </c>
      <c r="CF286">
        <v>1.81725678571429</v>
      </c>
      <c r="CG286">
        <v>16.6896535714286</v>
      </c>
      <c r="CH286">
        <v>15.9360107142857</v>
      </c>
      <c r="CI286">
        <v>2000.01</v>
      </c>
      <c r="CJ286">
        <v>0.979997142857143</v>
      </c>
      <c r="CK286">
        <v>0.0200023928571429</v>
      </c>
      <c r="CL286">
        <v>0</v>
      </c>
      <c r="CM286">
        <v>2.48438571428571</v>
      </c>
      <c r="CN286">
        <v>0</v>
      </c>
      <c r="CO286">
        <v>2089.84142857143</v>
      </c>
      <c r="CP286">
        <v>16705.5071428571</v>
      </c>
      <c r="CQ286">
        <v>46.562</v>
      </c>
      <c r="CR286">
        <v>49.3345</v>
      </c>
      <c r="CS286">
        <v>47.59575</v>
      </c>
      <c r="CT286">
        <v>47.25</v>
      </c>
      <c r="CU286">
        <v>46.125</v>
      </c>
      <c r="CV286">
        <v>1960.00035714286</v>
      </c>
      <c r="CW286">
        <v>40.0007142857143</v>
      </c>
      <c r="CX286">
        <v>0</v>
      </c>
      <c r="CY286">
        <v>1656175784.4</v>
      </c>
      <c r="CZ286">
        <v>0</v>
      </c>
      <c r="DA286">
        <v>0</v>
      </c>
      <c r="DB286" t="s">
        <v>356</v>
      </c>
      <c r="DC286">
        <v>1656081796.1</v>
      </c>
      <c r="DD286">
        <v>1656081786.6</v>
      </c>
      <c r="DE286">
        <v>0</v>
      </c>
      <c r="DF286">
        <v>0.447</v>
      </c>
      <c r="DG286">
        <v>0.012</v>
      </c>
      <c r="DH286">
        <v>1.816</v>
      </c>
      <c r="DI286">
        <v>-0.091</v>
      </c>
      <c r="DJ286">
        <v>420</v>
      </c>
      <c r="DK286">
        <v>13</v>
      </c>
      <c r="DL286">
        <v>0.64</v>
      </c>
      <c r="DM286">
        <v>0.22</v>
      </c>
      <c r="DN286">
        <v>-34.2248219512195</v>
      </c>
      <c r="DO286">
        <v>-3.04175749128921</v>
      </c>
      <c r="DP286">
        <v>0.402488197380171</v>
      </c>
      <c r="DQ286">
        <v>0</v>
      </c>
      <c r="DR286">
        <v>1.15789048780488</v>
      </c>
      <c r="DS286">
        <v>0.167026202090592</v>
      </c>
      <c r="DT286">
        <v>0.0215758964374396</v>
      </c>
      <c r="DU286">
        <v>0</v>
      </c>
      <c r="DV286">
        <v>0</v>
      </c>
      <c r="DW286">
        <v>2</v>
      </c>
      <c r="DX286" t="s">
        <v>357</v>
      </c>
      <c r="DY286">
        <v>2.7892</v>
      </c>
      <c r="DZ286">
        <v>2.71646</v>
      </c>
      <c r="EA286">
        <v>0.0942331</v>
      </c>
      <c r="EB286">
        <v>0.098454</v>
      </c>
      <c r="EC286">
        <v>0.0885718</v>
      </c>
      <c r="ED286">
        <v>0.0849852</v>
      </c>
      <c r="EE286">
        <v>25124</v>
      </c>
      <c r="EF286">
        <v>21694</v>
      </c>
      <c r="EG286">
        <v>24872.7</v>
      </c>
      <c r="EH286">
        <v>23472.9</v>
      </c>
      <c r="EI286">
        <v>38793.4</v>
      </c>
      <c r="EJ286">
        <v>35603.8</v>
      </c>
      <c r="EK286">
        <v>45076.5</v>
      </c>
      <c r="EL286">
        <v>41947.1</v>
      </c>
      <c r="EM286">
        <v>1.65653</v>
      </c>
      <c r="EN286">
        <v>2.0668</v>
      </c>
      <c r="EO286">
        <v>-0.0547171</v>
      </c>
      <c r="EP286">
        <v>0</v>
      </c>
      <c r="EQ286">
        <v>29.364</v>
      </c>
      <c r="ER286">
        <v>999.9</v>
      </c>
      <c r="ES286">
        <v>34.33</v>
      </c>
      <c r="ET286">
        <v>38.491</v>
      </c>
      <c r="EU286">
        <v>30.7426</v>
      </c>
      <c r="EV286">
        <v>53.4868</v>
      </c>
      <c r="EW286">
        <v>32.1434</v>
      </c>
      <c r="EX286">
        <v>2</v>
      </c>
      <c r="EY286">
        <v>0.711674</v>
      </c>
      <c r="EZ286">
        <v>5.86614</v>
      </c>
      <c r="FA286">
        <v>20.141</v>
      </c>
      <c r="FB286">
        <v>5.23271</v>
      </c>
      <c r="FC286">
        <v>11.9938</v>
      </c>
      <c r="FD286">
        <v>4.95515</v>
      </c>
      <c r="FE286">
        <v>3.304</v>
      </c>
      <c r="FF286">
        <v>9999</v>
      </c>
      <c r="FG286">
        <v>312.5</v>
      </c>
      <c r="FH286">
        <v>3842.5</v>
      </c>
      <c r="FI286">
        <v>9999</v>
      </c>
      <c r="FJ286">
        <v>1.86814</v>
      </c>
      <c r="FK286">
        <v>1.86401</v>
      </c>
      <c r="FL286">
        <v>1.87137</v>
      </c>
      <c r="FM286">
        <v>1.86254</v>
      </c>
      <c r="FN286">
        <v>1.86188</v>
      </c>
      <c r="FO286">
        <v>1.86823</v>
      </c>
      <c r="FP286">
        <v>1.85838</v>
      </c>
      <c r="FQ286">
        <v>1.86462</v>
      </c>
      <c r="FR286">
        <v>5</v>
      </c>
      <c r="FS286">
        <v>0</v>
      </c>
      <c r="FT286">
        <v>0</v>
      </c>
      <c r="FU286">
        <v>0</v>
      </c>
      <c r="FV286" t="s">
        <v>358</v>
      </c>
      <c r="FW286" t="s">
        <v>359</v>
      </c>
      <c r="FX286" t="s">
        <v>360</v>
      </c>
      <c r="FY286" t="s">
        <v>360</v>
      </c>
      <c r="FZ286" t="s">
        <v>360</v>
      </c>
      <c r="GA286" t="s">
        <v>360</v>
      </c>
      <c r="GB286">
        <v>0</v>
      </c>
      <c r="GC286">
        <v>100</v>
      </c>
      <c r="GD286">
        <v>100</v>
      </c>
      <c r="GE286">
        <v>1.622</v>
      </c>
      <c r="GF286">
        <v>0.0516</v>
      </c>
      <c r="GG286">
        <v>0.394990895927804</v>
      </c>
      <c r="GH286">
        <v>0.00311535208462502</v>
      </c>
      <c r="GI286">
        <v>-2.16445174003142e-06</v>
      </c>
      <c r="GJ286">
        <v>9.0383515404126e-10</v>
      </c>
      <c r="GK286">
        <v>0.0515542376217994</v>
      </c>
      <c r="GL286">
        <v>0</v>
      </c>
      <c r="GM286">
        <v>0</v>
      </c>
      <c r="GN286">
        <v>0</v>
      </c>
      <c r="GO286">
        <v>18</v>
      </c>
      <c r="GP286">
        <v>2154</v>
      </c>
      <c r="GQ286">
        <v>2</v>
      </c>
      <c r="GR286">
        <v>17</v>
      </c>
      <c r="GS286">
        <v>1566.5</v>
      </c>
      <c r="GT286">
        <v>1566.6</v>
      </c>
      <c r="GU286">
        <v>1.79932</v>
      </c>
      <c r="GV286">
        <v>2.39136</v>
      </c>
      <c r="GW286">
        <v>1.99829</v>
      </c>
      <c r="GX286">
        <v>2.66602</v>
      </c>
      <c r="GY286">
        <v>2.09351</v>
      </c>
      <c r="GZ286">
        <v>2.44019</v>
      </c>
      <c r="HA286">
        <v>43.8367</v>
      </c>
      <c r="HB286">
        <v>14.8588</v>
      </c>
      <c r="HC286">
        <v>18</v>
      </c>
      <c r="HD286">
        <v>405.841</v>
      </c>
      <c r="HE286">
        <v>692.319</v>
      </c>
      <c r="HF286">
        <v>23.0035</v>
      </c>
      <c r="HG286">
        <v>36.0823</v>
      </c>
      <c r="HH286">
        <v>30.0009</v>
      </c>
      <c r="HI286">
        <v>35.8266</v>
      </c>
      <c r="HJ286">
        <v>35.8138</v>
      </c>
      <c r="HK286">
        <v>36.0409</v>
      </c>
      <c r="HL286">
        <v>27.0023</v>
      </c>
      <c r="HM286">
        <v>25.9398</v>
      </c>
      <c r="HN286">
        <v>23</v>
      </c>
      <c r="HO286">
        <v>621.886</v>
      </c>
      <c r="HP286">
        <v>23.8059</v>
      </c>
      <c r="HQ286">
        <v>95.3187</v>
      </c>
      <c r="HR286">
        <v>98.5571</v>
      </c>
    </row>
    <row r="287" spans="1:226">
      <c r="A287">
        <v>271</v>
      </c>
      <c r="B287">
        <v>1656175790.5</v>
      </c>
      <c r="C287">
        <v>5994</v>
      </c>
      <c r="D287" t="s">
        <v>903</v>
      </c>
      <c r="E287" t="s">
        <v>904</v>
      </c>
      <c r="F287">
        <v>5</v>
      </c>
      <c r="G287" t="s">
        <v>832</v>
      </c>
      <c r="H287" t="s">
        <v>354</v>
      </c>
      <c r="I287">
        <v>1656175783</v>
      </c>
      <c r="J287">
        <f>(K287)/1000</f>
        <v>0</v>
      </c>
      <c r="K287">
        <f>IF(BF287, AN287, AH287)</f>
        <v>0</v>
      </c>
      <c r="L287">
        <f>IF(BF287, AI287, AG287)</f>
        <v>0</v>
      </c>
      <c r="M287">
        <f>BH287 - IF(AU287&gt;1, L287*BB287*100.0/(AW287*BV287), 0)</f>
        <v>0</v>
      </c>
      <c r="N287">
        <f>((T287-J287/2)*M287-L287)/(T287+J287/2)</f>
        <v>0</v>
      </c>
      <c r="O287">
        <f>N287*(BO287+BP287)/1000.0</f>
        <v>0</v>
      </c>
      <c r="P287">
        <f>(BH287 - IF(AU287&gt;1, L287*BB287*100.0/(AW287*BV287), 0))*(BO287+BP287)/1000.0</f>
        <v>0</v>
      </c>
      <c r="Q287">
        <f>2.0/((1/S287-1/R287)+SIGN(S287)*SQRT((1/S287-1/R287)*(1/S287-1/R287) + 4*BC287/((BC287+1)*(BC287+1))*(2*1/S287*1/R287-1/R287*1/R287)))</f>
        <v>0</v>
      </c>
      <c r="R287">
        <f>IF(LEFT(BD287,1)&lt;&gt;"0",IF(LEFT(BD287,1)="1",3.0,BE287),$D$5+$E$5*(BV287*BO287/($K$5*1000))+$F$5*(BV287*BO287/($K$5*1000))*MAX(MIN(BB287,$J$5),$I$5)*MAX(MIN(BB287,$J$5),$I$5)+$G$5*MAX(MIN(BB287,$J$5),$I$5)*(BV287*BO287/($K$5*1000))+$H$5*(BV287*BO287/($K$5*1000))*(BV287*BO287/($K$5*1000)))</f>
        <v>0</v>
      </c>
      <c r="S287">
        <f>J287*(1000-(1000*0.61365*exp(17.502*W287/(240.97+W287))/(BO287+BP287)+BJ287)/2)/(1000*0.61365*exp(17.502*W287/(240.97+W287))/(BO287+BP287)-BJ287)</f>
        <v>0</v>
      </c>
      <c r="T287">
        <f>1/((BC287+1)/(Q287/1.6)+1/(R287/1.37)) + BC287/((BC287+1)/(Q287/1.6) + BC287/(R287/1.37))</f>
        <v>0</v>
      </c>
      <c r="U287">
        <f>(AX287*BA287)</f>
        <v>0</v>
      </c>
      <c r="V287">
        <f>(BQ287+(U287+2*0.95*5.67E-8*(((BQ287+$B$7)+273)^4-(BQ287+273)^4)-44100*J287)/(1.84*29.3*R287+8*0.95*5.67E-8*(BQ287+273)^3))</f>
        <v>0</v>
      </c>
      <c r="W287">
        <f>($C$7*BR287+$D$7*BS287+$E$7*V287)</f>
        <v>0</v>
      </c>
      <c r="X287">
        <f>0.61365*exp(17.502*W287/(240.97+W287))</f>
        <v>0</v>
      </c>
      <c r="Y287">
        <f>(Z287/AA287*100)</f>
        <v>0</v>
      </c>
      <c r="Z287">
        <f>BJ287*(BO287+BP287)/1000</f>
        <v>0</v>
      </c>
      <c r="AA287">
        <f>0.61365*exp(17.502*BQ287/(240.97+BQ287))</f>
        <v>0</v>
      </c>
      <c r="AB287">
        <f>(X287-BJ287*(BO287+BP287)/1000)</f>
        <v>0</v>
      </c>
      <c r="AC287">
        <f>(-J287*44100)</f>
        <v>0</v>
      </c>
      <c r="AD287">
        <f>2*29.3*R287*0.92*(BQ287-W287)</f>
        <v>0</v>
      </c>
      <c r="AE287">
        <f>2*0.95*5.67E-8*(((BQ287+$B$7)+273)^4-(W287+273)^4)</f>
        <v>0</v>
      </c>
      <c r="AF287">
        <f>U287+AE287+AC287+AD287</f>
        <v>0</v>
      </c>
      <c r="AG287">
        <f>BN287*AU287*(BI287-BH287*(1000-AU287*BK287)/(1000-AU287*BJ287))/(100*BB287)</f>
        <v>0</v>
      </c>
      <c r="AH287">
        <f>1000*BN287*AU287*(BJ287-BK287)/(100*BB287*(1000-AU287*BJ287))</f>
        <v>0</v>
      </c>
      <c r="AI287">
        <f>(AJ287 - AK287 - BO287*1E3/(8.314*(BQ287+273.15)) * AM287/BN287 * AL287) * BN287/(100*BB287) * (1000 - BK287)/1000</f>
        <v>0</v>
      </c>
      <c r="AJ287">
        <v>619.087707291237</v>
      </c>
      <c r="AK287">
        <v>593.364678787878</v>
      </c>
      <c r="AL287">
        <v>3.41548140198065</v>
      </c>
      <c r="AM287">
        <v>66.8778104933795</v>
      </c>
      <c r="AN287">
        <f>(AP287 - AO287 + BO287*1E3/(8.314*(BQ287+273.15)) * AR287/BN287 * AQ287) * BN287/(100*BB287) * 1000/(1000 - AP287)</f>
        <v>0</v>
      </c>
      <c r="AO287">
        <v>23.8058413353604</v>
      </c>
      <c r="AP287">
        <v>24.9709812121212</v>
      </c>
      <c r="AQ287">
        <v>-1.3425244021148e-05</v>
      </c>
      <c r="AR287">
        <v>77.414151381061</v>
      </c>
      <c r="AS287">
        <v>32</v>
      </c>
      <c r="AT287">
        <v>6</v>
      </c>
      <c r="AU287">
        <f>IF(AS287*$H$13&gt;=AW287,1.0,(AW287/(AW287-AS287*$H$13)))</f>
        <v>0</v>
      </c>
      <c r="AV287">
        <f>(AU287-1)*100</f>
        <v>0</v>
      </c>
      <c r="AW287">
        <f>MAX(0,($B$13+$C$13*BV287)/(1+$D$13*BV287)*BO287/(BQ287+273)*$E$13)</f>
        <v>0</v>
      </c>
      <c r="AX287">
        <f>$B$11*BW287+$C$11*BX287+$F$11*CI287*(1-CL287)</f>
        <v>0</v>
      </c>
      <c r="AY287">
        <f>AX287*AZ287</f>
        <v>0</v>
      </c>
      <c r="AZ287">
        <f>($B$11*$D$9+$C$11*$D$9+$F$11*((CV287+CN287)/MAX(CV287+CN287+CW287, 0.1)*$I$9+CW287/MAX(CV287+CN287+CW287, 0.1)*$J$9))/($B$11+$C$11+$F$11)</f>
        <v>0</v>
      </c>
      <c r="BA287">
        <f>($B$11*$K$9+$C$11*$K$9+$F$11*((CV287+CN287)/MAX(CV287+CN287+CW287, 0.1)*$P$9+CW287/MAX(CV287+CN287+CW287, 0.1)*$Q$9))/($B$11+$C$11+$F$11)</f>
        <v>0</v>
      </c>
      <c r="BB287">
        <v>2.18</v>
      </c>
      <c r="BC287">
        <v>0.5</v>
      </c>
      <c r="BD287" t="s">
        <v>355</v>
      </c>
      <c r="BE287">
        <v>2</v>
      </c>
      <c r="BF287" t="b">
        <v>1</v>
      </c>
      <c r="BG287">
        <v>1656175783</v>
      </c>
      <c r="BH287">
        <v>555.42</v>
      </c>
      <c r="BI287">
        <v>590.097851851852</v>
      </c>
      <c r="BJ287">
        <v>24.970237037037</v>
      </c>
      <c r="BK287">
        <v>23.8033592592593</v>
      </c>
      <c r="BL287">
        <v>553.810148148148</v>
      </c>
      <c r="BM287">
        <v>24.9186814814815</v>
      </c>
      <c r="BN287">
        <v>500.019518518519</v>
      </c>
      <c r="BO287">
        <v>76.3443851851852</v>
      </c>
      <c r="BP287">
        <v>0.100001551851852</v>
      </c>
      <c r="BQ287">
        <v>28.0800037037037</v>
      </c>
      <c r="BR287">
        <v>28.4703962962963</v>
      </c>
      <c r="BS287">
        <v>999.9</v>
      </c>
      <c r="BT287">
        <v>0</v>
      </c>
      <c r="BU287">
        <v>0</v>
      </c>
      <c r="BV287">
        <v>10000.2733333333</v>
      </c>
      <c r="BW287">
        <v>0</v>
      </c>
      <c r="BX287">
        <v>1969.18444444444</v>
      </c>
      <c r="BY287">
        <v>-34.6779777777778</v>
      </c>
      <c r="BZ287">
        <v>569.644074074074</v>
      </c>
      <c r="CA287">
        <v>604.486925925926</v>
      </c>
      <c r="CB287">
        <v>1.16687740740741</v>
      </c>
      <c r="CC287">
        <v>590.097851851852</v>
      </c>
      <c r="CD287">
        <v>23.8033592592593</v>
      </c>
      <c r="CE287">
        <v>1.90633814814815</v>
      </c>
      <c r="CF287">
        <v>1.81725407407407</v>
      </c>
      <c r="CG287">
        <v>16.6871333333333</v>
      </c>
      <c r="CH287">
        <v>15.9359888888889</v>
      </c>
      <c r="CI287">
        <v>2000.02185185185</v>
      </c>
      <c r="CJ287">
        <v>0.979997148148148</v>
      </c>
      <c r="CK287">
        <v>0.0200023888888889</v>
      </c>
      <c r="CL287">
        <v>0</v>
      </c>
      <c r="CM287">
        <v>2.52901111111111</v>
      </c>
      <c r="CN287">
        <v>0</v>
      </c>
      <c r="CO287">
        <v>2086.59740740741</v>
      </c>
      <c r="CP287">
        <v>16705.5925925926</v>
      </c>
      <c r="CQ287">
        <v>46.562</v>
      </c>
      <c r="CR287">
        <v>49.3306666666667</v>
      </c>
      <c r="CS287">
        <v>47.5783333333333</v>
      </c>
      <c r="CT287">
        <v>47.25</v>
      </c>
      <c r="CU287">
        <v>46.125</v>
      </c>
      <c r="CV287">
        <v>1960.01222222222</v>
      </c>
      <c r="CW287">
        <v>40.0011111111111</v>
      </c>
      <c r="CX287">
        <v>0</v>
      </c>
      <c r="CY287">
        <v>1656175789.2</v>
      </c>
      <c r="CZ287">
        <v>0</v>
      </c>
      <c r="DA287">
        <v>0</v>
      </c>
      <c r="DB287" t="s">
        <v>356</v>
      </c>
      <c r="DC287">
        <v>1656081796.1</v>
      </c>
      <c r="DD287">
        <v>1656081786.6</v>
      </c>
      <c r="DE287">
        <v>0</v>
      </c>
      <c r="DF287">
        <v>0.447</v>
      </c>
      <c r="DG287">
        <v>0.012</v>
      </c>
      <c r="DH287">
        <v>1.816</v>
      </c>
      <c r="DI287">
        <v>-0.091</v>
      </c>
      <c r="DJ287">
        <v>420</v>
      </c>
      <c r="DK287">
        <v>13</v>
      </c>
      <c r="DL287">
        <v>0.64</v>
      </c>
      <c r="DM287">
        <v>0.22</v>
      </c>
      <c r="DN287">
        <v>-34.5352390243902</v>
      </c>
      <c r="DO287">
        <v>-2.49265087108011</v>
      </c>
      <c r="DP287">
        <v>0.375814893380841</v>
      </c>
      <c r="DQ287">
        <v>0</v>
      </c>
      <c r="DR287">
        <v>1.16855585365854</v>
      </c>
      <c r="DS287">
        <v>-0.0356264111498257</v>
      </c>
      <c r="DT287">
        <v>0.0063685725994287</v>
      </c>
      <c r="DU287">
        <v>1</v>
      </c>
      <c r="DV287">
        <v>1</v>
      </c>
      <c r="DW287">
        <v>2</v>
      </c>
      <c r="DX287" t="s">
        <v>375</v>
      </c>
      <c r="DY287">
        <v>2.78895</v>
      </c>
      <c r="DZ287">
        <v>2.71653</v>
      </c>
      <c r="EA287">
        <v>0.0962185</v>
      </c>
      <c r="EB287">
        <v>0.100324</v>
      </c>
      <c r="EC287">
        <v>0.0885756</v>
      </c>
      <c r="ED287">
        <v>0.0850022</v>
      </c>
      <c r="EE287">
        <v>25067.8</v>
      </c>
      <c r="EF287">
        <v>21648.5</v>
      </c>
      <c r="EG287">
        <v>24871.7</v>
      </c>
      <c r="EH287">
        <v>23472.5</v>
      </c>
      <c r="EI287">
        <v>38791.7</v>
      </c>
      <c r="EJ287">
        <v>35602.9</v>
      </c>
      <c r="EK287">
        <v>45074.7</v>
      </c>
      <c r="EL287">
        <v>41946.8</v>
      </c>
      <c r="EM287">
        <v>1.65642</v>
      </c>
      <c r="EN287">
        <v>2.0668</v>
      </c>
      <c r="EO287">
        <v>-0.0546873</v>
      </c>
      <c r="EP287">
        <v>0</v>
      </c>
      <c r="EQ287">
        <v>29.3684</v>
      </c>
      <c r="ER287">
        <v>999.9</v>
      </c>
      <c r="ES287">
        <v>34.306</v>
      </c>
      <c r="ET287">
        <v>38.501</v>
      </c>
      <c r="EU287">
        <v>30.738</v>
      </c>
      <c r="EV287">
        <v>53.3168</v>
      </c>
      <c r="EW287">
        <v>32.2115</v>
      </c>
      <c r="EX287">
        <v>2</v>
      </c>
      <c r="EY287">
        <v>0.712386</v>
      </c>
      <c r="EZ287">
        <v>5.88684</v>
      </c>
      <c r="FA287">
        <v>20.1405</v>
      </c>
      <c r="FB287">
        <v>5.23301</v>
      </c>
      <c r="FC287">
        <v>11.9929</v>
      </c>
      <c r="FD287">
        <v>4.955</v>
      </c>
      <c r="FE287">
        <v>3.30393</v>
      </c>
      <c r="FF287">
        <v>9999</v>
      </c>
      <c r="FG287">
        <v>312.5</v>
      </c>
      <c r="FH287">
        <v>3842.5</v>
      </c>
      <c r="FI287">
        <v>9999</v>
      </c>
      <c r="FJ287">
        <v>1.86813</v>
      </c>
      <c r="FK287">
        <v>1.86401</v>
      </c>
      <c r="FL287">
        <v>1.87137</v>
      </c>
      <c r="FM287">
        <v>1.86253</v>
      </c>
      <c r="FN287">
        <v>1.86188</v>
      </c>
      <c r="FO287">
        <v>1.86821</v>
      </c>
      <c r="FP287">
        <v>1.85838</v>
      </c>
      <c r="FQ287">
        <v>1.86462</v>
      </c>
      <c r="FR287">
        <v>5</v>
      </c>
      <c r="FS287">
        <v>0</v>
      </c>
      <c r="FT287">
        <v>0</v>
      </c>
      <c r="FU287">
        <v>0</v>
      </c>
      <c r="FV287" t="s">
        <v>358</v>
      </c>
      <c r="FW287" t="s">
        <v>359</v>
      </c>
      <c r="FX287" t="s">
        <v>360</v>
      </c>
      <c r="FY287" t="s">
        <v>360</v>
      </c>
      <c r="FZ287" t="s">
        <v>360</v>
      </c>
      <c r="GA287" t="s">
        <v>360</v>
      </c>
      <c r="GB287">
        <v>0</v>
      </c>
      <c r="GC287">
        <v>100</v>
      </c>
      <c r="GD287">
        <v>100</v>
      </c>
      <c r="GE287">
        <v>1.648</v>
      </c>
      <c r="GF287">
        <v>0.0516</v>
      </c>
      <c r="GG287">
        <v>0.394990895927804</v>
      </c>
      <c r="GH287">
        <v>0.00311535208462502</v>
      </c>
      <c r="GI287">
        <v>-2.16445174003142e-06</v>
      </c>
      <c r="GJ287">
        <v>9.0383515404126e-10</v>
      </c>
      <c r="GK287">
        <v>0.0515542376217994</v>
      </c>
      <c r="GL287">
        <v>0</v>
      </c>
      <c r="GM287">
        <v>0</v>
      </c>
      <c r="GN287">
        <v>0</v>
      </c>
      <c r="GO287">
        <v>18</v>
      </c>
      <c r="GP287">
        <v>2154</v>
      </c>
      <c r="GQ287">
        <v>2</v>
      </c>
      <c r="GR287">
        <v>17</v>
      </c>
      <c r="GS287">
        <v>1566.6</v>
      </c>
      <c r="GT287">
        <v>1566.7</v>
      </c>
      <c r="GU287">
        <v>1.83838</v>
      </c>
      <c r="GV287">
        <v>2.40723</v>
      </c>
      <c r="GW287">
        <v>1.99829</v>
      </c>
      <c r="GX287">
        <v>2.66602</v>
      </c>
      <c r="GY287">
        <v>2.09351</v>
      </c>
      <c r="GZ287">
        <v>2.33398</v>
      </c>
      <c r="HA287">
        <v>43.8367</v>
      </c>
      <c r="HB287">
        <v>14.85</v>
      </c>
      <c r="HC287">
        <v>18</v>
      </c>
      <c r="HD287">
        <v>405.839</v>
      </c>
      <c r="HE287">
        <v>692.428</v>
      </c>
      <c r="HF287">
        <v>23.004</v>
      </c>
      <c r="HG287">
        <v>36.0933</v>
      </c>
      <c r="HH287">
        <v>30.0008</v>
      </c>
      <c r="HI287">
        <v>35.8363</v>
      </c>
      <c r="HJ287">
        <v>35.8238</v>
      </c>
      <c r="HK287">
        <v>36.8208</v>
      </c>
      <c r="HL287">
        <v>27.0023</v>
      </c>
      <c r="HM287">
        <v>25.9398</v>
      </c>
      <c r="HN287">
        <v>23</v>
      </c>
      <c r="HO287">
        <v>641.997</v>
      </c>
      <c r="HP287">
        <v>23.7982</v>
      </c>
      <c r="HQ287">
        <v>95.3148</v>
      </c>
      <c r="HR287">
        <v>98.556</v>
      </c>
    </row>
    <row r="288" spans="1:226">
      <c r="A288">
        <v>272</v>
      </c>
      <c r="B288">
        <v>1656175795.5</v>
      </c>
      <c r="C288">
        <v>5999</v>
      </c>
      <c r="D288" t="s">
        <v>905</v>
      </c>
      <c r="E288" t="s">
        <v>906</v>
      </c>
      <c r="F288">
        <v>5</v>
      </c>
      <c r="G288" t="s">
        <v>832</v>
      </c>
      <c r="H288" t="s">
        <v>354</v>
      </c>
      <c r="I288">
        <v>1656175787.71429</v>
      </c>
      <c r="J288">
        <f>(K288)/1000</f>
        <v>0</v>
      </c>
      <c r="K288">
        <f>IF(BF288, AN288, AH288)</f>
        <v>0</v>
      </c>
      <c r="L288">
        <f>IF(BF288, AI288, AG288)</f>
        <v>0</v>
      </c>
      <c r="M288">
        <f>BH288 - IF(AU288&gt;1, L288*BB288*100.0/(AW288*BV288), 0)</f>
        <v>0</v>
      </c>
      <c r="N288">
        <f>((T288-J288/2)*M288-L288)/(T288+J288/2)</f>
        <v>0</v>
      </c>
      <c r="O288">
        <f>N288*(BO288+BP288)/1000.0</f>
        <v>0</v>
      </c>
      <c r="P288">
        <f>(BH288 - IF(AU288&gt;1, L288*BB288*100.0/(AW288*BV288), 0))*(BO288+BP288)/1000.0</f>
        <v>0</v>
      </c>
      <c r="Q288">
        <f>2.0/((1/S288-1/R288)+SIGN(S288)*SQRT((1/S288-1/R288)*(1/S288-1/R288) + 4*BC288/((BC288+1)*(BC288+1))*(2*1/S288*1/R288-1/R288*1/R288)))</f>
        <v>0</v>
      </c>
      <c r="R288">
        <f>IF(LEFT(BD288,1)&lt;&gt;"0",IF(LEFT(BD288,1)="1",3.0,BE288),$D$5+$E$5*(BV288*BO288/($K$5*1000))+$F$5*(BV288*BO288/($K$5*1000))*MAX(MIN(BB288,$J$5),$I$5)*MAX(MIN(BB288,$J$5),$I$5)+$G$5*MAX(MIN(BB288,$J$5),$I$5)*(BV288*BO288/($K$5*1000))+$H$5*(BV288*BO288/($K$5*1000))*(BV288*BO288/($K$5*1000)))</f>
        <v>0</v>
      </c>
      <c r="S288">
        <f>J288*(1000-(1000*0.61365*exp(17.502*W288/(240.97+W288))/(BO288+BP288)+BJ288)/2)/(1000*0.61365*exp(17.502*W288/(240.97+W288))/(BO288+BP288)-BJ288)</f>
        <v>0</v>
      </c>
      <c r="T288">
        <f>1/((BC288+1)/(Q288/1.6)+1/(R288/1.37)) + BC288/((BC288+1)/(Q288/1.6) + BC288/(R288/1.37))</f>
        <v>0</v>
      </c>
      <c r="U288">
        <f>(AX288*BA288)</f>
        <v>0</v>
      </c>
      <c r="V288">
        <f>(BQ288+(U288+2*0.95*5.67E-8*(((BQ288+$B$7)+273)^4-(BQ288+273)^4)-44100*J288)/(1.84*29.3*R288+8*0.95*5.67E-8*(BQ288+273)^3))</f>
        <v>0</v>
      </c>
      <c r="W288">
        <f>($C$7*BR288+$D$7*BS288+$E$7*V288)</f>
        <v>0</v>
      </c>
      <c r="X288">
        <f>0.61365*exp(17.502*W288/(240.97+W288))</f>
        <v>0</v>
      </c>
      <c r="Y288">
        <f>(Z288/AA288*100)</f>
        <v>0</v>
      </c>
      <c r="Z288">
        <f>BJ288*(BO288+BP288)/1000</f>
        <v>0</v>
      </c>
      <c r="AA288">
        <f>0.61365*exp(17.502*BQ288/(240.97+BQ288))</f>
        <v>0</v>
      </c>
      <c r="AB288">
        <f>(X288-BJ288*(BO288+BP288)/1000)</f>
        <v>0</v>
      </c>
      <c r="AC288">
        <f>(-J288*44100)</f>
        <v>0</v>
      </c>
      <c r="AD288">
        <f>2*29.3*R288*0.92*(BQ288-W288)</f>
        <v>0</v>
      </c>
      <c r="AE288">
        <f>2*0.95*5.67E-8*(((BQ288+$B$7)+273)^4-(W288+273)^4)</f>
        <v>0</v>
      </c>
      <c r="AF288">
        <f>U288+AE288+AC288+AD288</f>
        <v>0</v>
      </c>
      <c r="AG288">
        <f>BN288*AU288*(BI288-BH288*(1000-AU288*BK288)/(1000-AU288*BJ288))/(100*BB288)</f>
        <v>0</v>
      </c>
      <c r="AH288">
        <f>1000*BN288*AU288*(BJ288-BK288)/(100*BB288*(1000-AU288*BJ288))</f>
        <v>0</v>
      </c>
      <c r="AI288">
        <f>(AJ288 - AK288 - BO288*1E3/(8.314*(BQ288+273.15)) * AM288/BN288 * AL288) * BN288/(100*BB288) * (1000 - BK288)/1000</f>
        <v>0</v>
      </c>
      <c r="AJ288">
        <v>635.631989614906</v>
      </c>
      <c r="AK288">
        <v>609.874581818182</v>
      </c>
      <c r="AL288">
        <v>3.31271243142883</v>
      </c>
      <c r="AM288">
        <v>66.8778104933795</v>
      </c>
      <c r="AN288">
        <f>(AP288 - AO288 + BO288*1E3/(8.314*(BQ288+273.15)) * AR288/BN288 * AQ288) * BN288/(100*BB288) * 1000/(1000 - AP288)</f>
        <v>0</v>
      </c>
      <c r="AO288">
        <v>23.8135259220358</v>
      </c>
      <c r="AP288">
        <v>24.9736654545455</v>
      </c>
      <c r="AQ288">
        <v>2.27464943456401e-05</v>
      </c>
      <c r="AR288">
        <v>77.414151381061</v>
      </c>
      <c r="AS288">
        <v>32</v>
      </c>
      <c r="AT288">
        <v>6</v>
      </c>
      <c r="AU288">
        <f>IF(AS288*$H$13&gt;=AW288,1.0,(AW288/(AW288-AS288*$H$13)))</f>
        <v>0</v>
      </c>
      <c r="AV288">
        <f>(AU288-1)*100</f>
        <v>0</v>
      </c>
      <c r="AW288">
        <f>MAX(0,($B$13+$C$13*BV288)/(1+$D$13*BV288)*BO288/(BQ288+273)*$E$13)</f>
        <v>0</v>
      </c>
      <c r="AX288">
        <f>$B$11*BW288+$C$11*BX288+$F$11*CI288*(1-CL288)</f>
        <v>0</v>
      </c>
      <c r="AY288">
        <f>AX288*AZ288</f>
        <v>0</v>
      </c>
      <c r="AZ288">
        <f>($B$11*$D$9+$C$11*$D$9+$F$11*((CV288+CN288)/MAX(CV288+CN288+CW288, 0.1)*$I$9+CW288/MAX(CV288+CN288+CW288, 0.1)*$J$9))/($B$11+$C$11+$F$11)</f>
        <v>0</v>
      </c>
      <c r="BA288">
        <f>($B$11*$K$9+$C$11*$K$9+$F$11*((CV288+CN288)/MAX(CV288+CN288+CW288, 0.1)*$P$9+CW288/MAX(CV288+CN288+CW288, 0.1)*$Q$9))/($B$11+$C$11+$F$11)</f>
        <v>0</v>
      </c>
      <c r="BB288">
        <v>2.18</v>
      </c>
      <c r="BC288">
        <v>0.5</v>
      </c>
      <c r="BD288" t="s">
        <v>355</v>
      </c>
      <c r="BE288">
        <v>2</v>
      </c>
      <c r="BF288" t="b">
        <v>1</v>
      </c>
      <c r="BG288">
        <v>1656175787.71429</v>
      </c>
      <c r="BH288">
        <v>570.902285714286</v>
      </c>
      <c r="BI288">
        <v>605.687535714286</v>
      </c>
      <c r="BJ288">
        <v>24.9708428571429</v>
      </c>
      <c r="BK288">
        <v>23.8028178571429</v>
      </c>
      <c r="BL288">
        <v>569.268642857143</v>
      </c>
      <c r="BM288">
        <v>24.9192928571429</v>
      </c>
      <c r="BN288">
        <v>500.0085</v>
      </c>
      <c r="BO288">
        <v>76.3443928571429</v>
      </c>
      <c r="BP288">
        <v>0.100006439285714</v>
      </c>
      <c r="BQ288">
        <v>28.0792678571429</v>
      </c>
      <c r="BR288">
        <v>28.5012464285714</v>
      </c>
      <c r="BS288">
        <v>999.9</v>
      </c>
      <c r="BT288">
        <v>0</v>
      </c>
      <c r="BU288">
        <v>0</v>
      </c>
      <c r="BV288">
        <v>10002.7296428571</v>
      </c>
      <c r="BW288">
        <v>0</v>
      </c>
      <c r="BX288">
        <v>1879.04214285714</v>
      </c>
      <c r="BY288">
        <v>-34.7853464285714</v>
      </c>
      <c r="BZ288">
        <v>585.523285714286</v>
      </c>
      <c r="CA288">
        <v>620.45625</v>
      </c>
      <c r="CB288">
        <v>1.16802571428571</v>
      </c>
      <c r="CC288">
        <v>605.687535714286</v>
      </c>
      <c r="CD288">
        <v>23.8028178571429</v>
      </c>
      <c r="CE288">
        <v>1.90638464285714</v>
      </c>
      <c r="CF288">
        <v>1.81721285714286</v>
      </c>
      <c r="CG288">
        <v>16.6875178571429</v>
      </c>
      <c r="CH288">
        <v>15.9356392857143</v>
      </c>
      <c r="CI288">
        <v>2000.00035714286</v>
      </c>
      <c r="CJ288">
        <v>0.979997142857143</v>
      </c>
      <c r="CK288">
        <v>0.0200023928571429</v>
      </c>
      <c r="CL288">
        <v>0</v>
      </c>
      <c r="CM288">
        <v>2.51457857142857</v>
      </c>
      <c r="CN288">
        <v>0</v>
      </c>
      <c r="CO288">
        <v>2079.035</v>
      </c>
      <c r="CP288">
        <v>16705.4107142857</v>
      </c>
      <c r="CQ288">
        <v>46.562</v>
      </c>
      <c r="CR288">
        <v>49.3165</v>
      </c>
      <c r="CS288">
        <v>47.57325</v>
      </c>
      <c r="CT288">
        <v>47.25</v>
      </c>
      <c r="CU288">
        <v>46.125</v>
      </c>
      <c r="CV288">
        <v>1959.99071428571</v>
      </c>
      <c r="CW288">
        <v>40.0003571428571</v>
      </c>
      <c r="CX288">
        <v>0</v>
      </c>
      <c r="CY288">
        <v>1656175794.6</v>
      </c>
      <c r="CZ288">
        <v>0</v>
      </c>
      <c r="DA288">
        <v>0</v>
      </c>
      <c r="DB288" t="s">
        <v>356</v>
      </c>
      <c r="DC288">
        <v>1656081796.1</v>
      </c>
      <c r="DD288">
        <v>1656081786.6</v>
      </c>
      <c r="DE288">
        <v>0</v>
      </c>
      <c r="DF288">
        <v>0.447</v>
      </c>
      <c r="DG288">
        <v>0.012</v>
      </c>
      <c r="DH288">
        <v>1.816</v>
      </c>
      <c r="DI288">
        <v>-0.091</v>
      </c>
      <c r="DJ288">
        <v>420</v>
      </c>
      <c r="DK288">
        <v>13</v>
      </c>
      <c r="DL288">
        <v>0.64</v>
      </c>
      <c r="DM288">
        <v>0.22</v>
      </c>
      <c r="DN288">
        <v>-34.704556097561</v>
      </c>
      <c r="DO288">
        <v>-1.13851149825788</v>
      </c>
      <c r="DP288">
        <v>0.26937896784359</v>
      </c>
      <c r="DQ288">
        <v>0</v>
      </c>
      <c r="DR288">
        <v>1.16776268292683</v>
      </c>
      <c r="DS288">
        <v>-0.0356234843205576</v>
      </c>
      <c r="DT288">
        <v>0.00640695088409237</v>
      </c>
      <c r="DU288">
        <v>1</v>
      </c>
      <c r="DV288">
        <v>1</v>
      </c>
      <c r="DW288">
        <v>2</v>
      </c>
      <c r="DX288" t="s">
        <v>375</v>
      </c>
      <c r="DY288">
        <v>2.78904</v>
      </c>
      <c r="DZ288">
        <v>2.71663</v>
      </c>
      <c r="EA288">
        <v>0.0981187</v>
      </c>
      <c r="EB288">
        <v>0.102266</v>
      </c>
      <c r="EC288">
        <v>0.0885792</v>
      </c>
      <c r="ED288">
        <v>0.0848661</v>
      </c>
      <c r="EE288">
        <v>25014.2</v>
      </c>
      <c r="EF288">
        <v>21601.3</v>
      </c>
      <c r="EG288">
        <v>24870.9</v>
      </c>
      <c r="EH288">
        <v>23472</v>
      </c>
      <c r="EI288">
        <v>38790.9</v>
      </c>
      <c r="EJ288">
        <v>35607.5</v>
      </c>
      <c r="EK288">
        <v>45073.8</v>
      </c>
      <c r="EL288">
        <v>41945.9</v>
      </c>
      <c r="EM288">
        <v>1.65637</v>
      </c>
      <c r="EN288">
        <v>2.06642</v>
      </c>
      <c r="EO288">
        <v>-0.0515506</v>
      </c>
      <c r="EP288">
        <v>0</v>
      </c>
      <c r="EQ288">
        <v>29.3725</v>
      </c>
      <c r="ER288">
        <v>999.9</v>
      </c>
      <c r="ES288">
        <v>34.282</v>
      </c>
      <c r="ET288">
        <v>38.501</v>
      </c>
      <c r="EU288">
        <v>30.7199</v>
      </c>
      <c r="EV288">
        <v>53.2668</v>
      </c>
      <c r="EW288">
        <v>32.2196</v>
      </c>
      <c r="EX288">
        <v>2</v>
      </c>
      <c r="EY288">
        <v>0.713143</v>
      </c>
      <c r="EZ288">
        <v>5.90759</v>
      </c>
      <c r="FA288">
        <v>20.1398</v>
      </c>
      <c r="FB288">
        <v>5.23316</v>
      </c>
      <c r="FC288">
        <v>11.9929</v>
      </c>
      <c r="FD288">
        <v>4.9551</v>
      </c>
      <c r="FE288">
        <v>3.30393</v>
      </c>
      <c r="FF288">
        <v>9999</v>
      </c>
      <c r="FG288">
        <v>312.5</v>
      </c>
      <c r="FH288">
        <v>3842.5</v>
      </c>
      <c r="FI288">
        <v>9999</v>
      </c>
      <c r="FJ288">
        <v>1.86813</v>
      </c>
      <c r="FK288">
        <v>1.86401</v>
      </c>
      <c r="FL288">
        <v>1.87135</v>
      </c>
      <c r="FM288">
        <v>1.86253</v>
      </c>
      <c r="FN288">
        <v>1.86188</v>
      </c>
      <c r="FO288">
        <v>1.86817</v>
      </c>
      <c r="FP288">
        <v>1.85837</v>
      </c>
      <c r="FQ288">
        <v>1.86462</v>
      </c>
      <c r="FR288">
        <v>5</v>
      </c>
      <c r="FS288">
        <v>0</v>
      </c>
      <c r="FT288">
        <v>0</v>
      </c>
      <c r="FU288">
        <v>0</v>
      </c>
      <c r="FV288" t="s">
        <v>358</v>
      </c>
      <c r="FW288" t="s">
        <v>359</v>
      </c>
      <c r="FX288" t="s">
        <v>360</v>
      </c>
      <c r="FY288" t="s">
        <v>360</v>
      </c>
      <c r="FZ288" t="s">
        <v>360</v>
      </c>
      <c r="GA288" t="s">
        <v>360</v>
      </c>
      <c r="GB288">
        <v>0</v>
      </c>
      <c r="GC288">
        <v>100</v>
      </c>
      <c r="GD288">
        <v>100</v>
      </c>
      <c r="GE288">
        <v>1.672</v>
      </c>
      <c r="GF288">
        <v>0.0515</v>
      </c>
      <c r="GG288">
        <v>0.394990895927804</v>
      </c>
      <c r="GH288">
        <v>0.00311535208462502</v>
      </c>
      <c r="GI288">
        <v>-2.16445174003142e-06</v>
      </c>
      <c r="GJ288">
        <v>9.0383515404126e-10</v>
      </c>
      <c r="GK288">
        <v>0.0515542376217994</v>
      </c>
      <c r="GL288">
        <v>0</v>
      </c>
      <c r="GM288">
        <v>0</v>
      </c>
      <c r="GN288">
        <v>0</v>
      </c>
      <c r="GO288">
        <v>18</v>
      </c>
      <c r="GP288">
        <v>2154</v>
      </c>
      <c r="GQ288">
        <v>2</v>
      </c>
      <c r="GR288">
        <v>17</v>
      </c>
      <c r="GS288">
        <v>1566.7</v>
      </c>
      <c r="GT288">
        <v>1566.8</v>
      </c>
      <c r="GU288">
        <v>1.87622</v>
      </c>
      <c r="GV288">
        <v>2.38647</v>
      </c>
      <c r="GW288">
        <v>1.99829</v>
      </c>
      <c r="GX288">
        <v>2.66602</v>
      </c>
      <c r="GY288">
        <v>2.09351</v>
      </c>
      <c r="GZ288">
        <v>2.40112</v>
      </c>
      <c r="HA288">
        <v>43.8641</v>
      </c>
      <c r="HB288">
        <v>14.8588</v>
      </c>
      <c r="HC288">
        <v>18</v>
      </c>
      <c r="HD288">
        <v>405.863</v>
      </c>
      <c r="HE288">
        <v>692.199</v>
      </c>
      <c r="HF288">
        <v>23.0042</v>
      </c>
      <c r="HG288">
        <v>36.1049</v>
      </c>
      <c r="HH288">
        <v>30.0008</v>
      </c>
      <c r="HI288">
        <v>35.8454</v>
      </c>
      <c r="HJ288">
        <v>35.8337</v>
      </c>
      <c r="HK288">
        <v>37.5682</v>
      </c>
      <c r="HL288">
        <v>27.0023</v>
      </c>
      <c r="HM288">
        <v>25.562</v>
      </c>
      <c r="HN288">
        <v>23</v>
      </c>
      <c r="HO288">
        <v>655.41</v>
      </c>
      <c r="HP288">
        <v>23.7797</v>
      </c>
      <c r="HQ288">
        <v>95.3125</v>
      </c>
      <c r="HR288">
        <v>98.5539</v>
      </c>
    </row>
    <row r="289" spans="1:226">
      <c r="A289">
        <v>273</v>
      </c>
      <c r="B289">
        <v>1656175800.5</v>
      </c>
      <c r="C289">
        <v>6004</v>
      </c>
      <c r="D289" t="s">
        <v>907</v>
      </c>
      <c r="E289" t="s">
        <v>908</v>
      </c>
      <c r="F289">
        <v>5</v>
      </c>
      <c r="G289" t="s">
        <v>832</v>
      </c>
      <c r="H289" t="s">
        <v>354</v>
      </c>
      <c r="I289">
        <v>1656175793</v>
      </c>
      <c r="J289">
        <f>(K289)/1000</f>
        <v>0</v>
      </c>
      <c r="K289">
        <f>IF(BF289, AN289, AH289)</f>
        <v>0</v>
      </c>
      <c r="L289">
        <f>IF(BF289, AI289, AG289)</f>
        <v>0</v>
      </c>
      <c r="M289">
        <f>BH289 - IF(AU289&gt;1, L289*BB289*100.0/(AW289*BV289), 0)</f>
        <v>0</v>
      </c>
      <c r="N289">
        <f>((T289-J289/2)*M289-L289)/(T289+J289/2)</f>
        <v>0</v>
      </c>
      <c r="O289">
        <f>N289*(BO289+BP289)/1000.0</f>
        <v>0</v>
      </c>
      <c r="P289">
        <f>(BH289 - IF(AU289&gt;1, L289*BB289*100.0/(AW289*BV289), 0))*(BO289+BP289)/1000.0</f>
        <v>0</v>
      </c>
      <c r="Q289">
        <f>2.0/((1/S289-1/R289)+SIGN(S289)*SQRT((1/S289-1/R289)*(1/S289-1/R289) + 4*BC289/((BC289+1)*(BC289+1))*(2*1/S289*1/R289-1/R289*1/R289)))</f>
        <v>0</v>
      </c>
      <c r="R289">
        <f>IF(LEFT(BD289,1)&lt;&gt;"0",IF(LEFT(BD289,1)="1",3.0,BE289),$D$5+$E$5*(BV289*BO289/($K$5*1000))+$F$5*(BV289*BO289/($K$5*1000))*MAX(MIN(BB289,$J$5),$I$5)*MAX(MIN(BB289,$J$5),$I$5)+$G$5*MAX(MIN(BB289,$J$5),$I$5)*(BV289*BO289/($K$5*1000))+$H$5*(BV289*BO289/($K$5*1000))*(BV289*BO289/($K$5*1000)))</f>
        <v>0</v>
      </c>
      <c r="S289">
        <f>J289*(1000-(1000*0.61365*exp(17.502*W289/(240.97+W289))/(BO289+BP289)+BJ289)/2)/(1000*0.61365*exp(17.502*W289/(240.97+W289))/(BO289+BP289)-BJ289)</f>
        <v>0</v>
      </c>
      <c r="T289">
        <f>1/((BC289+1)/(Q289/1.6)+1/(R289/1.37)) + BC289/((BC289+1)/(Q289/1.6) + BC289/(R289/1.37))</f>
        <v>0</v>
      </c>
      <c r="U289">
        <f>(AX289*BA289)</f>
        <v>0</v>
      </c>
      <c r="V289">
        <f>(BQ289+(U289+2*0.95*5.67E-8*(((BQ289+$B$7)+273)^4-(BQ289+273)^4)-44100*J289)/(1.84*29.3*R289+8*0.95*5.67E-8*(BQ289+273)^3))</f>
        <v>0</v>
      </c>
      <c r="W289">
        <f>($C$7*BR289+$D$7*BS289+$E$7*V289)</f>
        <v>0</v>
      </c>
      <c r="X289">
        <f>0.61365*exp(17.502*W289/(240.97+W289))</f>
        <v>0</v>
      </c>
      <c r="Y289">
        <f>(Z289/AA289*100)</f>
        <v>0</v>
      </c>
      <c r="Z289">
        <f>BJ289*(BO289+BP289)/1000</f>
        <v>0</v>
      </c>
      <c r="AA289">
        <f>0.61365*exp(17.502*BQ289/(240.97+BQ289))</f>
        <v>0</v>
      </c>
      <c r="AB289">
        <f>(X289-BJ289*(BO289+BP289)/1000)</f>
        <v>0</v>
      </c>
      <c r="AC289">
        <f>(-J289*44100)</f>
        <v>0</v>
      </c>
      <c r="AD289">
        <f>2*29.3*R289*0.92*(BQ289-W289)</f>
        <v>0</v>
      </c>
      <c r="AE289">
        <f>2*0.95*5.67E-8*(((BQ289+$B$7)+273)^4-(W289+273)^4)</f>
        <v>0</v>
      </c>
      <c r="AF289">
        <f>U289+AE289+AC289+AD289</f>
        <v>0</v>
      </c>
      <c r="AG289">
        <f>BN289*AU289*(BI289-BH289*(1000-AU289*BK289)/(1000-AU289*BJ289))/(100*BB289)</f>
        <v>0</v>
      </c>
      <c r="AH289">
        <f>1000*BN289*AU289*(BJ289-BK289)/(100*BB289*(1000-AU289*BJ289))</f>
        <v>0</v>
      </c>
      <c r="AI289">
        <f>(AJ289 - AK289 - BO289*1E3/(8.314*(BQ289+273.15)) * AM289/BN289 * AL289) * BN289/(100*BB289) * (1000 - BK289)/1000</f>
        <v>0</v>
      </c>
      <c r="AJ289">
        <v>653.04271757407</v>
      </c>
      <c r="AK289">
        <v>626.822703030303</v>
      </c>
      <c r="AL289">
        <v>3.37818940421461</v>
      </c>
      <c r="AM289">
        <v>66.8778104933795</v>
      </c>
      <c r="AN289">
        <f>(AP289 - AO289 + BO289*1E3/(8.314*(BQ289+273.15)) * AR289/BN289 * AQ289) * BN289/(100*BB289) * 1000/(1000 - AP289)</f>
        <v>0</v>
      </c>
      <c r="AO289">
        <v>23.7453264869536</v>
      </c>
      <c r="AP289">
        <v>24.9559084848485</v>
      </c>
      <c r="AQ289">
        <v>-9.87904603434415e-05</v>
      </c>
      <c r="AR289">
        <v>77.414151381061</v>
      </c>
      <c r="AS289">
        <v>32</v>
      </c>
      <c r="AT289">
        <v>6</v>
      </c>
      <c r="AU289">
        <f>IF(AS289*$H$13&gt;=AW289,1.0,(AW289/(AW289-AS289*$H$13)))</f>
        <v>0</v>
      </c>
      <c r="AV289">
        <f>(AU289-1)*100</f>
        <v>0</v>
      </c>
      <c r="AW289">
        <f>MAX(0,($B$13+$C$13*BV289)/(1+$D$13*BV289)*BO289/(BQ289+273)*$E$13)</f>
        <v>0</v>
      </c>
      <c r="AX289">
        <f>$B$11*BW289+$C$11*BX289+$F$11*CI289*(1-CL289)</f>
        <v>0</v>
      </c>
      <c r="AY289">
        <f>AX289*AZ289</f>
        <v>0</v>
      </c>
      <c r="AZ289">
        <f>($B$11*$D$9+$C$11*$D$9+$F$11*((CV289+CN289)/MAX(CV289+CN289+CW289, 0.1)*$I$9+CW289/MAX(CV289+CN289+CW289, 0.1)*$J$9))/($B$11+$C$11+$F$11)</f>
        <v>0</v>
      </c>
      <c r="BA289">
        <f>($B$11*$K$9+$C$11*$K$9+$F$11*((CV289+CN289)/MAX(CV289+CN289+CW289, 0.1)*$P$9+CW289/MAX(CV289+CN289+CW289, 0.1)*$Q$9))/($B$11+$C$11+$F$11)</f>
        <v>0</v>
      </c>
      <c r="BB289">
        <v>2.18</v>
      </c>
      <c r="BC289">
        <v>0.5</v>
      </c>
      <c r="BD289" t="s">
        <v>355</v>
      </c>
      <c r="BE289">
        <v>2</v>
      </c>
      <c r="BF289" t="b">
        <v>1</v>
      </c>
      <c r="BG289">
        <v>1656175793</v>
      </c>
      <c r="BH289">
        <v>588.218777777778</v>
      </c>
      <c r="BI289">
        <v>623.315962962963</v>
      </c>
      <c r="BJ289">
        <v>24.9692074074074</v>
      </c>
      <c r="BK289">
        <v>23.7822333333333</v>
      </c>
      <c r="BL289">
        <v>586.558888888889</v>
      </c>
      <c r="BM289">
        <v>24.9176666666667</v>
      </c>
      <c r="BN289">
        <v>500.023074074074</v>
      </c>
      <c r="BO289">
        <v>76.3442185185185</v>
      </c>
      <c r="BP289">
        <v>0.100014107407407</v>
      </c>
      <c r="BQ289">
        <v>28.0810407407407</v>
      </c>
      <c r="BR289">
        <v>28.5087407407407</v>
      </c>
      <c r="BS289">
        <v>999.9</v>
      </c>
      <c r="BT289">
        <v>0</v>
      </c>
      <c r="BU289">
        <v>0</v>
      </c>
      <c r="BV289">
        <v>10005.1959259259</v>
      </c>
      <c r="BW289">
        <v>0</v>
      </c>
      <c r="BX289">
        <v>1753.78555555556</v>
      </c>
      <c r="BY289">
        <v>-35.0972148148148</v>
      </c>
      <c r="BZ289">
        <v>603.282296296296</v>
      </c>
      <c r="CA289">
        <v>638.500592592593</v>
      </c>
      <c r="CB289">
        <v>1.18697888888889</v>
      </c>
      <c r="CC289">
        <v>623.315962962963</v>
      </c>
      <c r="CD289">
        <v>23.7822333333333</v>
      </c>
      <c r="CE289">
        <v>1.90625518518519</v>
      </c>
      <c r="CF289">
        <v>1.81563703703704</v>
      </c>
      <c r="CG289">
        <v>16.6864518518518</v>
      </c>
      <c r="CH289">
        <v>15.9220592592593</v>
      </c>
      <c r="CI289">
        <v>2000.00407407407</v>
      </c>
      <c r="CJ289">
        <v>0.979997148148148</v>
      </c>
      <c r="CK289">
        <v>0.0200023888888889</v>
      </c>
      <c r="CL289">
        <v>0</v>
      </c>
      <c r="CM289">
        <v>2.55822592592593</v>
      </c>
      <c r="CN289">
        <v>0</v>
      </c>
      <c r="CO289">
        <v>2079.77481481481</v>
      </c>
      <c r="CP289">
        <v>16705.4333333333</v>
      </c>
      <c r="CQ289">
        <v>46.5574074074074</v>
      </c>
      <c r="CR289">
        <v>49.312</v>
      </c>
      <c r="CS289">
        <v>47.576</v>
      </c>
      <c r="CT289">
        <v>47.25</v>
      </c>
      <c r="CU289">
        <v>46.125</v>
      </c>
      <c r="CV289">
        <v>1959.99444444444</v>
      </c>
      <c r="CW289">
        <v>40.0003703703704</v>
      </c>
      <c r="CX289">
        <v>0</v>
      </c>
      <c r="CY289">
        <v>1656175799.4</v>
      </c>
      <c r="CZ289">
        <v>0</v>
      </c>
      <c r="DA289">
        <v>0</v>
      </c>
      <c r="DB289" t="s">
        <v>356</v>
      </c>
      <c r="DC289">
        <v>1656081796.1</v>
      </c>
      <c r="DD289">
        <v>1656081786.6</v>
      </c>
      <c r="DE289">
        <v>0</v>
      </c>
      <c r="DF289">
        <v>0.447</v>
      </c>
      <c r="DG289">
        <v>0.012</v>
      </c>
      <c r="DH289">
        <v>1.816</v>
      </c>
      <c r="DI289">
        <v>-0.091</v>
      </c>
      <c r="DJ289">
        <v>420</v>
      </c>
      <c r="DK289">
        <v>13</v>
      </c>
      <c r="DL289">
        <v>0.64</v>
      </c>
      <c r="DM289">
        <v>0.22</v>
      </c>
      <c r="DN289">
        <v>-34.9229365853659</v>
      </c>
      <c r="DO289">
        <v>-3.41203693379802</v>
      </c>
      <c r="DP289">
        <v>0.405235033130337</v>
      </c>
      <c r="DQ289">
        <v>0</v>
      </c>
      <c r="DR289">
        <v>1.18119097560976</v>
      </c>
      <c r="DS289">
        <v>0.197142020905928</v>
      </c>
      <c r="DT289">
        <v>0.0256267515337028</v>
      </c>
      <c r="DU289">
        <v>0</v>
      </c>
      <c r="DV289">
        <v>0</v>
      </c>
      <c r="DW289">
        <v>2</v>
      </c>
      <c r="DX289" t="s">
        <v>357</v>
      </c>
      <c r="DY289">
        <v>2.78883</v>
      </c>
      <c r="DZ289">
        <v>2.7164</v>
      </c>
      <c r="EA289">
        <v>0.100034</v>
      </c>
      <c r="EB289">
        <v>0.104101</v>
      </c>
      <c r="EC289">
        <v>0.0885285</v>
      </c>
      <c r="ED289">
        <v>0.0848183</v>
      </c>
      <c r="EE289">
        <v>24960.3</v>
      </c>
      <c r="EF289">
        <v>21556.4</v>
      </c>
      <c r="EG289">
        <v>24870.2</v>
      </c>
      <c r="EH289">
        <v>23471.3</v>
      </c>
      <c r="EI289">
        <v>38792</v>
      </c>
      <c r="EJ289">
        <v>35608.3</v>
      </c>
      <c r="EK289">
        <v>45072.6</v>
      </c>
      <c r="EL289">
        <v>41944.6</v>
      </c>
      <c r="EM289">
        <v>1.6561</v>
      </c>
      <c r="EN289">
        <v>2.06638</v>
      </c>
      <c r="EO289">
        <v>-0.0560656</v>
      </c>
      <c r="EP289">
        <v>0</v>
      </c>
      <c r="EQ289">
        <v>29.3775</v>
      </c>
      <c r="ER289">
        <v>999.9</v>
      </c>
      <c r="ES289">
        <v>34.233</v>
      </c>
      <c r="ET289">
        <v>38.532</v>
      </c>
      <c r="EU289">
        <v>30.7195</v>
      </c>
      <c r="EV289">
        <v>53.3069</v>
      </c>
      <c r="EW289">
        <v>32.1595</v>
      </c>
      <c r="EX289">
        <v>2</v>
      </c>
      <c r="EY289">
        <v>0.713938</v>
      </c>
      <c r="EZ289">
        <v>5.92286</v>
      </c>
      <c r="FA289">
        <v>20.1392</v>
      </c>
      <c r="FB289">
        <v>5.23331</v>
      </c>
      <c r="FC289">
        <v>11.9932</v>
      </c>
      <c r="FD289">
        <v>4.95515</v>
      </c>
      <c r="FE289">
        <v>3.30385</v>
      </c>
      <c r="FF289">
        <v>9999</v>
      </c>
      <c r="FG289">
        <v>312.5</v>
      </c>
      <c r="FH289">
        <v>3842.8</v>
      </c>
      <c r="FI289">
        <v>9999</v>
      </c>
      <c r="FJ289">
        <v>1.86815</v>
      </c>
      <c r="FK289">
        <v>1.864</v>
      </c>
      <c r="FL289">
        <v>1.87138</v>
      </c>
      <c r="FM289">
        <v>1.86252</v>
      </c>
      <c r="FN289">
        <v>1.86188</v>
      </c>
      <c r="FO289">
        <v>1.86822</v>
      </c>
      <c r="FP289">
        <v>1.85838</v>
      </c>
      <c r="FQ289">
        <v>1.86462</v>
      </c>
      <c r="FR289">
        <v>5</v>
      </c>
      <c r="FS289">
        <v>0</v>
      </c>
      <c r="FT289">
        <v>0</v>
      </c>
      <c r="FU289">
        <v>0</v>
      </c>
      <c r="FV289" t="s">
        <v>358</v>
      </c>
      <c r="FW289" t="s">
        <v>359</v>
      </c>
      <c r="FX289" t="s">
        <v>360</v>
      </c>
      <c r="FY289" t="s">
        <v>360</v>
      </c>
      <c r="FZ289" t="s">
        <v>360</v>
      </c>
      <c r="GA289" t="s">
        <v>360</v>
      </c>
      <c r="GB289">
        <v>0</v>
      </c>
      <c r="GC289">
        <v>100</v>
      </c>
      <c r="GD289">
        <v>100</v>
      </c>
      <c r="GE289">
        <v>1.697</v>
      </c>
      <c r="GF289">
        <v>0.0515</v>
      </c>
      <c r="GG289">
        <v>0.394990895927804</v>
      </c>
      <c r="GH289">
        <v>0.00311535208462502</v>
      </c>
      <c r="GI289">
        <v>-2.16445174003142e-06</v>
      </c>
      <c r="GJ289">
        <v>9.0383515404126e-10</v>
      </c>
      <c r="GK289">
        <v>0.0515542376217994</v>
      </c>
      <c r="GL289">
        <v>0</v>
      </c>
      <c r="GM289">
        <v>0</v>
      </c>
      <c r="GN289">
        <v>0</v>
      </c>
      <c r="GO289">
        <v>18</v>
      </c>
      <c r="GP289">
        <v>2154</v>
      </c>
      <c r="GQ289">
        <v>2</v>
      </c>
      <c r="GR289">
        <v>17</v>
      </c>
      <c r="GS289">
        <v>1566.7</v>
      </c>
      <c r="GT289">
        <v>1566.9</v>
      </c>
      <c r="GU289">
        <v>1.91528</v>
      </c>
      <c r="GV289">
        <v>2.38403</v>
      </c>
      <c r="GW289">
        <v>1.99829</v>
      </c>
      <c r="GX289">
        <v>2.66602</v>
      </c>
      <c r="GY289">
        <v>2.09351</v>
      </c>
      <c r="GZ289">
        <v>2.44263</v>
      </c>
      <c r="HA289">
        <v>43.8641</v>
      </c>
      <c r="HB289">
        <v>14.8588</v>
      </c>
      <c r="HC289">
        <v>18</v>
      </c>
      <c r="HD289">
        <v>405.762</v>
      </c>
      <c r="HE289">
        <v>692.263</v>
      </c>
      <c r="HF289">
        <v>23.0033</v>
      </c>
      <c r="HG289">
        <v>36.1158</v>
      </c>
      <c r="HH289">
        <v>30.0008</v>
      </c>
      <c r="HI289">
        <v>35.8553</v>
      </c>
      <c r="HJ289">
        <v>35.8436</v>
      </c>
      <c r="HK289">
        <v>38.3573</v>
      </c>
      <c r="HL289">
        <v>27.0023</v>
      </c>
      <c r="HM289">
        <v>25.562</v>
      </c>
      <c r="HN289">
        <v>23</v>
      </c>
      <c r="HO289">
        <v>675.526</v>
      </c>
      <c r="HP289">
        <v>23.786</v>
      </c>
      <c r="HQ289">
        <v>95.3099</v>
      </c>
      <c r="HR289">
        <v>98.5509</v>
      </c>
    </row>
    <row r="290" spans="1:226">
      <c r="A290">
        <v>274</v>
      </c>
      <c r="B290">
        <v>1656175805.5</v>
      </c>
      <c r="C290">
        <v>6009</v>
      </c>
      <c r="D290" t="s">
        <v>909</v>
      </c>
      <c r="E290" t="s">
        <v>910</v>
      </c>
      <c r="F290">
        <v>5</v>
      </c>
      <c r="G290" t="s">
        <v>832</v>
      </c>
      <c r="H290" t="s">
        <v>354</v>
      </c>
      <c r="I290">
        <v>1656175797.71429</v>
      </c>
      <c r="J290">
        <f>(K290)/1000</f>
        <v>0</v>
      </c>
      <c r="K290">
        <f>IF(BF290, AN290, AH290)</f>
        <v>0</v>
      </c>
      <c r="L290">
        <f>IF(BF290, AI290, AG290)</f>
        <v>0</v>
      </c>
      <c r="M290">
        <f>BH290 - IF(AU290&gt;1, L290*BB290*100.0/(AW290*BV290), 0)</f>
        <v>0</v>
      </c>
      <c r="N290">
        <f>((T290-J290/2)*M290-L290)/(T290+J290/2)</f>
        <v>0</v>
      </c>
      <c r="O290">
        <f>N290*(BO290+BP290)/1000.0</f>
        <v>0</v>
      </c>
      <c r="P290">
        <f>(BH290 - IF(AU290&gt;1, L290*BB290*100.0/(AW290*BV290), 0))*(BO290+BP290)/1000.0</f>
        <v>0</v>
      </c>
      <c r="Q290">
        <f>2.0/((1/S290-1/R290)+SIGN(S290)*SQRT((1/S290-1/R290)*(1/S290-1/R290) + 4*BC290/((BC290+1)*(BC290+1))*(2*1/S290*1/R290-1/R290*1/R290)))</f>
        <v>0</v>
      </c>
      <c r="R290">
        <f>IF(LEFT(BD290,1)&lt;&gt;"0",IF(LEFT(BD290,1)="1",3.0,BE290),$D$5+$E$5*(BV290*BO290/($K$5*1000))+$F$5*(BV290*BO290/($K$5*1000))*MAX(MIN(BB290,$J$5),$I$5)*MAX(MIN(BB290,$J$5),$I$5)+$G$5*MAX(MIN(BB290,$J$5),$I$5)*(BV290*BO290/($K$5*1000))+$H$5*(BV290*BO290/($K$5*1000))*(BV290*BO290/($K$5*1000)))</f>
        <v>0</v>
      </c>
      <c r="S290">
        <f>J290*(1000-(1000*0.61365*exp(17.502*W290/(240.97+W290))/(BO290+BP290)+BJ290)/2)/(1000*0.61365*exp(17.502*W290/(240.97+W290))/(BO290+BP290)-BJ290)</f>
        <v>0</v>
      </c>
      <c r="T290">
        <f>1/((BC290+1)/(Q290/1.6)+1/(R290/1.37)) + BC290/((BC290+1)/(Q290/1.6) + BC290/(R290/1.37))</f>
        <v>0</v>
      </c>
      <c r="U290">
        <f>(AX290*BA290)</f>
        <v>0</v>
      </c>
      <c r="V290">
        <f>(BQ290+(U290+2*0.95*5.67E-8*(((BQ290+$B$7)+273)^4-(BQ290+273)^4)-44100*J290)/(1.84*29.3*R290+8*0.95*5.67E-8*(BQ290+273)^3))</f>
        <v>0</v>
      </c>
      <c r="W290">
        <f>($C$7*BR290+$D$7*BS290+$E$7*V290)</f>
        <v>0</v>
      </c>
      <c r="X290">
        <f>0.61365*exp(17.502*W290/(240.97+W290))</f>
        <v>0</v>
      </c>
      <c r="Y290">
        <f>(Z290/AA290*100)</f>
        <v>0</v>
      </c>
      <c r="Z290">
        <f>BJ290*(BO290+BP290)/1000</f>
        <v>0</v>
      </c>
      <c r="AA290">
        <f>0.61365*exp(17.502*BQ290/(240.97+BQ290))</f>
        <v>0</v>
      </c>
      <c r="AB290">
        <f>(X290-BJ290*(BO290+BP290)/1000)</f>
        <v>0</v>
      </c>
      <c r="AC290">
        <f>(-J290*44100)</f>
        <v>0</v>
      </c>
      <c r="AD290">
        <f>2*29.3*R290*0.92*(BQ290-W290)</f>
        <v>0</v>
      </c>
      <c r="AE290">
        <f>2*0.95*5.67E-8*(((BQ290+$B$7)+273)^4-(W290+273)^4)</f>
        <v>0</v>
      </c>
      <c r="AF290">
        <f>U290+AE290+AC290+AD290</f>
        <v>0</v>
      </c>
      <c r="AG290">
        <f>BN290*AU290*(BI290-BH290*(1000-AU290*BK290)/(1000-AU290*BJ290))/(100*BB290)</f>
        <v>0</v>
      </c>
      <c r="AH290">
        <f>1000*BN290*AU290*(BJ290-BK290)/(100*BB290*(1000-AU290*BJ290))</f>
        <v>0</v>
      </c>
      <c r="AI290">
        <f>(AJ290 - AK290 - BO290*1E3/(8.314*(BQ290+273.15)) * AM290/BN290 * AL290) * BN290/(100*BB290) * (1000 - BK290)/1000</f>
        <v>0</v>
      </c>
      <c r="AJ290">
        <v>669.801285114196</v>
      </c>
      <c r="AK290">
        <v>643.491545454546</v>
      </c>
      <c r="AL290">
        <v>3.3454337463307</v>
      </c>
      <c r="AM290">
        <v>66.8778104933795</v>
      </c>
      <c r="AN290">
        <f>(AP290 - AO290 + BO290*1E3/(8.314*(BQ290+273.15)) * AR290/BN290 * AQ290) * BN290/(100*BB290) * 1000/(1000 - AP290)</f>
        <v>0</v>
      </c>
      <c r="AO290">
        <v>23.7437114052677</v>
      </c>
      <c r="AP290">
        <v>24.9414551515151</v>
      </c>
      <c r="AQ290">
        <v>-9.87954881013653e-05</v>
      </c>
      <c r="AR290">
        <v>77.414151381061</v>
      </c>
      <c r="AS290">
        <v>32</v>
      </c>
      <c r="AT290">
        <v>6</v>
      </c>
      <c r="AU290">
        <f>IF(AS290*$H$13&gt;=AW290,1.0,(AW290/(AW290-AS290*$H$13)))</f>
        <v>0</v>
      </c>
      <c r="AV290">
        <f>(AU290-1)*100</f>
        <v>0</v>
      </c>
      <c r="AW290">
        <f>MAX(0,($B$13+$C$13*BV290)/(1+$D$13*BV290)*BO290/(BQ290+273)*$E$13)</f>
        <v>0</v>
      </c>
      <c r="AX290">
        <f>$B$11*BW290+$C$11*BX290+$F$11*CI290*(1-CL290)</f>
        <v>0</v>
      </c>
      <c r="AY290">
        <f>AX290*AZ290</f>
        <v>0</v>
      </c>
      <c r="AZ290">
        <f>($B$11*$D$9+$C$11*$D$9+$F$11*((CV290+CN290)/MAX(CV290+CN290+CW290, 0.1)*$I$9+CW290/MAX(CV290+CN290+CW290, 0.1)*$J$9))/($B$11+$C$11+$F$11)</f>
        <v>0</v>
      </c>
      <c r="BA290">
        <f>($B$11*$K$9+$C$11*$K$9+$F$11*((CV290+CN290)/MAX(CV290+CN290+CW290, 0.1)*$P$9+CW290/MAX(CV290+CN290+CW290, 0.1)*$Q$9))/($B$11+$C$11+$F$11)</f>
        <v>0</v>
      </c>
      <c r="BB290">
        <v>2.18</v>
      </c>
      <c r="BC290">
        <v>0.5</v>
      </c>
      <c r="BD290" t="s">
        <v>355</v>
      </c>
      <c r="BE290">
        <v>2</v>
      </c>
      <c r="BF290" t="b">
        <v>1</v>
      </c>
      <c r="BG290">
        <v>1656175797.71429</v>
      </c>
      <c r="BH290">
        <v>603.627428571429</v>
      </c>
      <c r="BI290">
        <v>638.964571428572</v>
      </c>
      <c r="BJ290">
        <v>24.9617464285714</v>
      </c>
      <c r="BK290">
        <v>23.7639214285714</v>
      </c>
      <c r="BL290">
        <v>601.944428571429</v>
      </c>
      <c r="BM290">
        <v>24.9101964285714</v>
      </c>
      <c r="BN290">
        <v>500.026285714286</v>
      </c>
      <c r="BO290">
        <v>76.3440964285714</v>
      </c>
      <c r="BP290">
        <v>0.100008421428571</v>
      </c>
      <c r="BQ290">
        <v>28.0813964285714</v>
      </c>
      <c r="BR290">
        <v>28.5433821428571</v>
      </c>
      <c r="BS290">
        <v>999.9</v>
      </c>
      <c r="BT290">
        <v>0</v>
      </c>
      <c r="BU290">
        <v>0</v>
      </c>
      <c r="BV290">
        <v>10007.9439285714</v>
      </c>
      <c r="BW290">
        <v>0</v>
      </c>
      <c r="BX290">
        <v>1757.675</v>
      </c>
      <c r="BY290">
        <v>-35.337125</v>
      </c>
      <c r="BZ290">
        <v>619.080642857143</v>
      </c>
      <c r="CA290">
        <v>654.518107142857</v>
      </c>
      <c r="CB290">
        <v>1.19782892857143</v>
      </c>
      <c r="CC290">
        <v>638.964571428572</v>
      </c>
      <c r="CD290">
        <v>23.7639214285714</v>
      </c>
      <c r="CE290">
        <v>1.90568178571429</v>
      </c>
      <c r="CF290">
        <v>1.81423571428571</v>
      </c>
      <c r="CG290">
        <v>16.6817107142857</v>
      </c>
      <c r="CH290">
        <v>15.9099785714286</v>
      </c>
      <c r="CI290">
        <v>2000.00571428571</v>
      </c>
      <c r="CJ290">
        <v>0.979997142857143</v>
      </c>
      <c r="CK290">
        <v>0.0200023928571429</v>
      </c>
      <c r="CL290">
        <v>0</v>
      </c>
      <c r="CM290">
        <v>2.53846071428571</v>
      </c>
      <c r="CN290">
        <v>0</v>
      </c>
      <c r="CO290">
        <v>2086.25428571429</v>
      </c>
      <c r="CP290">
        <v>16705.4464285714</v>
      </c>
      <c r="CQ290">
        <v>46.5575714285714</v>
      </c>
      <c r="CR290">
        <v>49.312</v>
      </c>
      <c r="CS290">
        <v>47.58225</v>
      </c>
      <c r="CT290">
        <v>47.25</v>
      </c>
      <c r="CU290">
        <v>46.125</v>
      </c>
      <c r="CV290">
        <v>1959.99607142857</v>
      </c>
      <c r="CW290">
        <v>40.0003571428571</v>
      </c>
      <c r="CX290">
        <v>0</v>
      </c>
      <c r="CY290">
        <v>1656175804.2</v>
      </c>
      <c r="CZ290">
        <v>0</v>
      </c>
      <c r="DA290">
        <v>0</v>
      </c>
      <c r="DB290" t="s">
        <v>356</v>
      </c>
      <c r="DC290">
        <v>1656081796.1</v>
      </c>
      <c r="DD290">
        <v>1656081786.6</v>
      </c>
      <c r="DE290">
        <v>0</v>
      </c>
      <c r="DF290">
        <v>0.447</v>
      </c>
      <c r="DG290">
        <v>0.012</v>
      </c>
      <c r="DH290">
        <v>1.816</v>
      </c>
      <c r="DI290">
        <v>-0.091</v>
      </c>
      <c r="DJ290">
        <v>420</v>
      </c>
      <c r="DK290">
        <v>13</v>
      </c>
      <c r="DL290">
        <v>0.64</v>
      </c>
      <c r="DM290">
        <v>0.22</v>
      </c>
      <c r="DN290">
        <v>-35.1521073170732</v>
      </c>
      <c r="DO290">
        <v>-2.81932682926838</v>
      </c>
      <c r="DP290">
        <v>0.356412399794042</v>
      </c>
      <c r="DQ290">
        <v>0</v>
      </c>
      <c r="DR290">
        <v>1.18781243902439</v>
      </c>
      <c r="DS290">
        <v>0.203682439024394</v>
      </c>
      <c r="DT290">
        <v>0.0261139921171594</v>
      </c>
      <c r="DU290">
        <v>0</v>
      </c>
      <c r="DV290">
        <v>0</v>
      </c>
      <c r="DW290">
        <v>2</v>
      </c>
      <c r="DX290" t="s">
        <v>357</v>
      </c>
      <c r="DY290">
        <v>2.78889</v>
      </c>
      <c r="DZ290">
        <v>2.71645</v>
      </c>
      <c r="EA290">
        <v>0.101907</v>
      </c>
      <c r="EB290">
        <v>0.106016</v>
      </c>
      <c r="EC290">
        <v>0.0884948</v>
      </c>
      <c r="ED290">
        <v>0.0848457</v>
      </c>
      <c r="EE290">
        <v>24907.8</v>
      </c>
      <c r="EF290">
        <v>21510.1</v>
      </c>
      <c r="EG290">
        <v>24869.7</v>
      </c>
      <c r="EH290">
        <v>23471.1</v>
      </c>
      <c r="EI290">
        <v>38793.1</v>
      </c>
      <c r="EJ290">
        <v>35606.8</v>
      </c>
      <c r="EK290">
        <v>45072.1</v>
      </c>
      <c r="EL290">
        <v>41944.1</v>
      </c>
      <c r="EM290">
        <v>1.65628</v>
      </c>
      <c r="EN290">
        <v>2.06607</v>
      </c>
      <c r="EO290">
        <v>-0.0442639</v>
      </c>
      <c r="EP290">
        <v>0</v>
      </c>
      <c r="EQ290">
        <v>29.3842</v>
      </c>
      <c r="ER290">
        <v>999.9</v>
      </c>
      <c r="ES290">
        <v>34.208</v>
      </c>
      <c r="ET290">
        <v>38.532</v>
      </c>
      <c r="EU290">
        <v>30.7033</v>
      </c>
      <c r="EV290">
        <v>53.3169</v>
      </c>
      <c r="EW290">
        <v>32.0793</v>
      </c>
      <c r="EX290">
        <v>2</v>
      </c>
      <c r="EY290">
        <v>0.714632</v>
      </c>
      <c r="EZ290">
        <v>5.9304</v>
      </c>
      <c r="FA290">
        <v>20.1391</v>
      </c>
      <c r="FB290">
        <v>5.23391</v>
      </c>
      <c r="FC290">
        <v>11.9942</v>
      </c>
      <c r="FD290">
        <v>4.9554</v>
      </c>
      <c r="FE290">
        <v>3.304</v>
      </c>
      <c r="FF290">
        <v>9999</v>
      </c>
      <c r="FG290">
        <v>312.5</v>
      </c>
      <c r="FH290">
        <v>3842.8</v>
      </c>
      <c r="FI290">
        <v>9999</v>
      </c>
      <c r="FJ290">
        <v>1.86813</v>
      </c>
      <c r="FK290">
        <v>1.86401</v>
      </c>
      <c r="FL290">
        <v>1.87137</v>
      </c>
      <c r="FM290">
        <v>1.86252</v>
      </c>
      <c r="FN290">
        <v>1.86188</v>
      </c>
      <c r="FO290">
        <v>1.86821</v>
      </c>
      <c r="FP290">
        <v>1.85837</v>
      </c>
      <c r="FQ290">
        <v>1.86462</v>
      </c>
      <c r="FR290">
        <v>5</v>
      </c>
      <c r="FS290">
        <v>0</v>
      </c>
      <c r="FT290">
        <v>0</v>
      </c>
      <c r="FU290">
        <v>0</v>
      </c>
      <c r="FV290" t="s">
        <v>358</v>
      </c>
      <c r="FW290" t="s">
        <v>359</v>
      </c>
      <c r="FX290" t="s">
        <v>360</v>
      </c>
      <c r="FY290" t="s">
        <v>360</v>
      </c>
      <c r="FZ290" t="s">
        <v>360</v>
      </c>
      <c r="GA290" t="s">
        <v>360</v>
      </c>
      <c r="GB290">
        <v>0</v>
      </c>
      <c r="GC290">
        <v>100</v>
      </c>
      <c r="GD290">
        <v>100</v>
      </c>
      <c r="GE290">
        <v>1.721</v>
      </c>
      <c r="GF290">
        <v>0.0516</v>
      </c>
      <c r="GG290">
        <v>0.394990895927804</v>
      </c>
      <c r="GH290">
        <v>0.00311535208462502</v>
      </c>
      <c r="GI290">
        <v>-2.16445174003142e-06</v>
      </c>
      <c r="GJ290">
        <v>9.0383515404126e-10</v>
      </c>
      <c r="GK290">
        <v>0.0515542376217994</v>
      </c>
      <c r="GL290">
        <v>0</v>
      </c>
      <c r="GM290">
        <v>0</v>
      </c>
      <c r="GN290">
        <v>0</v>
      </c>
      <c r="GO290">
        <v>18</v>
      </c>
      <c r="GP290">
        <v>2154</v>
      </c>
      <c r="GQ290">
        <v>2</v>
      </c>
      <c r="GR290">
        <v>17</v>
      </c>
      <c r="GS290">
        <v>1566.8</v>
      </c>
      <c r="GT290">
        <v>1567</v>
      </c>
      <c r="GU290">
        <v>1.95312</v>
      </c>
      <c r="GV290">
        <v>2.40112</v>
      </c>
      <c r="GW290">
        <v>1.99829</v>
      </c>
      <c r="GX290">
        <v>2.66602</v>
      </c>
      <c r="GY290">
        <v>2.09351</v>
      </c>
      <c r="GZ290">
        <v>2.34863</v>
      </c>
      <c r="HA290">
        <v>43.8917</v>
      </c>
      <c r="HB290">
        <v>14.8413</v>
      </c>
      <c r="HC290">
        <v>18</v>
      </c>
      <c r="HD290">
        <v>405.924</v>
      </c>
      <c r="HE290">
        <v>692.102</v>
      </c>
      <c r="HF290">
        <v>23.0022</v>
      </c>
      <c r="HG290">
        <v>36.1268</v>
      </c>
      <c r="HH290">
        <v>30.0008</v>
      </c>
      <c r="HI290">
        <v>35.866</v>
      </c>
      <c r="HJ290">
        <v>35.8535</v>
      </c>
      <c r="HK290">
        <v>39.1046</v>
      </c>
      <c r="HL290">
        <v>27.0023</v>
      </c>
      <c r="HM290">
        <v>25.562</v>
      </c>
      <c r="HN290">
        <v>23</v>
      </c>
      <c r="HO290">
        <v>688.953</v>
      </c>
      <c r="HP290">
        <v>23.7886</v>
      </c>
      <c r="HQ290">
        <v>95.3085</v>
      </c>
      <c r="HR290">
        <v>98.5499</v>
      </c>
    </row>
    <row r="291" spans="1:226">
      <c r="A291">
        <v>275</v>
      </c>
      <c r="B291">
        <v>1656175810.5</v>
      </c>
      <c r="C291">
        <v>6014</v>
      </c>
      <c r="D291" t="s">
        <v>911</v>
      </c>
      <c r="E291" t="s">
        <v>912</v>
      </c>
      <c r="F291">
        <v>5</v>
      </c>
      <c r="G291" t="s">
        <v>832</v>
      </c>
      <c r="H291" t="s">
        <v>354</v>
      </c>
      <c r="I291">
        <v>1656175803</v>
      </c>
      <c r="J291">
        <f>(K291)/1000</f>
        <v>0</v>
      </c>
      <c r="K291">
        <f>IF(BF291, AN291, AH291)</f>
        <v>0</v>
      </c>
      <c r="L291">
        <f>IF(BF291, AI291, AG291)</f>
        <v>0</v>
      </c>
      <c r="M291">
        <f>BH291 - IF(AU291&gt;1, L291*BB291*100.0/(AW291*BV291), 0)</f>
        <v>0</v>
      </c>
      <c r="N291">
        <f>((T291-J291/2)*M291-L291)/(T291+J291/2)</f>
        <v>0</v>
      </c>
      <c r="O291">
        <f>N291*(BO291+BP291)/1000.0</f>
        <v>0</v>
      </c>
      <c r="P291">
        <f>(BH291 - IF(AU291&gt;1, L291*BB291*100.0/(AW291*BV291), 0))*(BO291+BP291)/1000.0</f>
        <v>0</v>
      </c>
      <c r="Q291">
        <f>2.0/((1/S291-1/R291)+SIGN(S291)*SQRT((1/S291-1/R291)*(1/S291-1/R291) + 4*BC291/((BC291+1)*(BC291+1))*(2*1/S291*1/R291-1/R291*1/R291)))</f>
        <v>0</v>
      </c>
      <c r="R291">
        <f>IF(LEFT(BD291,1)&lt;&gt;"0",IF(LEFT(BD291,1)="1",3.0,BE291),$D$5+$E$5*(BV291*BO291/($K$5*1000))+$F$5*(BV291*BO291/($K$5*1000))*MAX(MIN(BB291,$J$5),$I$5)*MAX(MIN(BB291,$J$5),$I$5)+$G$5*MAX(MIN(BB291,$J$5),$I$5)*(BV291*BO291/($K$5*1000))+$H$5*(BV291*BO291/($K$5*1000))*(BV291*BO291/($K$5*1000)))</f>
        <v>0</v>
      </c>
      <c r="S291">
        <f>J291*(1000-(1000*0.61365*exp(17.502*W291/(240.97+W291))/(BO291+BP291)+BJ291)/2)/(1000*0.61365*exp(17.502*W291/(240.97+W291))/(BO291+BP291)-BJ291)</f>
        <v>0</v>
      </c>
      <c r="T291">
        <f>1/((BC291+1)/(Q291/1.6)+1/(R291/1.37)) + BC291/((BC291+1)/(Q291/1.6) + BC291/(R291/1.37))</f>
        <v>0</v>
      </c>
      <c r="U291">
        <f>(AX291*BA291)</f>
        <v>0</v>
      </c>
      <c r="V291">
        <f>(BQ291+(U291+2*0.95*5.67E-8*(((BQ291+$B$7)+273)^4-(BQ291+273)^4)-44100*J291)/(1.84*29.3*R291+8*0.95*5.67E-8*(BQ291+273)^3))</f>
        <v>0</v>
      </c>
      <c r="W291">
        <f>($C$7*BR291+$D$7*BS291+$E$7*V291)</f>
        <v>0</v>
      </c>
      <c r="X291">
        <f>0.61365*exp(17.502*W291/(240.97+W291))</f>
        <v>0</v>
      </c>
      <c r="Y291">
        <f>(Z291/AA291*100)</f>
        <v>0</v>
      </c>
      <c r="Z291">
        <f>BJ291*(BO291+BP291)/1000</f>
        <v>0</v>
      </c>
      <c r="AA291">
        <f>0.61365*exp(17.502*BQ291/(240.97+BQ291))</f>
        <v>0</v>
      </c>
      <c r="AB291">
        <f>(X291-BJ291*(BO291+BP291)/1000)</f>
        <v>0</v>
      </c>
      <c r="AC291">
        <f>(-J291*44100)</f>
        <v>0</v>
      </c>
      <c r="AD291">
        <f>2*29.3*R291*0.92*(BQ291-W291)</f>
        <v>0</v>
      </c>
      <c r="AE291">
        <f>2*0.95*5.67E-8*(((BQ291+$B$7)+273)^4-(W291+273)^4)</f>
        <v>0</v>
      </c>
      <c r="AF291">
        <f>U291+AE291+AC291+AD291</f>
        <v>0</v>
      </c>
      <c r="AG291">
        <f>BN291*AU291*(BI291-BH291*(1000-AU291*BK291)/(1000-AU291*BJ291))/(100*BB291)</f>
        <v>0</v>
      </c>
      <c r="AH291">
        <f>1000*BN291*AU291*(BJ291-BK291)/(100*BB291*(1000-AU291*BJ291))</f>
        <v>0</v>
      </c>
      <c r="AI291">
        <f>(AJ291 - AK291 - BO291*1E3/(8.314*(BQ291+273.15)) * AM291/BN291 * AL291) * BN291/(100*BB291) * (1000 - BK291)/1000</f>
        <v>0</v>
      </c>
      <c r="AJ291">
        <v>687.397798786282</v>
      </c>
      <c r="AK291">
        <v>660.6428</v>
      </c>
      <c r="AL291">
        <v>3.43234373083161</v>
      </c>
      <c r="AM291">
        <v>66.8778104933795</v>
      </c>
      <c r="AN291">
        <f>(AP291 - AO291 + BO291*1E3/(8.314*(BQ291+273.15)) * AR291/BN291 * AQ291) * BN291/(100*BB291) * 1000/(1000 - AP291)</f>
        <v>0</v>
      </c>
      <c r="AO291">
        <v>23.7539986663088</v>
      </c>
      <c r="AP291">
        <v>24.93988</v>
      </c>
      <c r="AQ291">
        <v>2.33116520883363e-05</v>
      </c>
      <c r="AR291">
        <v>77.414151381061</v>
      </c>
      <c r="AS291">
        <v>32</v>
      </c>
      <c r="AT291">
        <v>6</v>
      </c>
      <c r="AU291">
        <f>IF(AS291*$H$13&gt;=AW291,1.0,(AW291/(AW291-AS291*$H$13)))</f>
        <v>0</v>
      </c>
      <c r="AV291">
        <f>(AU291-1)*100</f>
        <v>0</v>
      </c>
      <c r="AW291">
        <f>MAX(0,($B$13+$C$13*BV291)/(1+$D$13*BV291)*BO291/(BQ291+273)*$E$13)</f>
        <v>0</v>
      </c>
      <c r="AX291">
        <f>$B$11*BW291+$C$11*BX291+$F$11*CI291*(1-CL291)</f>
        <v>0</v>
      </c>
      <c r="AY291">
        <f>AX291*AZ291</f>
        <v>0</v>
      </c>
      <c r="AZ291">
        <f>($B$11*$D$9+$C$11*$D$9+$F$11*((CV291+CN291)/MAX(CV291+CN291+CW291, 0.1)*$I$9+CW291/MAX(CV291+CN291+CW291, 0.1)*$J$9))/($B$11+$C$11+$F$11)</f>
        <v>0</v>
      </c>
      <c r="BA291">
        <f>($B$11*$K$9+$C$11*$K$9+$F$11*((CV291+CN291)/MAX(CV291+CN291+CW291, 0.1)*$P$9+CW291/MAX(CV291+CN291+CW291, 0.1)*$Q$9))/($B$11+$C$11+$F$11)</f>
        <v>0</v>
      </c>
      <c r="BB291">
        <v>2.18</v>
      </c>
      <c r="BC291">
        <v>0.5</v>
      </c>
      <c r="BD291" t="s">
        <v>355</v>
      </c>
      <c r="BE291">
        <v>2</v>
      </c>
      <c r="BF291" t="b">
        <v>1</v>
      </c>
      <c r="BG291">
        <v>1656175803</v>
      </c>
      <c r="BH291">
        <v>620.995814814815</v>
      </c>
      <c r="BI291">
        <v>656.711555555555</v>
      </c>
      <c r="BJ291">
        <v>24.9509185185185</v>
      </c>
      <c r="BK291">
        <v>23.7487407407407</v>
      </c>
      <c r="BL291">
        <v>619.287111111111</v>
      </c>
      <c r="BM291">
        <v>24.8993777777778</v>
      </c>
      <c r="BN291">
        <v>500.024703703704</v>
      </c>
      <c r="BO291">
        <v>76.3438444444445</v>
      </c>
      <c r="BP291">
        <v>0.0999998888888889</v>
      </c>
      <c r="BQ291">
        <v>28.0817259259259</v>
      </c>
      <c r="BR291">
        <v>28.5620259259259</v>
      </c>
      <c r="BS291">
        <v>999.9</v>
      </c>
      <c r="BT291">
        <v>0</v>
      </c>
      <c r="BU291">
        <v>0</v>
      </c>
      <c r="BV291">
        <v>10004.7022222222</v>
      </c>
      <c r="BW291">
        <v>0</v>
      </c>
      <c r="BX291">
        <v>1839.14481481481</v>
      </c>
      <c r="BY291">
        <v>-35.7156777777778</v>
      </c>
      <c r="BZ291">
        <v>636.88662962963</v>
      </c>
      <c r="CA291">
        <v>672.687111111111</v>
      </c>
      <c r="CB291">
        <v>1.20218592592593</v>
      </c>
      <c r="CC291">
        <v>656.711555555555</v>
      </c>
      <c r="CD291">
        <v>23.7487407407407</v>
      </c>
      <c r="CE291">
        <v>1.90484851851852</v>
      </c>
      <c r="CF291">
        <v>1.81307</v>
      </c>
      <c r="CG291">
        <v>16.6748296296296</v>
      </c>
      <c r="CH291">
        <v>15.8999333333333</v>
      </c>
      <c r="CI291">
        <v>2000.00037037037</v>
      </c>
      <c r="CJ291">
        <v>0.979997148148148</v>
      </c>
      <c r="CK291">
        <v>0.0200023888888889</v>
      </c>
      <c r="CL291">
        <v>0</v>
      </c>
      <c r="CM291">
        <v>2.50432222222222</v>
      </c>
      <c r="CN291">
        <v>0</v>
      </c>
      <c r="CO291">
        <v>2098.06777777778</v>
      </c>
      <c r="CP291">
        <v>16705.4</v>
      </c>
      <c r="CQ291">
        <v>46.5574074074074</v>
      </c>
      <c r="CR291">
        <v>49.312</v>
      </c>
      <c r="CS291">
        <v>47.5783333333333</v>
      </c>
      <c r="CT291">
        <v>47.25</v>
      </c>
      <c r="CU291">
        <v>46.125</v>
      </c>
      <c r="CV291">
        <v>1959.99074074074</v>
      </c>
      <c r="CW291">
        <v>40.0003703703704</v>
      </c>
      <c r="CX291">
        <v>0</v>
      </c>
      <c r="CY291">
        <v>1656175809.6</v>
      </c>
      <c r="CZ291">
        <v>0</v>
      </c>
      <c r="DA291">
        <v>0</v>
      </c>
      <c r="DB291" t="s">
        <v>356</v>
      </c>
      <c r="DC291">
        <v>1656081796.1</v>
      </c>
      <c r="DD291">
        <v>1656081786.6</v>
      </c>
      <c r="DE291">
        <v>0</v>
      </c>
      <c r="DF291">
        <v>0.447</v>
      </c>
      <c r="DG291">
        <v>0.012</v>
      </c>
      <c r="DH291">
        <v>1.816</v>
      </c>
      <c r="DI291">
        <v>-0.091</v>
      </c>
      <c r="DJ291">
        <v>420</v>
      </c>
      <c r="DK291">
        <v>13</v>
      </c>
      <c r="DL291">
        <v>0.64</v>
      </c>
      <c r="DM291">
        <v>0.22</v>
      </c>
      <c r="DN291">
        <v>-35.4932</v>
      </c>
      <c r="DO291">
        <v>-4.34159372822293</v>
      </c>
      <c r="DP291">
        <v>0.480487380611426</v>
      </c>
      <c r="DQ291">
        <v>0</v>
      </c>
      <c r="DR291">
        <v>1.19427024390244</v>
      </c>
      <c r="DS291">
        <v>0.0273664808362405</v>
      </c>
      <c r="DT291">
        <v>0.0216314431808618</v>
      </c>
      <c r="DU291">
        <v>1</v>
      </c>
      <c r="DV291">
        <v>1</v>
      </c>
      <c r="DW291">
        <v>2</v>
      </c>
      <c r="DX291" t="s">
        <v>375</v>
      </c>
      <c r="DY291">
        <v>2.78871</v>
      </c>
      <c r="DZ291">
        <v>2.71642</v>
      </c>
      <c r="EA291">
        <v>0.103796</v>
      </c>
      <c r="EB291">
        <v>0.107816</v>
      </c>
      <c r="EC291">
        <v>0.0884884</v>
      </c>
      <c r="ED291">
        <v>0.084869</v>
      </c>
      <c r="EE291">
        <v>24854.8</v>
      </c>
      <c r="EF291">
        <v>21466</v>
      </c>
      <c r="EG291">
        <v>24869.2</v>
      </c>
      <c r="EH291">
        <v>23470.4</v>
      </c>
      <c r="EI291">
        <v>38792.3</v>
      </c>
      <c r="EJ291">
        <v>35605.4</v>
      </c>
      <c r="EK291">
        <v>45070.8</v>
      </c>
      <c r="EL291">
        <v>41943.5</v>
      </c>
      <c r="EM291">
        <v>1.65602</v>
      </c>
      <c r="EN291">
        <v>2.0662</v>
      </c>
      <c r="EO291">
        <v>-0.0478104</v>
      </c>
      <c r="EP291">
        <v>0</v>
      </c>
      <c r="EQ291">
        <v>29.3895</v>
      </c>
      <c r="ER291">
        <v>999.9</v>
      </c>
      <c r="ES291">
        <v>34.184</v>
      </c>
      <c r="ET291">
        <v>38.552</v>
      </c>
      <c r="EU291">
        <v>30.7115</v>
      </c>
      <c r="EV291">
        <v>53.2969</v>
      </c>
      <c r="EW291">
        <v>32.2155</v>
      </c>
      <c r="EX291">
        <v>2</v>
      </c>
      <c r="EY291">
        <v>0.715559</v>
      </c>
      <c r="EZ291">
        <v>5.93284</v>
      </c>
      <c r="FA291">
        <v>20.1388</v>
      </c>
      <c r="FB291">
        <v>5.23346</v>
      </c>
      <c r="FC291">
        <v>11.9933</v>
      </c>
      <c r="FD291">
        <v>4.9552</v>
      </c>
      <c r="FE291">
        <v>3.30385</v>
      </c>
      <c r="FF291">
        <v>9999</v>
      </c>
      <c r="FG291">
        <v>312.5</v>
      </c>
      <c r="FH291">
        <v>3843</v>
      </c>
      <c r="FI291">
        <v>9999</v>
      </c>
      <c r="FJ291">
        <v>1.86813</v>
      </c>
      <c r="FK291">
        <v>1.86399</v>
      </c>
      <c r="FL291">
        <v>1.87135</v>
      </c>
      <c r="FM291">
        <v>1.86252</v>
      </c>
      <c r="FN291">
        <v>1.86188</v>
      </c>
      <c r="FO291">
        <v>1.86819</v>
      </c>
      <c r="FP291">
        <v>1.85837</v>
      </c>
      <c r="FQ291">
        <v>1.86462</v>
      </c>
      <c r="FR291">
        <v>5</v>
      </c>
      <c r="FS291">
        <v>0</v>
      </c>
      <c r="FT291">
        <v>0</v>
      </c>
      <c r="FU291">
        <v>0</v>
      </c>
      <c r="FV291" t="s">
        <v>358</v>
      </c>
      <c r="FW291" t="s">
        <v>359</v>
      </c>
      <c r="FX291" t="s">
        <v>360</v>
      </c>
      <c r="FY291" t="s">
        <v>360</v>
      </c>
      <c r="FZ291" t="s">
        <v>360</v>
      </c>
      <c r="GA291" t="s">
        <v>360</v>
      </c>
      <c r="GB291">
        <v>0</v>
      </c>
      <c r="GC291">
        <v>100</v>
      </c>
      <c r="GD291">
        <v>100</v>
      </c>
      <c r="GE291">
        <v>1.745</v>
      </c>
      <c r="GF291">
        <v>0.0515</v>
      </c>
      <c r="GG291">
        <v>0.394990895927804</v>
      </c>
      <c r="GH291">
        <v>0.00311535208462502</v>
      </c>
      <c r="GI291">
        <v>-2.16445174003142e-06</v>
      </c>
      <c r="GJ291">
        <v>9.0383515404126e-10</v>
      </c>
      <c r="GK291">
        <v>0.0515542376217994</v>
      </c>
      <c r="GL291">
        <v>0</v>
      </c>
      <c r="GM291">
        <v>0</v>
      </c>
      <c r="GN291">
        <v>0</v>
      </c>
      <c r="GO291">
        <v>18</v>
      </c>
      <c r="GP291">
        <v>2154</v>
      </c>
      <c r="GQ291">
        <v>2</v>
      </c>
      <c r="GR291">
        <v>17</v>
      </c>
      <c r="GS291">
        <v>1566.9</v>
      </c>
      <c r="GT291">
        <v>1567.1</v>
      </c>
      <c r="GU291">
        <v>1.99219</v>
      </c>
      <c r="GV291">
        <v>2.38403</v>
      </c>
      <c r="GW291">
        <v>1.99829</v>
      </c>
      <c r="GX291">
        <v>2.66479</v>
      </c>
      <c r="GY291">
        <v>2.09351</v>
      </c>
      <c r="GZ291">
        <v>2.40234</v>
      </c>
      <c r="HA291">
        <v>43.8917</v>
      </c>
      <c r="HB291">
        <v>14.8588</v>
      </c>
      <c r="HC291">
        <v>18</v>
      </c>
      <c r="HD291">
        <v>405.844</v>
      </c>
      <c r="HE291">
        <v>692.336</v>
      </c>
      <c r="HF291">
        <v>23.0011</v>
      </c>
      <c r="HG291">
        <v>36.1369</v>
      </c>
      <c r="HH291">
        <v>30.0009</v>
      </c>
      <c r="HI291">
        <v>35.8768</v>
      </c>
      <c r="HJ291">
        <v>35.8646</v>
      </c>
      <c r="HK291">
        <v>39.8862</v>
      </c>
      <c r="HL291">
        <v>27.0023</v>
      </c>
      <c r="HM291">
        <v>25.562</v>
      </c>
      <c r="HN291">
        <v>23</v>
      </c>
      <c r="HO291">
        <v>709.083</v>
      </c>
      <c r="HP291">
        <v>23.7891</v>
      </c>
      <c r="HQ291">
        <v>95.3061</v>
      </c>
      <c r="HR291">
        <v>98.5479</v>
      </c>
    </row>
    <row r="292" spans="1:226">
      <c r="A292">
        <v>276</v>
      </c>
      <c r="B292">
        <v>1656175815.5</v>
      </c>
      <c r="C292">
        <v>6019</v>
      </c>
      <c r="D292" t="s">
        <v>913</v>
      </c>
      <c r="E292" t="s">
        <v>914</v>
      </c>
      <c r="F292">
        <v>5</v>
      </c>
      <c r="G292" t="s">
        <v>832</v>
      </c>
      <c r="H292" t="s">
        <v>354</v>
      </c>
      <c r="I292">
        <v>1656175807.71429</v>
      </c>
      <c r="J292">
        <f>(K292)/1000</f>
        <v>0</v>
      </c>
      <c r="K292">
        <f>IF(BF292, AN292, AH292)</f>
        <v>0</v>
      </c>
      <c r="L292">
        <f>IF(BF292, AI292, AG292)</f>
        <v>0</v>
      </c>
      <c r="M292">
        <f>BH292 - IF(AU292&gt;1, L292*BB292*100.0/(AW292*BV292), 0)</f>
        <v>0</v>
      </c>
      <c r="N292">
        <f>((T292-J292/2)*M292-L292)/(T292+J292/2)</f>
        <v>0</v>
      </c>
      <c r="O292">
        <f>N292*(BO292+BP292)/1000.0</f>
        <v>0</v>
      </c>
      <c r="P292">
        <f>(BH292 - IF(AU292&gt;1, L292*BB292*100.0/(AW292*BV292), 0))*(BO292+BP292)/1000.0</f>
        <v>0</v>
      </c>
      <c r="Q292">
        <f>2.0/((1/S292-1/R292)+SIGN(S292)*SQRT((1/S292-1/R292)*(1/S292-1/R292) + 4*BC292/((BC292+1)*(BC292+1))*(2*1/S292*1/R292-1/R292*1/R292)))</f>
        <v>0</v>
      </c>
      <c r="R292">
        <f>IF(LEFT(BD292,1)&lt;&gt;"0",IF(LEFT(BD292,1)="1",3.0,BE292),$D$5+$E$5*(BV292*BO292/($K$5*1000))+$F$5*(BV292*BO292/($K$5*1000))*MAX(MIN(BB292,$J$5),$I$5)*MAX(MIN(BB292,$J$5),$I$5)+$G$5*MAX(MIN(BB292,$J$5),$I$5)*(BV292*BO292/($K$5*1000))+$H$5*(BV292*BO292/($K$5*1000))*(BV292*BO292/($K$5*1000)))</f>
        <v>0</v>
      </c>
      <c r="S292">
        <f>J292*(1000-(1000*0.61365*exp(17.502*W292/(240.97+W292))/(BO292+BP292)+BJ292)/2)/(1000*0.61365*exp(17.502*W292/(240.97+W292))/(BO292+BP292)-BJ292)</f>
        <v>0</v>
      </c>
      <c r="T292">
        <f>1/((BC292+1)/(Q292/1.6)+1/(R292/1.37)) + BC292/((BC292+1)/(Q292/1.6) + BC292/(R292/1.37))</f>
        <v>0</v>
      </c>
      <c r="U292">
        <f>(AX292*BA292)</f>
        <v>0</v>
      </c>
      <c r="V292">
        <f>(BQ292+(U292+2*0.95*5.67E-8*(((BQ292+$B$7)+273)^4-(BQ292+273)^4)-44100*J292)/(1.84*29.3*R292+8*0.95*5.67E-8*(BQ292+273)^3))</f>
        <v>0</v>
      </c>
      <c r="W292">
        <f>($C$7*BR292+$D$7*BS292+$E$7*V292)</f>
        <v>0</v>
      </c>
      <c r="X292">
        <f>0.61365*exp(17.502*W292/(240.97+W292))</f>
        <v>0</v>
      </c>
      <c r="Y292">
        <f>(Z292/AA292*100)</f>
        <v>0</v>
      </c>
      <c r="Z292">
        <f>BJ292*(BO292+BP292)/1000</f>
        <v>0</v>
      </c>
      <c r="AA292">
        <f>0.61365*exp(17.502*BQ292/(240.97+BQ292))</f>
        <v>0</v>
      </c>
      <c r="AB292">
        <f>(X292-BJ292*(BO292+BP292)/1000)</f>
        <v>0</v>
      </c>
      <c r="AC292">
        <f>(-J292*44100)</f>
        <v>0</v>
      </c>
      <c r="AD292">
        <f>2*29.3*R292*0.92*(BQ292-W292)</f>
        <v>0</v>
      </c>
      <c r="AE292">
        <f>2*0.95*5.67E-8*(((BQ292+$B$7)+273)^4-(W292+273)^4)</f>
        <v>0</v>
      </c>
      <c r="AF292">
        <f>U292+AE292+AC292+AD292</f>
        <v>0</v>
      </c>
      <c r="AG292">
        <f>BN292*AU292*(BI292-BH292*(1000-AU292*BK292)/(1000-AU292*BJ292))/(100*BB292)</f>
        <v>0</v>
      </c>
      <c r="AH292">
        <f>1000*BN292*AU292*(BJ292-BK292)/(100*BB292*(1000-AU292*BJ292))</f>
        <v>0</v>
      </c>
      <c r="AI292">
        <f>(AJ292 - AK292 - BO292*1E3/(8.314*(BQ292+273.15)) * AM292/BN292 * AL292) * BN292/(100*BB292) * (1000 - BK292)/1000</f>
        <v>0</v>
      </c>
      <c r="AJ292">
        <v>704.473654312614</v>
      </c>
      <c r="AK292">
        <v>677.537242424242</v>
      </c>
      <c r="AL292">
        <v>3.40279668646586</v>
      </c>
      <c r="AM292">
        <v>66.8778104933795</v>
      </c>
      <c r="AN292">
        <f>(AP292 - AO292 + BO292*1E3/(8.314*(BQ292+273.15)) * AR292/BN292 * AQ292) * BN292/(100*BB292) * 1000/(1000 - AP292)</f>
        <v>0</v>
      </c>
      <c r="AO292">
        <v>23.7644022983005</v>
      </c>
      <c r="AP292">
        <v>24.9430242424242</v>
      </c>
      <c r="AQ292">
        <v>2.54859627542471e-05</v>
      </c>
      <c r="AR292">
        <v>77.414151381061</v>
      </c>
      <c r="AS292">
        <v>32</v>
      </c>
      <c r="AT292">
        <v>6</v>
      </c>
      <c r="AU292">
        <f>IF(AS292*$H$13&gt;=AW292,1.0,(AW292/(AW292-AS292*$H$13)))</f>
        <v>0</v>
      </c>
      <c r="AV292">
        <f>(AU292-1)*100</f>
        <v>0</v>
      </c>
      <c r="AW292">
        <f>MAX(0,($B$13+$C$13*BV292)/(1+$D$13*BV292)*BO292/(BQ292+273)*$E$13)</f>
        <v>0</v>
      </c>
      <c r="AX292">
        <f>$B$11*BW292+$C$11*BX292+$F$11*CI292*(1-CL292)</f>
        <v>0</v>
      </c>
      <c r="AY292">
        <f>AX292*AZ292</f>
        <v>0</v>
      </c>
      <c r="AZ292">
        <f>($B$11*$D$9+$C$11*$D$9+$F$11*((CV292+CN292)/MAX(CV292+CN292+CW292, 0.1)*$I$9+CW292/MAX(CV292+CN292+CW292, 0.1)*$J$9))/($B$11+$C$11+$F$11)</f>
        <v>0</v>
      </c>
      <c r="BA292">
        <f>($B$11*$K$9+$C$11*$K$9+$F$11*((CV292+CN292)/MAX(CV292+CN292+CW292, 0.1)*$P$9+CW292/MAX(CV292+CN292+CW292, 0.1)*$Q$9))/($B$11+$C$11+$F$11)</f>
        <v>0</v>
      </c>
      <c r="BB292">
        <v>2.18</v>
      </c>
      <c r="BC292">
        <v>0.5</v>
      </c>
      <c r="BD292" t="s">
        <v>355</v>
      </c>
      <c r="BE292">
        <v>2</v>
      </c>
      <c r="BF292" t="b">
        <v>1</v>
      </c>
      <c r="BG292">
        <v>1656175807.71429</v>
      </c>
      <c r="BH292">
        <v>636.52</v>
      </c>
      <c r="BI292">
        <v>672.539071428571</v>
      </c>
      <c r="BJ292">
        <v>24.9435392857143</v>
      </c>
      <c r="BK292">
        <v>23.7569464285714</v>
      </c>
      <c r="BL292">
        <v>634.788535714286</v>
      </c>
      <c r="BM292">
        <v>24.8919964285714</v>
      </c>
      <c r="BN292">
        <v>500.013535714286</v>
      </c>
      <c r="BO292">
        <v>76.3440678571428</v>
      </c>
      <c r="BP292">
        <v>0.100012767857143</v>
      </c>
      <c r="BQ292">
        <v>28.0788785714286</v>
      </c>
      <c r="BR292">
        <v>28.5811392857143</v>
      </c>
      <c r="BS292">
        <v>999.9</v>
      </c>
      <c r="BT292">
        <v>0</v>
      </c>
      <c r="BU292">
        <v>0</v>
      </c>
      <c r="BV292">
        <v>9996.87714285714</v>
      </c>
      <c r="BW292">
        <v>0</v>
      </c>
      <c r="BX292">
        <v>1958.94571428571</v>
      </c>
      <c r="BY292">
        <v>-36.0190464285714</v>
      </c>
      <c r="BZ292">
        <v>652.803178571428</v>
      </c>
      <c r="CA292">
        <v>688.905464285714</v>
      </c>
      <c r="CB292">
        <v>1.186595</v>
      </c>
      <c r="CC292">
        <v>672.539071428571</v>
      </c>
      <c r="CD292">
        <v>23.7569464285714</v>
      </c>
      <c r="CE292">
        <v>1.90429142857143</v>
      </c>
      <c r="CF292">
        <v>1.81370142857143</v>
      </c>
      <c r="CG292">
        <v>16.670225</v>
      </c>
      <c r="CH292">
        <v>15.9053821428571</v>
      </c>
      <c r="CI292">
        <v>2000.00714285714</v>
      </c>
      <c r="CJ292">
        <v>0.979997142857143</v>
      </c>
      <c r="CK292">
        <v>0.0200023928571429</v>
      </c>
      <c r="CL292">
        <v>0</v>
      </c>
      <c r="CM292">
        <v>2.47708214285714</v>
      </c>
      <c r="CN292">
        <v>0</v>
      </c>
      <c r="CO292">
        <v>2099.9125</v>
      </c>
      <c r="CP292">
        <v>16705.4642857143</v>
      </c>
      <c r="CQ292">
        <v>46.5531428571428</v>
      </c>
      <c r="CR292">
        <v>49.312</v>
      </c>
      <c r="CS292">
        <v>47.57325</v>
      </c>
      <c r="CT292">
        <v>47.25</v>
      </c>
      <c r="CU292">
        <v>46.125</v>
      </c>
      <c r="CV292">
        <v>1959.9975</v>
      </c>
      <c r="CW292">
        <v>40.0028571428571</v>
      </c>
      <c r="CX292">
        <v>0</v>
      </c>
      <c r="CY292">
        <v>1656175814.4</v>
      </c>
      <c r="CZ292">
        <v>0</v>
      </c>
      <c r="DA292">
        <v>0</v>
      </c>
      <c r="DB292" t="s">
        <v>356</v>
      </c>
      <c r="DC292">
        <v>1656081796.1</v>
      </c>
      <c r="DD292">
        <v>1656081786.6</v>
      </c>
      <c r="DE292">
        <v>0</v>
      </c>
      <c r="DF292">
        <v>0.447</v>
      </c>
      <c r="DG292">
        <v>0.012</v>
      </c>
      <c r="DH292">
        <v>1.816</v>
      </c>
      <c r="DI292">
        <v>-0.091</v>
      </c>
      <c r="DJ292">
        <v>420</v>
      </c>
      <c r="DK292">
        <v>13</v>
      </c>
      <c r="DL292">
        <v>0.64</v>
      </c>
      <c r="DM292">
        <v>0.22</v>
      </c>
      <c r="DN292">
        <v>-35.7905292682927</v>
      </c>
      <c r="DO292">
        <v>-3.5724334494774</v>
      </c>
      <c r="DP292">
        <v>0.410747667626294</v>
      </c>
      <c r="DQ292">
        <v>0</v>
      </c>
      <c r="DR292">
        <v>1.19662756097561</v>
      </c>
      <c r="DS292">
        <v>-0.157362439024388</v>
      </c>
      <c r="DT292">
        <v>0.0182993859393827</v>
      </c>
      <c r="DU292">
        <v>0</v>
      </c>
      <c r="DV292">
        <v>0</v>
      </c>
      <c r="DW292">
        <v>2</v>
      </c>
      <c r="DX292" t="s">
        <v>357</v>
      </c>
      <c r="DY292">
        <v>2.78874</v>
      </c>
      <c r="DZ292">
        <v>2.71641</v>
      </c>
      <c r="EA292">
        <v>0.105637</v>
      </c>
      <c r="EB292">
        <v>0.109689</v>
      </c>
      <c r="EC292">
        <v>0.088495</v>
      </c>
      <c r="ED292">
        <v>0.0848897</v>
      </c>
      <c r="EE292">
        <v>24802.8</v>
      </c>
      <c r="EF292">
        <v>21420.4</v>
      </c>
      <c r="EG292">
        <v>24868.4</v>
      </c>
      <c r="EH292">
        <v>23469.8</v>
      </c>
      <c r="EI292">
        <v>38791.1</v>
      </c>
      <c r="EJ292">
        <v>35603.7</v>
      </c>
      <c r="EK292">
        <v>45069.7</v>
      </c>
      <c r="EL292">
        <v>41942.4</v>
      </c>
      <c r="EM292">
        <v>1.65572</v>
      </c>
      <c r="EN292">
        <v>2.06615</v>
      </c>
      <c r="EO292">
        <v>-0.0505298</v>
      </c>
      <c r="EP292">
        <v>0</v>
      </c>
      <c r="EQ292">
        <v>29.39</v>
      </c>
      <c r="ER292">
        <v>999.9</v>
      </c>
      <c r="ES292">
        <v>34.184</v>
      </c>
      <c r="ET292">
        <v>38.562</v>
      </c>
      <c r="EU292">
        <v>30.7259</v>
      </c>
      <c r="EV292">
        <v>53.7269</v>
      </c>
      <c r="EW292">
        <v>32.0753</v>
      </c>
      <c r="EX292">
        <v>2</v>
      </c>
      <c r="EY292">
        <v>0.716435</v>
      </c>
      <c r="EZ292">
        <v>5.92066</v>
      </c>
      <c r="FA292">
        <v>20.1391</v>
      </c>
      <c r="FB292">
        <v>5.23316</v>
      </c>
      <c r="FC292">
        <v>11.9938</v>
      </c>
      <c r="FD292">
        <v>4.9551</v>
      </c>
      <c r="FE292">
        <v>3.30395</v>
      </c>
      <c r="FF292">
        <v>9999</v>
      </c>
      <c r="FG292">
        <v>312.5</v>
      </c>
      <c r="FH292">
        <v>3843</v>
      </c>
      <c r="FI292">
        <v>9999</v>
      </c>
      <c r="FJ292">
        <v>1.86813</v>
      </c>
      <c r="FK292">
        <v>1.86401</v>
      </c>
      <c r="FL292">
        <v>1.87139</v>
      </c>
      <c r="FM292">
        <v>1.86253</v>
      </c>
      <c r="FN292">
        <v>1.86188</v>
      </c>
      <c r="FO292">
        <v>1.86824</v>
      </c>
      <c r="FP292">
        <v>1.85837</v>
      </c>
      <c r="FQ292">
        <v>1.86462</v>
      </c>
      <c r="FR292">
        <v>5</v>
      </c>
      <c r="FS292">
        <v>0</v>
      </c>
      <c r="FT292">
        <v>0</v>
      </c>
      <c r="FU292">
        <v>0</v>
      </c>
      <c r="FV292" t="s">
        <v>358</v>
      </c>
      <c r="FW292" t="s">
        <v>359</v>
      </c>
      <c r="FX292" t="s">
        <v>360</v>
      </c>
      <c r="FY292" t="s">
        <v>360</v>
      </c>
      <c r="FZ292" t="s">
        <v>360</v>
      </c>
      <c r="GA292" t="s">
        <v>360</v>
      </c>
      <c r="GB292">
        <v>0</v>
      </c>
      <c r="GC292">
        <v>100</v>
      </c>
      <c r="GD292">
        <v>100</v>
      </c>
      <c r="GE292">
        <v>1.769</v>
      </c>
      <c r="GF292">
        <v>0.0515</v>
      </c>
      <c r="GG292">
        <v>0.394990895927804</v>
      </c>
      <c r="GH292">
        <v>0.00311535208462502</v>
      </c>
      <c r="GI292">
        <v>-2.16445174003142e-06</v>
      </c>
      <c r="GJ292">
        <v>9.0383515404126e-10</v>
      </c>
      <c r="GK292">
        <v>0.0515542376217994</v>
      </c>
      <c r="GL292">
        <v>0</v>
      </c>
      <c r="GM292">
        <v>0</v>
      </c>
      <c r="GN292">
        <v>0</v>
      </c>
      <c r="GO292">
        <v>18</v>
      </c>
      <c r="GP292">
        <v>2154</v>
      </c>
      <c r="GQ292">
        <v>2</v>
      </c>
      <c r="GR292">
        <v>17</v>
      </c>
      <c r="GS292">
        <v>1567</v>
      </c>
      <c r="GT292">
        <v>1567.1</v>
      </c>
      <c r="GU292">
        <v>2.02881</v>
      </c>
      <c r="GV292">
        <v>2.39258</v>
      </c>
      <c r="GW292">
        <v>1.99829</v>
      </c>
      <c r="GX292">
        <v>2.66602</v>
      </c>
      <c r="GY292">
        <v>2.09351</v>
      </c>
      <c r="GZ292">
        <v>2.41821</v>
      </c>
      <c r="HA292">
        <v>43.8917</v>
      </c>
      <c r="HB292">
        <v>14.85</v>
      </c>
      <c r="HC292">
        <v>18</v>
      </c>
      <c r="HD292">
        <v>405.733</v>
      </c>
      <c r="HE292">
        <v>692.408</v>
      </c>
      <c r="HF292">
        <v>22.9985</v>
      </c>
      <c r="HG292">
        <v>36.1478</v>
      </c>
      <c r="HH292">
        <v>30.0009</v>
      </c>
      <c r="HI292">
        <v>35.8876</v>
      </c>
      <c r="HJ292">
        <v>35.8754</v>
      </c>
      <c r="HK292">
        <v>40.6282</v>
      </c>
      <c r="HL292">
        <v>27.0023</v>
      </c>
      <c r="HM292">
        <v>25.1908</v>
      </c>
      <c r="HN292">
        <v>23</v>
      </c>
      <c r="HO292">
        <v>722.472</v>
      </c>
      <c r="HP292">
        <v>23.7831</v>
      </c>
      <c r="HQ292">
        <v>95.3035</v>
      </c>
      <c r="HR292">
        <v>98.5453</v>
      </c>
    </row>
    <row r="293" spans="1:226">
      <c r="A293">
        <v>277</v>
      </c>
      <c r="B293">
        <v>1656175820.5</v>
      </c>
      <c r="C293">
        <v>6024</v>
      </c>
      <c r="D293" t="s">
        <v>915</v>
      </c>
      <c r="E293" t="s">
        <v>916</v>
      </c>
      <c r="F293">
        <v>5</v>
      </c>
      <c r="G293" t="s">
        <v>832</v>
      </c>
      <c r="H293" t="s">
        <v>354</v>
      </c>
      <c r="I293">
        <v>1656175813</v>
      </c>
      <c r="J293">
        <f>(K293)/1000</f>
        <v>0</v>
      </c>
      <c r="K293">
        <f>IF(BF293, AN293, AH293)</f>
        <v>0</v>
      </c>
      <c r="L293">
        <f>IF(BF293, AI293, AG293)</f>
        <v>0</v>
      </c>
      <c r="M293">
        <f>BH293 - IF(AU293&gt;1, L293*BB293*100.0/(AW293*BV293), 0)</f>
        <v>0</v>
      </c>
      <c r="N293">
        <f>((T293-J293/2)*M293-L293)/(T293+J293/2)</f>
        <v>0</v>
      </c>
      <c r="O293">
        <f>N293*(BO293+BP293)/1000.0</f>
        <v>0</v>
      </c>
      <c r="P293">
        <f>(BH293 - IF(AU293&gt;1, L293*BB293*100.0/(AW293*BV293), 0))*(BO293+BP293)/1000.0</f>
        <v>0</v>
      </c>
      <c r="Q293">
        <f>2.0/((1/S293-1/R293)+SIGN(S293)*SQRT((1/S293-1/R293)*(1/S293-1/R293) + 4*BC293/((BC293+1)*(BC293+1))*(2*1/S293*1/R293-1/R293*1/R293)))</f>
        <v>0</v>
      </c>
      <c r="R293">
        <f>IF(LEFT(BD293,1)&lt;&gt;"0",IF(LEFT(BD293,1)="1",3.0,BE293),$D$5+$E$5*(BV293*BO293/($K$5*1000))+$F$5*(BV293*BO293/($K$5*1000))*MAX(MIN(BB293,$J$5),$I$5)*MAX(MIN(BB293,$J$5),$I$5)+$G$5*MAX(MIN(BB293,$J$5),$I$5)*(BV293*BO293/($K$5*1000))+$H$5*(BV293*BO293/($K$5*1000))*(BV293*BO293/($K$5*1000)))</f>
        <v>0</v>
      </c>
      <c r="S293">
        <f>J293*(1000-(1000*0.61365*exp(17.502*W293/(240.97+W293))/(BO293+BP293)+BJ293)/2)/(1000*0.61365*exp(17.502*W293/(240.97+W293))/(BO293+BP293)-BJ293)</f>
        <v>0</v>
      </c>
      <c r="T293">
        <f>1/((BC293+1)/(Q293/1.6)+1/(R293/1.37)) + BC293/((BC293+1)/(Q293/1.6) + BC293/(R293/1.37))</f>
        <v>0</v>
      </c>
      <c r="U293">
        <f>(AX293*BA293)</f>
        <v>0</v>
      </c>
      <c r="V293">
        <f>(BQ293+(U293+2*0.95*5.67E-8*(((BQ293+$B$7)+273)^4-(BQ293+273)^4)-44100*J293)/(1.84*29.3*R293+8*0.95*5.67E-8*(BQ293+273)^3))</f>
        <v>0</v>
      </c>
      <c r="W293">
        <f>($C$7*BR293+$D$7*BS293+$E$7*V293)</f>
        <v>0</v>
      </c>
      <c r="X293">
        <f>0.61365*exp(17.502*W293/(240.97+W293))</f>
        <v>0</v>
      </c>
      <c r="Y293">
        <f>(Z293/AA293*100)</f>
        <v>0</v>
      </c>
      <c r="Z293">
        <f>BJ293*(BO293+BP293)/1000</f>
        <v>0</v>
      </c>
      <c r="AA293">
        <f>0.61365*exp(17.502*BQ293/(240.97+BQ293))</f>
        <v>0</v>
      </c>
      <c r="AB293">
        <f>(X293-BJ293*(BO293+BP293)/1000)</f>
        <v>0</v>
      </c>
      <c r="AC293">
        <f>(-J293*44100)</f>
        <v>0</v>
      </c>
      <c r="AD293">
        <f>2*29.3*R293*0.92*(BQ293-W293)</f>
        <v>0</v>
      </c>
      <c r="AE293">
        <f>2*0.95*5.67E-8*(((BQ293+$B$7)+273)^4-(W293+273)^4)</f>
        <v>0</v>
      </c>
      <c r="AF293">
        <f>U293+AE293+AC293+AD293</f>
        <v>0</v>
      </c>
      <c r="AG293">
        <f>BN293*AU293*(BI293-BH293*(1000-AU293*BK293)/(1000-AU293*BJ293))/(100*BB293)</f>
        <v>0</v>
      </c>
      <c r="AH293">
        <f>1000*BN293*AU293*(BJ293-BK293)/(100*BB293*(1000-AU293*BJ293))</f>
        <v>0</v>
      </c>
      <c r="AI293">
        <f>(AJ293 - AK293 - BO293*1E3/(8.314*(BQ293+273.15)) * AM293/BN293 * AL293) * BN293/(100*BB293) * (1000 - BK293)/1000</f>
        <v>0</v>
      </c>
      <c r="AJ293">
        <v>721.872241071569</v>
      </c>
      <c r="AK293">
        <v>694.618345454545</v>
      </c>
      <c r="AL293">
        <v>3.41229235730965</v>
      </c>
      <c r="AM293">
        <v>66.8778104933795</v>
      </c>
      <c r="AN293">
        <f>(AP293 - AO293 + BO293*1E3/(8.314*(BQ293+273.15)) * AR293/BN293 * AQ293) * BN293/(100*BB293) * 1000/(1000 - AP293)</f>
        <v>0</v>
      </c>
      <c r="AO293">
        <v>23.7639435953611</v>
      </c>
      <c r="AP293">
        <v>24.9393490909091</v>
      </c>
      <c r="AQ293">
        <v>4.1718724457328e-05</v>
      </c>
      <c r="AR293">
        <v>77.414151381061</v>
      </c>
      <c r="AS293">
        <v>32</v>
      </c>
      <c r="AT293">
        <v>6</v>
      </c>
      <c r="AU293">
        <f>IF(AS293*$H$13&gt;=AW293,1.0,(AW293/(AW293-AS293*$H$13)))</f>
        <v>0</v>
      </c>
      <c r="AV293">
        <f>(AU293-1)*100</f>
        <v>0</v>
      </c>
      <c r="AW293">
        <f>MAX(0,($B$13+$C$13*BV293)/(1+$D$13*BV293)*BO293/(BQ293+273)*$E$13)</f>
        <v>0</v>
      </c>
      <c r="AX293">
        <f>$B$11*BW293+$C$11*BX293+$F$11*CI293*(1-CL293)</f>
        <v>0</v>
      </c>
      <c r="AY293">
        <f>AX293*AZ293</f>
        <v>0</v>
      </c>
      <c r="AZ293">
        <f>($B$11*$D$9+$C$11*$D$9+$F$11*((CV293+CN293)/MAX(CV293+CN293+CW293, 0.1)*$I$9+CW293/MAX(CV293+CN293+CW293, 0.1)*$J$9))/($B$11+$C$11+$F$11)</f>
        <v>0</v>
      </c>
      <c r="BA293">
        <f>($B$11*$K$9+$C$11*$K$9+$F$11*((CV293+CN293)/MAX(CV293+CN293+CW293, 0.1)*$P$9+CW293/MAX(CV293+CN293+CW293, 0.1)*$Q$9))/($B$11+$C$11+$F$11)</f>
        <v>0</v>
      </c>
      <c r="BB293">
        <v>2.18</v>
      </c>
      <c r="BC293">
        <v>0.5</v>
      </c>
      <c r="BD293" t="s">
        <v>355</v>
      </c>
      <c r="BE293">
        <v>2</v>
      </c>
      <c r="BF293" t="b">
        <v>1</v>
      </c>
      <c r="BG293">
        <v>1656175813</v>
      </c>
      <c r="BH293">
        <v>654.035037037037</v>
      </c>
      <c r="BI293">
        <v>690.397851851852</v>
      </c>
      <c r="BJ293">
        <v>24.9421851851852</v>
      </c>
      <c r="BK293">
        <v>23.753162962963</v>
      </c>
      <c r="BL293">
        <v>652.278185185185</v>
      </c>
      <c r="BM293">
        <v>24.890637037037</v>
      </c>
      <c r="BN293">
        <v>499.998259259259</v>
      </c>
      <c r="BO293">
        <v>76.3439703703704</v>
      </c>
      <c r="BP293">
        <v>0.0999783185185185</v>
      </c>
      <c r="BQ293">
        <v>28.0748592592593</v>
      </c>
      <c r="BR293">
        <v>28.5879</v>
      </c>
      <c r="BS293">
        <v>999.9</v>
      </c>
      <c r="BT293">
        <v>0</v>
      </c>
      <c r="BU293">
        <v>0</v>
      </c>
      <c r="BV293">
        <v>9993.14259259259</v>
      </c>
      <c r="BW293">
        <v>0</v>
      </c>
      <c r="BX293">
        <v>1962.42222222222</v>
      </c>
      <c r="BY293">
        <v>-36.3627925925926</v>
      </c>
      <c r="BZ293">
        <v>670.765481481481</v>
      </c>
      <c r="CA293">
        <v>707.195851851852</v>
      </c>
      <c r="CB293">
        <v>1.18902148148148</v>
      </c>
      <c r="CC293">
        <v>690.397851851852</v>
      </c>
      <c r="CD293">
        <v>23.753162962963</v>
      </c>
      <c r="CE293">
        <v>1.90418518518518</v>
      </c>
      <c r="CF293">
        <v>1.81341</v>
      </c>
      <c r="CG293">
        <v>16.6693555555556</v>
      </c>
      <c r="CH293">
        <v>15.902862962963</v>
      </c>
      <c r="CI293">
        <v>2000.01666666667</v>
      </c>
      <c r="CJ293">
        <v>0.979997148148148</v>
      </c>
      <c r="CK293">
        <v>0.0200023888888889</v>
      </c>
      <c r="CL293">
        <v>0</v>
      </c>
      <c r="CM293">
        <v>2.50582962962963</v>
      </c>
      <c r="CN293">
        <v>0</v>
      </c>
      <c r="CO293">
        <v>2101.17740740741</v>
      </c>
      <c r="CP293">
        <v>16705.5444444444</v>
      </c>
      <c r="CQ293">
        <v>46.5482222222222</v>
      </c>
      <c r="CR293">
        <v>49.312</v>
      </c>
      <c r="CS293">
        <v>47.5666666666667</v>
      </c>
      <c r="CT293">
        <v>47.25</v>
      </c>
      <c r="CU293">
        <v>46.125</v>
      </c>
      <c r="CV293">
        <v>1960.00703703704</v>
      </c>
      <c r="CW293">
        <v>40.0055555555556</v>
      </c>
      <c r="CX293">
        <v>0</v>
      </c>
      <c r="CY293">
        <v>1656175819.2</v>
      </c>
      <c r="CZ293">
        <v>0</v>
      </c>
      <c r="DA293">
        <v>0</v>
      </c>
      <c r="DB293" t="s">
        <v>356</v>
      </c>
      <c r="DC293">
        <v>1656081796.1</v>
      </c>
      <c r="DD293">
        <v>1656081786.6</v>
      </c>
      <c r="DE293">
        <v>0</v>
      </c>
      <c r="DF293">
        <v>0.447</v>
      </c>
      <c r="DG293">
        <v>0.012</v>
      </c>
      <c r="DH293">
        <v>1.816</v>
      </c>
      <c r="DI293">
        <v>-0.091</v>
      </c>
      <c r="DJ293">
        <v>420</v>
      </c>
      <c r="DK293">
        <v>13</v>
      </c>
      <c r="DL293">
        <v>0.64</v>
      </c>
      <c r="DM293">
        <v>0.22</v>
      </c>
      <c r="DN293">
        <v>-36.0847487804878</v>
      </c>
      <c r="DO293">
        <v>-4.37493867595821</v>
      </c>
      <c r="DP293">
        <v>0.474816293164641</v>
      </c>
      <c r="DQ293">
        <v>0</v>
      </c>
      <c r="DR293">
        <v>1.19081951219512</v>
      </c>
      <c r="DS293">
        <v>-0.0635770034843214</v>
      </c>
      <c r="DT293">
        <v>0.016151481386596</v>
      </c>
      <c r="DU293">
        <v>1</v>
      </c>
      <c r="DV293">
        <v>1</v>
      </c>
      <c r="DW293">
        <v>2</v>
      </c>
      <c r="DX293" t="s">
        <v>375</v>
      </c>
      <c r="DY293">
        <v>2.78851</v>
      </c>
      <c r="DZ293">
        <v>2.71632</v>
      </c>
      <c r="EA293">
        <v>0.107479</v>
      </c>
      <c r="EB293">
        <v>0.11146</v>
      </c>
      <c r="EC293">
        <v>0.0884768</v>
      </c>
      <c r="ED293">
        <v>0.0846925</v>
      </c>
      <c r="EE293">
        <v>24750.9</v>
      </c>
      <c r="EF293">
        <v>21377.2</v>
      </c>
      <c r="EG293">
        <v>24867.6</v>
      </c>
      <c r="EH293">
        <v>23469.3</v>
      </c>
      <c r="EI293">
        <v>38790.6</v>
      </c>
      <c r="EJ293">
        <v>35610.9</v>
      </c>
      <c r="EK293">
        <v>45068.2</v>
      </c>
      <c r="EL293">
        <v>41941.8</v>
      </c>
      <c r="EM293">
        <v>1.65565</v>
      </c>
      <c r="EN293">
        <v>2.06577</v>
      </c>
      <c r="EO293">
        <v>-0.0472441</v>
      </c>
      <c r="EP293">
        <v>0</v>
      </c>
      <c r="EQ293">
        <v>29.3885</v>
      </c>
      <c r="ER293">
        <v>999.9</v>
      </c>
      <c r="ES293">
        <v>34.111</v>
      </c>
      <c r="ET293">
        <v>38.572</v>
      </c>
      <c r="EU293">
        <v>30.679</v>
      </c>
      <c r="EV293">
        <v>53.5869</v>
      </c>
      <c r="EW293">
        <v>32.1715</v>
      </c>
      <c r="EX293">
        <v>2</v>
      </c>
      <c r="EY293">
        <v>0.717348</v>
      </c>
      <c r="EZ293">
        <v>5.90776</v>
      </c>
      <c r="FA293">
        <v>20.1396</v>
      </c>
      <c r="FB293">
        <v>5.23331</v>
      </c>
      <c r="FC293">
        <v>11.9926</v>
      </c>
      <c r="FD293">
        <v>4.95525</v>
      </c>
      <c r="FE293">
        <v>3.30398</v>
      </c>
      <c r="FF293">
        <v>9999</v>
      </c>
      <c r="FG293">
        <v>312.5</v>
      </c>
      <c r="FH293">
        <v>3843.3</v>
      </c>
      <c r="FI293">
        <v>9999</v>
      </c>
      <c r="FJ293">
        <v>1.86814</v>
      </c>
      <c r="FK293">
        <v>1.86399</v>
      </c>
      <c r="FL293">
        <v>1.87137</v>
      </c>
      <c r="FM293">
        <v>1.86251</v>
      </c>
      <c r="FN293">
        <v>1.86186</v>
      </c>
      <c r="FO293">
        <v>1.86823</v>
      </c>
      <c r="FP293">
        <v>1.85837</v>
      </c>
      <c r="FQ293">
        <v>1.86462</v>
      </c>
      <c r="FR293">
        <v>5</v>
      </c>
      <c r="FS293">
        <v>0</v>
      </c>
      <c r="FT293">
        <v>0</v>
      </c>
      <c r="FU293">
        <v>0</v>
      </c>
      <c r="FV293" t="s">
        <v>358</v>
      </c>
      <c r="FW293" t="s">
        <v>359</v>
      </c>
      <c r="FX293" t="s">
        <v>360</v>
      </c>
      <c r="FY293" t="s">
        <v>360</v>
      </c>
      <c r="FZ293" t="s">
        <v>360</v>
      </c>
      <c r="GA293" t="s">
        <v>360</v>
      </c>
      <c r="GB293">
        <v>0</v>
      </c>
      <c r="GC293">
        <v>100</v>
      </c>
      <c r="GD293">
        <v>100</v>
      </c>
      <c r="GE293">
        <v>1.793</v>
      </c>
      <c r="GF293">
        <v>0.0515</v>
      </c>
      <c r="GG293">
        <v>0.394990895927804</v>
      </c>
      <c r="GH293">
        <v>0.00311535208462502</v>
      </c>
      <c r="GI293">
        <v>-2.16445174003142e-06</v>
      </c>
      <c r="GJ293">
        <v>9.0383515404126e-10</v>
      </c>
      <c r="GK293">
        <v>0.0515542376217994</v>
      </c>
      <c r="GL293">
        <v>0</v>
      </c>
      <c r="GM293">
        <v>0</v>
      </c>
      <c r="GN293">
        <v>0</v>
      </c>
      <c r="GO293">
        <v>18</v>
      </c>
      <c r="GP293">
        <v>2154</v>
      </c>
      <c r="GQ293">
        <v>2</v>
      </c>
      <c r="GR293">
        <v>17</v>
      </c>
      <c r="GS293">
        <v>1567.1</v>
      </c>
      <c r="GT293">
        <v>1567.2</v>
      </c>
      <c r="GU293">
        <v>2.06177</v>
      </c>
      <c r="GV293">
        <v>2.38403</v>
      </c>
      <c r="GW293">
        <v>1.99829</v>
      </c>
      <c r="GX293">
        <v>2.66602</v>
      </c>
      <c r="GY293">
        <v>2.09351</v>
      </c>
      <c r="GZ293">
        <v>2.38037</v>
      </c>
      <c r="HA293">
        <v>43.8917</v>
      </c>
      <c r="HB293">
        <v>14.8413</v>
      </c>
      <c r="HC293">
        <v>18</v>
      </c>
      <c r="HD293">
        <v>405.747</v>
      </c>
      <c r="HE293">
        <v>692.184</v>
      </c>
      <c r="HF293">
        <v>22.9977</v>
      </c>
      <c r="HG293">
        <v>36.1579</v>
      </c>
      <c r="HH293">
        <v>30.0009</v>
      </c>
      <c r="HI293">
        <v>35.8975</v>
      </c>
      <c r="HJ293">
        <v>35.8858</v>
      </c>
      <c r="HK293">
        <v>41.3966</v>
      </c>
      <c r="HL293">
        <v>27.0023</v>
      </c>
      <c r="HM293">
        <v>25.1908</v>
      </c>
      <c r="HN293">
        <v>23</v>
      </c>
      <c r="HO293">
        <v>742.554</v>
      </c>
      <c r="HP293">
        <v>23.7885</v>
      </c>
      <c r="HQ293">
        <v>95.3003</v>
      </c>
      <c r="HR293">
        <v>98.5436</v>
      </c>
    </row>
    <row r="294" spans="1:226">
      <c r="A294">
        <v>278</v>
      </c>
      <c r="B294">
        <v>1656175825.5</v>
      </c>
      <c r="C294">
        <v>6029</v>
      </c>
      <c r="D294" t="s">
        <v>917</v>
      </c>
      <c r="E294" t="s">
        <v>918</v>
      </c>
      <c r="F294">
        <v>5</v>
      </c>
      <c r="G294" t="s">
        <v>832</v>
      </c>
      <c r="H294" t="s">
        <v>354</v>
      </c>
      <c r="I294">
        <v>1656175817.71429</v>
      </c>
      <c r="J294">
        <f>(K294)/1000</f>
        <v>0</v>
      </c>
      <c r="K294">
        <f>IF(BF294, AN294, AH294)</f>
        <v>0</v>
      </c>
      <c r="L294">
        <f>IF(BF294, AI294, AG294)</f>
        <v>0</v>
      </c>
      <c r="M294">
        <f>BH294 - IF(AU294&gt;1, L294*BB294*100.0/(AW294*BV294), 0)</f>
        <v>0</v>
      </c>
      <c r="N294">
        <f>((T294-J294/2)*M294-L294)/(T294+J294/2)</f>
        <v>0</v>
      </c>
      <c r="O294">
        <f>N294*(BO294+BP294)/1000.0</f>
        <v>0</v>
      </c>
      <c r="P294">
        <f>(BH294 - IF(AU294&gt;1, L294*BB294*100.0/(AW294*BV294), 0))*(BO294+BP294)/1000.0</f>
        <v>0</v>
      </c>
      <c r="Q294">
        <f>2.0/((1/S294-1/R294)+SIGN(S294)*SQRT((1/S294-1/R294)*(1/S294-1/R294) + 4*BC294/((BC294+1)*(BC294+1))*(2*1/S294*1/R294-1/R294*1/R294)))</f>
        <v>0</v>
      </c>
      <c r="R294">
        <f>IF(LEFT(BD294,1)&lt;&gt;"0",IF(LEFT(BD294,1)="1",3.0,BE294),$D$5+$E$5*(BV294*BO294/($K$5*1000))+$F$5*(BV294*BO294/($K$5*1000))*MAX(MIN(BB294,$J$5),$I$5)*MAX(MIN(BB294,$J$5),$I$5)+$G$5*MAX(MIN(BB294,$J$5),$I$5)*(BV294*BO294/($K$5*1000))+$H$5*(BV294*BO294/($K$5*1000))*(BV294*BO294/($K$5*1000)))</f>
        <v>0</v>
      </c>
      <c r="S294">
        <f>J294*(1000-(1000*0.61365*exp(17.502*W294/(240.97+W294))/(BO294+BP294)+BJ294)/2)/(1000*0.61365*exp(17.502*W294/(240.97+W294))/(BO294+BP294)-BJ294)</f>
        <v>0</v>
      </c>
      <c r="T294">
        <f>1/((BC294+1)/(Q294/1.6)+1/(R294/1.37)) + BC294/((BC294+1)/(Q294/1.6) + BC294/(R294/1.37))</f>
        <v>0</v>
      </c>
      <c r="U294">
        <f>(AX294*BA294)</f>
        <v>0</v>
      </c>
      <c r="V294">
        <f>(BQ294+(U294+2*0.95*5.67E-8*(((BQ294+$B$7)+273)^4-(BQ294+273)^4)-44100*J294)/(1.84*29.3*R294+8*0.95*5.67E-8*(BQ294+273)^3))</f>
        <v>0</v>
      </c>
      <c r="W294">
        <f>($C$7*BR294+$D$7*BS294+$E$7*V294)</f>
        <v>0</v>
      </c>
      <c r="X294">
        <f>0.61365*exp(17.502*W294/(240.97+W294))</f>
        <v>0</v>
      </c>
      <c r="Y294">
        <f>(Z294/AA294*100)</f>
        <v>0</v>
      </c>
      <c r="Z294">
        <f>BJ294*(BO294+BP294)/1000</f>
        <v>0</v>
      </c>
      <c r="AA294">
        <f>0.61365*exp(17.502*BQ294/(240.97+BQ294))</f>
        <v>0</v>
      </c>
      <c r="AB294">
        <f>(X294-BJ294*(BO294+BP294)/1000)</f>
        <v>0</v>
      </c>
      <c r="AC294">
        <f>(-J294*44100)</f>
        <v>0</v>
      </c>
      <c r="AD294">
        <f>2*29.3*R294*0.92*(BQ294-W294)</f>
        <v>0</v>
      </c>
      <c r="AE294">
        <f>2*0.95*5.67E-8*(((BQ294+$B$7)+273)^4-(W294+273)^4)</f>
        <v>0</v>
      </c>
      <c r="AF294">
        <f>U294+AE294+AC294+AD294</f>
        <v>0</v>
      </c>
      <c r="AG294">
        <f>BN294*AU294*(BI294-BH294*(1000-AU294*BK294)/(1000-AU294*BJ294))/(100*BB294)</f>
        <v>0</v>
      </c>
      <c r="AH294">
        <f>1000*BN294*AU294*(BJ294-BK294)/(100*BB294*(1000-AU294*BJ294))</f>
        <v>0</v>
      </c>
      <c r="AI294">
        <f>(AJ294 - AK294 - BO294*1E3/(8.314*(BQ294+273.15)) * AM294/BN294 * AL294) * BN294/(100*BB294) * (1000 - BK294)/1000</f>
        <v>0</v>
      </c>
      <c r="AJ294">
        <v>738.828954337109</v>
      </c>
      <c r="AK294">
        <v>711.780090909091</v>
      </c>
      <c r="AL294">
        <v>3.44425759267075</v>
      </c>
      <c r="AM294">
        <v>66.8778104933795</v>
      </c>
      <c r="AN294">
        <f>(AP294 - AO294 + BO294*1E3/(8.314*(BQ294+273.15)) * AR294/BN294 * AQ294) * BN294/(100*BB294) * 1000/(1000 - AP294)</f>
        <v>0</v>
      </c>
      <c r="AO294">
        <v>23.6924063046591</v>
      </c>
      <c r="AP294">
        <v>24.9195854545455</v>
      </c>
      <c r="AQ294">
        <v>-0.00303475956785616</v>
      </c>
      <c r="AR294">
        <v>77.414151381061</v>
      </c>
      <c r="AS294">
        <v>32</v>
      </c>
      <c r="AT294">
        <v>6</v>
      </c>
      <c r="AU294">
        <f>IF(AS294*$H$13&gt;=AW294,1.0,(AW294/(AW294-AS294*$H$13)))</f>
        <v>0</v>
      </c>
      <c r="AV294">
        <f>(AU294-1)*100</f>
        <v>0</v>
      </c>
      <c r="AW294">
        <f>MAX(0,($B$13+$C$13*BV294)/(1+$D$13*BV294)*BO294/(BQ294+273)*$E$13)</f>
        <v>0</v>
      </c>
      <c r="AX294">
        <f>$B$11*BW294+$C$11*BX294+$F$11*CI294*(1-CL294)</f>
        <v>0</v>
      </c>
      <c r="AY294">
        <f>AX294*AZ294</f>
        <v>0</v>
      </c>
      <c r="AZ294">
        <f>($B$11*$D$9+$C$11*$D$9+$F$11*((CV294+CN294)/MAX(CV294+CN294+CW294, 0.1)*$I$9+CW294/MAX(CV294+CN294+CW294, 0.1)*$J$9))/($B$11+$C$11+$F$11)</f>
        <v>0</v>
      </c>
      <c r="BA294">
        <f>($B$11*$K$9+$C$11*$K$9+$F$11*((CV294+CN294)/MAX(CV294+CN294+CW294, 0.1)*$P$9+CW294/MAX(CV294+CN294+CW294, 0.1)*$Q$9))/($B$11+$C$11+$F$11)</f>
        <v>0</v>
      </c>
      <c r="BB294">
        <v>2.18</v>
      </c>
      <c r="BC294">
        <v>0.5</v>
      </c>
      <c r="BD294" t="s">
        <v>355</v>
      </c>
      <c r="BE294">
        <v>2</v>
      </c>
      <c r="BF294" t="b">
        <v>1</v>
      </c>
      <c r="BG294">
        <v>1656175817.71429</v>
      </c>
      <c r="BH294">
        <v>669.696928571429</v>
      </c>
      <c r="BI294">
        <v>706.229785714286</v>
      </c>
      <c r="BJ294">
        <v>24.9371321428571</v>
      </c>
      <c r="BK294">
        <v>23.7329107142857</v>
      </c>
      <c r="BL294">
        <v>667.917607142857</v>
      </c>
      <c r="BM294">
        <v>24.885575</v>
      </c>
      <c r="BN294">
        <v>499.998642857143</v>
      </c>
      <c r="BO294">
        <v>76.3435714285714</v>
      </c>
      <c r="BP294">
        <v>0.0999540607142857</v>
      </c>
      <c r="BQ294">
        <v>28.0736142857143</v>
      </c>
      <c r="BR294">
        <v>28.5554785714286</v>
      </c>
      <c r="BS294">
        <v>999.9</v>
      </c>
      <c r="BT294">
        <v>0</v>
      </c>
      <c r="BU294">
        <v>0</v>
      </c>
      <c r="BV294">
        <v>10000.8739285714</v>
      </c>
      <c r="BW294">
        <v>0</v>
      </c>
      <c r="BX294">
        <v>1964.75642857143</v>
      </c>
      <c r="BY294">
        <v>-36.5328178571429</v>
      </c>
      <c r="BZ294">
        <v>686.824321428571</v>
      </c>
      <c r="CA294">
        <v>723.397642857143</v>
      </c>
      <c r="CB294">
        <v>1.20421535714286</v>
      </c>
      <c r="CC294">
        <v>706.229785714286</v>
      </c>
      <c r="CD294">
        <v>23.7329107142857</v>
      </c>
      <c r="CE294">
        <v>1.90378928571429</v>
      </c>
      <c r="CF294">
        <v>1.81185464285714</v>
      </c>
      <c r="CG294">
        <v>16.6660821428571</v>
      </c>
      <c r="CH294">
        <v>15.8894285714286</v>
      </c>
      <c r="CI294">
        <v>2000.015</v>
      </c>
      <c r="CJ294">
        <v>0.979997</v>
      </c>
      <c r="CK294">
        <v>0.0200025</v>
      </c>
      <c r="CL294">
        <v>0</v>
      </c>
      <c r="CM294">
        <v>2.5399</v>
      </c>
      <c r="CN294">
        <v>0</v>
      </c>
      <c r="CO294">
        <v>2101.30071428571</v>
      </c>
      <c r="CP294">
        <v>16705.5357142857</v>
      </c>
      <c r="CQ294">
        <v>46.5442857142857</v>
      </c>
      <c r="CR294">
        <v>49.312</v>
      </c>
      <c r="CS294">
        <v>47.5665</v>
      </c>
      <c r="CT294">
        <v>47.25</v>
      </c>
      <c r="CU294">
        <v>46.125</v>
      </c>
      <c r="CV294">
        <v>1960.005</v>
      </c>
      <c r="CW294">
        <v>40.0085714285714</v>
      </c>
      <c r="CX294">
        <v>0</v>
      </c>
      <c r="CY294">
        <v>1656175824.6</v>
      </c>
      <c r="CZ294">
        <v>0</v>
      </c>
      <c r="DA294">
        <v>0</v>
      </c>
      <c r="DB294" t="s">
        <v>356</v>
      </c>
      <c r="DC294">
        <v>1656081796.1</v>
      </c>
      <c r="DD294">
        <v>1656081786.6</v>
      </c>
      <c r="DE294">
        <v>0</v>
      </c>
      <c r="DF294">
        <v>0.447</v>
      </c>
      <c r="DG294">
        <v>0.012</v>
      </c>
      <c r="DH294">
        <v>1.816</v>
      </c>
      <c r="DI294">
        <v>-0.091</v>
      </c>
      <c r="DJ294">
        <v>420</v>
      </c>
      <c r="DK294">
        <v>13</v>
      </c>
      <c r="DL294">
        <v>0.64</v>
      </c>
      <c r="DM294">
        <v>0.22</v>
      </c>
      <c r="DN294">
        <v>-36.3727048780488</v>
      </c>
      <c r="DO294">
        <v>-2.43424390243898</v>
      </c>
      <c r="DP294">
        <v>0.302622900614287</v>
      </c>
      <c r="DQ294">
        <v>0</v>
      </c>
      <c r="DR294">
        <v>1.19749512195122</v>
      </c>
      <c r="DS294">
        <v>0.181450034843207</v>
      </c>
      <c r="DT294">
        <v>0.0250007837069308</v>
      </c>
      <c r="DU294">
        <v>0</v>
      </c>
      <c r="DV294">
        <v>0</v>
      </c>
      <c r="DW294">
        <v>2</v>
      </c>
      <c r="DX294" t="s">
        <v>357</v>
      </c>
      <c r="DY294">
        <v>2.7884</v>
      </c>
      <c r="DZ294">
        <v>2.7167</v>
      </c>
      <c r="EA294">
        <v>0.109308</v>
      </c>
      <c r="EB294">
        <v>0.113245</v>
      </c>
      <c r="EC294">
        <v>0.0884242</v>
      </c>
      <c r="ED294">
        <v>0.0846965</v>
      </c>
      <c r="EE294">
        <v>24699.4</v>
      </c>
      <c r="EF294">
        <v>21333.5</v>
      </c>
      <c r="EG294">
        <v>24866.9</v>
      </c>
      <c r="EH294">
        <v>23468.5</v>
      </c>
      <c r="EI294">
        <v>38792</v>
      </c>
      <c r="EJ294">
        <v>35610</v>
      </c>
      <c r="EK294">
        <v>45067.1</v>
      </c>
      <c r="EL294">
        <v>41941</v>
      </c>
      <c r="EM294">
        <v>1.6554</v>
      </c>
      <c r="EN294">
        <v>2.06555</v>
      </c>
      <c r="EO294">
        <v>-0.0567958</v>
      </c>
      <c r="EP294">
        <v>0</v>
      </c>
      <c r="EQ294">
        <v>29.3862</v>
      </c>
      <c r="ER294">
        <v>999.9</v>
      </c>
      <c r="ES294">
        <v>34.062</v>
      </c>
      <c r="ET294">
        <v>38.572</v>
      </c>
      <c r="EU294">
        <v>30.6363</v>
      </c>
      <c r="EV294">
        <v>53.2369</v>
      </c>
      <c r="EW294">
        <v>32.2596</v>
      </c>
      <c r="EX294">
        <v>2</v>
      </c>
      <c r="EY294">
        <v>0.718161</v>
      </c>
      <c r="EZ294">
        <v>5.89676</v>
      </c>
      <c r="FA294">
        <v>20.1401</v>
      </c>
      <c r="FB294">
        <v>5.23361</v>
      </c>
      <c r="FC294">
        <v>11.992</v>
      </c>
      <c r="FD294">
        <v>4.95535</v>
      </c>
      <c r="FE294">
        <v>3.30395</v>
      </c>
      <c r="FF294">
        <v>9999</v>
      </c>
      <c r="FG294">
        <v>312.5</v>
      </c>
      <c r="FH294">
        <v>3843.3</v>
      </c>
      <c r="FI294">
        <v>9999</v>
      </c>
      <c r="FJ294">
        <v>1.86813</v>
      </c>
      <c r="FK294">
        <v>1.864</v>
      </c>
      <c r="FL294">
        <v>1.87139</v>
      </c>
      <c r="FM294">
        <v>1.86257</v>
      </c>
      <c r="FN294">
        <v>1.86188</v>
      </c>
      <c r="FO294">
        <v>1.8682</v>
      </c>
      <c r="FP294">
        <v>1.85837</v>
      </c>
      <c r="FQ294">
        <v>1.86462</v>
      </c>
      <c r="FR294">
        <v>5</v>
      </c>
      <c r="FS294">
        <v>0</v>
      </c>
      <c r="FT294">
        <v>0</v>
      </c>
      <c r="FU294">
        <v>0</v>
      </c>
      <c r="FV294" t="s">
        <v>358</v>
      </c>
      <c r="FW294" t="s">
        <v>359</v>
      </c>
      <c r="FX294" t="s">
        <v>360</v>
      </c>
      <c r="FY294" t="s">
        <v>360</v>
      </c>
      <c r="FZ294" t="s">
        <v>360</v>
      </c>
      <c r="GA294" t="s">
        <v>360</v>
      </c>
      <c r="GB294">
        <v>0</v>
      </c>
      <c r="GC294">
        <v>100</v>
      </c>
      <c r="GD294">
        <v>100</v>
      </c>
      <c r="GE294">
        <v>1.817</v>
      </c>
      <c r="GF294">
        <v>0.0515</v>
      </c>
      <c r="GG294">
        <v>0.394990895927804</v>
      </c>
      <c r="GH294">
        <v>0.00311535208462502</v>
      </c>
      <c r="GI294">
        <v>-2.16445174003142e-06</v>
      </c>
      <c r="GJ294">
        <v>9.0383515404126e-10</v>
      </c>
      <c r="GK294">
        <v>0.0515542376217994</v>
      </c>
      <c r="GL294">
        <v>0</v>
      </c>
      <c r="GM294">
        <v>0</v>
      </c>
      <c r="GN294">
        <v>0</v>
      </c>
      <c r="GO294">
        <v>18</v>
      </c>
      <c r="GP294">
        <v>2154</v>
      </c>
      <c r="GQ294">
        <v>2</v>
      </c>
      <c r="GR294">
        <v>17</v>
      </c>
      <c r="GS294">
        <v>1567.2</v>
      </c>
      <c r="GT294">
        <v>1567.3</v>
      </c>
      <c r="GU294">
        <v>2.10449</v>
      </c>
      <c r="GV294">
        <v>2.38159</v>
      </c>
      <c r="GW294">
        <v>1.99829</v>
      </c>
      <c r="GX294">
        <v>2.66602</v>
      </c>
      <c r="GY294">
        <v>2.09351</v>
      </c>
      <c r="GZ294">
        <v>2.44507</v>
      </c>
      <c r="HA294">
        <v>43.9192</v>
      </c>
      <c r="HB294">
        <v>14.85</v>
      </c>
      <c r="HC294">
        <v>18</v>
      </c>
      <c r="HD294">
        <v>405.664</v>
      </c>
      <c r="HE294">
        <v>692.091</v>
      </c>
      <c r="HF294">
        <v>22.9977</v>
      </c>
      <c r="HG294">
        <v>36.168</v>
      </c>
      <c r="HH294">
        <v>30.0009</v>
      </c>
      <c r="HI294">
        <v>35.908</v>
      </c>
      <c r="HJ294">
        <v>35.8958</v>
      </c>
      <c r="HK294">
        <v>42.1418</v>
      </c>
      <c r="HL294">
        <v>26.7304</v>
      </c>
      <c r="HM294">
        <v>25.1908</v>
      </c>
      <c r="HN294">
        <v>23</v>
      </c>
      <c r="HO294">
        <v>755.966</v>
      </c>
      <c r="HP294">
        <v>23.7885</v>
      </c>
      <c r="HQ294">
        <v>95.2979</v>
      </c>
      <c r="HR294">
        <v>98.5412</v>
      </c>
    </row>
    <row r="295" spans="1:226">
      <c r="A295">
        <v>279</v>
      </c>
      <c r="B295">
        <v>1656175830.5</v>
      </c>
      <c r="C295">
        <v>6034</v>
      </c>
      <c r="D295" t="s">
        <v>919</v>
      </c>
      <c r="E295" t="s">
        <v>920</v>
      </c>
      <c r="F295">
        <v>5</v>
      </c>
      <c r="G295" t="s">
        <v>832</v>
      </c>
      <c r="H295" t="s">
        <v>354</v>
      </c>
      <c r="I295">
        <v>1656175823</v>
      </c>
      <c r="J295">
        <f>(K295)/1000</f>
        <v>0</v>
      </c>
      <c r="K295">
        <f>IF(BF295, AN295, AH295)</f>
        <v>0</v>
      </c>
      <c r="L295">
        <f>IF(BF295, AI295, AG295)</f>
        <v>0</v>
      </c>
      <c r="M295">
        <f>BH295 - IF(AU295&gt;1, L295*BB295*100.0/(AW295*BV295), 0)</f>
        <v>0</v>
      </c>
      <c r="N295">
        <f>((T295-J295/2)*M295-L295)/(T295+J295/2)</f>
        <v>0</v>
      </c>
      <c r="O295">
        <f>N295*(BO295+BP295)/1000.0</f>
        <v>0</v>
      </c>
      <c r="P295">
        <f>(BH295 - IF(AU295&gt;1, L295*BB295*100.0/(AW295*BV295), 0))*(BO295+BP295)/1000.0</f>
        <v>0</v>
      </c>
      <c r="Q295">
        <f>2.0/((1/S295-1/R295)+SIGN(S295)*SQRT((1/S295-1/R295)*(1/S295-1/R295) + 4*BC295/((BC295+1)*(BC295+1))*(2*1/S295*1/R295-1/R295*1/R295)))</f>
        <v>0</v>
      </c>
      <c r="R295">
        <f>IF(LEFT(BD295,1)&lt;&gt;"0",IF(LEFT(BD295,1)="1",3.0,BE295),$D$5+$E$5*(BV295*BO295/($K$5*1000))+$F$5*(BV295*BO295/($K$5*1000))*MAX(MIN(BB295,$J$5),$I$5)*MAX(MIN(BB295,$J$5),$I$5)+$G$5*MAX(MIN(BB295,$J$5),$I$5)*(BV295*BO295/($K$5*1000))+$H$5*(BV295*BO295/($K$5*1000))*(BV295*BO295/($K$5*1000)))</f>
        <v>0</v>
      </c>
      <c r="S295">
        <f>J295*(1000-(1000*0.61365*exp(17.502*W295/(240.97+W295))/(BO295+BP295)+BJ295)/2)/(1000*0.61365*exp(17.502*W295/(240.97+W295))/(BO295+BP295)-BJ295)</f>
        <v>0</v>
      </c>
      <c r="T295">
        <f>1/((BC295+1)/(Q295/1.6)+1/(R295/1.37)) + BC295/((BC295+1)/(Q295/1.6) + BC295/(R295/1.37))</f>
        <v>0</v>
      </c>
      <c r="U295">
        <f>(AX295*BA295)</f>
        <v>0</v>
      </c>
      <c r="V295">
        <f>(BQ295+(U295+2*0.95*5.67E-8*(((BQ295+$B$7)+273)^4-(BQ295+273)^4)-44100*J295)/(1.84*29.3*R295+8*0.95*5.67E-8*(BQ295+273)^3))</f>
        <v>0</v>
      </c>
      <c r="W295">
        <f>($C$7*BR295+$D$7*BS295+$E$7*V295)</f>
        <v>0</v>
      </c>
      <c r="X295">
        <f>0.61365*exp(17.502*W295/(240.97+W295))</f>
        <v>0</v>
      </c>
      <c r="Y295">
        <f>(Z295/AA295*100)</f>
        <v>0</v>
      </c>
      <c r="Z295">
        <f>BJ295*(BO295+BP295)/1000</f>
        <v>0</v>
      </c>
      <c r="AA295">
        <f>0.61365*exp(17.502*BQ295/(240.97+BQ295))</f>
        <v>0</v>
      </c>
      <c r="AB295">
        <f>(X295-BJ295*(BO295+BP295)/1000)</f>
        <v>0</v>
      </c>
      <c r="AC295">
        <f>(-J295*44100)</f>
        <v>0</v>
      </c>
      <c r="AD295">
        <f>2*29.3*R295*0.92*(BQ295-W295)</f>
        <v>0</v>
      </c>
      <c r="AE295">
        <f>2*0.95*5.67E-8*(((BQ295+$B$7)+273)^4-(W295+273)^4)</f>
        <v>0</v>
      </c>
      <c r="AF295">
        <f>U295+AE295+AC295+AD295</f>
        <v>0</v>
      </c>
      <c r="AG295">
        <f>BN295*AU295*(BI295-BH295*(1000-AU295*BK295)/(1000-AU295*BJ295))/(100*BB295)</f>
        <v>0</v>
      </c>
      <c r="AH295">
        <f>1000*BN295*AU295*(BJ295-BK295)/(100*BB295*(1000-AU295*BJ295))</f>
        <v>0</v>
      </c>
      <c r="AI295">
        <f>(AJ295 - AK295 - BO295*1E3/(8.314*(BQ295+273.15)) * AM295/BN295 * AL295) * BN295/(100*BB295) * (1000 - BK295)/1000</f>
        <v>0</v>
      </c>
      <c r="AJ295">
        <v>756.061507142236</v>
      </c>
      <c r="AK295">
        <v>728.961787878788</v>
      </c>
      <c r="AL295">
        <v>3.41471853769654</v>
      </c>
      <c r="AM295">
        <v>66.8778104933795</v>
      </c>
      <c r="AN295">
        <f>(AP295 - AO295 + BO295*1E3/(8.314*(BQ295+273.15)) * AR295/BN295 * AQ295) * BN295/(100*BB295) * 1000/(1000 - AP295)</f>
        <v>0</v>
      </c>
      <c r="AO295">
        <v>23.6990230231284</v>
      </c>
      <c r="AP295">
        <v>24.909003030303</v>
      </c>
      <c r="AQ295">
        <v>-0.00115011583768465</v>
      </c>
      <c r="AR295">
        <v>77.414151381061</v>
      </c>
      <c r="AS295">
        <v>32</v>
      </c>
      <c r="AT295">
        <v>6</v>
      </c>
      <c r="AU295">
        <f>IF(AS295*$H$13&gt;=AW295,1.0,(AW295/(AW295-AS295*$H$13)))</f>
        <v>0</v>
      </c>
      <c r="AV295">
        <f>(AU295-1)*100</f>
        <v>0</v>
      </c>
      <c r="AW295">
        <f>MAX(0,($B$13+$C$13*BV295)/(1+$D$13*BV295)*BO295/(BQ295+273)*$E$13)</f>
        <v>0</v>
      </c>
      <c r="AX295">
        <f>$B$11*BW295+$C$11*BX295+$F$11*CI295*(1-CL295)</f>
        <v>0</v>
      </c>
      <c r="AY295">
        <f>AX295*AZ295</f>
        <v>0</v>
      </c>
      <c r="AZ295">
        <f>($B$11*$D$9+$C$11*$D$9+$F$11*((CV295+CN295)/MAX(CV295+CN295+CW295, 0.1)*$I$9+CW295/MAX(CV295+CN295+CW295, 0.1)*$J$9))/($B$11+$C$11+$F$11)</f>
        <v>0</v>
      </c>
      <c r="BA295">
        <f>($B$11*$K$9+$C$11*$K$9+$F$11*((CV295+CN295)/MAX(CV295+CN295+CW295, 0.1)*$P$9+CW295/MAX(CV295+CN295+CW295, 0.1)*$Q$9))/($B$11+$C$11+$F$11)</f>
        <v>0</v>
      </c>
      <c r="BB295">
        <v>2.18</v>
      </c>
      <c r="BC295">
        <v>0.5</v>
      </c>
      <c r="BD295" t="s">
        <v>355</v>
      </c>
      <c r="BE295">
        <v>2</v>
      </c>
      <c r="BF295" t="b">
        <v>1</v>
      </c>
      <c r="BG295">
        <v>1656175823</v>
      </c>
      <c r="BH295">
        <v>687.369222222222</v>
      </c>
      <c r="BI295">
        <v>723.973444444444</v>
      </c>
      <c r="BJ295">
        <v>24.9268185185185</v>
      </c>
      <c r="BK295">
        <v>23.7136703703704</v>
      </c>
      <c r="BL295">
        <v>685.564740740741</v>
      </c>
      <c r="BM295">
        <v>24.8752666666667</v>
      </c>
      <c r="BN295">
        <v>499.997888888889</v>
      </c>
      <c r="BO295">
        <v>76.3438814814815</v>
      </c>
      <c r="BP295">
        <v>0.0999651185185185</v>
      </c>
      <c r="BQ295">
        <v>28.0712888888889</v>
      </c>
      <c r="BR295">
        <v>28.5247074074074</v>
      </c>
      <c r="BS295">
        <v>999.9</v>
      </c>
      <c r="BT295">
        <v>0</v>
      </c>
      <c r="BU295">
        <v>0</v>
      </c>
      <c r="BV295">
        <v>10004.1222222222</v>
      </c>
      <c r="BW295">
        <v>0</v>
      </c>
      <c r="BX295">
        <v>1962.25296296296</v>
      </c>
      <c r="BY295">
        <v>-36.6041925925926</v>
      </c>
      <c r="BZ295">
        <v>704.941074074074</v>
      </c>
      <c r="CA295">
        <v>741.558407407407</v>
      </c>
      <c r="CB295">
        <v>1.21315259259259</v>
      </c>
      <c r="CC295">
        <v>723.973444444444</v>
      </c>
      <c r="CD295">
        <v>23.7136703703704</v>
      </c>
      <c r="CE295">
        <v>1.90301</v>
      </c>
      <c r="CF295">
        <v>1.81039296296296</v>
      </c>
      <c r="CG295">
        <v>16.6596296296296</v>
      </c>
      <c r="CH295">
        <v>15.8768074074074</v>
      </c>
      <c r="CI295">
        <v>2000.01111111111</v>
      </c>
      <c r="CJ295">
        <v>0.979996888888889</v>
      </c>
      <c r="CK295">
        <v>0.0200026148148148</v>
      </c>
      <c r="CL295">
        <v>0</v>
      </c>
      <c r="CM295">
        <v>2.54905925925926</v>
      </c>
      <c r="CN295">
        <v>0</v>
      </c>
      <c r="CO295">
        <v>2102.19851851852</v>
      </c>
      <c r="CP295">
        <v>16705.5</v>
      </c>
      <c r="CQ295">
        <v>46.5344444444444</v>
      </c>
      <c r="CR295">
        <v>49.312</v>
      </c>
      <c r="CS295">
        <v>47.5666666666666</v>
      </c>
      <c r="CT295">
        <v>47.25</v>
      </c>
      <c r="CU295">
        <v>46.125</v>
      </c>
      <c r="CV295">
        <v>1960.00111111111</v>
      </c>
      <c r="CW295">
        <v>40.0092592592593</v>
      </c>
      <c r="CX295">
        <v>0</v>
      </c>
      <c r="CY295">
        <v>1656175829.4</v>
      </c>
      <c r="CZ295">
        <v>0</v>
      </c>
      <c r="DA295">
        <v>0</v>
      </c>
      <c r="DB295" t="s">
        <v>356</v>
      </c>
      <c r="DC295">
        <v>1656081796.1</v>
      </c>
      <c r="DD295">
        <v>1656081786.6</v>
      </c>
      <c r="DE295">
        <v>0</v>
      </c>
      <c r="DF295">
        <v>0.447</v>
      </c>
      <c r="DG295">
        <v>0.012</v>
      </c>
      <c r="DH295">
        <v>1.816</v>
      </c>
      <c r="DI295">
        <v>-0.091</v>
      </c>
      <c r="DJ295">
        <v>420</v>
      </c>
      <c r="DK295">
        <v>13</v>
      </c>
      <c r="DL295">
        <v>0.64</v>
      </c>
      <c r="DM295">
        <v>0.22</v>
      </c>
      <c r="DN295">
        <v>-36.4900268292683</v>
      </c>
      <c r="DO295">
        <v>-1.62168083623689</v>
      </c>
      <c r="DP295">
        <v>0.262321874546436</v>
      </c>
      <c r="DQ295">
        <v>0</v>
      </c>
      <c r="DR295">
        <v>1.20274658536585</v>
      </c>
      <c r="DS295">
        <v>0.161085156794426</v>
      </c>
      <c r="DT295">
        <v>0.0254355303261878</v>
      </c>
      <c r="DU295">
        <v>0</v>
      </c>
      <c r="DV295">
        <v>0</v>
      </c>
      <c r="DW295">
        <v>2</v>
      </c>
      <c r="DX295" t="s">
        <v>357</v>
      </c>
      <c r="DY295">
        <v>2.78842</v>
      </c>
      <c r="DZ295">
        <v>2.71639</v>
      </c>
      <c r="EA295">
        <v>0.111104</v>
      </c>
      <c r="EB295">
        <v>0.114989</v>
      </c>
      <c r="EC295">
        <v>0.0884026</v>
      </c>
      <c r="ED295">
        <v>0.0847921</v>
      </c>
      <c r="EE295">
        <v>24648.8</v>
      </c>
      <c r="EF295">
        <v>21290.4</v>
      </c>
      <c r="EG295">
        <v>24866.2</v>
      </c>
      <c r="EH295">
        <v>23467.4</v>
      </c>
      <c r="EI295">
        <v>38792</v>
      </c>
      <c r="EJ295">
        <v>35604.9</v>
      </c>
      <c r="EK295">
        <v>45066</v>
      </c>
      <c r="EL295">
        <v>41939.2</v>
      </c>
      <c r="EM295">
        <v>1.6553</v>
      </c>
      <c r="EN295">
        <v>2.0653</v>
      </c>
      <c r="EO295">
        <v>-0.0577047</v>
      </c>
      <c r="EP295">
        <v>0</v>
      </c>
      <c r="EQ295">
        <v>29.3839</v>
      </c>
      <c r="ER295">
        <v>999.9</v>
      </c>
      <c r="ES295">
        <v>34.031</v>
      </c>
      <c r="ET295">
        <v>38.602</v>
      </c>
      <c r="EU295">
        <v>30.6554</v>
      </c>
      <c r="EV295">
        <v>53.3669</v>
      </c>
      <c r="EW295">
        <v>32.1995</v>
      </c>
      <c r="EX295">
        <v>2</v>
      </c>
      <c r="EY295">
        <v>0.718986</v>
      </c>
      <c r="EZ295">
        <v>5.88106</v>
      </c>
      <c r="FA295">
        <v>20.1404</v>
      </c>
      <c r="FB295">
        <v>5.23346</v>
      </c>
      <c r="FC295">
        <v>11.9933</v>
      </c>
      <c r="FD295">
        <v>4.9552</v>
      </c>
      <c r="FE295">
        <v>3.30387</v>
      </c>
      <c r="FF295">
        <v>9999</v>
      </c>
      <c r="FG295">
        <v>312.5</v>
      </c>
      <c r="FH295">
        <v>3843.6</v>
      </c>
      <c r="FI295">
        <v>9999</v>
      </c>
      <c r="FJ295">
        <v>1.86813</v>
      </c>
      <c r="FK295">
        <v>1.86401</v>
      </c>
      <c r="FL295">
        <v>1.87138</v>
      </c>
      <c r="FM295">
        <v>1.86254</v>
      </c>
      <c r="FN295">
        <v>1.86188</v>
      </c>
      <c r="FO295">
        <v>1.86821</v>
      </c>
      <c r="FP295">
        <v>1.85837</v>
      </c>
      <c r="FQ295">
        <v>1.86462</v>
      </c>
      <c r="FR295">
        <v>5</v>
      </c>
      <c r="FS295">
        <v>0</v>
      </c>
      <c r="FT295">
        <v>0</v>
      </c>
      <c r="FU295">
        <v>0</v>
      </c>
      <c r="FV295" t="s">
        <v>358</v>
      </c>
      <c r="FW295" t="s">
        <v>359</v>
      </c>
      <c r="FX295" t="s">
        <v>360</v>
      </c>
      <c r="FY295" t="s">
        <v>360</v>
      </c>
      <c r="FZ295" t="s">
        <v>360</v>
      </c>
      <c r="GA295" t="s">
        <v>360</v>
      </c>
      <c r="GB295">
        <v>0</v>
      </c>
      <c r="GC295">
        <v>100</v>
      </c>
      <c r="GD295">
        <v>100</v>
      </c>
      <c r="GE295">
        <v>1.84</v>
      </c>
      <c r="GF295">
        <v>0.0516</v>
      </c>
      <c r="GG295">
        <v>0.394990895927804</v>
      </c>
      <c r="GH295">
        <v>0.00311535208462502</v>
      </c>
      <c r="GI295">
        <v>-2.16445174003142e-06</v>
      </c>
      <c r="GJ295">
        <v>9.0383515404126e-10</v>
      </c>
      <c r="GK295">
        <v>0.0515542376217994</v>
      </c>
      <c r="GL295">
        <v>0</v>
      </c>
      <c r="GM295">
        <v>0</v>
      </c>
      <c r="GN295">
        <v>0</v>
      </c>
      <c r="GO295">
        <v>18</v>
      </c>
      <c r="GP295">
        <v>2154</v>
      </c>
      <c r="GQ295">
        <v>2</v>
      </c>
      <c r="GR295">
        <v>17</v>
      </c>
      <c r="GS295">
        <v>1567.2</v>
      </c>
      <c r="GT295">
        <v>1567.4</v>
      </c>
      <c r="GU295">
        <v>2.13745</v>
      </c>
      <c r="GV295">
        <v>2.39014</v>
      </c>
      <c r="GW295">
        <v>1.99829</v>
      </c>
      <c r="GX295">
        <v>2.66602</v>
      </c>
      <c r="GY295">
        <v>2.09473</v>
      </c>
      <c r="GZ295">
        <v>2.32422</v>
      </c>
      <c r="HA295">
        <v>43.9192</v>
      </c>
      <c r="HB295">
        <v>14.8413</v>
      </c>
      <c r="HC295">
        <v>18</v>
      </c>
      <c r="HD295">
        <v>405.664</v>
      </c>
      <c r="HE295">
        <v>691.976</v>
      </c>
      <c r="HF295">
        <v>22.9969</v>
      </c>
      <c r="HG295">
        <v>36.1775</v>
      </c>
      <c r="HH295">
        <v>30.0009</v>
      </c>
      <c r="HI295">
        <v>35.918</v>
      </c>
      <c r="HJ295">
        <v>35.9058</v>
      </c>
      <c r="HK295">
        <v>42.9236</v>
      </c>
      <c r="HL295">
        <v>26.7304</v>
      </c>
      <c r="HM295">
        <v>25.1908</v>
      </c>
      <c r="HN295">
        <v>23</v>
      </c>
      <c r="HO295">
        <v>776.38</v>
      </c>
      <c r="HP295">
        <v>23.7885</v>
      </c>
      <c r="HQ295">
        <v>95.2955</v>
      </c>
      <c r="HR295">
        <v>98.5369</v>
      </c>
    </row>
    <row r="296" spans="1:226">
      <c r="A296">
        <v>280</v>
      </c>
      <c r="B296">
        <v>1656175835.5</v>
      </c>
      <c r="C296">
        <v>6039</v>
      </c>
      <c r="D296" t="s">
        <v>921</v>
      </c>
      <c r="E296" t="s">
        <v>922</v>
      </c>
      <c r="F296">
        <v>5</v>
      </c>
      <c r="G296" t="s">
        <v>832</v>
      </c>
      <c r="H296" t="s">
        <v>354</v>
      </c>
      <c r="I296">
        <v>1656175827.71429</v>
      </c>
      <c r="J296">
        <f>(K296)/1000</f>
        <v>0</v>
      </c>
      <c r="K296">
        <f>IF(BF296, AN296, AH296)</f>
        <v>0</v>
      </c>
      <c r="L296">
        <f>IF(BF296, AI296, AG296)</f>
        <v>0</v>
      </c>
      <c r="M296">
        <f>BH296 - IF(AU296&gt;1, L296*BB296*100.0/(AW296*BV296), 0)</f>
        <v>0</v>
      </c>
      <c r="N296">
        <f>((T296-J296/2)*M296-L296)/(T296+J296/2)</f>
        <v>0</v>
      </c>
      <c r="O296">
        <f>N296*(BO296+BP296)/1000.0</f>
        <v>0</v>
      </c>
      <c r="P296">
        <f>(BH296 - IF(AU296&gt;1, L296*BB296*100.0/(AW296*BV296), 0))*(BO296+BP296)/1000.0</f>
        <v>0</v>
      </c>
      <c r="Q296">
        <f>2.0/((1/S296-1/R296)+SIGN(S296)*SQRT((1/S296-1/R296)*(1/S296-1/R296) + 4*BC296/((BC296+1)*(BC296+1))*(2*1/S296*1/R296-1/R296*1/R296)))</f>
        <v>0</v>
      </c>
      <c r="R296">
        <f>IF(LEFT(BD296,1)&lt;&gt;"0",IF(LEFT(BD296,1)="1",3.0,BE296),$D$5+$E$5*(BV296*BO296/($K$5*1000))+$F$5*(BV296*BO296/($K$5*1000))*MAX(MIN(BB296,$J$5),$I$5)*MAX(MIN(BB296,$J$5),$I$5)+$G$5*MAX(MIN(BB296,$J$5),$I$5)*(BV296*BO296/($K$5*1000))+$H$5*(BV296*BO296/($K$5*1000))*(BV296*BO296/($K$5*1000)))</f>
        <v>0</v>
      </c>
      <c r="S296">
        <f>J296*(1000-(1000*0.61365*exp(17.502*W296/(240.97+W296))/(BO296+BP296)+BJ296)/2)/(1000*0.61365*exp(17.502*W296/(240.97+W296))/(BO296+BP296)-BJ296)</f>
        <v>0</v>
      </c>
      <c r="T296">
        <f>1/((BC296+1)/(Q296/1.6)+1/(R296/1.37)) + BC296/((BC296+1)/(Q296/1.6) + BC296/(R296/1.37))</f>
        <v>0</v>
      </c>
      <c r="U296">
        <f>(AX296*BA296)</f>
        <v>0</v>
      </c>
      <c r="V296">
        <f>(BQ296+(U296+2*0.95*5.67E-8*(((BQ296+$B$7)+273)^4-(BQ296+273)^4)-44100*J296)/(1.84*29.3*R296+8*0.95*5.67E-8*(BQ296+273)^3))</f>
        <v>0</v>
      </c>
      <c r="W296">
        <f>($C$7*BR296+$D$7*BS296+$E$7*V296)</f>
        <v>0</v>
      </c>
      <c r="X296">
        <f>0.61365*exp(17.502*W296/(240.97+W296))</f>
        <v>0</v>
      </c>
      <c r="Y296">
        <f>(Z296/AA296*100)</f>
        <v>0</v>
      </c>
      <c r="Z296">
        <f>BJ296*(BO296+BP296)/1000</f>
        <v>0</v>
      </c>
      <c r="AA296">
        <f>0.61365*exp(17.502*BQ296/(240.97+BQ296))</f>
        <v>0</v>
      </c>
      <c r="AB296">
        <f>(X296-BJ296*(BO296+BP296)/1000)</f>
        <v>0</v>
      </c>
      <c r="AC296">
        <f>(-J296*44100)</f>
        <v>0</v>
      </c>
      <c r="AD296">
        <f>2*29.3*R296*0.92*(BQ296-W296)</f>
        <v>0</v>
      </c>
      <c r="AE296">
        <f>2*0.95*5.67E-8*(((BQ296+$B$7)+273)^4-(W296+273)^4)</f>
        <v>0</v>
      </c>
      <c r="AF296">
        <f>U296+AE296+AC296+AD296</f>
        <v>0</v>
      </c>
      <c r="AG296">
        <f>BN296*AU296*(BI296-BH296*(1000-AU296*BK296)/(1000-AU296*BJ296))/(100*BB296)</f>
        <v>0</v>
      </c>
      <c r="AH296">
        <f>1000*BN296*AU296*(BJ296-BK296)/(100*BB296*(1000-AU296*BJ296))</f>
        <v>0</v>
      </c>
      <c r="AI296">
        <f>(AJ296 - AK296 - BO296*1E3/(8.314*(BQ296+273.15)) * AM296/BN296 * AL296) * BN296/(100*BB296) * (1000 - BK296)/1000</f>
        <v>0</v>
      </c>
      <c r="AJ296">
        <v>773.329162143988</v>
      </c>
      <c r="AK296">
        <v>746.207551515151</v>
      </c>
      <c r="AL296">
        <v>3.46320596651272</v>
      </c>
      <c r="AM296">
        <v>66.8778104933795</v>
      </c>
      <c r="AN296">
        <f>(AP296 - AO296 + BO296*1E3/(8.314*(BQ296+273.15)) * AR296/BN296 * AQ296) * BN296/(100*BB296) * 1000/(1000 - AP296)</f>
        <v>0</v>
      </c>
      <c r="AO296">
        <v>23.737924953191</v>
      </c>
      <c r="AP296">
        <v>24.9160072727273</v>
      </c>
      <c r="AQ296">
        <v>2.16449763523035e-05</v>
      </c>
      <c r="AR296">
        <v>77.414151381061</v>
      </c>
      <c r="AS296">
        <v>32</v>
      </c>
      <c r="AT296">
        <v>6</v>
      </c>
      <c r="AU296">
        <f>IF(AS296*$H$13&gt;=AW296,1.0,(AW296/(AW296-AS296*$H$13)))</f>
        <v>0</v>
      </c>
      <c r="AV296">
        <f>(AU296-1)*100</f>
        <v>0</v>
      </c>
      <c r="AW296">
        <f>MAX(0,($B$13+$C$13*BV296)/(1+$D$13*BV296)*BO296/(BQ296+273)*$E$13)</f>
        <v>0</v>
      </c>
      <c r="AX296">
        <f>$B$11*BW296+$C$11*BX296+$F$11*CI296*(1-CL296)</f>
        <v>0</v>
      </c>
      <c r="AY296">
        <f>AX296*AZ296</f>
        <v>0</v>
      </c>
      <c r="AZ296">
        <f>($B$11*$D$9+$C$11*$D$9+$F$11*((CV296+CN296)/MAX(CV296+CN296+CW296, 0.1)*$I$9+CW296/MAX(CV296+CN296+CW296, 0.1)*$J$9))/($B$11+$C$11+$F$11)</f>
        <v>0</v>
      </c>
      <c r="BA296">
        <f>($B$11*$K$9+$C$11*$K$9+$F$11*((CV296+CN296)/MAX(CV296+CN296+CW296, 0.1)*$P$9+CW296/MAX(CV296+CN296+CW296, 0.1)*$Q$9))/($B$11+$C$11+$F$11)</f>
        <v>0</v>
      </c>
      <c r="BB296">
        <v>2.18</v>
      </c>
      <c r="BC296">
        <v>0.5</v>
      </c>
      <c r="BD296" t="s">
        <v>355</v>
      </c>
      <c r="BE296">
        <v>2</v>
      </c>
      <c r="BF296" t="b">
        <v>1</v>
      </c>
      <c r="BG296">
        <v>1656175827.71429</v>
      </c>
      <c r="BH296">
        <v>703.143642857143</v>
      </c>
      <c r="BI296">
        <v>739.832535714286</v>
      </c>
      <c r="BJ296">
        <v>24.9171142857143</v>
      </c>
      <c r="BK296">
        <v>23.7150428571429</v>
      </c>
      <c r="BL296">
        <v>701.316714285714</v>
      </c>
      <c r="BM296">
        <v>24.8655571428571</v>
      </c>
      <c r="BN296">
        <v>499.998571428571</v>
      </c>
      <c r="BO296">
        <v>76.3440392857143</v>
      </c>
      <c r="BP296">
        <v>0.0999909428571428</v>
      </c>
      <c r="BQ296">
        <v>28.0699571428571</v>
      </c>
      <c r="BR296">
        <v>28.4782857142857</v>
      </c>
      <c r="BS296">
        <v>999.9</v>
      </c>
      <c r="BT296">
        <v>0</v>
      </c>
      <c r="BU296">
        <v>0</v>
      </c>
      <c r="BV296">
        <v>10006.0732142857</v>
      </c>
      <c r="BW296">
        <v>0</v>
      </c>
      <c r="BX296">
        <v>1963.56178571429</v>
      </c>
      <c r="BY296">
        <v>-36.6889357142857</v>
      </c>
      <c r="BZ296">
        <v>721.111607142857</v>
      </c>
      <c r="CA296">
        <v>757.804178571429</v>
      </c>
      <c r="CB296">
        <v>1.20207678571429</v>
      </c>
      <c r="CC296">
        <v>739.832535714286</v>
      </c>
      <c r="CD296">
        <v>23.7150428571429</v>
      </c>
      <c r="CE296">
        <v>1.90227321428571</v>
      </c>
      <c r="CF296">
        <v>1.81050142857143</v>
      </c>
      <c r="CG296">
        <v>16.6535285714286</v>
      </c>
      <c r="CH296">
        <v>15.8777464285714</v>
      </c>
      <c r="CI296">
        <v>2000.01285714286</v>
      </c>
      <c r="CJ296">
        <v>0.979996678571429</v>
      </c>
      <c r="CK296">
        <v>0.0200028321428571</v>
      </c>
      <c r="CL296">
        <v>0</v>
      </c>
      <c r="CM296">
        <v>2.50155357142857</v>
      </c>
      <c r="CN296">
        <v>0</v>
      </c>
      <c r="CO296">
        <v>2102.2825</v>
      </c>
      <c r="CP296">
        <v>16705.5142857143</v>
      </c>
      <c r="CQ296">
        <v>46.5243571428571</v>
      </c>
      <c r="CR296">
        <v>49.312</v>
      </c>
      <c r="CS296">
        <v>47.562</v>
      </c>
      <c r="CT296">
        <v>47.25</v>
      </c>
      <c r="CU296">
        <v>46.11375</v>
      </c>
      <c r="CV296">
        <v>1960.00285714286</v>
      </c>
      <c r="CW296">
        <v>40.01</v>
      </c>
      <c r="CX296">
        <v>0</v>
      </c>
      <c r="CY296">
        <v>1656175834.2</v>
      </c>
      <c r="CZ296">
        <v>0</v>
      </c>
      <c r="DA296">
        <v>0</v>
      </c>
      <c r="DB296" t="s">
        <v>356</v>
      </c>
      <c r="DC296">
        <v>1656081796.1</v>
      </c>
      <c r="DD296">
        <v>1656081786.6</v>
      </c>
      <c r="DE296">
        <v>0</v>
      </c>
      <c r="DF296">
        <v>0.447</v>
      </c>
      <c r="DG296">
        <v>0.012</v>
      </c>
      <c r="DH296">
        <v>1.816</v>
      </c>
      <c r="DI296">
        <v>-0.091</v>
      </c>
      <c r="DJ296">
        <v>420</v>
      </c>
      <c r="DK296">
        <v>13</v>
      </c>
      <c r="DL296">
        <v>0.64</v>
      </c>
      <c r="DM296">
        <v>0.22</v>
      </c>
      <c r="DN296">
        <v>-36.6385219512195</v>
      </c>
      <c r="DO296">
        <v>-0.373363066202081</v>
      </c>
      <c r="DP296">
        <v>0.127414035127266</v>
      </c>
      <c r="DQ296">
        <v>0</v>
      </c>
      <c r="DR296">
        <v>1.20209268292683</v>
      </c>
      <c r="DS296">
        <v>-0.0744192334494788</v>
      </c>
      <c r="DT296">
        <v>0.0261582065679336</v>
      </c>
      <c r="DU296">
        <v>1</v>
      </c>
      <c r="DV296">
        <v>1</v>
      </c>
      <c r="DW296">
        <v>2</v>
      </c>
      <c r="DX296" t="s">
        <v>375</v>
      </c>
      <c r="DY296">
        <v>2.78826</v>
      </c>
      <c r="DZ296">
        <v>2.71656</v>
      </c>
      <c r="EA296">
        <v>0.112899</v>
      </c>
      <c r="EB296">
        <v>0.116796</v>
      </c>
      <c r="EC296">
        <v>0.0884174</v>
      </c>
      <c r="ED296">
        <v>0.084811</v>
      </c>
      <c r="EE296">
        <v>24597.9</v>
      </c>
      <c r="EF296">
        <v>21246.1</v>
      </c>
      <c r="EG296">
        <v>24865.1</v>
      </c>
      <c r="EH296">
        <v>23466.5</v>
      </c>
      <c r="EI296">
        <v>38790.2</v>
      </c>
      <c r="EJ296">
        <v>35603.1</v>
      </c>
      <c r="EK296">
        <v>45064.6</v>
      </c>
      <c r="EL296">
        <v>41938</v>
      </c>
      <c r="EM296">
        <v>1.65502</v>
      </c>
      <c r="EN296">
        <v>2.06535</v>
      </c>
      <c r="EO296">
        <v>-0.0568256</v>
      </c>
      <c r="EP296">
        <v>0</v>
      </c>
      <c r="EQ296">
        <v>29.3789</v>
      </c>
      <c r="ER296">
        <v>999.9</v>
      </c>
      <c r="ES296">
        <v>34.031</v>
      </c>
      <c r="ET296">
        <v>38.622</v>
      </c>
      <c r="EU296">
        <v>30.6917</v>
      </c>
      <c r="EV296">
        <v>53.6169</v>
      </c>
      <c r="EW296">
        <v>32.2115</v>
      </c>
      <c r="EX296">
        <v>2</v>
      </c>
      <c r="EY296">
        <v>0.720135</v>
      </c>
      <c r="EZ296">
        <v>5.85742</v>
      </c>
      <c r="FA296">
        <v>20.141</v>
      </c>
      <c r="FB296">
        <v>5.23376</v>
      </c>
      <c r="FC296">
        <v>11.9936</v>
      </c>
      <c r="FD296">
        <v>4.9554</v>
      </c>
      <c r="FE296">
        <v>3.30395</v>
      </c>
      <c r="FF296">
        <v>9999</v>
      </c>
      <c r="FG296">
        <v>312.5</v>
      </c>
      <c r="FH296">
        <v>3843.6</v>
      </c>
      <c r="FI296">
        <v>9999</v>
      </c>
      <c r="FJ296">
        <v>1.86814</v>
      </c>
      <c r="FK296">
        <v>1.86401</v>
      </c>
      <c r="FL296">
        <v>1.87137</v>
      </c>
      <c r="FM296">
        <v>1.86254</v>
      </c>
      <c r="FN296">
        <v>1.86188</v>
      </c>
      <c r="FO296">
        <v>1.86819</v>
      </c>
      <c r="FP296">
        <v>1.85837</v>
      </c>
      <c r="FQ296">
        <v>1.86462</v>
      </c>
      <c r="FR296">
        <v>5</v>
      </c>
      <c r="FS296">
        <v>0</v>
      </c>
      <c r="FT296">
        <v>0</v>
      </c>
      <c r="FU296">
        <v>0</v>
      </c>
      <c r="FV296" t="s">
        <v>358</v>
      </c>
      <c r="FW296" t="s">
        <v>359</v>
      </c>
      <c r="FX296" t="s">
        <v>360</v>
      </c>
      <c r="FY296" t="s">
        <v>360</v>
      </c>
      <c r="FZ296" t="s">
        <v>360</v>
      </c>
      <c r="GA296" t="s">
        <v>360</v>
      </c>
      <c r="GB296">
        <v>0</v>
      </c>
      <c r="GC296">
        <v>100</v>
      </c>
      <c r="GD296">
        <v>100</v>
      </c>
      <c r="GE296">
        <v>1.864</v>
      </c>
      <c r="GF296">
        <v>0.0515</v>
      </c>
      <c r="GG296">
        <v>0.394990895927804</v>
      </c>
      <c r="GH296">
        <v>0.00311535208462502</v>
      </c>
      <c r="GI296">
        <v>-2.16445174003142e-06</v>
      </c>
      <c r="GJ296">
        <v>9.0383515404126e-10</v>
      </c>
      <c r="GK296">
        <v>0.0515542376217994</v>
      </c>
      <c r="GL296">
        <v>0</v>
      </c>
      <c r="GM296">
        <v>0</v>
      </c>
      <c r="GN296">
        <v>0</v>
      </c>
      <c r="GO296">
        <v>18</v>
      </c>
      <c r="GP296">
        <v>2154</v>
      </c>
      <c r="GQ296">
        <v>2</v>
      </c>
      <c r="GR296">
        <v>17</v>
      </c>
      <c r="GS296">
        <v>1567.3</v>
      </c>
      <c r="GT296">
        <v>1567.5</v>
      </c>
      <c r="GU296">
        <v>2.18018</v>
      </c>
      <c r="GV296">
        <v>2.38403</v>
      </c>
      <c r="GW296">
        <v>1.99829</v>
      </c>
      <c r="GX296">
        <v>2.66602</v>
      </c>
      <c r="GY296">
        <v>2.09351</v>
      </c>
      <c r="GZ296">
        <v>2.41455</v>
      </c>
      <c r="HA296">
        <v>43.9192</v>
      </c>
      <c r="HB296">
        <v>14.85</v>
      </c>
      <c r="HC296">
        <v>18</v>
      </c>
      <c r="HD296">
        <v>405.582</v>
      </c>
      <c r="HE296">
        <v>692.151</v>
      </c>
      <c r="HF296">
        <v>22.9957</v>
      </c>
      <c r="HG296">
        <v>36.1881</v>
      </c>
      <c r="HH296">
        <v>30.001</v>
      </c>
      <c r="HI296">
        <v>35.9312</v>
      </c>
      <c r="HJ296">
        <v>35.9177</v>
      </c>
      <c r="HK296">
        <v>43.6528</v>
      </c>
      <c r="HL296">
        <v>26.7304</v>
      </c>
      <c r="HM296">
        <v>25.1908</v>
      </c>
      <c r="HN296">
        <v>23</v>
      </c>
      <c r="HO296">
        <v>789.849</v>
      </c>
      <c r="HP296">
        <v>23.7885</v>
      </c>
      <c r="HQ296">
        <v>95.2921</v>
      </c>
      <c r="HR296">
        <v>98.5337</v>
      </c>
    </row>
    <row r="297" spans="1:226">
      <c r="A297">
        <v>281</v>
      </c>
      <c r="B297">
        <v>1656175840.5</v>
      </c>
      <c r="C297">
        <v>6044</v>
      </c>
      <c r="D297" t="s">
        <v>923</v>
      </c>
      <c r="E297" t="s">
        <v>924</v>
      </c>
      <c r="F297">
        <v>5</v>
      </c>
      <c r="G297" t="s">
        <v>832</v>
      </c>
      <c r="H297" t="s">
        <v>354</v>
      </c>
      <c r="I297">
        <v>1656175833</v>
      </c>
      <c r="J297">
        <f>(K297)/1000</f>
        <v>0</v>
      </c>
      <c r="K297">
        <f>IF(BF297, AN297, AH297)</f>
        <v>0</v>
      </c>
      <c r="L297">
        <f>IF(BF297, AI297, AG297)</f>
        <v>0</v>
      </c>
      <c r="M297">
        <f>BH297 - IF(AU297&gt;1, L297*BB297*100.0/(AW297*BV297), 0)</f>
        <v>0</v>
      </c>
      <c r="N297">
        <f>((T297-J297/2)*M297-L297)/(T297+J297/2)</f>
        <v>0</v>
      </c>
      <c r="O297">
        <f>N297*(BO297+BP297)/1000.0</f>
        <v>0</v>
      </c>
      <c r="P297">
        <f>(BH297 - IF(AU297&gt;1, L297*BB297*100.0/(AW297*BV297), 0))*(BO297+BP297)/1000.0</f>
        <v>0</v>
      </c>
      <c r="Q297">
        <f>2.0/((1/S297-1/R297)+SIGN(S297)*SQRT((1/S297-1/R297)*(1/S297-1/R297) + 4*BC297/((BC297+1)*(BC297+1))*(2*1/S297*1/R297-1/R297*1/R297)))</f>
        <v>0</v>
      </c>
      <c r="R297">
        <f>IF(LEFT(BD297,1)&lt;&gt;"0",IF(LEFT(BD297,1)="1",3.0,BE297),$D$5+$E$5*(BV297*BO297/($K$5*1000))+$F$5*(BV297*BO297/($K$5*1000))*MAX(MIN(BB297,$J$5),$I$5)*MAX(MIN(BB297,$J$5),$I$5)+$G$5*MAX(MIN(BB297,$J$5),$I$5)*(BV297*BO297/($K$5*1000))+$H$5*(BV297*BO297/($K$5*1000))*(BV297*BO297/($K$5*1000)))</f>
        <v>0</v>
      </c>
      <c r="S297">
        <f>J297*(1000-(1000*0.61365*exp(17.502*W297/(240.97+W297))/(BO297+BP297)+BJ297)/2)/(1000*0.61365*exp(17.502*W297/(240.97+W297))/(BO297+BP297)-BJ297)</f>
        <v>0</v>
      </c>
      <c r="T297">
        <f>1/((BC297+1)/(Q297/1.6)+1/(R297/1.37)) + BC297/((BC297+1)/(Q297/1.6) + BC297/(R297/1.37))</f>
        <v>0</v>
      </c>
      <c r="U297">
        <f>(AX297*BA297)</f>
        <v>0</v>
      </c>
      <c r="V297">
        <f>(BQ297+(U297+2*0.95*5.67E-8*(((BQ297+$B$7)+273)^4-(BQ297+273)^4)-44100*J297)/(1.84*29.3*R297+8*0.95*5.67E-8*(BQ297+273)^3))</f>
        <v>0</v>
      </c>
      <c r="W297">
        <f>($C$7*BR297+$D$7*BS297+$E$7*V297)</f>
        <v>0</v>
      </c>
      <c r="X297">
        <f>0.61365*exp(17.502*W297/(240.97+W297))</f>
        <v>0</v>
      </c>
      <c r="Y297">
        <f>(Z297/AA297*100)</f>
        <v>0</v>
      </c>
      <c r="Z297">
        <f>BJ297*(BO297+BP297)/1000</f>
        <v>0</v>
      </c>
      <c r="AA297">
        <f>0.61365*exp(17.502*BQ297/(240.97+BQ297))</f>
        <v>0</v>
      </c>
      <c r="AB297">
        <f>(X297-BJ297*(BO297+BP297)/1000)</f>
        <v>0</v>
      </c>
      <c r="AC297">
        <f>(-J297*44100)</f>
        <v>0</v>
      </c>
      <c r="AD297">
        <f>2*29.3*R297*0.92*(BQ297-W297)</f>
        <v>0</v>
      </c>
      <c r="AE297">
        <f>2*0.95*5.67E-8*(((BQ297+$B$7)+273)^4-(W297+273)^4)</f>
        <v>0</v>
      </c>
      <c r="AF297">
        <f>U297+AE297+AC297+AD297</f>
        <v>0</v>
      </c>
      <c r="AG297">
        <f>BN297*AU297*(BI297-BH297*(1000-AU297*BK297)/(1000-AU297*BJ297))/(100*BB297)</f>
        <v>0</v>
      </c>
      <c r="AH297">
        <f>1000*BN297*AU297*(BJ297-BK297)/(100*BB297*(1000-AU297*BJ297))</f>
        <v>0</v>
      </c>
      <c r="AI297">
        <f>(AJ297 - AK297 - BO297*1E3/(8.314*(BQ297+273.15)) * AM297/BN297 * AL297) * BN297/(100*BB297) * (1000 - BK297)/1000</f>
        <v>0</v>
      </c>
      <c r="AJ297">
        <v>791.286074755876</v>
      </c>
      <c r="AK297">
        <v>764.004254545454</v>
      </c>
      <c r="AL297">
        <v>3.55021306003199</v>
      </c>
      <c r="AM297">
        <v>66.8778104933795</v>
      </c>
      <c r="AN297">
        <f>(AP297 - AO297 + BO297*1E3/(8.314*(BQ297+273.15)) * AR297/BN297 * AQ297) * BN297/(100*BB297) * 1000/(1000 - AP297)</f>
        <v>0</v>
      </c>
      <c r="AO297">
        <v>23.7446543490303</v>
      </c>
      <c r="AP297">
        <v>24.9226163636364</v>
      </c>
      <c r="AQ297">
        <v>-8.55513022796583e-05</v>
      </c>
      <c r="AR297">
        <v>77.414151381061</v>
      </c>
      <c r="AS297">
        <v>32</v>
      </c>
      <c r="AT297">
        <v>6</v>
      </c>
      <c r="AU297">
        <f>IF(AS297*$H$13&gt;=AW297,1.0,(AW297/(AW297-AS297*$H$13)))</f>
        <v>0</v>
      </c>
      <c r="AV297">
        <f>(AU297-1)*100</f>
        <v>0</v>
      </c>
      <c r="AW297">
        <f>MAX(0,($B$13+$C$13*BV297)/(1+$D$13*BV297)*BO297/(BQ297+273)*$E$13)</f>
        <v>0</v>
      </c>
      <c r="AX297">
        <f>$B$11*BW297+$C$11*BX297+$F$11*CI297*(1-CL297)</f>
        <v>0</v>
      </c>
      <c r="AY297">
        <f>AX297*AZ297</f>
        <v>0</v>
      </c>
      <c r="AZ297">
        <f>($B$11*$D$9+$C$11*$D$9+$F$11*((CV297+CN297)/MAX(CV297+CN297+CW297, 0.1)*$I$9+CW297/MAX(CV297+CN297+CW297, 0.1)*$J$9))/($B$11+$C$11+$F$11)</f>
        <v>0</v>
      </c>
      <c r="BA297">
        <f>($B$11*$K$9+$C$11*$K$9+$F$11*((CV297+CN297)/MAX(CV297+CN297+CW297, 0.1)*$P$9+CW297/MAX(CV297+CN297+CW297, 0.1)*$Q$9))/($B$11+$C$11+$F$11)</f>
        <v>0</v>
      </c>
      <c r="BB297">
        <v>2.18</v>
      </c>
      <c r="BC297">
        <v>0.5</v>
      </c>
      <c r="BD297" t="s">
        <v>355</v>
      </c>
      <c r="BE297">
        <v>2</v>
      </c>
      <c r="BF297" t="b">
        <v>1</v>
      </c>
      <c r="BG297">
        <v>1656175833</v>
      </c>
      <c r="BH297">
        <v>721.018259259259</v>
      </c>
      <c r="BI297">
        <v>757.821518518519</v>
      </c>
      <c r="BJ297">
        <v>24.9140444444444</v>
      </c>
      <c r="BK297">
        <v>23.7326814814815</v>
      </c>
      <c r="BL297">
        <v>719.166074074074</v>
      </c>
      <c r="BM297">
        <v>24.8624925925926</v>
      </c>
      <c r="BN297">
        <v>500.017074074074</v>
      </c>
      <c r="BO297">
        <v>76.3442518518519</v>
      </c>
      <c r="BP297">
        <v>0.100008103703704</v>
      </c>
      <c r="BQ297">
        <v>28.0626333333333</v>
      </c>
      <c r="BR297">
        <v>28.4865111111111</v>
      </c>
      <c r="BS297">
        <v>999.9</v>
      </c>
      <c r="BT297">
        <v>0</v>
      </c>
      <c r="BU297">
        <v>0</v>
      </c>
      <c r="BV297">
        <v>10003.5851851852</v>
      </c>
      <c r="BW297">
        <v>0</v>
      </c>
      <c r="BX297">
        <v>1960.17037037037</v>
      </c>
      <c r="BY297">
        <v>-36.8033518518519</v>
      </c>
      <c r="BZ297">
        <v>739.440777777778</v>
      </c>
      <c r="CA297">
        <v>776.244148148148</v>
      </c>
      <c r="CB297">
        <v>1.18138</v>
      </c>
      <c r="CC297">
        <v>757.821518518519</v>
      </c>
      <c r="CD297">
        <v>23.7326814814815</v>
      </c>
      <c r="CE297">
        <v>1.90204444444444</v>
      </c>
      <c r="CF297">
        <v>1.81185296296296</v>
      </c>
      <c r="CG297">
        <v>16.6516333333333</v>
      </c>
      <c r="CH297">
        <v>15.8894148148148</v>
      </c>
      <c r="CI297">
        <v>1999.98740740741</v>
      </c>
      <c r="CJ297">
        <v>0.979996333333334</v>
      </c>
      <c r="CK297">
        <v>0.0200031888888889</v>
      </c>
      <c r="CL297">
        <v>0</v>
      </c>
      <c r="CM297">
        <v>2.48450740740741</v>
      </c>
      <c r="CN297">
        <v>0</v>
      </c>
      <c r="CO297">
        <v>2101.54666666667</v>
      </c>
      <c r="CP297">
        <v>16705.2925925926</v>
      </c>
      <c r="CQ297">
        <v>46.5160740740741</v>
      </c>
      <c r="CR297">
        <v>49.312</v>
      </c>
      <c r="CS297">
        <v>47.562</v>
      </c>
      <c r="CT297">
        <v>47.2453333333333</v>
      </c>
      <c r="CU297">
        <v>46.1086666666667</v>
      </c>
      <c r="CV297">
        <v>1959.97740740741</v>
      </c>
      <c r="CW297">
        <v>40.01</v>
      </c>
      <c r="CX297">
        <v>0</v>
      </c>
      <c r="CY297">
        <v>1656175839.6</v>
      </c>
      <c r="CZ297">
        <v>0</v>
      </c>
      <c r="DA297">
        <v>0</v>
      </c>
      <c r="DB297" t="s">
        <v>356</v>
      </c>
      <c r="DC297">
        <v>1656081796.1</v>
      </c>
      <c r="DD297">
        <v>1656081786.6</v>
      </c>
      <c r="DE297">
        <v>0</v>
      </c>
      <c r="DF297">
        <v>0.447</v>
      </c>
      <c r="DG297">
        <v>0.012</v>
      </c>
      <c r="DH297">
        <v>1.816</v>
      </c>
      <c r="DI297">
        <v>-0.091</v>
      </c>
      <c r="DJ297">
        <v>420</v>
      </c>
      <c r="DK297">
        <v>13</v>
      </c>
      <c r="DL297">
        <v>0.64</v>
      </c>
      <c r="DM297">
        <v>0.22</v>
      </c>
      <c r="DN297">
        <v>-36.7458756097561</v>
      </c>
      <c r="DO297">
        <v>-1.82892543554014</v>
      </c>
      <c r="DP297">
        <v>0.239110101979257</v>
      </c>
      <c r="DQ297">
        <v>0</v>
      </c>
      <c r="DR297">
        <v>1.19874292682927</v>
      </c>
      <c r="DS297">
        <v>-0.258971916376308</v>
      </c>
      <c r="DT297">
        <v>0.0274451665515702</v>
      </c>
      <c r="DU297">
        <v>0</v>
      </c>
      <c r="DV297">
        <v>0</v>
      </c>
      <c r="DW297">
        <v>2</v>
      </c>
      <c r="DX297" t="s">
        <v>357</v>
      </c>
      <c r="DY297">
        <v>2.78814</v>
      </c>
      <c r="DZ297">
        <v>2.71657</v>
      </c>
      <c r="EA297">
        <v>0.114714</v>
      </c>
      <c r="EB297">
        <v>0.118508</v>
      </c>
      <c r="EC297">
        <v>0.0884354</v>
      </c>
      <c r="ED297">
        <v>0.0848124</v>
      </c>
      <c r="EE297">
        <v>24546.9</v>
      </c>
      <c r="EF297">
        <v>21204.4</v>
      </c>
      <c r="EG297">
        <v>24864.5</v>
      </c>
      <c r="EH297">
        <v>23466</v>
      </c>
      <c r="EI297">
        <v>38788.2</v>
      </c>
      <c r="EJ297">
        <v>35602.5</v>
      </c>
      <c r="EK297">
        <v>45063.1</v>
      </c>
      <c r="EL297">
        <v>41937.4</v>
      </c>
      <c r="EM297">
        <v>1.65495</v>
      </c>
      <c r="EN297">
        <v>2.06523</v>
      </c>
      <c r="EO297">
        <v>-0.0499263</v>
      </c>
      <c r="EP297">
        <v>0</v>
      </c>
      <c r="EQ297">
        <v>29.3726</v>
      </c>
      <c r="ER297">
        <v>999.9</v>
      </c>
      <c r="ES297">
        <v>34.007</v>
      </c>
      <c r="ET297">
        <v>38.622</v>
      </c>
      <c r="EU297">
        <v>30.6663</v>
      </c>
      <c r="EV297">
        <v>53.0269</v>
      </c>
      <c r="EW297">
        <v>32.0994</v>
      </c>
      <c r="EX297">
        <v>2</v>
      </c>
      <c r="EY297">
        <v>0.721123</v>
      </c>
      <c r="EZ297">
        <v>5.83895</v>
      </c>
      <c r="FA297">
        <v>20.1417</v>
      </c>
      <c r="FB297">
        <v>5.23376</v>
      </c>
      <c r="FC297">
        <v>11.9953</v>
      </c>
      <c r="FD297">
        <v>4.9553</v>
      </c>
      <c r="FE297">
        <v>3.30395</v>
      </c>
      <c r="FF297">
        <v>9999</v>
      </c>
      <c r="FG297">
        <v>312.5</v>
      </c>
      <c r="FH297">
        <v>3843.9</v>
      </c>
      <c r="FI297">
        <v>9999</v>
      </c>
      <c r="FJ297">
        <v>1.86813</v>
      </c>
      <c r="FK297">
        <v>1.86401</v>
      </c>
      <c r="FL297">
        <v>1.87137</v>
      </c>
      <c r="FM297">
        <v>1.86252</v>
      </c>
      <c r="FN297">
        <v>1.86188</v>
      </c>
      <c r="FO297">
        <v>1.8682</v>
      </c>
      <c r="FP297">
        <v>1.85838</v>
      </c>
      <c r="FQ297">
        <v>1.86462</v>
      </c>
      <c r="FR297">
        <v>5</v>
      </c>
      <c r="FS297">
        <v>0</v>
      </c>
      <c r="FT297">
        <v>0</v>
      </c>
      <c r="FU297">
        <v>0</v>
      </c>
      <c r="FV297" t="s">
        <v>358</v>
      </c>
      <c r="FW297" t="s">
        <v>359</v>
      </c>
      <c r="FX297" t="s">
        <v>360</v>
      </c>
      <c r="FY297" t="s">
        <v>360</v>
      </c>
      <c r="FZ297" t="s">
        <v>360</v>
      </c>
      <c r="GA297" t="s">
        <v>360</v>
      </c>
      <c r="GB297">
        <v>0</v>
      </c>
      <c r="GC297">
        <v>100</v>
      </c>
      <c r="GD297">
        <v>100</v>
      </c>
      <c r="GE297">
        <v>1.888</v>
      </c>
      <c r="GF297">
        <v>0.0516</v>
      </c>
      <c r="GG297">
        <v>0.394990895927804</v>
      </c>
      <c r="GH297">
        <v>0.00311535208462502</v>
      </c>
      <c r="GI297">
        <v>-2.16445174003142e-06</v>
      </c>
      <c r="GJ297">
        <v>9.0383515404126e-10</v>
      </c>
      <c r="GK297">
        <v>0.0515542376217994</v>
      </c>
      <c r="GL297">
        <v>0</v>
      </c>
      <c r="GM297">
        <v>0</v>
      </c>
      <c r="GN297">
        <v>0</v>
      </c>
      <c r="GO297">
        <v>18</v>
      </c>
      <c r="GP297">
        <v>2154</v>
      </c>
      <c r="GQ297">
        <v>2</v>
      </c>
      <c r="GR297">
        <v>17</v>
      </c>
      <c r="GS297">
        <v>1567.4</v>
      </c>
      <c r="GT297">
        <v>1567.6</v>
      </c>
      <c r="GU297">
        <v>2.21191</v>
      </c>
      <c r="GV297">
        <v>2.39014</v>
      </c>
      <c r="GW297">
        <v>1.99829</v>
      </c>
      <c r="GX297">
        <v>2.66602</v>
      </c>
      <c r="GY297">
        <v>2.09351</v>
      </c>
      <c r="GZ297">
        <v>2.3877</v>
      </c>
      <c r="HA297">
        <v>43.9467</v>
      </c>
      <c r="HB297">
        <v>14.8413</v>
      </c>
      <c r="HC297">
        <v>18</v>
      </c>
      <c r="HD297">
        <v>405.598</v>
      </c>
      <c r="HE297">
        <v>692.155</v>
      </c>
      <c r="HF297">
        <v>22.9961</v>
      </c>
      <c r="HG297">
        <v>36.1979</v>
      </c>
      <c r="HH297">
        <v>30.001</v>
      </c>
      <c r="HI297">
        <v>35.9414</v>
      </c>
      <c r="HJ297">
        <v>35.9285</v>
      </c>
      <c r="HK297">
        <v>44.411</v>
      </c>
      <c r="HL297">
        <v>26.7304</v>
      </c>
      <c r="HM297">
        <v>24.8097</v>
      </c>
      <c r="HN297">
        <v>23</v>
      </c>
      <c r="HO297">
        <v>809.977</v>
      </c>
      <c r="HP297">
        <v>23.7885</v>
      </c>
      <c r="HQ297">
        <v>95.2893</v>
      </c>
      <c r="HR297">
        <v>98.532</v>
      </c>
    </row>
    <row r="298" spans="1:226">
      <c r="A298">
        <v>282</v>
      </c>
      <c r="B298">
        <v>1656175845.5</v>
      </c>
      <c r="C298">
        <v>6049</v>
      </c>
      <c r="D298" t="s">
        <v>925</v>
      </c>
      <c r="E298" t="s">
        <v>926</v>
      </c>
      <c r="F298">
        <v>5</v>
      </c>
      <c r="G298" t="s">
        <v>832</v>
      </c>
      <c r="H298" t="s">
        <v>354</v>
      </c>
      <c r="I298">
        <v>1656175837.71429</v>
      </c>
      <c r="J298">
        <f>(K298)/1000</f>
        <v>0</v>
      </c>
      <c r="K298">
        <f>IF(BF298, AN298, AH298)</f>
        <v>0</v>
      </c>
      <c r="L298">
        <f>IF(BF298, AI298, AG298)</f>
        <v>0</v>
      </c>
      <c r="M298">
        <f>BH298 - IF(AU298&gt;1, L298*BB298*100.0/(AW298*BV298), 0)</f>
        <v>0</v>
      </c>
      <c r="N298">
        <f>((T298-J298/2)*M298-L298)/(T298+J298/2)</f>
        <v>0</v>
      </c>
      <c r="O298">
        <f>N298*(BO298+BP298)/1000.0</f>
        <v>0</v>
      </c>
      <c r="P298">
        <f>(BH298 - IF(AU298&gt;1, L298*BB298*100.0/(AW298*BV298), 0))*(BO298+BP298)/1000.0</f>
        <v>0</v>
      </c>
      <c r="Q298">
        <f>2.0/((1/S298-1/R298)+SIGN(S298)*SQRT((1/S298-1/R298)*(1/S298-1/R298) + 4*BC298/((BC298+1)*(BC298+1))*(2*1/S298*1/R298-1/R298*1/R298)))</f>
        <v>0</v>
      </c>
      <c r="R298">
        <f>IF(LEFT(BD298,1)&lt;&gt;"0",IF(LEFT(BD298,1)="1",3.0,BE298),$D$5+$E$5*(BV298*BO298/($K$5*1000))+$F$5*(BV298*BO298/($K$5*1000))*MAX(MIN(BB298,$J$5),$I$5)*MAX(MIN(BB298,$J$5),$I$5)+$G$5*MAX(MIN(BB298,$J$5),$I$5)*(BV298*BO298/($K$5*1000))+$H$5*(BV298*BO298/($K$5*1000))*(BV298*BO298/($K$5*1000)))</f>
        <v>0</v>
      </c>
      <c r="S298">
        <f>J298*(1000-(1000*0.61365*exp(17.502*W298/(240.97+W298))/(BO298+BP298)+BJ298)/2)/(1000*0.61365*exp(17.502*W298/(240.97+W298))/(BO298+BP298)-BJ298)</f>
        <v>0</v>
      </c>
      <c r="T298">
        <f>1/((BC298+1)/(Q298/1.6)+1/(R298/1.37)) + BC298/((BC298+1)/(Q298/1.6) + BC298/(R298/1.37))</f>
        <v>0</v>
      </c>
      <c r="U298">
        <f>(AX298*BA298)</f>
        <v>0</v>
      </c>
      <c r="V298">
        <f>(BQ298+(U298+2*0.95*5.67E-8*(((BQ298+$B$7)+273)^4-(BQ298+273)^4)-44100*J298)/(1.84*29.3*R298+8*0.95*5.67E-8*(BQ298+273)^3))</f>
        <v>0</v>
      </c>
      <c r="W298">
        <f>($C$7*BR298+$D$7*BS298+$E$7*V298)</f>
        <v>0</v>
      </c>
      <c r="X298">
        <f>0.61365*exp(17.502*W298/(240.97+W298))</f>
        <v>0</v>
      </c>
      <c r="Y298">
        <f>(Z298/AA298*100)</f>
        <v>0</v>
      </c>
      <c r="Z298">
        <f>BJ298*(BO298+BP298)/1000</f>
        <v>0</v>
      </c>
      <c r="AA298">
        <f>0.61365*exp(17.502*BQ298/(240.97+BQ298))</f>
        <v>0</v>
      </c>
      <c r="AB298">
        <f>(X298-BJ298*(BO298+BP298)/1000)</f>
        <v>0</v>
      </c>
      <c r="AC298">
        <f>(-J298*44100)</f>
        <v>0</v>
      </c>
      <c r="AD298">
        <f>2*29.3*R298*0.92*(BQ298-W298)</f>
        <v>0</v>
      </c>
      <c r="AE298">
        <f>2*0.95*5.67E-8*(((BQ298+$B$7)+273)^4-(W298+273)^4)</f>
        <v>0</v>
      </c>
      <c r="AF298">
        <f>U298+AE298+AC298+AD298</f>
        <v>0</v>
      </c>
      <c r="AG298">
        <f>BN298*AU298*(BI298-BH298*(1000-AU298*BK298)/(1000-AU298*BJ298))/(100*BB298)</f>
        <v>0</v>
      </c>
      <c r="AH298">
        <f>1000*BN298*AU298*(BJ298-BK298)/(100*BB298*(1000-AU298*BJ298))</f>
        <v>0</v>
      </c>
      <c r="AI298">
        <f>(AJ298 - AK298 - BO298*1E3/(8.314*(BQ298+273.15)) * AM298/BN298 * AL298) * BN298/(100*BB298) * (1000 - BK298)/1000</f>
        <v>0</v>
      </c>
      <c r="AJ298">
        <v>808.297042960054</v>
      </c>
      <c r="AK298">
        <v>781.227175757576</v>
      </c>
      <c r="AL298">
        <v>3.44553716587702</v>
      </c>
      <c r="AM298">
        <v>66.8778104933795</v>
      </c>
      <c r="AN298">
        <f>(AP298 - AO298 + BO298*1E3/(8.314*(BQ298+273.15)) * AR298/BN298 * AQ298) * BN298/(100*BB298) * 1000/(1000 - AP298)</f>
        <v>0</v>
      </c>
      <c r="AO298">
        <v>23.7427990788334</v>
      </c>
      <c r="AP298">
        <v>24.9223187878788</v>
      </c>
      <c r="AQ298">
        <v>8.62808170919704e-05</v>
      </c>
      <c r="AR298">
        <v>77.414151381061</v>
      </c>
      <c r="AS298">
        <v>32</v>
      </c>
      <c r="AT298">
        <v>6</v>
      </c>
      <c r="AU298">
        <f>IF(AS298*$H$13&gt;=AW298,1.0,(AW298/(AW298-AS298*$H$13)))</f>
        <v>0</v>
      </c>
      <c r="AV298">
        <f>(AU298-1)*100</f>
        <v>0</v>
      </c>
      <c r="AW298">
        <f>MAX(0,($B$13+$C$13*BV298)/(1+$D$13*BV298)*BO298/(BQ298+273)*$E$13)</f>
        <v>0</v>
      </c>
      <c r="AX298">
        <f>$B$11*BW298+$C$11*BX298+$F$11*CI298*(1-CL298)</f>
        <v>0</v>
      </c>
      <c r="AY298">
        <f>AX298*AZ298</f>
        <v>0</v>
      </c>
      <c r="AZ298">
        <f>($B$11*$D$9+$C$11*$D$9+$F$11*((CV298+CN298)/MAX(CV298+CN298+CW298, 0.1)*$I$9+CW298/MAX(CV298+CN298+CW298, 0.1)*$J$9))/($B$11+$C$11+$F$11)</f>
        <v>0</v>
      </c>
      <c r="BA298">
        <f>($B$11*$K$9+$C$11*$K$9+$F$11*((CV298+CN298)/MAX(CV298+CN298+CW298, 0.1)*$P$9+CW298/MAX(CV298+CN298+CW298, 0.1)*$Q$9))/($B$11+$C$11+$F$11)</f>
        <v>0</v>
      </c>
      <c r="BB298">
        <v>2.18</v>
      </c>
      <c r="BC298">
        <v>0.5</v>
      </c>
      <c r="BD298" t="s">
        <v>355</v>
      </c>
      <c r="BE298">
        <v>2</v>
      </c>
      <c r="BF298" t="b">
        <v>1</v>
      </c>
      <c r="BG298">
        <v>1656175837.71429</v>
      </c>
      <c r="BH298">
        <v>737.003857142857</v>
      </c>
      <c r="BI298">
        <v>773.877142857143</v>
      </c>
      <c r="BJ298">
        <v>24.9185857142857</v>
      </c>
      <c r="BK298">
        <v>23.7342928571429</v>
      </c>
      <c r="BL298">
        <v>735.129214285714</v>
      </c>
      <c r="BM298">
        <v>24.8670357142857</v>
      </c>
      <c r="BN298">
        <v>500.009607142857</v>
      </c>
      <c r="BO298">
        <v>76.3438964285714</v>
      </c>
      <c r="BP298">
        <v>0.100011642857143</v>
      </c>
      <c r="BQ298">
        <v>28.0574178571429</v>
      </c>
      <c r="BR298">
        <v>28.493575</v>
      </c>
      <c r="BS298">
        <v>999.9</v>
      </c>
      <c r="BT298">
        <v>0</v>
      </c>
      <c r="BU298">
        <v>0</v>
      </c>
      <c r="BV298">
        <v>10000.1132142857</v>
      </c>
      <c r="BW298">
        <v>0</v>
      </c>
      <c r="BX298">
        <v>1962.03785714286</v>
      </c>
      <c r="BY298">
        <v>-36.8733714285714</v>
      </c>
      <c r="BZ298">
        <v>755.838321428571</v>
      </c>
      <c r="CA298">
        <v>792.690892857143</v>
      </c>
      <c r="CB298">
        <v>1.18430714285714</v>
      </c>
      <c r="CC298">
        <v>773.877142857143</v>
      </c>
      <c r="CD298">
        <v>23.7342928571429</v>
      </c>
      <c r="CE298">
        <v>1.90238285714286</v>
      </c>
      <c r="CF298">
        <v>1.81196821428571</v>
      </c>
      <c r="CG298">
        <v>16.6544357142857</v>
      </c>
      <c r="CH298">
        <v>15.8904035714286</v>
      </c>
      <c r="CI298">
        <v>1999.99178571429</v>
      </c>
      <c r="CJ298">
        <v>0.979996357142857</v>
      </c>
      <c r="CK298">
        <v>0.0200031642857143</v>
      </c>
      <c r="CL298">
        <v>0</v>
      </c>
      <c r="CM298">
        <v>2.45146071428571</v>
      </c>
      <c r="CN298">
        <v>0</v>
      </c>
      <c r="CO298">
        <v>2099.55214285714</v>
      </c>
      <c r="CP298">
        <v>16705.3178571429</v>
      </c>
      <c r="CQ298">
        <v>46.5155</v>
      </c>
      <c r="CR298">
        <v>49.312</v>
      </c>
      <c r="CS298">
        <v>47.562</v>
      </c>
      <c r="CT298">
        <v>47.23875</v>
      </c>
      <c r="CU298">
        <v>46.1025</v>
      </c>
      <c r="CV298">
        <v>1959.98178571429</v>
      </c>
      <c r="CW298">
        <v>40.01</v>
      </c>
      <c r="CX298">
        <v>0</v>
      </c>
      <c r="CY298">
        <v>1656175844.4</v>
      </c>
      <c r="CZ298">
        <v>0</v>
      </c>
      <c r="DA298">
        <v>0</v>
      </c>
      <c r="DB298" t="s">
        <v>356</v>
      </c>
      <c r="DC298">
        <v>1656081796.1</v>
      </c>
      <c r="DD298">
        <v>1656081786.6</v>
      </c>
      <c r="DE298">
        <v>0</v>
      </c>
      <c r="DF298">
        <v>0.447</v>
      </c>
      <c r="DG298">
        <v>0.012</v>
      </c>
      <c r="DH298">
        <v>1.816</v>
      </c>
      <c r="DI298">
        <v>-0.091</v>
      </c>
      <c r="DJ298">
        <v>420</v>
      </c>
      <c r="DK298">
        <v>13</v>
      </c>
      <c r="DL298">
        <v>0.64</v>
      </c>
      <c r="DM298">
        <v>0.22</v>
      </c>
      <c r="DN298">
        <v>-36.7786609756098</v>
      </c>
      <c r="DO298">
        <v>-0.916716376306608</v>
      </c>
      <c r="DP298">
        <v>0.227862142617137</v>
      </c>
      <c r="DQ298">
        <v>0</v>
      </c>
      <c r="DR298">
        <v>1.18822170731707</v>
      </c>
      <c r="DS298">
        <v>-0.0682513588850151</v>
      </c>
      <c r="DT298">
        <v>0.0191164096157533</v>
      </c>
      <c r="DU298">
        <v>1</v>
      </c>
      <c r="DV298">
        <v>1</v>
      </c>
      <c r="DW298">
        <v>2</v>
      </c>
      <c r="DX298" t="s">
        <v>375</v>
      </c>
      <c r="DY298">
        <v>2.78828</v>
      </c>
      <c r="DZ298">
        <v>2.71626</v>
      </c>
      <c r="EA298">
        <v>0.11646</v>
      </c>
      <c r="EB298">
        <v>0.120243</v>
      </c>
      <c r="EC298">
        <v>0.0884224</v>
      </c>
      <c r="ED298">
        <v>0.0846351</v>
      </c>
      <c r="EE298">
        <v>24497.4</v>
      </c>
      <c r="EF298">
        <v>21162</v>
      </c>
      <c r="EG298">
        <v>24863.5</v>
      </c>
      <c r="EH298">
        <v>23465.5</v>
      </c>
      <c r="EI298">
        <v>38787.5</v>
      </c>
      <c r="EJ298">
        <v>35608.7</v>
      </c>
      <c r="EK298">
        <v>45061.6</v>
      </c>
      <c r="EL298">
        <v>41936.5</v>
      </c>
      <c r="EM298">
        <v>1.6548</v>
      </c>
      <c r="EN298">
        <v>2.06467</v>
      </c>
      <c r="EO298">
        <v>-0.0477582</v>
      </c>
      <c r="EP298">
        <v>0</v>
      </c>
      <c r="EQ298">
        <v>29.3637</v>
      </c>
      <c r="ER298">
        <v>999.9</v>
      </c>
      <c r="ES298">
        <v>33.958</v>
      </c>
      <c r="ET298">
        <v>38.622</v>
      </c>
      <c r="EU298">
        <v>30.6245</v>
      </c>
      <c r="EV298">
        <v>53.2469</v>
      </c>
      <c r="EW298">
        <v>32.1595</v>
      </c>
      <c r="EX298">
        <v>2</v>
      </c>
      <c r="EY298">
        <v>0.722017</v>
      </c>
      <c r="EZ298">
        <v>5.83213</v>
      </c>
      <c r="FA298">
        <v>20.1418</v>
      </c>
      <c r="FB298">
        <v>5.23316</v>
      </c>
      <c r="FC298">
        <v>11.9947</v>
      </c>
      <c r="FD298">
        <v>4.9552</v>
      </c>
      <c r="FE298">
        <v>3.3039</v>
      </c>
      <c r="FF298">
        <v>9999</v>
      </c>
      <c r="FG298">
        <v>312.5</v>
      </c>
      <c r="FH298">
        <v>3843.9</v>
      </c>
      <c r="FI298">
        <v>9999</v>
      </c>
      <c r="FJ298">
        <v>1.86814</v>
      </c>
      <c r="FK298">
        <v>1.864</v>
      </c>
      <c r="FL298">
        <v>1.87136</v>
      </c>
      <c r="FM298">
        <v>1.86254</v>
      </c>
      <c r="FN298">
        <v>1.86188</v>
      </c>
      <c r="FO298">
        <v>1.86821</v>
      </c>
      <c r="FP298">
        <v>1.85837</v>
      </c>
      <c r="FQ298">
        <v>1.86462</v>
      </c>
      <c r="FR298">
        <v>5</v>
      </c>
      <c r="FS298">
        <v>0</v>
      </c>
      <c r="FT298">
        <v>0</v>
      </c>
      <c r="FU298">
        <v>0</v>
      </c>
      <c r="FV298" t="s">
        <v>358</v>
      </c>
      <c r="FW298" t="s">
        <v>359</v>
      </c>
      <c r="FX298" t="s">
        <v>360</v>
      </c>
      <c r="FY298" t="s">
        <v>360</v>
      </c>
      <c r="FZ298" t="s">
        <v>360</v>
      </c>
      <c r="GA298" t="s">
        <v>360</v>
      </c>
      <c r="GB298">
        <v>0</v>
      </c>
      <c r="GC298">
        <v>100</v>
      </c>
      <c r="GD298">
        <v>100</v>
      </c>
      <c r="GE298">
        <v>1.911</v>
      </c>
      <c r="GF298">
        <v>0.0516</v>
      </c>
      <c r="GG298">
        <v>0.394990895927804</v>
      </c>
      <c r="GH298">
        <v>0.00311535208462502</v>
      </c>
      <c r="GI298">
        <v>-2.16445174003142e-06</v>
      </c>
      <c r="GJ298">
        <v>9.0383515404126e-10</v>
      </c>
      <c r="GK298">
        <v>0.0515542376217994</v>
      </c>
      <c r="GL298">
        <v>0</v>
      </c>
      <c r="GM298">
        <v>0</v>
      </c>
      <c r="GN298">
        <v>0</v>
      </c>
      <c r="GO298">
        <v>18</v>
      </c>
      <c r="GP298">
        <v>2154</v>
      </c>
      <c r="GQ298">
        <v>2</v>
      </c>
      <c r="GR298">
        <v>17</v>
      </c>
      <c r="GS298">
        <v>1567.5</v>
      </c>
      <c r="GT298">
        <v>1567.6</v>
      </c>
      <c r="GU298">
        <v>2.25464</v>
      </c>
      <c r="GV298">
        <v>2.38037</v>
      </c>
      <c r="GW298">
        <v>1.99829</v>
      </c>
      <c r="GX298">
        <v>2.66602</v>
      </c>
      <c r="GY298">
        <v>2.09351</v>
      </c>
      <c r="GZ298">
        <v>2.3938</v>
      </c>
      <c r="HA298">
        <v>43.9467</v>
      </c>
      <c r="HB298">
        <v>14.8413</v>
      </c>
      <c r="HC298">
        <v>18</v>
      </c>
      <c r="HD298">
        <v>405.578</v>
      </c>
      <c r="HE298">
        <v>691.785</v>
      </c>
      <c r="HF298">
        <v>22.9976</v>
      </c>
      <c r="HG298">
        <v>36.2075</v>
      </c>
      <c r="HH298">
        <v>30.0009</v>
      </c>
      <c r="HI298">
        <v>35.9529</v>
      </c>
      <c r="HJ298">
        <v>35.9397</v>
      </c>
      <c r="HK298">
        <v>45.1236</v>
      </c>
      <c r="HL298">
        <v>26.7304</v>
      </c>
      <c r="HM298">
        <v>24.8097</v>
      </c>
      <c r="HN298">
        <v>23</v>
      </c>
      <c r="HO298">
        <v>823.419</v>
      </c>
      <c r="HP298">
        <v>23.7885</v>
      </c>
      <c r="HQ298">
        <v>95.2859</v>
      </c>
      <c r="HR298">
        <v>98.5299</v>
      </c>
    </row>
    <row r="299" spans="1:226">
      <c r="A299">
        <v>283</v>
      </c>
      <c r="B299">
        <v>1656175850.5</v>
      </c>
      <c r="C299">
        <v>6054</v>
      </c>
      <c r="D299" t="s">
        <v>927</v>
      </c>
      <c r="E299" t="s">
        <v>928</v>
      </c>
      <c r="F299">
        <v>5</v>
      </c>
      <c r="G299" t="s">
        <v>832</v>
      </c>
      <c r="H299" t="s">
        <v>354</v>
      </c>
      <c r="I299">
        <v>1656175843</v>
      </c>
      <c r="J299">
        <f>(K299)/1000</f>
        <v>0</v>
      </c>
      <c r="K299">
        <f>IF(BF299, AN299, AH299)</f>
        <v>0</v>
      </c>
      <c r="L299">
        <f>IF(BF299, AI299, AG299)</f>
        <v>0</v>
      </c>
      <c r="M299">
        <f>BH299 - IF(AU299&gt;1, L299*BB299*100.0/(AW299*BV299), 0)</f>
        <v>0</v>
      </c>
      <c r="N299">
        <f>((T299-J299/2)*M299-L299)/(T299+J299/2)</f>
        <v>0</v>
      </c>
      <c r="O299">
        <f>N299*(BO299+BP299)/1000.0</f>
        <v>0</v>
      </c>
      <c r="P299">
        <f>(BH299 - IF(AU299&gt;1, L299*BB299*100.0/(AW299*BV299), 0))*(BO299+BP299)/1000.0</f>
        <v>0</v>
      </c>
      <c r="Q299">
        <f>2.0/((1/S299-1/R299)+SIGN(S299)*SQRT((1/S299-1/R299)*(1/S299-1/R299) + 4*BC299/((BC299+1)*(BC299+1))*(2*1/S299*1/R299-1/R299*1/R299)))</f>
        <v>0</v>
      </c>
      <c r="R299">
        <f>IF(LEFT(BD299,1)&lt;&gt;"0",IF(LEFT(BD299,1)="1",3.0,BE299),$D$5+$E$5*(BV299*BO299/($K$5*1000))+$F$5*(BV299*BO299/($K$5*1000))*MAX(MIN(BB299,$J$5),$I$5)*MAX(MIN(BB299,$J$5),$I$5)+$G$5*MAX(MIN(BB299,$J$5),$I$5)*(BV299*BO299/($K$5*1000))+$H$5*(BV299*BO299/($K$5*1000))*(BV299*BO299/($K$5*1000)))</f>
        <v>0</v>
      </c>
      <c r="S299">
        <f>J299*(1000-(1000*0.61365*exp(17.502*W299/(240.97+W299))/(BO299+BP299)+BJ299)/2)/(1000*0.61365*exp(17.502*W299/(240.97+W299))/(BO299+BP299)-BJ299)</f>
        <v>0</v>
      </c>
      <c r="T299">
        <f>1/((BC299+1)/(Q299/1.6)+1/(R299/1.37)) + BC299/((BC299+1)/(Q299/1.6) + BC299/(R299/1.37))</f>
        <v>0</v>
      </c>
      <c r="U299">
        <f>(AX299*BA299)</f>
        <v>0</v>
      </c>
      <c r="V299">
        <f>(BQ299+(U299+2*0.95*5.67E-8*(((BQ299+$B$7)+273)^4-(BQ299+273)^4)-44100*J299)/(1.84*29.3*R299+8*0.95*5.67E-8*(BQ299+273)^3))</f>
        <v>0</v>
      </c>
      <c r="W299">
        <f>($C$7*BR299+$D$7*BS299+$E$7*V299)</f>
        <v>0</v>
      </c>
      <c r="X299">
        <f>0.61365*exp(17.502*W299/(240.97+W299))</f>
        <v>0</v>
      </c>
      <c r="Y299">
        <f>(Z299/AA299*100)</f>
        <v>0</v>
      </c>
      <c r="Z299">
        <f>BJ299*(BO299+BP299)/1000</f>
        <v>0</v>
      </c>
      <c r="AA299">
        <f>0.61365*exp(17.502*BQ299/(240.97+BQ299))</f>
        <v>0</v>
      </c>
      <c r="AB299">
        <f>(X299-BJ299*(BO299+BP299)/1000)</f>
        <v>0</v>
      </c>
      <c r="AC299">
        <f>(-J299*44100)</f>
        <v>0</v>
      </c>
      <c r="AD299">
        <f>2*29.3*R299*0.92*(BQ299-W299)</f>
        <v>0</v>
      </c>
      <c r="AE299">
        <f>2*0.95*5.67E-8*(((BQ299+$B$7)+273)^4-(W299+273)^4)</f>
        <v>0</v>
      </c>
      <c r="AF299">
        <f>U299+AE299+AC299+AD299</f>
        <v>0</v>
      </c>
      <c r="AG299">
        <f>BN299*AU299*(BI299-BH299*(1000-AU299*BK299)/(1000-AU299*BJ299))/(100*BB299)</f>
        <v>0</v>
      </c>
      <c r="AH299">
        <f>1000*BN299*AU299*(BJ299-BK299)/(100*BB299*(1000-AU299*BJ299))</f>
        <v>0</v>
      </c>
      <c r="AI299">
        <f>(AJ299 - AK299 - BO299*1E3/(8.314*(BQ299+273.15)) * AM299/BN299 * AL299) * BN299/(100*BB299) * (1000 - BK299)/1000</f>
        <v>0</v>
      </c>
      <c r="AJ299">
        <v>825.965806460188</v>
      </c>
      <c r="AK299">
        <v>798.608660606061</v>
      </c>
      <c r="AL299">
        <v>3.45993721246186</v>
      </c>
      <c r="AM299">
        <v>66.8778104933795</v>
      </c>
      <c r="AN299">
        <f>(AP299 - AO299 + BO299*1E3/(8.314*(BQ299+273.15)) * AR299/BN299 * AQ299) * BN299/(100*BB299) * 1000/(1000 - AP299)</f>
        <v>0</v>
      </c>
      <c r="AO299">
        <v>23.6715614630567</v>
      </c>
      <c r="AP299">
        <v>24.9011472727273</v>
      </c>
      <c r="AQ299">
        <v>-0.00685793700998977</v>
      </c>
      <c r="AR299">
        <v>77.414151381061</v>
      </c>
      <c r="AS299">
        <v>32</v>
      </c>
      <c r="AT299">
        <v>6</v>
      </c>
      <c r="AU299">
        <f>IF(AS299*$H$13&gt;=AW299,1.0,(AW299/(AW299-AS299*$H$13)))</f>
        <v>0</v>
      </c>
      <c r="AV299">
        <f>(AU299-1)*100</f>
        <v>0</v>
      </c>
      <c r="AW299">
        <f>MAX(0,($B$13+$C$13*BV299)/(1+$D$13*BV299)*BO299/(BQ299+273)*$E$13)</f>
        <v>0</v>
      </c>
      <c r="AX299">
        <f>$B$11*BW299+$C$11*BX299+$F$11*CI299*(1-CL299)</f>
        <v>0</v>
      </c>
      <c r="AY299">
        <f>AX299*AZ299</f>
        <v>0</v>
      </c>
      <c r="AZ299">
        <f>($B$11*$D$9+$C$11*$D$9+$F$11*((CV299+CN299)/MAX(CV299+CN299+CW299, 0.1)*$I$9+CW299/MAX(CV299+CN299+CW299, 0.1)*$J$9))/($B$11+$C$11+$F$11)</f>
        <v>0</v>
      </c>
      <c r="BA299">
        <f>($B$11*$K$9+$C$11*$K$9+$F$11*((CV299+CN299)/MAX(CV299+CN299+CW299, 0.1)*$P$9+CW299/MAX(CV299+CN299+CW299, 0.1)*$Q$9))/($B$11+$C$11+$F$11)</f>
        <v>0</v>
      </c>
      <c r="BB299">
        <v>2.18</v>
      </c>
      <c r="BC299">
        <v>0.5</v>
      </c>
      <c r="BD299" t="s">
        <v>355</v>
      </c>
      <c r="BE299">
        <v>2</v>
      </c>
      <c r="BF299" t="b">
        <v>1</v>
      </c>
      <c r="BG299">
        <v>1656175843</v>
      </c>
      <c r="BH299">
        <v>755.021</v>
      </c>
      <c r="BI299">
        <v>791.922074074074</v>
      </c>
      <c r="BJ299">
        <v>24.9175185185185</v>
      </c>
      <c r="BK299">
        <v>23.7150333333333</v>
      </c>
      <c r="BL299">
        <v>753.121259259259</v>
      </c>
      <c r="BM299">
        <v>24.8659814814815</v>
      </c>
      <c r="BN299">
        <v>500.017296296296</v>
      </c>
      <c r="BO299">
        <v>76.3433666666667</v>
      </c>
      <c r="BP299">
        <v>0.100002151851852</v>
      </c>
      <c r="BQ299">
        <v>28.0471962962963</v>
      </c>
      <c r="BR299">
        <v>28.544762962963</v>
      </c>
      <c r="BS299">
        <v>999.9</v>
      </c>
      <c r="BT299">
        <v>0</v>
      </c>
      <c r="BU299">
        <v>0</v>
      </c>
      <c r="BV299">
        <v>9997.73518518518</v>
      </c>
      <c r="BW299">
        <v>0</v>
      </c>
      <c r="BX299">
        <v>1963.28037037037</v>
      </c>
      <c r="BY299">
        <v>-36.9011444444444</v>
      </c>
      <c r="BZ299">
        <v>774.314851851852</v>
      </c>
      <c r="CA299">
        <v>811.15837037037</v>
      </c>
      <c r="CB299">
        <v>1.20249814814815</v>
      </c>
      <c r="CC299">
        <v>791.922074074074</v>
      </c>
      <c r="CD299">
        <v>23.7150333333333</v>
      </c>
      <c r="CE299">
        <v>1.90228888888889</v>
      </c>
      <c r="CF299">
        <v>1.81048592592593</v>
      </c>
      <c r="CG299">
        <v>16.6536555555556</v>
      </c>
      <c r="CH299">
        <v>15.8775962962963</v>
      </c>
      <c r="CI299">
        <v>1999.99555555556</v>
      </c>
      <c r="CJ299">
        <v>0.979996555555556</v>
      </c>
      <c r="CK299">
        <v>0.0200029592592593</v>
      </c>
      <c r="CL299">
        <v>0</v>
      </c>
      <c r="CM299">
        <v>2.4608</v>
      </c>
      <c r="CN299">
        <v>0</v>
      </c>
      <c r="CO299">
        <v>2096.69444444444</v>
      </c>
      <c r="CP299">
        <v>16705.3407407407</v>
      </c>
      <c r="CQ299">
        <v>46.5091851851852</v>
      </c>
      <c r="CR299">
        <v>49.312</v>
      </c>
      <c r="CS299">
        <v>47.562</v>
      </c>
      <c r="CT299">
        <v>47.2383333333333</v>
      </c>
      <c r="CU299">
        <v>46.1016666666667</v>
      </c>
      <c r="CV299">
        <v>1959.98555555556</v>
      </c>
      <c r="CW299">
        <v>40.01</v>
      </c>
      <c r="CX299">
        <v>0</v>
      </c>
      <c r="CY299">
        <v>1656175849.8</v>
      </c>
      <c r="CZ299">
        <v>0</v>
      </c>
      <c r="DA299">
        <v>0</v>
      </c>
      <c r="DB299" t="s">
        <v>356</v>
      </c>
      <c r="DC299">
        <v>1656081796.1</v>
      </c>
      <c r="DD299">
        <v>1656081786.6</v>
      </c>
      <c r="DE299">
        <v>0</v>
      </c>
      <c r="DF299">
        <v>0.447</v>
      </c>
      <c r="DG299">
        <v>0.012</v>
      </c>
      <c r="DH299">
        <v>1.816</v>
      </c>
      <c r="DI299">
        <v>-0.091</v>
      </c>
      <c r="DJ299">
        <v>420</v>
      </c>
      <c r="DK299">
        <v>13</v>
      </c>
      <c r="DL299">
        <v>0.64</v>
      </c>
      <c r="DM299">
        <v>0.22</v>
      </c>
      <c r="DN299">
        <v>-36.8850853658537</v>
      </c>
      <c r="DO299">
        <v>-0.247981881533057</v>
      </c>
      <c r="DP299">
        <v>0.202066604041264</v>
      </c>
      <c r="DQ299">
        <v>0</v>
      </c>
      <c r="DR299">
        <v>1.1941987804878</v>
      </c>
      <c r="DS299">
        <v>0.215692891986063</v>
      </c>
      <c r="DT299">
        <v>0.0266794568997199</v>
      </c>
      <c r="DU299">
        <v>0</v>
      </c>
      <c r="DV299">
        <v>0</v>
      </c>
      <c r="DW299">
        <v>2</v>
      </c>
      <c r="DX299" t="s">
        <v>357</v>
      </c>
      <c r="DY299">
        <v>2.78802</v>
      </c>
      <c r="DZ299">
        <v>2.71634</v>
      </c>
      <c r="EA299">
        <v>0.118201</v>
      </c>
      <c r="EB299">
        <v>0.121898</v>
      </c>
      <c r="EC299">
        <v>0.0883716</v>
      </c>
      <c r="ED299">
        <v>0.084745</v>
      </c>
      <c r="EE299">
        <v>24448.2</v>
      </c>
      <c r="EF299">
        <v>21121.4</v>
      </c>
      <c r="EG299">
        <v>24862.7</v>
      </c>
      <c r="EH299">
        <v>23464.6</v>
      </c>
      <c r="EI299">
        <v>38788.7</v>
      </c>
      <c r="EJ299">
        <v>35603.5</v>
      </c>
      <c r="EK299">
        <v>45060.4</v>
      </c>
      <c r="EL299">
        <v>41935.3</v>
      </c>
      <c r="EM299">
        <v>1.6545</v>
      </c>
      <c r="EN299">
        <v>2.06505</v>
      </c>
      <c r="EO299">
        <v>-0.053145</v>
      </c>
      <c r="EP299">
        <v>0</v>
      </c>
      <c r="EQ299">
        <v>29.3583</v>
      </c>
      <c r="ER299">
        <v>999.9</v>
      </c>
      <c r="ES299">
        <v>33.934</v>
      </c>
      <c r="ET299">
        <v>38.632</v>
      </c>
      <c r="EU299">
        <v>30.6191</v>
      </c>
      <c r="EV299">
        <v>53.1669</v>
      </c>
      <c r="EW299">
        <v>32.2155</v>
      </c>
      <c r="EX299">
        <v>2</v>
      </c>
      <c r="EY299">
        <v>0.72298</v>
      </c>
      <c r="EZ299">
        <v>5.82819</v>
      </c>
      <c r="FA299">
        <v>20.1418</v>
      </c>
      <c r="FB299">
        <v>5.23331</v>
      </c>
      <c r="FC299">
        <v>11.993</v>
      </c>
      <c r="FD299">
        <v>4.9552</v>
      </c>
      <c r="FE299">
        <v>3.3039</v>
      </c>
      <c r="FF299">
        <v>9999</v>
      </c>
      <c r="FG299">
        <v>312.5</v>
      </c>
      <c r="FH299">
        <v>3844.2</v>
      </c>
      <c r="FI299">
        <v>9999</v>
      </c>
      <c r="FJ299">
        <v>1.86814</v>
      </c>
      <c r="FK299">
        <v>1.86401</v>
      </c>
      <c r="FL299">
        <v>1.87137</v>
      </c>
      <c r="FM299">
        <v>1.86254</v>
      </c>
      <c r="FN299">
        <v>1.86188</v>
      </c>
      <c r="FO299">
        <v>1.86824</v>
      </c>
      <c r="FP299">
        <v>1.85837</v>
      </c>
      <c r="FQ299">
        <v>1.86462</v>
      </c>
      <c r="FR299">
        <v>5</v>
      </c>
      <c r="FS299">
        <v>0</v>
      </c>
      <c r="FT299">
        <v>0</v>
      </c>
      <c r="FU299">
        <v>0</v>
      </c>
      <c r="FV299" t="s">
        <v>358</v>
      </c>
      <c r="FW299" t="s">
        <v>359</v>
      </c>
      <c r="FX299" t="s">
        <v>360</v>
      </c>
      <c r="FY299" t="s">
        <v>360</v>
      </c>
      <c r="FZ299" t="s">
        <v>360</v>
      </c>
      <c r="GA299" t="s">
        <v>360</v>
      </c>
      <c r="GB299">
        <v>0</v>
      </c>
      <c r="GC299">
        <v>100</v>
      </c>
      <c r="GD299">
        <v>100</v>
      </c>
      <c r="GE299">
        <v>1.935</v>
      </c>
      <c r="GF299">
        <v>0.0516</v>
      </c>
      <c r="GG299">
        <v>0.394990895927804</v>
      </c>
      <c r="GH299">
        <v>0.00311535208462502</v>
      </c>
      <c r="GI299">
        <v>-2.16445174003142e-06</v>
      </c>
      <c r="GJ299">
        <v>9.0383515404126e-10</v>
      </c>
      <c r="GK299">
        <v>0.0515542376217994</v>
      </c>
      <c r="GL299">
        <v>0</v>
      </c>
      <c r="GM299">
        <v>0</v>
      </c>
      <c r="GN299">
        <v>0</v>
      </c>
      <c r="GO299">
        <v>18</v>
      </c>
      <c r="GP299">
        <v>2154</v>
      </c>
      <c r="GQ299">
        <v>2</v>
      </c>
      <c r="GR299">
        <v>17</v>
      </c>
      <c r="GS299">
        <v>1567.6</v>
      </c>
      <c r="GT299">
        <v>1567.7</v>
      </c>
      <c r="GU299">
        <v>2.28516</v>
      </c>
      <c r="GV299">
        <v>2.38037</v>
      </c>
      <c r="GW299">
        <v>1.99829</v>
      </c>
      <c r="GX299">
        <v>2.66479</v>
      </c>
      <c r="GY299">
        <v>2.09351</v>
      </c>
      <c r="GZ299">
        <v>2.44629</v>
      </c>
      <c r="HA299">
        <v>43.9467</v>
      </c>
      <c r="HB299">
        <v>14.85</v>
      </c>
      <c r="HC299">
        <v>18</v>
      </c>
      <c r="HD299">
        <v>405.461</v>
      </c>
      <c r="HE299">
        <v>692.23</v>
      </c>
      <c r="HF299">
        <v>22.9985</v>
      </c>
      <c r="HG299">
        <v>36.2181</v>
      </c>
      <c r="HH299">
        <v>30.001</v>
      </c>
      <c r="HI299">
        <v>35.9625</v>
      </c>
      <c r="HJ299">
        <v>35.9497</v>
      </c>
      <c r="HK299">
        <v>45.8788</v>
      </c>
      <c r="HL299">
        <v>26.4418</v>
      </c>
      <c r="HM299">
        <v>24.8097</v>
      </c>
      <c r="HN299">
        <v>23</v>
      </c>
      <c r="HO299">
        <v>843.524</v>
      </c>
      <c r="HP299">
        <v>23.7885</v>
      </c>
      <c r="HQ299">
        <v>95.2831</v>
      </c>
      <c r="HR299">
        <v>98.5269</v>
      </c>
    </row>
    <row r="300" spans="1:226">
      <c r="A300">
        <v>284</v>
      </c>
      <c r="B300">
        <v>1656175855.5</v>
      </c>
      <c r="C300">
        <v>6059</v>
      </c>
      <c r="D300" t="s">
        <v>929</v>
      </c>
      <c r="E300" t="s">
        <v>930</v>
      </c>
      <c r="F300">
        <v>5</v>
      </c>
      <c r="G300" t="s">
        <v>832</v>
      </c>
      <c r="H300" t="s">
        <v>354</v>
      </c>
      <c r="I300">
        <v>1656175847.71429</v>
      </c>
      <c r="J300">
        <f>(K300)/1000</f>
        <v>0</v>
      </c>
      <c r="K300">
        <f>IF(BF300, AN300, AH300)</f>
        <v>0</v>
      </c>
      <c r="L300">
        <f>IF(BF300, AI300, AG300)</f>
        <v>0</v>
      </c>
      <c r="M300">
        <f>BH300 - IF(AU300&gt;1, L300*BB300*100.0/(AW300*BV300), 0)</f>
        <v>0</v>
      </c>
      <c r="N300">
        <f>((T300-J300/2)*M300-L300)/(T300+J300/2)</f>
        <v>0</v>
      </c>
      <c r="O300">
        <f>N300*(BO300+BP300)/1000.0</f>
        <v>0</v>
      </c>
      <c r="P300">
        <f>(BH300 - IF(AU300&gt;1, L300*BB300*100.0/(AW300*BV300), 0))*(BO300+BP300)/1000.0</f>
        <v>0</v>
      </c>
      <c r="Q300">
        <f>2.0/((1/S300-1/R300)+SIGN(S300)*SQRT((1/S300-1/R300)*(1/S300-1/R300) + 4*BC300/((BC300+1)*(BC300+1))*(2*1/S300*1/R300-1/R300*1/R300)))</f>
        <v>0</v>
      </c>
      <c r="R300">
        <f>IF(LEFT(BD300,1)&lt;&gt;"0",IF(LEFT(BD300,1)="1",3.0,BE300),$D$5+$E$5*(BV300*BO300/($K$5*1000))+$F$5*(BV300*BO300/($K$5*1000))*MAX(MIN(BB300,$J$5),$I$5)*MAX(MIN(BB300,$J$5),$I$5)+$G$5*MAX(MIN(BB300,$J$5),$I$5)*(BV300*BO300/($K$5*1000))+$H$5*(BV300*BO300/($K$5*1000))*(BV300*BO300/($K$5*1000)))</f>
        <v>0</v>
      </c>
      <c r="S300">
        <f>J300*(1000-(1000*0.61365*exp(17.502*W300/(240.97+W300))/(BO300+BP300)+BJ300)/2)/(1000*0.61365*exp(17.502*W300/(240.97+W300))/(BO300+BP300)-BJ300)</f>
        <v>0</v>
      </c>
      <c r="T300">
        <f>1/((BC300+1)/(Q300/1.6)+1/(R300/1.37)) + BC300/((BC300+1)/(Q300/1.6) + BC300/(R300/1.37))</f>
        <v>0</v>
      </c>
      <c r="U300">
        <f>(AX300*BA300)</f>
        <v>0</v>
      </c>
      <c r="V300">
        <f>(BQ300+(U300+2*0.95*5.67E-8*(((BQ300+$B$7)+273)^4-(BQ300+273)^4)-44100*J300)/(1.84*29.3*R300+8*0.95*5.67E-8*(BQ300+273)^3))</f>
        <v>0</v>
      </c>
      <c r="W300">
        <f>($C$7*BR300+$D$7*BS300+$E$7*V300)</f>
        <v>0</v>
      </c>
      <c r="X300">
        <f>0.61365*exp(17.502*W300/(240.97+W300))</f>
        <v>0</v>
      </c>
      <c r="Y300">
        <f>(Z300/AA300*100)</f>
        <v>0</v>
      </c>
      <c r="Z300">
        <f>BJ300*(BO300+BP300)/1000</f>
        <v>0</v>
      </c>
      <c r="AA300">
        <f>0.61365*exp(17.502*BQ300/(240.97+BQ300))</f>
        <v>0</v>
      </c>
      <c r="AB300">
        <f>(X300-BJ300*(BO300+BP300)/1000)</f>
        <v>0</v>
      </c>
      <c r="AC300">
        <f>(-J300*44100)</f>
        <v>0</v>
      </c>
      <c r="AD300">
        <f>2*29.3*R300*0.92*(BQ300-W300)</f>
        <v>0</v>
      </c>
      <c r="AE300">
        <f>2*0.95*5.67E-8*(((BQ300+$B$7)+273)^4-(W300+273)^4)</f>
        <v>0</v>
      </c>
      <c r="AF300">
        <f>U300+AE300+AC300+AD300</f>
        <v>0</v>
      </c>
      <c r="AG300">
        <f>BN300*AU300*(BI300-BH300*(1000-AU300*BK300)/(1000-AU300*BJ300))/(100*BB300)</f>
        <v>0</v>
      </c>
      <c r="AH300">
        <f>1000*BN300*AU300*(BJ300-BK300)/(100*BB300*(1000-AU300*BJ300))</f>
        <v>0</v>
      </c>
      <c r="AI300">
        <f>(AJ300 - AK300 - BO300*1E3/(8.314*(BQ300+273.15)) * AM300/BN300 * AL300) * BN300/(100*BB300) * (1000 - BK300)/1000</f>
        <v>0</v>
      </c>
      <c r="AJ300">
        <v>842.900474775697</v>
      </c>
      <c r="AK300">
        <v>815.74723030303</v>
      </c>
      <c r="AL300">
        <v>3.42170236420807</v>
      </c>
      <c r="AM300">
        <v>66.8778104933795</v>
      </c>
      <c r="AN300">
        <f>(AP300 - AO300 + BO300*1E3/(8.314*(BQ300+273.15)) * AR300/BN300 * AQ300) * BN300/(100*BB300) * 1000/(1000 - AP300)</f>
        <v>0</v>
      </c>
      <c r="AO300">
        <v>23.7393007962268</v>
      </c>
      <c r="AP300">
        <v>24.9121842424242</v>
      </c>
      <c r="AQ300">
        <v>0.000847282249682283</v>
      </c>
      <c r="AR300">
        <v>77.414151381061</v>
      </c>
      <c r="AS300">
        <v>32</v>
      </c>
      <c r="AT300">
        <v>6</v>
      </c>
      <c r="AU300">
        <f>IF(AS300*$H$13&gt;=AW300,1.0,(AW300/(AW300-AS300*$H$13)))</f>
        <v>0</v>
      </c>
      <c r="AV300">
        <f>(AU300-1)*100</f>
        <v>0</v>
      </c>
      <c r="AW300">
        <f>MAX(0,($B$13+$C$13*BV300)/(1+$D$13*BV300)*BO300/(BQ300+273)*$E$13)</f>
        <v>0</v>
      </c>
      <c r="AX300">
        <f>$B$11*BW300+$C$11*BX300+$F$11*CI300*(1-CL300)</f>
        <v>0</v>
      </c>
      <c r="AY300">
        <f>AX300*AZ300</f>
        <v>0</v>
      </c>
      <c r="AZ300">
        <f>($B$11*$D$9+$C$11*$D$9+$F$11*((CV300+CN300)/MAX(CV300+CN300+CW300, 0.1)*$I$9+CW300/MAX(CV300+CN300+CW300, 0.1)*$J$9))/($B$11+$C$11+$F$11)</f>
        <v>0</v>
      </c>
      <c r="BA300">
        <f>($B$11*$K$9+$C$11*$K$9+$F$11*((CV300+CN300)/MAX(CV300+CN300+CW300, 0.1)*$P$9+CW300/MAX(CV300+CN300+CW300, 0.1)*$Q$9))/($B$11+$C$11+$F$11)</f>
        <v>0</v>
      </c>
      <c r="BB300">
        <v>2.18</v>
      </c>
      <c r="BC300">
        <v>0.5</v>
      </c>
      <c r="BD300" t="s">
        <v>355</v>
      </c>
      <c r="BE300">
        <v>2</v>
      </c>
      <c r="BF300" t="b">
        <v>1</v>
      </c>
      <c r="BG300">
        <v>1656175847.71429</v>
      </c>
      <c r="BH300">
        <v>770.959785714286</v>
      </c>
      <c r="BI300">
        <v>807.792714285714</v>
      </c>
      <c r="BJ300">
        <v>24.9137821428571</v>
      </c>
      <c r="BK300">
        <v>23.7179892857143</v>
      </c>
      <c r="BL300">
        <v>769.037892857143</v>
      </c>
      <c r="BM300">
        <v>24.8622464285714</v>
      </c>
      <c r="BN300">
        <v>500.011642857143</v>
      </c>
      <c r="BO300">
        <v>76.3430607142857</v>
      </c>
      <c r="BP300">
        <v>0.100039267857143</v>
      </c>
      <c r="BQ300">
        <v>28.0463392857143</v>
      </c>
      <c r="BR300">
        <v>28.5421892857143</v>
      </c>
      <c r="BS300">
        <v>999.9</v>
      </c>
      <c r="BT300">
        <v>0</v>
      </c>
      <c r="BU300">
        <v>0</v>
      </c>
      <c r="BV300">
        <v>9995.19714285714</v>
      </c>
      <c r="BW300">
        <v>0</v>
      </c>
      <c r="BX300">
        <v>1965.04571428571</v>
      </c>
      <c r="BY300">
        <v>-36.8329892857143</v>
      </c>
      <c r="BZ300">
        <v>790.657821428571</v>
      </c>
      <c r="CA300">
        <v>827.4175</v>
      </c>
      <c r="CB300">
        <v>1.19579642857143</v>
      </c>
      <c r="CC300">
        <v>807.792714285714</v>
      </c>
      <c r="CD300">
        <v>23.7179892857143</v>
      </c>
      <c r="CE300">
        <v>1.90199571428571</v>
      </c>
      <c r="CF300">
        <v>1.81070464285714</v>
      </c>
      <c r="CG300">
        <v>16.6512357142857</v>
      </c>
      <c r="CH300">
        <v>15.8794821428571</v>
      </c>
      <c r="CI300">
        <v>2000.01071428571</v>
      </c>
      <c r="CJ300">
        <v>0.979996678571429</v>
      </c>
      <c r="CK300">
        <v>0.0200028321428571</v>
      </c>
      <c r="CL300">
        <v>0</v>
      </c>
      <c r="CM300">
        <v>2.49141071428571</v>
      </c>
      <c r="CN300">
        <v>0</v>
      </c>
      <c r="CO300">
        <v>2094.08</v>
      </c>
      <c r="CP300">
        <v>16705.4785714286</v>
      </c>
      <c r="CQ300">
        <v>46.5</v>
      </c>
      <c r="CR300">
        <v>49.312</v>
      </c>
      <c r="CS300">
        <v>47.562</v>
      </c>
      <c r="CT300">
        <v>47.24325</v>
      </c>
      <c r="CU300">
        <v>46.098</v>
      </c>
      <c r="CV300">
        <v>1960.00071428571</v>
      </c>
      <c r="CW300">
        <v>40.01</v>
      </c>
      <c r="CX300">
        <v>0</v>
      </c>
      <c r="CY300">
        <v>1656175854.6</v>
      </c>
      <c r="CZ300">
        <v>0</v>
      </c>
      <c r="DA300">
        <v>0</v>
      </c>
      <c r="DB300" t="s">
        <v>356</v>
      </c>
      <c r="DC300">
        <v>1656081796.1</v>
      </c>
      <c r="DD300">
        <v>1656081786.6</v>
      </c>
      <c r="DE300">
        <v>0</v>
      </c>
      <c r="DF300">
        <v>0.447</v>
      </c>
      <c r="DG300">
        <v>0.012</v>
      </c>
      <c r="DH300">
        <v>1.816</v>
      </c>
      <c r="DI300">
        <v>-0.091</v>
      </c>
      <c r="DJ300">
        <v>420</v>
      </c>
      <c r="DK300">
        <v>13</v>
      </c>
      <c r="DL300">
        <v>0.64</v>
      </c>
      <c r="DM300">
        <v>0.22</v>
      </c>
      <c r="DN300">
        <v>-36.8873097560976</v>
      </c>
      <c r="DO300">
        <v>0.904356794425052</v>
      </c>
      <c r="DP300">
        <v>0.1941010094153</v>
      </c>
      <c r="DQ300">
        <v>0</v>
      </c>
      <c r="DR300">
        <v>1.19163195121951</v>
      </c>
      <c r="DS300">
        <v>0.0306200696864132</v>
      </c>
      <c r="DT300">
        <v>0.0294532775284577</v>
      </c>
      <c r="DU300">
        <v>1</v>
      </c>
      <c r="DV300">
        <v>1</v>
      </c>
      <c r="DW300">
        <v>2</v>
      </c>
      <c r="DX300" t="s">
        <v>375</v>
      </c>
      <c r="DY300">
        <v>2.78819</v>
      </c>
      <c r="DZ300">
        <v>2.71648</v>
      </c>
      <c r="EA300">
        <v>0.119898</v>
      </c>
      <c r="EB300">
        <v>0.123578</v>
      </c>
      <c r="EC300">
        <v>0.0883981</v>
      </c>
      <c r="ED300">
        <v>0.0848337</v>
      </c>
      <c r="EE300">
        <v>24400.4</v>
      </c>
      <c r="EF300">
        <v>21080.8</v>
      </c>
      <c r="EG300">
        <v>24862</v>
      </c>
      <c r="EH300">
        <v>23464.5</v>
      </c>
      <c r="EI300">
        <v>38786.4</v>
      </c>
      <c r="EJ300">
        <v>35599.7</v>
      </c>
      <c r="EK300">
        <v>45059</v>
      </c>
      <c r="EL300">
        <v>41934.9</v>
      </c>
      <c r="EM300">
        <v>1.6546</v>
      </c>
      <c r="EN300">
        <v>2.0646</v>
      </c>
      <c r="EO300">
        <v>-0.0396222</v>
      </c>
      <c r="EP300">
        <v>0</v>
      </c>
      <c r="EQ300">
        <v>29.3553</v>
      </c>
      <c r="ER300">
        <v>999.9</v>
      </c>
      <c r="ES300">
        <v>33.909</v>
      </c>
      <c r="ET300">
        <v>38.642</v>
      </c>
      <c r="EU300">
        <v>30.6088</v>
      </c>
      <c r="EV300">
        <v>53.4469</v>
      </c>
      <c r="EW300">
        <v>32.0353</v>
      </c>
      <c r="EX300">
        <v>2</v>
      </c>
      <c r="EY300">
        <v>0.72391</v>
      </c>
      <c r="EZ300">
        <v>5.82999</v>
      </c>
      <c r="FA300">
        <v>20.1417</v>
      </c>
      <c r="FB300">
        <v>5.23286</v>
      </c>
      <c r="FC300">
        <v>11.9936</v>
      </c>
      <c r="FD300">
        <v>4.9553</v>
      </c>
      <c r="FE300">
        <v>3.304</v>
      </c>
      <c r="FF300">
        <v>9999</v>
      </c>
      <c r="FG300">
        <v>312.5</v>
      </c>
      <c r="FH300">
        <v>3844.2</v>
      </c>
      <c r="FI300">
        <v>9999</v>
      </c>
      <c r="FJ300">
        <v>1.86813</v>
      </c>
      <c r="FK300">
        <v>1.86401</v>
      </c>
      <c r="FL300">
        <v>1.87135</v>
      </c>
      <c r="FM300">
        <v>1.86253</v>
      </c>
      <c r="FN300">
        <v>1.86186</v>
      </c>
      <c r="FO300">
        <v>1.8682</v>
      </c>
      <c r="FP300">
        <v>1.85837</v>
      </c>
      <c r="FQ300">
        <v>1.86462</v>
      </c>
      <c r="FR300">
        <v>5</v>
      </c>
      <c r="FS300">
        <v>0</v>
      </c>
      <c r="FT300">
        <v>0</v>
      </c>
      <c r="FU300">
        <v>0</v>
      </c>
      <c r="FV300" t="s">
        <v>358</v>
      </c>
      <c r="FW300" t="s">
        <v>359</v>
      </c>
      <c r="FX300" t="s">
        <v>360</v>
      </c>
      <c r="FY300" t="s">
        <v>360</v>
      </c>
      <c r="FZ300" t="s">
        <v>360</v>
      </c>
      <c r="GA300" t="s">
        <v>360</v>
      </c>
      <c r="GB300">
        <v>0</v>
      </c>
      <c r="GC300">
        <v>100</v>
      </c>
      <c r="GD300">
        <v>100</v>
      </c>
      <c r="GE300">
        <v>1.958</v>
      </c>
      <c r="GF300">
        <v>0.0515</v>
      </c>
      <c r="GG300">
        <v>0.394990895927804</v>
      </c>
      <c r="GH300">
        <v>0.00311535208462502</v>
      </c>
      <c r="GI300">
        <v>-2.16445174003142e-06</v>
      </c>
      <c r="GJ300">
        <v>9.0383515404126e-10</v>
      </c>
      <c r="GK300">
        <v>0.0515542376217994</v>
      </c>
      <c r="GL300">
        <v>0</v>
      </c>
      <c r="GM300">
        <v>0</v>
      </c>
      <c r="GN300">
        <v>0</v>
      </c>
      <c r="GO300">
        <v>18</v>
      </c>
      <c r="GP300">
        <v>2154</v>
      </c>
      <c r="GQ300">
        <v>2</v>
      </c>
      <c r="GR300">
        <v>17</v>
      </c>
      <c r="GS300">
        <v>1567.7</v>
      </c>
      <c r="GT300">
        <v>1567.8</v>
      </c>
      <c r="GU300">
        <v>2.32544</v>
      </c>
      <c r="GV300">
        <v>2.38403</v>
      </c>
      <c r="GW300">
        <v>1.99829</v>
      </c>
      <c r="GX300">
        <v>2.66602</v>
      </c>
      <c r="GY300">
        <v>2.09351</v>
      </c>
      <c r="GZ300">
        <v>2.34375</v>
      </c>
      <c r="HA300">
        <v>43.9467</v>
      </c>
      <c r="HB300">
        <v>14.8325</v>
      </c>
      <c r="HC300">
        <v>18</v>
      </c>
      <c r="HD300">
        <v>405.586</v>
      </c>
      <c r="HE300">
        <v>691.948</v>
      </c>
      <c r="HF300">
        <v>22.9996</v>
      </c>
      <c r="HG300">
        <v>36.2285</v>
      </c>
      <c r="HH300">
        <v>30.001</v>
      </c>
      <c r="HI300">
        <v>35.9742</v>
      </c>
      <c r="HJ300">
        <v>35.9609</v>
      </c>
      <c r="HK300">
        <v>46.5366</v>
      </c>
      <c r="HL300">
        <v>26.4418</v>
      </c>
      <c r="HM300">
        <v>24.8097</v>
      </c>
      <c r="HN300">
        <v>23</v>
      </c>
      <c r="HO300">
        <v>856.916</v>
      </c>
      <c r="HP300">
        <v>23.7885</v>
      </c>
      <c r="HQ300">
        <v>95.2801</v>
      </c>
      <c r="HR300">
        <v>98.526</v>
      </c>
    </row>
    <row r="301" spans="1:226">
      <c r="A301">
        <v>285</v>
      </c>
      <c r="B301">
        <v>1656175860.5</v>
      </c>
      <c r="C301">
        <v>6064</v>
      </c>
      <c r="D301" t="s">
        <v>931</v>
      </c>
      <c r="E301" t="s">
        <v>932</v>
      </c>
      <c r="F301">
        <v>5</v>
      </c>
      <c r="G301" t="s">
        <v>832</v>
      </c>
      <c r="H301" t="s">
        <v>354</v>
      </c>
      <c r="I301">
        <v>1656175853</v>
      </c>
      <c r="J301">
        <f>(K301)/1000</f>
        <v>0</v>
      </c>
      <c r="K301">
        <f>IF(BF301, AN301, AH301)</f>
        <v>0</v>
      </c>
      <c r="L301">
        <f>IF(BF301, AI301, AG301)</f>
        <v>0</v>
      </c>
      <c r="M301">
        <f>BH301 - IF(AU301&gt;1, L301*BB301*100.0/(AW301*BV301), 0)</f>
        <v>0</v>
      </c>
      <c r="N301">
        <f>((T301-J301/2)*M301-L301)/(T301+J301/2)</f>
        <v>0</v>
      </c>
      <c r="O301">
        <f>N301*(BO301+BP301)/1000.0</f>
        <v>0</v>
      </c>
      <c r="P301">
        <f>(BH301 - IF(AU301&gt;1, L301*BB301*100.0/(AW301*BV301), 0))*(BO301+BP301)/1000.0</f>
        <v>0</v>
      </c>
      <c r="Q301">
        <f>2.0/((1/S301-1/R301)+SIGN(S301)*SQRT((1/S301-1/R301)*(1/S301-1/R301) + 4*BC301/((BC301+1)*(BC301+1))*(2*1/S301*1/R301-1/R301*1/R301)))</f>
        <v>0</v>
      </c>
      <c r="R301">
        <f>IF(LEFT(BD301,1)&lt;&gt;"0",IF(LEFT(BD301,1)="1",3.0,BE301),$D$5+$E$5*(BV301*BO301/($K$5*1000))+$F$5*(BV301*BO301/($K$5*1000))*MAX(MIN(BB301,$J$5),$I$5)*MAX(MIN(BB301,$J$5),$I$5)+$G$5*MAX(MIN(BB301,$J$5),$I$5)*(BV301*BO301/($K$5*1000))+$H$5*(BV301*BO301/($K$5*1000))*(BV301*BO301/($K$5*1000)))</f>
        <v>0</v>
      </c>
      <c r="S301">
        <f>J301*(1000-(1000*0.61365*exp(17.502*W301/(240.97+W301))/(BO301+BP301)+BJ301)/2)/(1000*0.61365*exp(17.502*W301/(240.97+W301))/(BO301+BP301)-BJ301)</f>
        <v>0</v>
      </c>
      <c r="T301">
        <f>1/((BC301+1)/(Q301/1.6)+1/(R301/1.37)) + BC301/((BC301+1)/(Q301/1.6) + BC301/(R301/1.37))</f>
        <v>0</v>
      </c>
      <c r="U301">
        <f>(AX301*BA301)</f>
        <v>0</v>
      </c>
      <c r="V301">
        <f>(BQ301+(U301+2*0.95*5.67E-8*(((BQ301+$B$7)+273)^4-(BQ301+273)^4)-44100*J301)/(1.84*29.3*R301+8*0.95*5.67E-8*(BQ301+273)^3))</f>
        <v>0</v>
      </c>
      <c r="W301">
        <f>($C$7*BR301+$D$7*BS301+$E$7*V301)</f>
        <v>0</v>
      </c>
      <c r="X301">
        <f>0.61365*exp(17.502*W301/(240.97+W301))</f>
        <v>0</v>
      </c>
      <c r="Y301">
        <f>(Z301/AA301*100)</f>
        <v>0</v>
      </c>
      <c r="Z301">
        <f>BJ301*(BO301+BP301)/1000</f>
        <v>0</v>
      </c>
      <c r="AA301">
        <f>0.61365*exp(17.502*BQ301/(240.97+BQ301))</f>
        <v>0</v>
      </c>
      <c r="AB301">
        <f>(X301-BJ301*(BO301+BP301)/1000)</f>
        <v>0</v>
      </c>
      <c r="AC301">
        <f>(-J301*44100)</f>
        <v>0</v>
      </c>
      <c r="AD301">
        <f>2*29.3*R301*0.92*(BQ301-W301)</f>
        <v>0</v>
      </c>
      <c r="AE301">
        <f>2*0.95*5.67E-8*(((BQ301+$B$7)+273)^4-(W301+273)^4)</f>
        <v>0</v>
      </c>
      <c r="AF301">
        <f>U301+AE301+AC301+AD301</f>
        <v>0</v>
      </c>
      <c r="AG301">
        <f>BN301*AU301*(BI301-BH301*(1000-AU301*BK301)/(1000-AU301*BJ301))/(100*BB301)</f>
        <v>0</v>
      </c>
      <c r="AH301">
        <f>1000*BN301*AU301*(BJ301-BK301)/(100*BB301*(1000-AU301*BJ301))</f>
        <v>0</v>
      </c>
      <c r="AI301">
        <f>(AJ301 - AK301 - BO301*1E3/(8.314*(BQ301+273.15)) * AM301/BN301 * AL301) * BN301/(100*BB301) * (1000 - BK301)/1000</f>
        <v>0</v>
      </c>
      <c r="AJ301">
        <v>859.929735432474</v>
      </c>
      <c r="AK301">
        <v>832.742945454545</v>
      </c>
      <c r="AL301">
        <v>3.38137267289547</v>
      </c>
      <c r="AM301">
        <v>66.8778104933795</v>
      </c>
      <c r="AN301">
        <f>(AP301 - AO301 + BO301*1E3/(8.314*(BQ301+273.15)) * AR301/BN301 * AQ301) * BN301/(100*BB301) * 1000/(1000 - AP301)</f>
        <v>0</v>
      </c>
      <c r="AO301">
        <v>23.7563744117085</v>
      </c>
      <c r="AP301">
        <v>24.9252975757576</v>
      </c>
      <c r="AQ301">
        <v>0.000487049314940992</v>
      </c>
      <c r="AR301">
        <v>77.414151381061</v>
      </c>
      <c r="AS301">
        <v>32</v>
      </c>
      <c r="AT301">
        <v>6</v>
      </c>
      <c r="AU301">
        <f>IF(AS301*$H$13&gt;=AW301,1.0,(AW301/(AW301-AS301*$H$13)))</f>
        <v>0</v>
      </c>
      <c r="AV301">
        <f>(AU301-1)*100</f>
        <v>0</v>
      </c>
      <c r="AW301">
        <f>MAX(0,($B$13+$C$13*BV301)/(1+$D$13*BV301)*BO301/(BQ301+273)*$E$13)</f>
        <v>0</v>
      </c>
      <c r="AX301">
        <f>$B$11*BW301+$C$11*BX301+$F$11*CI301*(1-CL301)</f>
        <v>0</v>
      </c>
      <c r="AY301">
        <f>AX301*AZ301</f>
        <v>0</v>
      </c>
      <c r="AZ301">
        <f>($B$11*$D$9+$C$11*$D$9+$F$11*((CV301+CN301)/MAX(CV301+CN301+CW301, 0.1)*$I$9+CW301/MAX(CV301+CN301+CW301, 0.1)*$J$9))/($B$11+$C$11+$F$11)</f>
        <v>0</v>
      </c>
      <c r="BA301">
        <f>($B$11*$K$9+$C$11*$K$9+$F$11*((CV301+CN301)/MAX(CV301+CN301+CW301, 0.1)*$P$9+CW301/MAX(CV301+CN301+CW301, 0.1)*$Q$9))/($B$11+$C$11+$F$11)</f>
        <v>0</v>
      </c>
      <c r="BB301">
        <v>2.18</v>
      </c>
      <c r="BC301">
        <v>0.5</v>
      </c>
      <c r="BD301" t="s">
        <v>355</v>
      </c>
      <c r="BE301">
        <v>2</v>
      </c>
      <c r="BF301" t="b">
        <v>1</v>
      </c>
      <c r="BG301">
        <v>1656175853</v>
      </c>
      <c r="BH301">
        <v>788.718148148148</v>
      </c>
      <c r="BI301">
        <v>825.489407407407</v>
      </c>
      <c r="BJ301">
        <v>24.9116</v>
      </c>
      <c r="BK301">
        <v>23.7298074074074</v>
      </c>
      <c r="BL301">
        <v>786.77162962963</v>
      </c>
      <c r="BM301">
        <v>24.8600592592593</v>
      </c>
      <c r="BN301">
        <v>500.018222222222</v>
      </c>
      <c r="BO301">
        <v>76.3429481481481</v>
      </c>
      <c r="BP301">
        <v>0.100012018518519</v>
      </c>
      <c r="BQ301">
        <v>28.042037037037</v>
      </c>
      <c r="BR301">
        <v>28.5867296296296</v>
      </c>
      <c r="BS301">
        <v>999.9</v>
      </c>
      <c r="BT301">
        <v>0</v>
      </c>
      <c r="BU301">
        <v>0</v>
      </c>
      <c r="BV301">
        <v>9992.67962962963</v>
      </c>
      <c r="BW301">
        <v>0</v>
      </c>
      <c r="BX301">
        <v>1964.41444444444</v>
      </c>
      <c r="BY301">
        <v>-36.771262962963</v>
      </c>
      <c r="BZ301">
        <v>808.868296296296</v>
      </c>
      <c r="CA301">
        <v>845.554777777778</v>
      </c>
      <c r="CB301">
        <v>1.18179407407407</v>
      </c>
      <c r="CC301">
        <v>825.489407407407</v>
      </c>
      <c r="CD301">
        <v>23.7298074074074</v>
      </c>
      <c r="CE301">
        <v>1.90182518518519</v>
      </c>
      <c r="CF301">
        <v>1.81160407407407</v>
      </c>
      <c r="CG301">
        <v>16.6498333333333</v>
      </c>
      <c r="CH301">
        <v>15.8872518518519</v>
      </c>
      <c r="CI301">
        <v>2000.00444444444</v>
      </c>
      <c r="CJ301">
        <v>0.979996444444445</v>
      </c>
      <c r="CK301">
        <v>0.0200030740740741</v>
      </c>
      <c r="CL301">
        <v>0</v>
      </c>
      <c r="CM301">
        <v>2.50242962962963</v>
      </c>
      <c r="CN301">
        <v>0</v>
      </c>
      <c r="CO301">
        <v>2090.11740740741</v>
      </c>
      <c r="CP301">
        <v>16705.4333333333</v>
      </c>
      <c r="CQ301">
        <v>46.5</v>
      </c>
      <c r="CR301">
        <v>49.312</v>
      </c>
      <c r="CS301">
        <v>47.562</v>
      </c>
      <c r="CT301">
        <v>47.2383333333333</v>
      </c>
      <c r="CU301">
        <v>46.083</v>
      </c>
      <c r="CV301">
        <v>1959.99444444444</v>
      </c>
      <c r="CW301">
        <v>40.01</v>
      </c>
      <c r="CX301">
        <v>0</v>
      </c>
      <c r="CY301">
        <v>1656175859.4</v>
      </c>
      <c r="CZ301">
        <v>0</v>
      </c>
      <c r="DA301">
        <v>0</v>
      </c>
      <c r="DB301" t="s">
        <v>356</v>
      </c>
      <c r="DC301">
        <v>1656081796.1</v>
      </c>
      <c r="DD301">
        <v>1656081786.6</v>
      </c>
      <c r="DE301">
        <v>0</v>
      </c>
      <c r="DF301">
        <v>0.447</v>
      </c>
      <c r="DG301">
        <v>0.012</v>
      </c>
      <c r="DH301">
        <v>1.816</v>
      </c>
      <c r="DI301">
        <v>-0.091</v>
      </c>
      <c r="DJ301">
        <v>420</v>
      </c>
      <c r="DK301">
        <v>13</v>
      </c>
      <c r="DL301">
        <v>0.64</v>
      </c>
      <c r="DM301">
        <v>0.22</v>
      </c>
      <c r="DN301">
        <v>-36.7746634146341</v>
      </c>
      <c r="DO301">
        <v>0.612240418118496</v>
      </c>
      <c r="DP301">
        <v>0.186234203135752</v>
      </c>
      <c r="DQ301">
        <v>0</v>
      </c>
      <c r="DR301">
        <v>1.18816219512195</v>
      </c>
      <c r="DS301">
        <v>-0.198805296167246</v>
      </c>
      <c r="DT301">
        <v>0.0320958902096853</v>
      </c>
      <c r="DU301">
        <v>0</v>
      </c>
      <c r="DV301">
        <v>0</v>
      </c>
      <c r="DW301">
        <v>2</v>
      </c>
      <c r="DX301" t="s">
        <v>357</v>
      </c>
      <c r="DY301">
        <v>2.78798</v>
      </c>
      <c r="DZ301">
        <v>2.71637</v>
      </c>
      <c r="EA301">
        <v>0.121553</v>
      </c>
      <c r="EB301">
        <v>0.125149</v>
      </c>
      <c r="EC301">
        <v>0.0884268</v>
      </c>
      <c r="ED301">
        <v>0.0848304</v>
      </c>
      <c r="EE301">
        <v>24353.4</v>
      </c>
      <c r="EF301">
        <v>21042.4</v>
      </c>
      <c r="EG301">
        <v>24860.9</v>
      </c>
      <c r="EH301">
        <v>23464</v>
      </c>
      <c r="EI301">
        <v>38784</v>
      </c>
      <c r="EJ301">
        <v>35599.1</v>
      </c>
      <c r="EK301">
        <v>45057.6</v>
      </c>
      <c r="EL301">
        <v>41934.1</v>
      </c>
      <c r="EM301">
        <v>1.6544</v>
      </c>
      <c r="EN301">
        <v>2.06455</v>
      </c>
      <c r="EO301">
        <v>-0.0510812</v>
      </c>
      <c r="EP301">
        <v>0</v>
      </c>
      <c r="EQ301">
        <v>29.3512</v>
      </c>
      <c r="ER301">
        <v>999.9</v>
      </c>
      <c r="ES301">
        <v>33.885</v>
      </c>
      <c r="ET301">
        <v>38.663</v>
      </c>
      <c r="EU301">
        <v>30.6264</v>
      </c>
      <c r="EV301">
        <v>53.5169</v>
      </c>
      <c r="EW301">
        <v>32.0272</v>
      </c>
      <c r="EX301">
        <v>2</v>
      </c>
      <c r="EY301">
        <v>0.724832</v>
      </c>
      <c r="EZ301">
        <v>5.82782</v>
      </c>
      <c r="FA301">
        <v>20.1418</v>
      </c>
      <c r="FB301">
        <v>5.23346</v>
      </c>
      <c r="FC301">
        <v>11.9941</v>
      </c>
      <c r="FD301">
        <v>4.9553</v>
      </c>
      <c r="FE301">
        <v>3.3039</v>
      </c>
      <c r="FF301">
        <v>9999</v>
      </c>
      <c r="FG301">
        <v>312.5</v>
      </c>
      <c r="FH301">
        <v>3844.4</v>
      </c>
      <c r="FI301">
        <v>9999</v>
      </c>
      <c r="FJ301">
        <v>1.86814</v>
      </c>
      <c r="FK301">
        <v>1.86401</v>
      </c>
      <c r="FL301">
        <v>1.87135</v>
      </c>
      <c r="FM301">
        <v>1.86252</v>
      </c>
      <c r="FN301">
        <v>1.86187</v>
      </c>
      <c r="FO301">
        <v>1.86821</v>
      </c>
      <c r="FP301">
        <v>1.85837</v>
      </c>
      <c r="FQ301">
        <v>1.86462</v>
      </c>
      <c r="FR301">
        <v>5</v>
      </c>
      <c r="FS301">
        <v>0</v>
      </c>
      <c r="FT301">
        <v>0</v>
      </c>
      <c r="FU301">
        <v>0</v>
      </c>
      <c r="FV301" t="s">
        <v>358</v>
      </c>
      <c r="FW301" t="s">
        <v>359</v>
      </c>
      <c r="FX301" t="s">
        <v>360</v>
      </c>
      <c r="FY301" t="s">
        <v>360</v>
      </c>
      <c r="FZ301" t="s">
        <v>360</v>
      </c>
      <c r="GA301" t="s">
        <v>360</v>
      </c>
      <c r="GB301">
        <v>0</v>
      </c>
      <c r="GC301">
        <v>100</v>
      </c>
      <c r="GD301">
        <v>100</v>
      </c>
      <c r="GE301">
        <v>1.981</v>
      </c>
      <c r="GF301">
        <v>0.0516</v>
      </c>
      <c r="GG301">
        <v>0.394990895927804</v>
      </c>
      <c r="GH301">
        <v>0.00311535208462502</v>
      </c>
      <c r="GI301">
        <v>-2.16445174003142e-06</v>
      </c>
      <c r="GJ301">
        <v>9.0383515404126e-10</v>
      </c>
      <c r="GK301">
        <v>0.0515542376217994</v>
      </c>
      <c r="GL301">
        <v>0</v>
      </c>
      <c r="GM301">
        <v>0</v>
      </c>
      <c r="GN301">
        <v>0</v>
      </c>
      <c r="GO301">
        <v>18</v>
      </c>
      <c r="GP301">
        <v>2154</v>
      </c>
      <c r="GQ301">
        <v>2</v>
      </c>
      <c r="GR301">
        <v>17</v>
      </c>
      <c r="GS301">
        <v>1567.7</v>
      </c>
      <c r="GT301">
        <v>1567.9</v>
      </c>
      <c r="GU301">
        <v>2.3584</v>
      </c>
      <c r="GV301">
        <v>2.38037</v>
      </c>
      <c r="GW301">
        <v>1.99829</v>
      </c>
      <c r="GX301">
        <v>2.66479</v>
      </c>
      <c r="GY301">
        <v>2.09473</v>
      </c>
      <c r="GZ301">
        <v>2.42676</v>
      </c>
      <c r="HA301">
        <v>43.9743</v>
      </c>
      <c r="HB301">
        <v>14.85</v>
      </c>
      <c r="HC301">
        <v>18</v>
      </c>
      <c r="HD301">
        <v>405.527</v>
      </c>
      <c r="HE301">
        <v>692.022</v>
      </c>
      <c r="HF301">
        <v>22.9993</v>
      </c>
      <c r="HG301">
        <v>36.2385</v>
      </c>
      <c r="HH301">
        <v>30.001</v>
      </c>
      <c r="HI301">
        <v>35.9839</v>
      </c>
      <c r="HJ301">
        <v>35.9719</v>
      </c>
      <c r="HK301">
        <v>47.2066</v>
      </c>
      <c r="HL301">
        <v>26.4418</v>
      </c>
      <c r="HM301">
        <v>24.8097</v>
      </c>
      <c r="HN301">
        <v>23</v>
      </c>
      <c r="HO301">
        <v>877.119</v>
      </c>
      <c r="HP301">
        <v>23.7885</v>
      </c>
      <c r="HQ301">
        <v>95.2769</v>
      </c>
      <c r="HR301">
        <v>98.524</v>
      </c>
    </row>
    <row r="302" spans="1:226">
      <c r="A302">
        <v>286</v>
      </c>
      <c r="B302">
        <v>1656175865.5</v>
      </c>
      <c r="C302">
        <v>6069</v>
      </c>
      <c r="D302" t="s">
        <v>933</v>
      </c>
      <c r="E302" t="s">
        <v>934</v>
      </c>
      <c r="F302">
        <v>5</v>
      </c>
      <c r="G302" t="s">
        <v>832</v>
      </c>
      <c r="H302" t="s">
        <v>354</v>
      </c>
      <c r="I302">
        <v>1656175857.71429</v>
      </c>
      <c r="J302">
        <f>(K302)/1000</f>
        <v>0</v>
      </c>
      <c r="K302">
        <f>IF(BF302, AN302, AH302)</f>
        <v>0</v>
      </c>
      <c r="L302">
        <f>IF(BF302, AI302, AG302)</f>
        <v>0</v>
      </c>
      <c r="M302">
        <f>BH302 - IF(AU302&gt;1, L302*BB302*100.0/(AW302*BV302), 0)</f>
        <v>0</v>
      </c>
      <c r="N302">
        <f>((T302-J302/2)*M302-L302)/(T302+J302/2)</f>
        <v>0</v>
      </c>
      <c r="O302">
        <f>N302*(BO302+BP302)/1000.0</f>
        <v>0</v>
      </c>
      <c r="P302">
        <f>(BH302 - IF(AU302&gt;1, L302*BB302*100.0/(AW302*BV302), 0))*(BO302+BP302)/1000.0</f>
        <v>0</v>
      </c>
      <c r="Q302">
        <f>2.0/((1/S302-1/R302)+SIGN(S302)*SQRT((1/S302-1/R302)*(1/S302-1/R302) + 4*BC302/((BC302+1)*(BC302+1))*(2*1/S302*1/R302-1/R302*1/R302)))</f>
        <v>0</v>
      </c>
      <c r="R302">
        <f>IF(LEFT(BD302,1)&lt;&gt;"0",IF(LEFT(BD302,1)="1",3.0,BE302),$D$5+$E$5*(BV302*BO302/($K$5*1000))+$F$5*(BV302*BO302/($K$5*1000))*MAX(MIN(BB302,$J$5),$I$5)*MAX(MIN(BB302,$J$5),$I$5)+$G$5*MAX(MIN(BB302,$J$5),$I$5)*(BV302*BO302/($K$5*1000))+$H$5*(BV302*BO302/($K$5*1000))*(BV302*BO302/($K$5*1000)))</f>
        <v>0</v>
      </c>
      <c r="S302">
        <f>J302*(1000-(1000*0.61365*exp(17.502*W302/(240.97+W302))/(BO302+BP302)+BJ302)/2)/(1000*0.61365*exp(17.502*W302/(240.97+W302))/(BO302+BP302)-BJ302)</f>
        <v>0</v>
      </c>
      <c r="T302">
        <f>1/((BC302+1)/(Q302/1.6)+1/(R302/1.37)) + BC302/((BC302+1)/(Q302/1.6) + BC302/(R302/1.37))</f>
        <v>0</v>
      </c>
      <c r="U302">
        <f>(AX302*BA302)</f>
        <v>0</v>
      </c>
      <c r="V302">
        <f>(BQ302+(U302+2*0.95*5.67E-8*(((BQ302+$B$7)+273)^4-(BQ302+273)^4)-44100*J302)/(1.84*29.3*R302+8*0.95*5.67E-8*(BQ302+273)^3))</f>
        <v>0</v>
      </c>
      <c r="W302">
        <f>($C$7*BR302+$D$7*BS302+$E$7*V302)</f>
        <v>0</v>
      </c>
      <c r="X302">
        <f>0.61365*exp(17.502*W302/(240.97+W302))</f>
        <v>0</v>
      </c>
      <c r="Y302">
        <f>(Z302/AA302*100)</f>
        <v>0</v>
      </c>
      <c r="Z302">
        <f>BJ302*(BO302+BP302)/1000</f>
        <v>0</v>
      </c>
      <c r="AA302">
        <f>0.61365*exp(17.502*BQ302/(240.97+BQ302))</f>
        <v>0</v>
      </c>
      <c r="AB302">
        <f>(X302-BJ302*(BO302+BP302)/1000)</f>
        <v>0</v>
      </c>
      <c r="AC302">
        <f>(-J302*44100)</f>
        <v>0</v>
      </c>
      <c r="AD302">
        <f>2*29.3*R302*0.92*(BQ302-W302)</f>
        <v>0</v>
      </c>
      <c r="AE302">
        <f>2*0.95*5.67E-8*(((BQ302+$B$7)+273)^4-(W302+273)^4)</f>
        <v>0</v>
      </c>
      <c r="AF302">
        <f>U302+AE302+AC302+AD302</f>
        <v>0</v>
      </c>
      <c r="AG302">
        <f>BN302*AU302*(BI302-BH302*(1000-AU302*BK302)/(1000-AU302*BJ302))/(100*BB302)</f>
        <v>0</v>
      </c>
      <c r="AH302">
        <f>1000*BN302*AU302*(BJ302-BK302)/(100*BB302*(1000-AU302*BJ302))</f>
        <v>0</v>
      </c>
      <c r="AI302">
        <f>(AJ302 - AK302 - BO302*1E3/(8.314*(BQ302+273.15)) * AM302/BN302 * AL302) * BN302/(100*BB302) * (1000 - BK302)/1000</f>
        <v>0</v>
      </c>
      <c r="AJ302">
        <v>876.638477918549</v>
      </c>
      <c r="AK302">
        <v>849.478878787878</v>
      </c>
      <c r="AL302">
        <v>3.35207440163132</v>
      </c>
      <c r="AM302">
        <v>66.8778104933795</v>
      </c>
      <c r="AN302">
        <f>(AP302 - AO302 + BO302*1E3/(8.314*(BQ302+273.15)) * AR302/BN302 * AQ302) * BN302/(100*BB302) * 1000/(1000 - AP302)</f>
        <v>0</v>
      </c>
      <c r="AO302">
        <v>23.7569472974923</v>
      </c>
      <c r="AP302">
        <v>24.9245678787879</v>
      </c>
      <c r="AQ302">
        <v>-0.000115238965896037</v>
      </c>
      <c r="AR302">
        <v>77.414151381061</v>
      </c>
      <c r="AS302">
        <v>32</v>
      </c>
      <c r="AT302">
        <v>6</v>
      </c>
      <c r="AU302">
        <f>IF(AS302*$H$13&gt;=AW302,1.0,(AW302/(AW302-AS302*$H$13)))</f>
        <v>0</v>
      </c>
      <c r="AV302">
        <f>(AU302-1)*100</f>
        <v>0</v>
      </c>
      <c r="AW302">
        <f>MAX(0,($B$13+$C$13*BV302)/(1+$D$13*BV302)*BO302/(BQ302+273)*$E$13)</f>
        <v>0</v>
      </c>
      <c r="AX302">
        <f>$B$11*BW302+$C$11*BX302+$F$11*CI302*(1-CL302)</f>
        <v>0</v>
      </c>
      <c r="AY302">
        <f>AX302*AZ302</f>
        <v>0</v>
      </c>
      <c r="AZ302">
        <f>($B$11*$D$9+$C$11*$D$9+$F$11*((CV302+CN302)/MAX(CV302+CN302+CW302, 0.1)*$I$9+CW302/MAX(CV302+CN302+CW302, 0.1)*$J$9))/($B$11+$C$11+$F$11)</f>
        <v>0</v>
      </c>
      <c r="BA302">
        <f>($B$11*$K$9+$C$11*$K$9+$F$11*((CV302+CN302)/MAX(CV302+CN302+CW302, 0.1)*$P$9+CW302/MAX(CV302+CN302+CW302, 0.1)*$Q$9))/($B$11+$C$11+$F$11)</f>
        <v>0</v>
      </c>
      <c r="BB302">
        <v>2.18</v>
      </c>
      <c r="BC302">
        <v>0.5</v>
      </c>
      <c r="BD302" t="s">
        <v>355</v>
      </c>
      <c r="BE302">
        <v>2</v>
      </c>
      <c r="BF302" t="b">
        <v>1</v>
      </c>
      <c r="BG302">
        <v>1656175857.71429</v>
      </c>
      <c r="BH302">
        <v>804.367357142857</v>
      </c>
      <c r="BI302">
        <v>841.044214285714</v>
      </c>
      <c r="BJ302">
        <v>24.9164928571429</v>
      </c>
      <c r="BK302">
        <v>23.7531071428571</v>
      </c>
      <c r="BL302">
        <v>802.399107142857</v>
      </c>
      <c r="BM302">
        <v>24.8649392857143</v>
      </c>
      <c r="BN302">
        <v>500.001392857143</v>
      </c>
      <c r="BO302">
        <v>76.342925</v>
      </c>
      <c r="BP302">
        <v>0.0999738178571429</v>
      </c>
      <c r="BQ302">
        <v>28.0383392857143</v>
      </c>
      <c r="BR302">
        <v>28.578775</v>
      </c>
      <c r="BS302">
        <v>999.9</v>
      </c>
      <c r="BT302">
        <v>0</v>
      </c>
      <c r="BU302">
        <v>0</v>
      </c>
      <c r="BV302">
        <v>9996.99821428572</v>
      </c>
      <c r="BW302">
        <v>0</v>
      </c>
      <c r="BX302">
        <v>1959.80214285714</v>
      </c>
      <c r="BY302">
        <v>-36.6768</v>
      </c>
      <c r="BZ302">
        <v>824.9215</v>
      </c>
      <c r="CA302">
        <v>861.507821428571</v>
      </c>
      <c r="CB302">
        <v>1.1633825</v>
      </c>
      <c r="CC302">
        <v>841.044214285714</v>
      </c>
      <c r="CD302">
        <v>23.7531071428571</v>
      </c>
      <c r="CE302">
        <v>1.90219714285714</v>
      </c>
      <c r="CF302">
        <v>1.81338178571429</v>
      </c>
      <c r="CG302">
        <v>16.6529142857143</v>
      </c>
      <c r="CH302">
        <v>15.9026107142857</v>
      </c>
      <c r="CI302">
        <v>1999.98571428571</v>
      </c>
      <c r="CJ302">
        <v>0.979996142857143</v>
      </c>
      <c r="CK302">
        <v>0.0200033857142857</v>
      </c>
      <c r="CL302">
        <v>0</v>
      </c>
      <c r="CM302">
        <v>2.492975</v>
      </c>
      <c r="CN302">
        <v>0</v>
      </c>
      <c r="CO302">
        <v>2086.66928571429</v>
      </c>
      <c r="CP302">
        <v>16705.2785714286</v>
      </c>
      <c r="CQ302">
        <v>46.5</v>
      </c>
      <c r="CR302">
        <v>49.312</v>
      </c>
      <c r="CS302">
        <v>47.562</v>
      </c>
      <c r="CT302">
        <v>47.223</v>
      </c>
      <c r="CU302">
        <v>46.07775</v>
      </c>
      <c r="CV302">
        <v>1959.97571428571</v>
      </c>
      <c r="CW302">
        <v>40.01</v>
      </c>
      <c r="CX302">
        <v>0</v>
      </c>
      <c r="CY302">
        <v>1656175864.2</v>
      </c>
      <c r="CZ302">
        <v>0</v>
      </c>
      <c r="DA302">
        <v>0</v>
      </c>
      <c r="DB302" t="s">
        <v>356</v>
      </c>
      <c r="DC302">
        <v>1656081796.1</v>
      </c>
      <c r="DD302">
        <v>1656081786.6</v>
      </c>
      <c r="DE302">
        <v>0</v>
      </c>
      <c r="DF302">
        <v>0.447</v>
      </c>
      <c r="DG302">
        <v>0.012</v>
      </c>
      <c r="DH302">
        <v>1.816</v>
      </c>
      <c r="DI302">
        <v>-0.091</v>
      </c>
      <c r="DJ302">
        <v>420</v>
      </c>
      <c r="DK302">
        <v>13</v>
      </c>
      <c r="DL302">
        <v>0.64</v>
      </c>
      <c r="DM302">
        <v>0.22</v>
      </c>
      <c r="DN302">
        <v>-36.7543512195122</v>
      </c>
      <c r="DO302">
        <v>1.48461742160279</v>
      </c>
      <c r="DP302">
        <v>0.199702902652368</v>
      </c>
      <c r="DQ302">
        <v>0</v>
      </c>
      <c r="DR302">
        <v>1.18349463414634</v>
      </c>
      <c r="DS302">
        <v>-0.248513519163759</v>
      </c>
      <c r="DT302">
        <v>0.032534047688729</v>
      </c>
      <c r="DU302">
        <v>0</v>
      </c>
      <c r="DV302">
        <v>0</v>
      </c>
      <c r="DW302">
        <v>2</v>
      </c>
      <c r="DX302" t="s">
        <v>357</v>
      </c>
      <c r="DY302">
        <v>2.78788</v>
      </c>
      <c r="DZ302">
        <v>2.71653</v>
      </c>
      <c r="EA302">
        <v>0.123175</v>
      </c>
      <c r="EB302">
        <v>0.126775</v>
      </c>
      <c r="EC302">
        <v>0.0884273</v>
      </c>
      <c r="ED302">
        <v>0.0848292</v>
      </c>
      <c r="EE302">
        <v>24307.2</v>
      </c>
      <c r="EF302">
        <v>21002.7</v>
      </c>
      <c r="EG302">
        <v>24859.8</v>
      </c>
      <c r="EH302">
        <v>23463.4</v>
      </c>
      <c r="EI302">
        <v>38782.8</v>
      </c>
      <c r="EJ302">
        <v>35598.5</v>
      </c>
      <c r="EK302">
        <v>45056.1</v>
      </c>
      <c r="EL302">
        <v>41933.2</v>
      </c>
      <c r="EM302">
        <v>1.6541</v>
      </c>
      <c r="EN302">
        <v>2.06437</v>
      </c>
      <c r="EO302">
        <v>-0.0449494</v>
      </c>
      <c r="EP302">
        <v>0</v>
      </c>
      <c r="EQ302">
        <v>29.3428</v>
      </c>
      <c r="ER302">
        <v>999.9</v>
      </c>
      <c r="ES302">
        <v>33.86</v>
      </c>
      <c r="ET302">
        <v>38.673</v>
      </c>
      <c r="EU302">
        <v>30.6227</v>
      </c>
      <c r="EV302">
        <v>53.4669</v>
      </c>
      <c r="EW302">
        <v>32.0232</v>
      </c>
      <c r="EX302">
        <v>2</v>
      </c>
      <c r="EY302">
        <v>0.725625</v>
      </c>
      <c r="EZ302">
        <v>5.8044</v>
      </c>
      <c r="FA302">
        <v>20.1424</v>
      </c>
      <c r="FB302">
        <v>5.23212</v>
      </c>
      <c r="FC302">
        <v>11.9938</v>
      </c>
      <c r="FD302">
        <v>4.95535</v>
      </c>
      <c r="FE302">
        <v>3.3039</v>
      </c>
      <c r="FF302">
        <v>9999</v>
      </c>
      <c r="FG302">
        <v>312.5</v>
      </c>
      <c r="FH302">
        <v>3844.4</v>
      </c>
      <c r="FI302">
        <v>9999</v>
      </c>
      <c r="FJ302">
        <v>1.86814</v>
      </c>
      <c r="FK302">
        <v>1.86399</v>
      </c>
      <c r="FL302">
        <v>1.87134</v>
      </c>
      <c r="FM302">
        <v>1.86251</v>
      </c>
      <c r="FN302">
        <v>1.86187</v>
      </c>
      <c r="FO302">
        <v>1.86821</v>
      </c>
      <c r="FP302">
        <v>1.85838</v>
      </c>
      <c r="FQ302">
        <v>1.86462</v>
      </c>
      <c r="FR302">
        <v>5</v>
      </c>
      <c r="FS302">
        <v>0</v>
      </c>
      <c r="FT302">
        <v>0</v>
      </c>
      <c r="FU302">
        <v>0</v>
      </c>
      <c r="FV302" t="s">
        <v>358</v>
      </c>
      <c r="FW302" t="s">
        <v>359</v>
      </c>
      <c r="FX302" t="s">
        <v>360</v>
      </c>
      <c r="FY302" t="s">
        <v>360</v>
      </c>
      <c r="FZ302" t="s">
        <v>360</v>
      </c>
      <c r="GA302" t="s">
        <v>360</v>
      </c>
      <c r="GB302">
        <v>0</v>
      </c>
      <c r="GC302">
        <v>100</v>
      </c>
      <c r="GD302">
        <v>100</v>
      </c>
      <c r="GE302">
        <v>2.004</v>
      </c>
      <c r="GF302">
        <v>0.0515</v>
      </c>
      <c r="GG302">
        <v>0.394990895927804</v>
      </c>
      <c r="GH302">
        <v>0.00311535208462502</v>
      </c>
      <c r="GI302">
        <v>-2.16445174003142e-06</v>
      </c>
      <c r="GJ302">
        <v>9.0383515404126e-10</v>
      </c>
      <c r="GK302">
        <v>0.0515542376217994</v>
      </c>
      <c r="GL302">
        <v>0</v>
      </c>
      <c r="GM302">
        <v>0</v>
      </c>
      <c r="GN302">
        <v>0</v>
      </c>
      <c r="GO302">
        <v>18</v>
      </c>
      <c r="GP302">
        <v>2154</v>
      </c>
      <c r="GQ302">
        <v>2</v>
      </c>
      <c r="GR302">
        <v>17</v>
      </c>
      <c r="GS302">
        <v>1567.8</v>
      </c>
      <c r="GT302">
        <v>1568</v>
      </c>
      <c r="GU302">
        <v>2.39624</v>
      </c>
      <c r="GV302">
        <v>2.38892</v>
      </c>
      <c r="GW302">
        <v>1.99829</v>
      </c>
      <c r="GX302">
        <v>2.66602</v>
      </c>
      <c r="GY302">
        <v>2.09351</v>
      </c>
      <c r="GZ302">
        <v>2.31934</v>
      </c>
      <c r="HA302">
        <v>43.9743</v>
      </c>
      <c r="HB302">
        <v>14.7975</v>
      </c>
      <c r="HC302">
        <v>18</v>
      </c>
      <c r="HD302">
        <v>405.424</v>
      </c>
      <c r="HE302">
        <v>691.985</v>
      </c>
      <c r="HF302">
        <v>22.9965</v>
      </c>
      <c r="HG302">
        <v>36.2494</v>
      </c>
      <c r="HH302">
        <v>30.0009</v>
      </c>
      <c r="HI302">
        <v>35.9959</v>
      </c>
      <c r="HJ302">
        <v>35.983</v>
      </c>
      <c r="HK302">
        <v>47.9497</v>
      </c>
      <c r="HL302">
        <v>26.4418</v>
      </c>
      <c r="HM302">
        <v>24.4368</v>
      </c>
      <c r="HN302">
        <v>23</v>
      </c>
      <c r="HO302">
        <v>890.546</v>
      </c>
      <c r="HP302">
        <v>23.7885</v>
      </c>
      <c r="HQ302">
        <v>95.2733</v>
      </c>
      <c r="HR302">
        <v>98.5218</v>
      </c>
    </row>
    <row r="303" spans="1:226">
      <c r="A303">
        <v>287</v>
      </c>
      <c r="B303">
        <v>1656175870.5</v>
      </c>
      <c r="C303">
        <v>6074</v>
      </c>
      <c r="D303" t="s">
        <v>935</v>
      </c>
      <c r="E303" t="s">
        <v>936</v>
      </c>
      <c r="F303">
        <v>5</v>
      </c>
      <c r="G303" t="s">
        <v>832</v>
      </c>
      <c r="H303" t="s">
        <v>354</v>
      </c>
      <c r="I303">
        <v>1656175863</v>
      </c>
      <c r="J303">
        <f>(K303)/1000</f>
        <v>0</v>
      </c>
      <c r="K303">
        <f>IF(BF303, AN303, AH303)</f>
        <v>0</v>
      </c>
      <c r="L303">
        <f>IF(BF303, AI303, AG303)</f>
        <v>0</v>
      </c>
      <c r="M303">
        <f>BH303 - IF(AU303&gt;1, L303*BB303*100.0/(AW303*BV303), 0)</f>
        <v>0</v>
      </c>
      <c r="N303">
        <f>((T303-J303/2)*M303-L303)/(T303+J303/2)</f>
        <v>0</v>
      </c>
      <c r="O303">
        <f>N303*(BO303+BP303)/1000.0</f>
        <v>0</v>
      </c>
      <c r="P303">
        <f>(BH303 - IF(AU303&gt;1, L303*BB303*100.0/(AW303*BV303), 0))*(BO303+BP303)/1000.0</f>
        <v>0</v>
      </c>
      <c r="Q303">
        <f>2.0/((1/S303-1/R303)+SIGN(S303)*SQRT((1/S303-1/R303)*(1/S303-1/R303) + 4*BC303/((BC303+1)*(BC303+1))*(2*1/S303*1/R303-1/R303*1/R303)))</f>
        <v>0</v>
      </c>
      <c r="R303">
        <f>IF(LEFT(BD303,1)&lt;&gt;"0",IF(LEFT(BD303,1)="1",3.0,BE303),$D$5+$E$5*(BV303*BO303/($K$5*1000))+$F$5*(BV303*BO303/($K$5*1000))*MAX(MIN(BB303,$J$5),$I$5)*MAX(MIN(BB303,$J$5),$I$5)+$G$5*MAX(MIN(BB303,$J$5),$I$5)*(BV303*BO303/($K$5*1000))+$H$5*(BV303*BO303/($K$5*1000))*(BV303*BO303/($K$5*1000)))</f>
        <v>0</v>
      </c>
      <c r="S303">
        <f>J303*(1000-(1000*0.61365*exp(17.502*W303/(240.97+W303))/(BO303+BP303)+BJ303)/2)/(1000*0.61365*exp(17.502*W303/(240.97+W303))/(BO303+BP303)-BJ303)</f>
        <v>0</v>
      </c>
      <c r="T303">
        <f>1/((BC303+1)/(Q303/1.6)+1/(R303/1.37)) + BC303/((BC303+1)/(Q303/1.6) + BC303/(R303/1.37))</f>
        <v>0</v>
      </c>
      <c r="U303">
        <f>(AX303*BA303)</f>
        <v>0</v>
      </c>
      <c r="V303">
        <f>(BQ303+(U303+2*0.95*5.67E-8*(((BQ303+$B$7)+273)^4-(BQ303+273)^4)-44100*J303)/(1.84*29.3*R303+8*0.95*5.67E-8*(BQ303+273)^3))</f>
        <v>0</v>
      </c>
      <c r="W303">
        <f>($C$7*BR303+$D$7*BS303+$E$7*V303)</f>
        <v>0</v>
      </c>
      <c r="X303">
        <f>0.61365*exp(17.502*W303/(240.97+W303))</f>
        <v>0</v>
      </c>
      <c r="Y303">
        <f>(Z303/AA303*100)</f>
        <v>0</v>
      </c>
      <c r="Z303">
        <f>BJ303*(BO303+BP303)/1000</f>
        <v>0</v>
      </c>
      <c r="AA303">
        <f>0.61365*exp(17.502*BQ303/(240.97+BQ303))</f>
        <v>0</v>
      </c>
      <c r="AB303">
        <f>(X303-BJ303*(BO303+BP303)/1000)</f>
        <v>0</v>
      </c>
      <c r="AC303">
        <f>(-J303*44100)</f>
        <v>0</v>
      </c>
      <c r="AD303">
        <f>2*29.3*R303*0.92*(BQ303-W303)</f>
        <v>0</v>
      </c>
      <c r="AE303">
        <f>2*0.95*5.67E-8*(((BQ303+$B$7)+273)^4-(W303+273)^4)</f>
        <v>0</v>
      </c>
      <c r="AF303">
        <f>U303+AE303+AC303+AD303</f>
        <v>0</v>
      </c>
      <c r="AG303">
        <f>BN303*AU303*(BI303-BH303*(1000-AU303*BK303)/(1000-AU303*BJ303))/(100*BB303)</f>
        <v>0</v>
      </c>
      <c r="AH303">
        <f>1000*BN303*AU303*(BJ303-BK303)/(100*BB303*(1000-AU303*BJ303))</f>
        <v>0</v>
      </c>
      <c r="AI303">
        <f>(AJ303 - AK303 - BO303*1E3/(8.314*(BQ303+273.15)) * AM303/BN303 * AL303) * BN303/(100*BB303) * (1000 - BK303)/1000</f>
        <v>0</v>
      </c>
      <c r="AJ303">
        <v>893.819254674513</v>
      </c>
      <c r="AK303">
        <v>866.448563636363</v>
      </c>
      <c r="AL303">
        <v>3.41851882736265</v>
      </c>
      <c r="AM303">
        <v>66.8778104933795</v>
      </c>
      <c r="AN303">
        <f>(AP303 - AO303 + BO303*1E3/(8.314*(BQ303+273.15)) * AR303/BN303 * AQ303) * BN303/(100*BB303) * 1000/(1000 - AP303)</f>
        <v>0</v>
      </c>
      <c r="AO303">
        <v>23.7557206049923</v>
      </c>
      <c r="AP303">
        <v>24.9250175757576</v>
      </c>
      <c r="AQ303">
        <v>0.000261014540428883</v>
      </c>
      <c r="AR303">
        <v>77.414151381061</v>
      </c>
      <c r="AS303">
        <v>32</v>
      </c>
      <c r="AT303">
        <v>6</v>
      </c>
      <c r="AU303">
        <f>IF(AS303*$H$13&gt;=AW303,1.0,(AW303/(AW303-AS303*$H$13)))</f>
        <v>0</v>
      </c>
      <c r="AV303">
        <f>(AU303-1)*100</f>
        <v>0</v>
      </c>
      <c r="AW303">
        <f>MAX(0,($B$13+$C$13*BV303)/(1+$D$13*BV303)*BO303/(BQ303+273)*$E$13)</f>
        <v>0</v>
      </c>
      <c r="AX303">
        <f>$B$11*BW303+$C$11*BX303+$F$11*CI303*(1-CL303)</f>
        <v>0</v>
      </c>
      <c r="AY303">
        <f>AX303*AZ303</f>
        <v>0</v>
      </c>
      <c r="AZ303">
        <f>($B$11*$D$9+$C$11*$D$9+$F$11*((CV303+CN303)/MAX(CV303+CN303+CW303, 0.1)*$I$9+CW303/MAX(CV303+CN303+CW303, 0.1)*$J$9))/($B$11+$C$11+$F$11)</f>
        <v>0</v>
      </c>
      <c r="BA303">
        <f>($B$11*$K$9+$C$11*$K$9+$F$11*((CV303+CN303)/MAX(CV303+CN303+CW303, 0.1)*$P$9+CW303/MAX(CV303+CN303+CW303, 0.1)*$Q$9))/($B$11+$C$11+$F$11)</f>
        <v>0</v>
      </c>
      <c r="BB303">
        <v>2.18</v>
      </c>
      <c r="BC303">
        <v>0.5</v>
      </c>
      <c r="BD303" t="s">
        <v>355</v>
      </c>
      <c r="BE303">
        <v>2</v>
      </c>
      <c r="BF303" t="b">
        <v>1</v>
      </c>
      <c r="BG303">
        <v>1656175863</v>
      </c>
      <c r="BH303">
        <v>821.785925925926</v>
      </c>
      <c r="BI303">
        <v>858.54962962963</v>
      </c>
      <c r="BJ303">
        <v>24.9239666666667</v>
      </c>
      <c r="BK303">
        <v>23.7489925925926</v>
      </c>
      <c r="BL303">
        <v>819.793518518519</v>
      </c>
      <c r="BM303">
        <v>24.8724074074074</v>
      </c>
      <c r="BN303">
        <v>499.999962962963</v>
      </c>
      <c r="BO303">
        <v>76.3431518518519</v>
      </c>
      <c r="BP303">
        <v>0.0999809592592593</v>
      </c>
      <c r="BQ303">
        <v>28.0295407407407</v>
      </c>
      <c r="BR303">
        <v>28.5703851851852</v>
      </c>
      <c r="BS303">
        <v>999.9</v>
      </c>
      <c r="BT303">
        <v>0</v>
      </c>
      <c r="BU303">
        <v>0</v>
      </c>
      <c r="BV303">
        <v>9993.09481481481</v>
      </c>
      <c r="BW303">
        <v>0</v>
      </c>
      <c r="BX303">
        <v>1959.26851851852</v>
      </c>
      <c r="BY303">
        <v>-36.7637185185185</v>
      </c>
      <c r="BZ303">
        <v>842.791555555556</v>
      </c>
      <c r="CA303">
        <v>879.435259259259</v>
      </c>
      <c r="CB303">
        <v>1.17497296296296</v>
      </c>
      <c r="CC303">
        <v>858.54962962963</v>
      </c>
      <c r="CD303">
        <v>23.7489925925926</v>
      </c>
      <c r="CE303">
        <v>1.90277333333333</v>
      </c>
      <c r="CF303">
        <v>1.81307333333333</v>
      </c>
      <c r="CG303">
        <v>16.6576814814815</v>
      </c>
      <c r="CH303">
        <v>15.8999481481481</v>
      </c>
      <c r="CI303">
        <v>1999.9762962963</v>
      </c>
      <c r="CJ303">
        <v>0.979995888888889</v>
      </c>
      <c r="CK303">
        <v>0.0200036481481481</v>
      </c>
      <c r="CL303">
        <v>0</v>
      </c>
      <c r="CM303">
        <v>2.45845925925926</v>
      </c>
      <c r="CN303">
        <v>0</v>
      </c>
      <c r="CO303">
        <v>2083.72777777778</v>
      </c>
      <c r="CP303">
        <v>16705.2</v>
      </c>
      <c r="CQ303">
        <v>46.5</v>
      </c>
      <c r="CR303">
        <v>49.312</v>
      </c>
      <c r="CS303">
        <v>47.562</v>
      </c>
      <c r="CT303">
        <v>47.2056666666667</v>
      </c>
      <c r="CU303">
        <v>46.0666666666666</v>
      </c>
      <c r="CV303">
        <v>1959.9662962963</v>
      </c>
      <c r="CW303">
        <v>40.01</v>
      </c>
      <c r="CX303">
        <v>0</v>
      </c>
      <c r="CY303">
        <v>1656175869.6</v>
      </c>
      <c r="CZ303">
        <v>0</v>
      </c>
      <c r="DA303">
        <v>0</v>
      </c>
      <c r="DB303" t="s">
        <v>356</v>
      </c>
      <c r="DC303">
        <v>1656081796.1</v>
      </c>
      <c r="DD303">
        <v>1656081786.6</v>
      </c>
      <c r="DE303">
        <v>0</v>
      </c>
      <c r="DF303">
        <v>0.447</v>
      </c>
      <c r="DG303">
        <v>0.012</v>
      </c>
      <c r="DH303">
        <v>1.816</v>
      </c>
      <c r="DI303">
        <v>-0.091</v>
      </c>
      <c r="DJ303">
        <v>420</v>
      </c>
      <c r="DK303">
        <v>13</v>
      </c>
      <c r="DL303">
        <v>0.64</v>
      </c>
      <c r="DM303">
        <v>0.22</v>
      </c>
      <c r="DN303">
        <v>-36.7647341463415</v>
      </c>
      <c r="DO303">
        <v>-0.997298257839785</v>
      </c>
      <c r="DP303">
        <v>0.212431611502937</v>
      </c>
      <c r="DQ303">
        <v>0</v>
      </c>
      <c r="DR303">
        <v>1.17066097560976</v>
      </c>
      <c r="DS303">
        <v>0.10897024390244</v>
      </c>
      <c r="DT303">
        <v>0.017212315047433</v>
      </c>
      <c r="DU303">
        <v>0</v>
      </c>
      <c r="DV303">
        <v>0</v>
      </c>
      <c r="DW303">
        <v>2</v>
      </c>
      <c r="DX303" t="s">
        <v>357</v>
      </c>
      <c r="DY303">
        <v>2.78777</v>
      </c>
      <c r="DZ303">
        <v>2.71647</v>
      </c>
      <c r="EA303">
        <v>0.124808</v>
      </c>
      <c r="EB303">
        <v>0.128391</v>
      </c>
      <c r="EC303">
        <v>0.0884189</v>
      </c>
      <c r="ED303">
        <v>0.0846547</v>
      </c>
      <c r="EE303">
        <v>24260.9</v>
      </c>
      <c r="EF303">
        <v>20963.1</v>
      </c>
      <c r="EG303">
        <v>24858.8</v>
      </c>
      <c r="EH303">
        <v>23462.6</v>
      </c>
      <c r="EI303">
        <v>38781.6</v>
      </c>
      <c r="EJ303">
        <v>35604.3</v>
      </c>
      <c r="EK303">
        <v>45054.3</v>
      </c>
      <c r="EL303">
        <v>41932</v>
      </c>
      <c r="EM303">
        <v>1.65432</v>
      </c>
      <c r="EN303">
        <v>2.064</v>
      </c>
      <c r="EO303">
        <v>-0.0531338</v>
      </c>
      <c r="EP303">
        <v>0</v>
      </c>
      <c r="EQ303">
        <v>29.3269</v>
      </c>
      <c r="ER303">
        <v>999.9</v>
      </c>
      <c r="ES303">
        <v>33.812</v>
      </c>
      <c r="ET303">
        <v>38.683</v>
      </c>
      <c r="EU303">
        <v>30.5936</v>
      </c>
      <c r="EV303">
        <v>53.3869</v>
      </c>
      <c r="EW303">
        <v>32.1314</v>
      </c>
      <c r="EX303">
        <v>2</v>
      </c>
      <c r="EY303">
        <v>0.726593</v>
      </c>
      <c r="EZ303">
        <v>5.78277</v>
      </c>
      <c r="FA303">
        <v>20.1431</v>
      </c>
      <c r="FB303">
        <v>5.23122</v>
      </c>
      <c r="FC303">
        <v>11.9926</v>
      </c>
      <c r="FD303">
        <v>4.95545</v>
      </c>
      <c r="FE303">
        <v>3.30395</v>
      </c>
      <c r="FF303">
        <v>9999</v>
      </c>
      <c r="FG303">
        <v>312.5</v>
      </c>
      <c r="FH303">
        <v>3844.7</v>
      </c>
      <c r="FI303">
        <v>9999</v>
      </c>
      <c r="FJ303">
        <v>1.86813</v>
      </c>
      <c r="FK303">
        <v>1.864</v>
      </c>
      <c r="FL303">
        <v>1.87134</v>
      </c>
      <c r="FM303">
        <v>1.86254</v>
      </c>
      <c r="FN303">
        <v>1.86187</v>
      </c>
      <c r="FO303">
        <v>1.86818</v>
      </c>
      <c r="FP303">
        <v>1.85837</v>
      </c>
      <c r="FQ303">
        <v>1.86462</v>
      </c>
      <c r="FR303">
        <v>5</v>
      </c>
      <c r="FS303">
        <v>0</v>
      </c>
      <c r="FT303">
        <v>0</v>
      </c>
      <c r="FU303">
        <v>0</v>
      </c>
      <c r="FV303" t="s">
        <v>358</v>
      </c>
      <c r="FW303" t="s">
        <v>359</v>
      </c>
      <c r="FX303" t="s">
        <v>360</v>
      </c>
      <c r="FY303" t="s">
        <v>360</v>
      </c>
      <c r="FZ303" t="s">
        <v>360</v>
      </c>
      <c r="GA303" t="s">
        <v>360</v>
      </c>
      <c r="GB303">
        <v>0</v>
      </c>
      <c r="GC303">
        <v>100</v>
      </c>
      <c r="GD303">
        <v>100</v>
      </c>
      <c r="GE303">
        <v>2.026</v>
      </c>
      <c r="GF303">
        <v>0.0515</v>
      </c>
      <c r="GG303">
        <v>0.394990895927804</v>
      </c>
      <c r="GH303">
        <v>0.00311535208462502</v>
      </c>
      <c r="GI303">
        <v>-2.16445174003142e-06</v>
      </c>
      <c r="GJ303">
        <v>9.0383515404126e-10</v>
      </c>
      <c r="GK303">
        <v>0.0515542376217994</v>
      </c>
      <c r="GL303">
        <v>0</v>
      </c>
      <c r="GM303">
        <v>0</v>
      </c>
      <c r="GN303">
        <v>0</v>
      </c>
      <c r="GO303">
        <v>18</v>
      </c>
      <c r="GP303">
        <v>2154</v>
      </c>
      <c r="GQ303">
        <v>2</v>
      </c>
      <c r="GR303">
        <v>17</v>
      </c>
      <c r="GS303">
        <v>1567.9</v>
      </c>
      <c r="GT303">
        <v>1568.1</v>
      </c>
      <c r="GU303">
        <v>2.4292</v>
      </c>
      <c r="GV303">
        <v>2.37549</v>
      </c>
      <c r="GW303">
        <v>1.99829</v>
      </c>
      <c r="GX303">
        <v>2.66479</v>
      </c>
      <c r="GY303">
        <v>2.09351</v>
      </c>
      <c r="GZ303">
        <v>2.41943</v>
      </c>
      <c r="HA303">
        <v>43.9743</v>
      </c>
      <c r="HB303">
        <v>14.8413</v>
      </c>
      <c r="HC303">
        <v>18</v>
      </c>
      <c r="HD303">
        <v>405.617</v>
      </c>
      <c r="HE303">
        <v>691.769</v>
      </c>
      <c r="HF303">
        <v>22.9959</v>
      </c>
      <c r="HG303">
        <v>36.2587</v>
      </c>
      <c r="HH303">
        <v>30.0009</v>
      </c>
      <c r="HI303">
        <v>36.0071</v>
      </c>
      <c r="HJ303">
        <v>35.994</v>
      </c>
      <c r="HK303">
        <v>48.6156</v>
      </c>
      <c r="HL303">
        <v>26.4418</v>
      </c>
      <c r="HM303">
        <v>24.4368</v>
      </c>
      <c r="HN303">
        <v>23</v>
      </c>
      <c r="HO303">
        <v>910.71</v>
      </c>
      <c r="HP303">
        <v>23.7885</v>
      </c>
      <c r="HQ303">
        <v>95.2696</v>
      </c>
      <c r="HR303">
        <v>98.5189</v>
      </c>
    </row>
    <row r="304" spans="1:226">
      <c r="A304">
        <v>288</v>
      </c>
      <c r="B304">
        <v>1656175875.5</v>
      </c>
      <c r="C304">
        <v>6079</v>
      </c>
      <c r="D304" t="s">
        <v>937</v>
      </c>
      <c r="E304" t="s">
        <v>938</v>
      </c>
      <c r="F304">
        <v>5</v>
      </c>
      <c r="G304" t="s">
        <v>832</v>
      </c>
      <c r="H304" t="s">
        <v>354</v>
      </c>
      <c r="I304">
        <v>1656175867.71429</v>
      </c>
      <c r="J304">
        <f>(K304)/1000</f>
        <v>0</v>
      </c>
      <c r="K304">
        <f>IF(BF304, AN304, AH304)</f>
        <v>0</v>
      </c>
      <c r="L304">
        <f>IF(BF304, AI304, AG304)</f>
        <v>0</v>
      </c>
      <c r="M304">
        <f>BH304 - IF(AU304&gt;1, L304*BB304*100.0/(AW304*BV304), 0)</f>
        <v>0</v>
      </c>
      <c r="N304">
        <f>((T304-J304/2)*M304-L304)/(T304+J304/2)</f>
        <v>0</v>
      </c>
      <c r="O304">
        <f>N304*(BO304+BP304)/1000.0</f>
        <v>0</v>
      </c>
      <c r="P304">
        <f>(BH304 - IF(AU304&gt;1, L304*BB304*100.0/(AW304*BV304), 0))*(BO304+BP304)/1000.0</f>
        <v>0</v>
      </c>
      <c r="Q304">
        <f>2.0/((1/S304-1/R304)+SIGN(S304)*SQRT((1/S304-1/R304)*(1/S304-1/R304) + 4*BC304/((BC304+1)*(BC304+1))*(2*1/S304*1/R304-1/R304*1/R304)))</f>
        <v>0</v>
      </c>
      <c r="R304">
        <f>IF(LEFT(BD304,1)&lt;&gt;"0",IF(LEFT(BD304,1)="1",3.0,BE304),$D$5+$E$5*(BV304*BO304/($K$5*1000))+$F$5*(BV304*BO304/($K$5*1000))*MAX(MIN(BB304,$J$5),$I$5)*MAX(MIN(BB304,$J$5),$I$5)+$G$5*MAX(MIN(BB304,$J$5),$I$5)*(BV304*BO304/($K$5*1000))+$H$5*(BV304*BO304/($K$5*1000))*(BV304*BO304/($K$5*1000)))</f>
        <v>0</v>
      </c>
      <c r="S304">
        <f>J304*(1000-(1000*0.61365*exp(17.502*W304/(240.97+W304))/(BO304+BP304)+BJ304)/2)/(1000*0.61365*exp(17.502*W304/(240.97+W304))/(BO304+BP304)-BJ304)</f>
        <v>0</v>
      </c>
      <c r="T304">
        <f>1/((BC304+1)/(Q304/1.6)+1/(R304/1.37)) + BC304/((BC304+1)/(Q304/1.6) + BC304/(R304/1.37))</f>
        <v>0</v>
      </c>
      <c r="U304">
        <f>(AX304*BA304)</f>
        <v>0</v>
      </c>
      <c r="V304">
        <f>(BQ304+(U304+2*0.95*5.67E-8*(((BQ304+$B$7)+273)^4-(BQ304+273)^4)-44100*J304)/(1.84*29.3*R304+8*0.95*5.67E-8*(BQ304+273)^3))</f>
        <v>0</v>
      </c>
      <c r="W304">
        <f>($C$7*BR304+$D$7*BS304+$E$7*V304)</f>
        <v>0</v>
      </c>
      <c r="X304">
        <f>0.61365*exp(17.502*W304/(240.97+W304))</f>
        <v>0</v>
      </c>
      <c r="Y304">
        <f>(Z304/AA304*100)</f>
        <v>0</v>
      </c>
      <c r="Z304">
        <f>BJ304*(BO304+BP304)/1000</f>
        <v>0</v>
      </c>
      <c r="AA304">
        <f>0.61365*exp(17.502*BQ304/(240.97+BQ304))</f>
        <v>0</v>
      </c>
      <c r="AB304">
        <f>(X304-BJ304*(BO304+BP304)/1000)</f>
        <v>0</v>
      </c>
      <c r="AC304">
        <f>(-J304*44100)</f>
        <v>0</v>
      </c>
      <c r="AD304">
        <f>2*29.3*R304*0.92*(BQ304-W304)</f>
        <v>0</v>
      </c>
      <c r="AE304">
        <f>2*0.95*5.67E-8*(((BQ304+$B$7)+273)^4-(W304+273)^4)</f>
        <v>0</v>
      </c>
      <c r="AF304">
        <f>U304+AE304+AC304+AD304</f>
        <v>0</v>
      </c>
      <c r="AG304">
        <f>BN304*AU304*(BI304-BH304*(1000-AU304*BK304)/(1000-AU304*BJ304))/(100*BB304)</f>
        <v>0</v>
      </c>
      <c r="AH304">
        <f>1000*BN304*AU304*(BJ304-BK304)/(100*BB304*(1000-AU304*BJ304))</f>
        <v>0</v>
      </c>
      <c r="AI304">
        <f>(AJ304 - AK304 - BO304*1E3/(8.314*(BQ304+273.15)) * AM304/BN304 * AL304) * BN304/(100*BB304) * (1000 - BK304)/1000</f>
        <v>0</v>
      </c>
      <c r="AJ304">
        <v>910.982615004881</v>
      </c>
      <c r="AK304">
        <v>883.409654545454</v>
      </c>
      <c r="AL304">
        <v>3.39182591998639</v>
      </c>
      <c r="AM304">
        <v>66.8778104933795</v>
      </c>
      <c r="AN304">
        <f>(AP304 - AO304 + BO304*1E3/(8.314*(BQ304+273.15)) * AR304/BN304 * AQ304) * BN304/(100*BB304) * 1000/(1000 - AP304)</f>
        <v>0</v>
      </c>
      <c r="AO304">
        <v>23.6778180041955</v>
      </c>
      <c r="AP304">
        <v>24.8957690909091</v>
      </c>
      <c r="AQ304">
        <v>-0.00628166404799174</v>
      </c>
      <c r="AR304">
        <v>77.414151381061</v>
      </c>
      <c r="AS304">
        <v>32</v>
      </c>
      <c r="AT304">
        <v>6</v>
      </c>
      <c r="AU304">
        <f>IF(AS304*$H$13&gt;=AW304,1.0,(AW304/(AW304-AS304*$H$13)))</f>
        <v>0</v>
      </c>
      <c r="AV304">
        <f>(AU304-1)*100</f>
        <v>0</v>
      </c>
      <c r="AW304">
        <f>MAX(0,($B$13+$C$13*BV304)/(1+$D$13*BV304)*BO304/(BQ304+273)*$E$13)</f>
        <v>0</v>
      </c>
      <c r="AX304">
        <f>$B$11*BW304+$C$11*BX304+$F$11*CI304*(1-CL304)</f>
        <v>0</v>
      </c>
      <c r="AY304">
        <f>AX304*AZ304</f>
        <v>0</v>
      </c>
      <c r="AZ304">
        <f>($B$11*$D$9+$C$11*$D$9+$F$11*((CV304+CN304)/MAX(CV304+CN304+CW304, 0.1)*$I$9+CW304/MAX(CV304+CN304+CW304, 0.1)*$J$9))/($B$11+$C$11+$F$11)</f>
        <v>0</v>
      </c>
      <c r="BA304">
        <f>($B$11*$K$9+$C$11*$K$9+$F$11*((CV304+CN304)/MAX(CV304+CN304+CW304, 0.1)*$P$9+CW304/MAX(CV304+CN304+CW304, 0.1)*$Q$9))/($B$11+$C$11+$F$11)</f>
        <v>0</v>
      </c>
      <c r="BB304">
        <v>2.18</v>
      </c>
      <c r="BC304">
        <v>0.5</v>
      </c>
      <c r="BD304" t="s">
        <v>355</v>
      </c>
      <c r="BE304">
        <v>2</v>
      </c>
      <c r="BF304" t="b">
        <v>1</v>
      </c>
      <c r="BG304">
        <v>1656175867.71429</v>
      </c>
      <c r="BH304">
        <v>837.306571428571</v>
      </c>
      <c r="BI304">
        <v>874.263321428571</v>
      </c>
      <c r="BJ304">
        <v>24.92025</v>
      </c>
      <c r="BK304">
        <v>23.7234607142857</v>
      </c>
      <c r="BL304">
        <v>835.292607142857</v>
      </c>
      <c r="BM304">
        <v>24.8686928571429</v>
      </c>
      <c r="BN304">
        <v>500.010142857143</v>
      </c>
      <c r="BO304">
        <v>76.3432428571429</v>
      </c>
      <c r="BP304">
        <v>0.100003021428571</v>
      </c>
      <c r="BQ304">
        <v>28.0272214285714</v>
      </c>
      <c r="BR304">
        <v>28.4951678571429</v>
      </c>
      <c r="BS304">
        <v>999.9</v>
      </c>
      <c r="BT304">
        <v>0</v>
      </c>
      <c r="BU304">
        <v>0</v>
      </c>
      <c r="BV304">
        <v>9990.12714285714</v>
      </c>
      <c r="BW304">
        <v>0</v>
      </c>
      <c r="BX304">
        <v>1962.88428571429</v>
      </c>
      <c r="BY304">
        <v>-36.9567535714286</v>
      </c>
      <c r="BZ304">
        <v>858.705535714286</v>
      </c>
      <c r="CA304">
        <v>895.507392857143</v>
      </c>
      <c r="CB304">
        <v>1.19679321428571</v>
      </c>
      <c r="CC304">
        <v>874.263321428571</v>
      </c>
      <c r="CD304">
        <v>23.7234607142857</v>
      </c>
      <c r="CE304">
        <v>1.90249214285714</v>
      </c>
      <c r="CF304">
        <v>1.81112607142857</v>
      </c>
      <c r="CG304">
        <v>16.6553464285714</v>
      </c>
      <c r="CH304">
        <v>15.8831285714286</v>
      </c>
      <c r="CI304">
        <v>1999.97642857143</v>
      </c>
      <c r="CJ304">
        <v>0.979995928571429</v>
      </c>
      <c r="CK304">
        <v>0.0200036071428571</v>
      </c>
      <c r="CL304">
        <v>0</v>
      </c>
      <c r="CM304">
        <v>2.46266428571429</v>
      </c>
      <c r="CN304">
        <v>0</v>
      </c>
      <c r="CO304">
        <v>2081.79178571429</v>
      </c>
      <c r="CP304">
        <v>16705.2071428571</v>
      </c>
      <c r="CQ304">
        <v>46.5</v>
      </c>
      <c r="CR304">
        <v>49.312</v>
      </c>
      <c r="CS304">
        <v>47.562</v>
      </c>
      <c r="CT304">
        <v>47.196</v>
      </c>
      <c r="CU304">
        <v>46.0665</v>
      </c>
      <c r="CV304">
        <v>1959.96642857143</v>
      </c>
      <c r="CW304">
        <v>40.01</v>
      </c>
      <c r="CX304">
        <v>0</v>
      </c>
      <c r="CY304">
        <v>1656175874.4</v>
      </c>
      <c r="CZ304">
        <v>0</v>
      </c>
      <c r="DA304">
        <v>0</v>
      </c>
      <c r="DB304" t="s">
        <v>356</v>
      </c>
      <c r="DC304">
        <v>1656081796.1</v>
      </c>
      <c r="DD304">
        <v>1656081786.6</v>
      </c>
      <c r="DE304">
        <v>0</v>
      </c>
      <c r="DF304">
        <v>0.447</v>
      </c>
      <c r="DG304">
        <v>0.012</v>
      </c>
      <c r="DH304">
        <v>1.816</v>
      </c>
      <c r="DI304">
        <v>-0.091</v>
      </c>
      <c r="DJ304">
        <v>420</v>
      </c>
      <c r="DK304">
        <v>13</v>
      </c>
      <c r="DL304">
        <v>0.64</v>
      </c>
      <c r="DM304">
        <v>0.22</v>
      </c>
      <c r="DN304">
        <v>-36.8650707317073</v>
      </c>
      <c r="DO304">
        <v>-1.89649128919866</v>
      </c>
      <c r="DP304">
        <v>0.265744156482024</v>
      </c>
      <c r="DQ304">
        <v>0</v>
      </c>
      <c r="DR304">
        <v>1.18465634146341</v>
      </c>
      <c r="DS304">
        <v>0.268554564459931</v>
      </c>
      <c r="DT304">
        <v>0.0299214124125425</v>
      </c>
      <c r="DU304">
        <v>0</v>
      </c>
      <c r="DV304">
        <v>0</v>
      </c>
      <c r="DW304">
        <v>2</v>
      </c>
      <c r="DX304" t="s">
        <v>357</v>
      </c>
      <c r="DY304">
        <v>2.78763</v>
      </c>
      <c r="DZ304">
        <v>2.71632</v>
      </c>
      <c r="EA304">
        <v>0.126424</v>
      </c>
      <c r="EB304">
        <v>0.129978</v>
      </c>
      <c r="EC304">
        <v>0.0883435</v>
      </c>
      <c r="ED304">
        <v>0.0846493</v>
      </c>
      <c r="EE304">
        <v>24215.1</v>
      </c>
      <c r="EF304">
        <v>20924.2</v>
      </c>
      <c r="EG304">
        <v>24858</v>
      </c>
      <c r="EH304">
        <v>23461.9</v>
      </c>
      <c r="EI304">
        <v>38783.7</v>
      </c>
      <c r="EJ304">
        <v>35603.5</v>
      </c>
      <c r="EK304">
        <v>45053</v>
      </c>
      <c r="EL304">
        <v>41930.8</v>
      </c>
      <c r="EM304">
        <v>1.65392</v>
      </c>
      <c r="EN304">
        <v>2.06412</v>
      </c>
      <c r="EO304">
        <v>-0.0551268</v>
      </c>
      <c r="EP304">
        <v>0</v>
      </c>
      <c r="EQ304">
        <v>29.3125</v>
      </c>
      <c r="ER304">
        <v>999.9</v>
      </c>
      <c r="ES304">
        <v>33.763</v>
      </c>
      <c r="ET304">
        <v>38.683</v>
      </c>
      <c r="EU304">
        <v>30.55</v>
      </c>
      <c r="EV304">
        <v>53.4869</v>
      </c>
      <c r="EW304">
        <v>32.0633</v>
      </c>
      <c r="EX304">
        <v>2</v>
      </c>
      <c r="EY304">
        <v>0.727444</v>
      </c>
      <c r="EZ304">
        <v>5.77084</v>
      </c>
      <c r="FA304">
        <v>20.1435</v>
      </c>
      <c r="FB304">
        <v>5.23047</v>
      </c>
      <c r="FC304">
        <v>11.9924</v>
      </c>
      <c r="FD304">
        <v>4.95505</v>
      </c>
      <c r="FE304">
        <v>3.3039</v>
      </c>
      <c r="FF304">
        <v>9999</v>
      </c>
      <c r="FG304">
        <v>312.5</v>
      </c>
      <c r="FH304">
        <v>3844.7</v>
      </c>
      <c r="FI304">
        <v>9999</v>
      </c>
      <c r="FJ304">
        <v>1.86814</v>
      </c>
      <c r="FK304">
        <v>1.86399</v>
      </c>
      <c r="FL304">
        <v>1.87135</v>
      </c>
      <c r="FM304">
        <v>1.86254</v>
      </c>
      <c r="FN304">
        <v>1.86188</v>
      </c>
      <c r="FO304">
        <v>1.86817</v>
      </c>
      <c r="FP304">
        <v>1.85837</v>
      </c>
      <c r="FQ304">
        <v>1.86462</v>
      </c>
      <c r="FR304">
        <v>5</v>
      </c>
      <c r="FS304">
        <v>0</v>
      </c>
      <c r="FT304">
        <v>0</v>
      </c>
      <c r="FU304">
        <v>0</v>
      </c>
      <c r="FV304" t="s">
        <v>358</v>
      </c>
      <c r="FW304" t="s">
        <v>359</v>
      </c>
      <c r="FX304" t="s">
        <v>360</v>
      </c>
      <c r="FY304" t="s">
        <v>360</v>
      </c>
      <c r="FZ304" t="s">
        <v>360</v>
      </c>
      <c r="GA304" t="s">
        <v>360</v>
      </c>
      <c r="GB304">
        <v>0</v>
      </c>
      <c r="GC304">
        <v>100</v>
      </c>
      <c r="GD304">
        <v>100</v>
      </c>
      <c r="GE304">
        <v>2.05</v>
      </c>
      <c r="GF304">
        <v>0.0516</v>
      </c>
      <c r="GG304">
        <v>0.394990895927804</v>
      </c>
      <c r="GH304">
        <v>0.00311535208462502</v>
      </c>
      <c r="GI304">
        <v>-2.16445174003142e-06</v>
      </c>
      <c r="GJ304">
        <v>9.0383515404126e-10</v>
      </c>
      <c r="GK304">
        <v>0.0515542376217994</v>
      </c>
      <c r="GL304">
        <v>0</v>
      </c>
      <c r="GM304">
        <v>0</v>
      </c>
      <c r="GN304">
        <v>0</v>
      </c>
      <c r="GO304">
        <v>18</v>
      </c>
      <c r="GP304">
        <v>2154</v>
      </c>
      <c r="GQ304">
        <v>2</v>
      </c>
      <c r="GR304">
        <v>17</v>
      </c>
      <c r="GS304">
        <v>1568</v>
      </c>
      <c r="GT304">
        <v>1568.1</v>
      </c>
      <c r="GU304">
        <v>2.46704</v>
      </c>
      <c r="GV304">
        <v>2.38525</v>
      </c>
      <c r="GW304">
        <v>1.99829</v>
      </c>
      <c r="GX304">
        <v>2.66602</v>
      </c>
      <c r="GY304">
        <v>2.09351</v>
      </c>
      <c r="GZ304">
        <v>2.36328</v>
      </c>
      <c r="HA304">
        <v>43.9743</v>
      </c>
      <c r="HB304">
        <v>14.8325</v>
      </c>
      <c r="HC304">
        <v>18</v>
      </c>
      <c r="HD304">
        <v>405.451</v>
      </c>
      <c r="HE304">
        <v>692.001</v>
      </c>
      <c r="HF304">
        <v>22.9969</v>
      </c>
      <c r="HG304">
        <v>36.269</v>
      </c>
      <c r="HH304">
        <v>30.001</v>
      </c>
      <c r="HI304">
        <v>36.0181</v>
      </c>
      <c r="HJ304">
        <v>36.0049</v>
      </c>
      <c r="HK304">
        <v>49.364</v>
      </c>
      <c r="HL304">
        <v>26.1651</v>
      </c>
      <c r="HM304">
        <v>24.4368</v>
      </c>
      <c r="HN304">
        <v>23</v>
      </c>
      <c r="HO304">
        <v>924.158</v>
      </c>
      <c r="HP304">
        <v>23.7885</v>
      </c>
      <c r="HQ304">
        <v>95.2665</v>
      </c>
      <c r="HR304">
        <v>98.516</v>
      </c>
    </row>
    <row r="305" spans="1:226">
      <c r="A305">
        <v>289</v>
      </c>
      <c r="B305">
        <v>1656175880.5</v>
      </c>
      <c r="C305">
        <v>6084</v>
      </c>
      <c r="D305" t="s">
        <v>939</v>
      </c>
      <c r="E305" t="s">
        <v>940</v>
      </c>
      <c r="F305">
        <v>5</v>
      </c>
      <c r="G305" t="s">
        <v>832</v>
      </c>
      <c r="H305" t="s">
        <v>354</v>
      </c>
      <c r="I305">
        <v>1656175873</v>
      </c>
      <c r="J305">
        <f>(K305)/1000</f>
        <v>0</v>
      </c>
      <c r="K305">
        <f>IF(BF305, AN305, AH305)</f>
        <v>0</v>
      </c>
      <c r="L305">
        <f>IF(BF305, AI305, AG305)</f>
        <v>0</v>
      </c>
      <c r="M305">
        <f>BH305 - IF(AU305&gt;1, L305*BB305*100.0/(AW305*BV305), 0)</f>
        <v>0</v>
      </c>
      <c r="N305">
        <f>((T305-J305/2)*M305-L305)/(T305+J305/2)</f>
        <v>0</v>
      </c>
      <c r="O305">
        <f>N305*(BO305+BP305)/1000.0</f>
        <v>0</v>
      </c>
      <c r="P305">
        <f>(BH305 - IF(AU305&gt;1, L305*BB305*100.0/(AW305*BV305), 0))*(BO305+BP305)/1000.0</f>
        <v>0</v>
      </c>
      <c r="Q305">
        <f>2.0/((1/S305-1/R305)+SIGN(S305)*SQRT((1/S305-1/R305)*(1/S305-1/R305) + 4*BC305/((BC305+1)*(BC305+1))*(2*1/S305*1/R305-1/R305*1/R305)))</f>
        <v>0</v>
      </c>
      <c r="R305">
        <f>IF(LEFT(BD305,1)&lt;&gt;"0",IF(LEFT(BD305,1)="1",3.0,BE305),$D$5+$E$5*(BV305*BO305/($K$5*1000))+$F$5*(BV305*BO305/($K$5*1000))*MAX(MIN(BB305,$J$5),$I$5)*MAX(MIN(BB305,$J$5),$I$5)+$G$5*MAX(MIN(BB305,$J$5),$I$5)*(BV305*BO305/($K$5*1000))+$H$5*(BV305*BO305/($K$5*1000))*(BV305*BO305/($K$5*1000)))</f>
        <v>0</v>
      </c>
      <c r="S305">
        <f>J305*(1000-(1000*0.61365*exp(17.502*W305/(240.97+W305))/(BO305+BP305)+BJ305)/2)/(1000*0.61365*exp(17.502*W305/(240.97+W305))/(BO305+BP305)-BJ305)</f>
        <v>0</v>
      </c>
      <c r="T305">
        <f>1/((BC305+1)/(Q305/1.6)+1/(R305/1.37)) + BC305/((BC305+1)/(Q305/1.6) + BC305/(R305/1.37))</f>
        <v>0</v>
      </c>
      <c r="U305">
        <f>(AX305*BA305)</f>
        <v>0</v>
      </c>
      <c r="V305">
        <f>(BQ305+(U305+2*0.95*5.67E-8*(((BQ305+$B$7)+273)^4-(BQ305+273)^4)-44100*J305)/(1.84*29.3*R305+8*0.95*5.67E-8*(BQ305+273)^3))</f>
        <v>0</v>
      </c>
      <c r="W305">
        <f>($C$7*BR305+$D$7*BS305+$E$7*V305)</f>
        <v>0</v>
      </c>
      <c r="X305">
        <f>0.61365*exp(17.502*W305/(240.97+W305))</f>
        <v>0</v>
      </c>
      <c r="Y305">
        <f>(Z305/AA305*100)</f>
        <v>0</v>
      </c>
      <c r="Z305">
        <f>BJ305*(BO305+BP305)/1000</f>
        <v>0</v>
      </c>
      <c r="AA305">
        <f>0.61365*exp(17.502*BQ305/(240.97+BQ305))</f>
        <v>0</v>
      </c>
      <c r="AB305">
        <f>(X305-BJ305*(BO305+BP305)/1000)</f>
        <v>0</v>
      </c>
      <c r="AC305">
        <f>(-J305*44100)</f>
        <v>0</v>
      </c>
      <c r="AD305">
        <f>2*29.3*R305*0.92*(BQ305-W305)</f>
        <v>0</v>
      </c>
      <c r="AE305">
        <f>2*0.95*5.67E-8*(((BQ305+$B$7)+273)^4-(W305+273)^4)</f>
        <v>0</v>
      </c>
      <c r="AF305">
        <f>U305+AE305+AC305+AD305</f>
        <v>0</v>
      </c>
      <c r="AG305">
        <f>BN305*AU305*(BI305-BH305*(1000-AU305*BK305)/(1000-AU305*BJ305))/(100*BB305)</f>
        <v>0</v>
      </c>
      <c r="AH305">
        <f>1000*BN305*AU305*(BJ305-BK305)/(100*BB305*(1000-AU305*BJ305))</f>
        <v>0</v>
      </c>
      <c r="AI305">
        <f>(AJ305 - AK305 - BO305*1E3/(8.314*(BQ305+273.15)) * AM305/BN305 * AL305) * BN305/(100*BB305) * (1000 - BK305)/1000</f>
        <v>0</v>
      </c>
      <c r="AJ305">
        <v>928.160888693079</v>
      </c>
      <c r="AK305">
        <v>900.423975757576</v>
      </c>
      <c r="AL305">
        <v>3.40371560699859</v>
      </c>
      <c r="AM305">
        <v>66.8778104933795</v>
      </c>
      <c r="AN305">
        <f>(AP305 - AO305 + BO305*1E3/(8.314*(BQ305+273.15)) * AR305/BN305 * AQ305) * BN305/(100*BB305) * 1000/(1000 - AP305)</f>
        <v>0</v>
      </c>
      <c r="AO305">
        <v>23.6959712758493</v>
      </c>
      <c r="AP305">
        <v>24.8901006060606</v>
      </c>
      <c r="AQ305">
        <v>-0.00137485574724011</v>
      </c>
      <c r="AR305">
        <v>77.414151381061</v>
      </c>
      <c r="AS305">
        <v>32</v>
      </c>
      <c r="AT305">
        <v>6</v>
      </c>
      <c r="AU305">
        <f>IF(AS305*$H$13&gt;=AW305,1.0,(AW305/(AW305-AS305*$H$13)))</f>
        <v>0</v>
      </c>
      <c r="AV305">
        <f>(AU305-1)*100</f>
        <v>0</v>
      </c>
      <c r="AW305">
        <f>MAX(0,($B$13+$C$13*BV305)/(1+$D$13*BV305)*BO305/(BQ305+273)*$E$13)</f>
        <v>0</v>
      </c>
      <c r="AX305">
        <f>$B$11*BW305+$C$11*BX305+$F$11*CI305*(1-CL305)</f>
        <v>0</v>
      </c>
      <c r="AY305">
        <f>AX305*AZ305</f>
        <v>0</v>
      </c>
      <c r="AZ305">
        <f>($B$11*$D$9+$C$11*$D$9+$F$11*((CV305+CN305)/MAX(CV305+CN305+CW305, 0.1)*$I$9+CW305/MAX(CV305+CN305+CW305, 0.1)*$J$9))/($B$11+$C$11+$F$11)</f>
        <v>0</v>
      </c>
      <c r="BA305">
        <f>($B$11*$K$9+$C$11*$K$9+$F$11*((CV305+CN305)/MAX(CV305+CN305+CW305, 0.1)*$P$9+CW305/MAX(CV305+CN305+CW305, 0.1)*$Q$9))/($B$11+$C$11+$F$11)</f>
        <v>0</v>
      </c>
      <c r="BB305">
        <v>2.18</v>
      </c>
      <c r="BC305">
        <v>0.5</v>
      </c>
      <c r="BD305" t="s">
        <v>355</v>
      </c>
      <c r="BE305">
        <v>2</v>
      </c>
      <c r="BF305" t="b">
        <v>1</v>
      </c>
      <c r="BG305">
        <v>1656175873</v>
      </c>
      <c r="BH305">
        <v>854.776851851852</v>
      </c>
      <c r="BI305">
        <v>892.002074074074</v>
      </c>
      <c r="BJ305">
        <v>24.9084518518519</v>
      </c>
      <c r="BK305">
        <v>23.7052185185185</v>
      </c>
      <c r="BL305">
        <v>852.73862962963</v>
      </c>
      <c r="BM305">
        <v>24.8569037037037</v>
      </c>
      <c r="BN305">
        <v>500.011555555556</v>
      </c>
      <c r="BO305">
        <v>76.343262962963</v>
      </c>
      <c r="BP305">
        <v>0.100008737037037</v>
      </c>
      <c r="BQ305">
        <v>28.0249444444444</v>
      </c>
      <c r="BR305">
        <v>28.4698518518518</v>
      </c>
      <c r="BS305">
        <v>999.9</v>
      </c>
      <c r="BT305">
        <v>0</v>
      </c>
      <c r="BU305">
        <v>0</v>
      </c>
      <c r="BV305">
        <v>9993.62814814815</v>
      </c>
      <c r="BW305">
        <v>0</v>
      </c>
      <c r="BX305">
        <v>1962.67481481481</v>
      </c>
      <c r="BY305">
        <v>-37.2251703703704</v>
      </c>
      <c r="BZ305">
        <v>876.611703703704</v>
      </c>
      <c r="CA305">
        <v>913.660518518519</v>
      </c>
      <c r="CB305">
        <v>1.20323851851852</v>
      </c>
      <c r="CC305">
        <v>892.002074074074</v>
      </c>
      <c r="CD305">
        <v>23.7052185185185</v>
      </c>
      <c r="CE305">
        <v>1.90159259259259</v>
      </c>
      <c r="CF305">
        <v>1.80973444444444</v>
      </c>
      <c r="CG305">
        <v>16.6478962962963</v>
      </c>
      <c r="CH305">
        <v>15.8711185185185</v>
      </c>
      <c r="CI305">
        <v>1999.96592592593</v>
      </c>
      <c r="CJ305">
        <v>0.979996111111111</v>
      </c>
      <c r="CK305">
        <v>0.0200034185185185</v>
      </c>
      <c r="CL305">
        <v>0</v>
      </c>
      <c r="CM305">
        <v>2.44788888888889</v>
      </c>
      <c r="CN305">
        <v>0</v>
      </c>
      <c r="CO305">
        <v>2079.22740740741</v>
      </c>
      <c r="CP305">
        <v>16705.1222222222</v>
      </c>
      <c r="CQ305">
        <v>46.5</v>
      </c>
      <c r="CR305">
        <v>49.312</v>
      </c>
      <c r="CS305">
        <v>47.562</v>
      </c>
      <c r="CT305">
        <v>47.1916666666666</v>
      </c>
      <c r="CU305">
        <v>46.062</v>
      </c>
      <c r="CV305">
        <v>1959.95592592593</v>
      </c>
      <c r="CW305">
        <v>40.0096296296296</v>
      </c>
      <c r="CX305">
        <v>0</v>
      </c>
      <c r="CY305">
        <v>1656175879.2</v>
      </c>
      <c r="CZ305">
        <v>0</v>
      </c>
      <c r="DA305">
        <v>0</v>
      </c>
      <c r="DB305" t="s">
        <v>356</v>
      </c>
      <c r="DC305">
        <v>1656081796.1</v>
      </c>
      <c r="DD305">
        <v>1656081786.6</v>
      </c>
      <c r="DE305">
        <v>0</v>
      </c>
      <c r="DF305">
        <v>0.447</v>
      </c>
      <c r="DG305">
        <v>0.012</v>
      </c>
      <c r="DH305">
        <v>1.816</v>
      </c>
      <c r="DI305">
        <v>-0.091</v>
      </c>
      <c r="DJ305">
        <v>420</v>
      </c>
      <c r="DK305">
        <v>13</v>
      </c>
      <c r="DL305">
        <v>0.64</v>
      </c>
      <c r="DM305">
        <v>0.22</v>
      </c>
      <c r="DN305">
        <v>-37.0052390243902</v>
      </c>
      <c r="DO305">
        <v>-3.09508641114986</v>
      </c>
      <c r="DP305">
        <v>0.314929679241796</v>
      </c>
      <c r="DQ305">
        <v>0</v>
      </c>
      <c r="DR305">
        <v>1.19324658536585</v>
      </c>
      <c r="DS305">
        <v>0.149870383275261</v>
      </c>
      <c r="DT305">
        <v>0.027104484428691</v>
      </c>
      <c r="DU305">
        <v>0</v>
      </c>
      <c r="DV305">
        <v>0</v>
      </c>
      <c r="DW305">
        <v>2</v>
      </c>
      <c r="DX305" t="s">
        <v>357</v>
      </c>
      <c r="DY305">
        <v>2.78756</v>
      </c>
      <c r="DZ305">
        <v>2.71657</v>
      </c>
      <c r="EA305">
        <v>0.128029</v>
      </c>
      <c r="EB305">
        <v>0.131557</v>
      </c>
      <c r="EC305">
        <v>0.0883284</v>
      </c>
      <c r="ED305">
        <v>0.0847136</v>
      </c>
      <c r="EE305">
        <v>24169.8</v>
      </c>
      <c r="EF305">
        <v>20885.5</v>
      </c>
      <c r="EG305">
        <v>24857.2</v>
      </c>
      <c r="EH305">
        <v>23461.2</v>
      </c>
      <c r="EI305">
        <v>38783.6</v>
      </c>
      <c r="EJ305">
        <v>35599.9</v>
      </c>
      <c r="EK305">
        <v>45052.1</v>
      </c>
      <c r="EL305">
        <v>41929.6</v>
      </c>
      <c r="EM305">
        <v>1.65392</v>
      </c>
      <c r="EN305">
        <v>2.06397</v>
      </c>
      <c r="EO305">
        <v>-0.0495687</v>
      </c>
      <c r="EP305">
        <v>0</v>
      </c>
      <c r="EQ305">
        <v>29.3021</v>
      </c>
      <c r="ER305">
        <v>999.9</v>
      </c>
      <c r="ES305">
        <v>33.738</v>
      </c>
      <c r="ET305">
        <v>38.703</v>
      </c>
      <c r="EU305">
        <v>30.5591</v>
      </c>
      <c r="EV305">
        <v>53.1069</v>
      </c>
      <c r="EW305">
        <v>32.1434</v>
      </c>
      <c r="EX305">
        <v>2</v>
      </c>
      <c r="EY305">
        <v>0.728331</v>
      </c>
      <c r="EZ305">
        <v>5.77028</v>
      </c>
      <c r="FA305">
        <v>20.1436</v>
      </c>
      <c r="FB305">
        <v>5.23122</v>
      </c>
      <c r="FC305">
        <v>11.9936</v>
      </c>
      <c r="FD305">
        <v>4.9554</v>
      </c>
      <c r="FE305">
        <v>3.304</v>
      </c>
      <c r="FF305">
        <v>9999</v>
      </c>
      <c r="FG305">
        <v>312.6</v>
      </c>
      <c r="FH305">
        <v>3845</v>
      </c>
      <c r="FI305">
        <v>9999</v>
      </c>
      <c r="FJ305">
        <v>1.86813</v>
      </c>
      <c r="FK305">
        <v>1.864</v>
      </c>
      <c r="FL305">
        <v>1.87137</v>
      </c>
      <c r="FM305">
        <v>1.86253</v>
      </c>
      <c r="FN305">
        <v>1.86188</v>
      </c>
      <c r="FO305">
        <v>1.86818</v>
      </c>
      <c r="FP305">
        <v>1.85837</v>
      </c>
      <c r="FQ305">
        <v>1.86462</v>
      </c>
      <c r="FR305">
        <v>5</v>
      </c>
      <c r="FS305">
        <v>0</v>
      </c>
      <c r="FT305">
        <v>0</v>
      </c>
      <c r="FU305">
        <v>0</v>
      </c>
      <c r="FV305" t="s">
        <v>358</v>
      </c>
      <c r="FW305" t="s">
        <v>359</v>
      </c>
      <c r="FX305" t="s">
        <v>360</v>
      </c>
      <c r="FY305" t="s">
        <v>360</v>
      </c>
      <c r="FZ305" t="s">
        <v>360</v>
      </c>
      <c r="GA305" t="s">
        <v>360</v>
      </c>
      <c r="GB305">
        <v>0</v>
      </c>
      <c r="GC305">
        <v>100</v>
      </c>
      <c r="GD305">
        <v>100</v>
      </c>
      <c r="GE305">
        <v>2.073</v>
      </c>
      <c r="GF305">
        <v>0.0516</v>
      </c>
      <c r="GG305">
        <v>0.394990895927804</v>
      </c>
      <c r="GH305">
        <v>0.00311535208462502</v>
      </c>
      <c r="GI305">
        <v>-2.16445174003142e-06</v>
      </c>
      <c r="GJ305">
        <v>9.0383515404126e-10</v>
      </c>
      <c r="GK305">
        <v>0.0515542376217994</v>
      </c>
      <c r="GL305">
        <v>0</v>
      </c>
      <c r="GM305">
        <v>0</v>
      </c>
      <c r="GN305">
        <v>0</v>
      </c>
      <c r="GO305">
        <v>18</v>
      </c>
      <c r="GP305">
        <v>2154</v>
      </c>
      <c r="GQ305">
        <v>2</v>
      </c>
      <c r="GR305">
        <v>17</v>
      </c>
      <c r="GS305">
        <v>1568.1</v>
      </c>
      <c r="GT305">
        <v>1568.2</v>
      </c>
      <c r="GU305">
        <v>2.5</v>
      </c>
      <c r="GV305">
        <v>2.37061</v>
      </c>
      <c r="GW305">
        <v>1.99829</v>
      </c>
      <c r="GX305">
        <v>2.66479</v>
      </c>
      <c r="GY305">
        <v>2.09351</v>
      </c>
      <c r="GZ305">
        <v>2.40112</v>
      </c>
      <c r="HA305">
        <v>44.0019</v>
      </c>
      <c r="HB305">
        <v>14.8413</v>
      </c>
      <c r="HC305">
        <v>18</v>
      </c>
      <c r="HD305">
        <v>405.515</v>
      </c>
      <c r="HE305">
        <v>691.98</v>
      </c>
      <c r="HF305">
        <v>22.9989</v>
      </c>
      <c r="HG305">
        <v>36.2791</v>
      </c>
      <c r="HH305">
        <v>30.0009</v>
      </c>
      <c r="HI305">
        <v>36.0291</v>
      </c>
      <c r="HJ305">
        <v>36.0155</v>
      </c>
      <c r="HK305">
        <v>50.0376</v>
      </c>
      <c r="HL305">
        <v>26.1651</v>
      </c>
      <c r="HM305">
        <v>24.4368</v>
      </c>
      <c r="HN305">
        <v>23</v>
      </c>
      <c r="HO305">
        <v>937.592</v>
      </c>
      <c r="HP305">
        <v>23.7885</v>
      </c>
      <c r="HQ305">
        <v>95.2642</v>
      </c>
      <c r="HR305">
        <v>98.513</v>
      </c>
    </row>
    <row r="306" spans="1:226">
      <c r="A306">
        <v>290</v>
      </c>
      <c r="B306">
        <v>1656175885.5</v>
      </c>
      <c r="C306">
        <v>6089</v>
      </c>
      <c r="D306" t="s">
        <v>941</v>
      </c>
      <c r="E306" t="s">
        <v>942</v>
      </c>
      <c r="F306">
        <v>5</v>
      </c>
      <c r="G306" t="s">
        <v>832</v>
      </c>
      <c r="H306" t="s">
        <v>354</v>
      </c>
      <c r="I306">
        <v>1656175877.71429</v>
      </c>
      <c r="J306">
        <f>(K306)/1000</f>
        <v>0</v>
      </c>
      <c r="K306">
        <f>IF(BF306, AN306, AH306)</f>
        <v>0</v>
      </c>
      <c r="L306">
        <f>IF(BF306, AI306, AG306)</f>
        <v>0</v>
      </c>
      <c r="M306">
        <f>BH306 - IF(AU306&gt;1, L306*BB306*100.0/(AW306*BV306), 0)</f>
        <v>0</v>
      </c>
      <c r="N306">
        <f>((T306-J306/2)*M306-L306)/(T306+J306/2)</f>
        <v>0</v>
      </c>
      <c r="O306">
        <f>N306*(BO306+BP306)/1000.0</f>
        <v>0</v>
      </c>
      <c r="P306">
        <f>(BH306 - IF(AU306&gt;1, L306*BB306*100.0/(AW306*BV306), 0))*(BO306+BP306)/1000.0</f>
        <v>0</v>
      </c>
      <c r="Q306">
        <f>2.0/((1/S306-1/R306)+SIGN(S306)*SQRT((1/S306-1/R306)*(1/S306-1/R306) + 4*BC306/((BC306+1)*(BC306+1))*(2*1/S306*1/R306-1/R306*1/R306)))</f>
        <v>0</v>
      </c>
      <c r="R306">
        <f>IF(LEFT(BD306,1)&lt;&gt;"0",IF(LEFT(BD306,1)="1",3.0,BE306),$D$5+$E$5*(BV306*BO306/($K$5*1000))+$F$5*(BV306*BO306/($K$5*1000))*MAX(MIN(BB306,$J$5),$I$5)*MAX(MIN(BB306,$J$5),$I$5)+$G$5*MAX(MIN(BB306,$J$5),$I$5)*(BV306*BO306/($K$5*1000))+$H$5*(BV306*BO306/($K$5*1000))*(BV306*BO306/($K$5*1000)))</f>
        <v>0</v>
      </c>
      <c r="S306">
        <f>J306*(1000-(1000*0.61365*exp(17.502*W306/(240.97+W306))/(BO306+BP306)+BJ306)/2)/(1000*0.61365*exp(17.502*W306/(240.97+W306))/(BO306+BP306)-BJ306)</f>
        <v>0</v>
      </c>
      <c r="T306">
        <f>1/((BC306+1)/(Q306/1.6)+1/(R306/1.37)) + BC306/((BC306+1)/(Q306/1.6) + BC306/(R306/1.37))</f>
        <v>0</v>
      </c>
      <c r="U306">
        <f>(AX306*BA306)</f>
        <v>0</v>
      </c>
      <c r="V306">
        <f>(BQ306+(U306+2*0.95*5.67E-8*(((BQ306+$B$7)+273)^4-(BQ306+273)^4)-44100*J306)/(1.84*29.3*R306+8*0.95*5.67E-8*(BQ306+273)^3))</f>
        <v>0</v>
      </c>
      <c r="W306">
        <f>($C$7*BR306+$D$7*BS306+$E$7*V306)</f>
        <v>0</v>
      </c>
      <c r="X306">
        <f>0.61365*exp(17.502*W306/(240.97+W306))</f>
        <v>0</v>
      </c>
      <c r="Y306">
        <f>(Z306/AA306*100)</f>
        <v>0</v>
      </c>
      <c r="Z306">
        <f>BJ306*(BO306+BP306)/1000</f>
        <v>0</v>
      </c>
      <c r="AA306">
        <f>0.61365*exp(17.502*BQ306/(240.97+BQ306))</f>
        <v>0</v>
      </c>
      <c r="AB306">
        <f>(X306-BJ306*(BO306+BP306)/1000)</f>
        <v>0</v>
      </c>
      <c r="AC306">
        <f>(-J306*44100)</f>
        <v>0</v>
      </c>
      <c r="AD306">
        <f>2*29.3*R306*0.92*(BQ306-W306)</f>
        <v>0</v>
      </c>
      <c r="AE306">
        <f>2*0.95*5.67E-8*(((BQ306+$B$7)+273)^4-(W306+273)^4)</f>
        <v>0</v>
      </c>
      <c r="AF306">
        <f>U306+AE306+AC306+AD306</f>
        <v>0</v>
      </c>
      <c r="AG306">
        <f>BN306*AU306*(BI306-BH306*(1000-AU306*BK306)/(1000-AU306*BJ306))/(100*BB306)</f>
        <v>0</v>
      </c>
      <c r="AH306">
        <f>1000*BN306*AU306*(BJ306-BK306)/(100*BB306*(1000-AU306*BJ306))</f>
        <v>0</v>
      </c>
      <c r="AI306">
        <f>(AJ306 - AK306 - BO306*1E3/(8.314*(BQ306+273.15)) * AM306/BN306 * AL306) * BN306/(100*BB306) * (1000 - BK306)/1000</f>
        <v>0</v>
      </c>
      <c r="AJ306">
        <v>945.415807952626</v>
      </c>
      <c r="AK306">
        <v>917.53846060606</v>
      </c>
      <c r="AL306">
        <v>3.40384558976766</v>
      </c>
      <c r="AM306">
        <v>66.8778104933795</v>
      </c>
      <c r="AN306">
        <f>(AP306 - AO306 + BO306*1E3/(8.314*(BQ306+273.15)) * AR306/BN306 * AQ306) * BN306/(100*BB306) * 1000/(1000 - AP306)</f>
        <v>0</v>
      </c>
      <c r="AO306">
        <v>23.7131265342533</v>
      </c>
      <c r="AP306">
        <v>24.8888957575757</v>
      </c>
      <c r="AQ306">
        <v>7.62904770485888e-05</v>
      </c>
      <c r="AR306">
        <v>77.414151381061</v>
      </c>
      <c r="AS306">
        <v>32</v>
      </c>
      <c r="AT306">
        <v>6</v>
      </c>
      <c r="AU306">
        <f>IF(AS306*$H$13&gt;=AW306,1.0,(AW306/(AW306-AS306*$H$13)))</f>
        <v>0</v>
      </c>
      <c r="AV306">
        <f>(AU306-1)*100</f>
        <v>0</v>
      </c>
      <c r="AW306">
        <f>MAX(0,($B$13+$C$13*BV306)/(1+$D$13*BV306)*BO306/(BQ306+273)*$E$13)</f>
        <v>0</v>
      </c>
      <c r="AX306">
        <f>$B$11*BW306+$C$11*BX306+$F$11*CI306*(1-CL306)</f>
        <v>0</v>
      </c>
      <c r="AY306">
        <f>AX306*AZ306</f>
        <v>0</v>
      </c>
      <c r="AZ306">
        <f>($B$11*$D$9+$C$11*$D$9+$F$11*((CV306+CN306)/MAX(CV306+CN306+CW306, 0.1)*$I$9+CW306/MAX(CV306+CN306+CW306, 0.1)*$J$9))/($B$11+$C$11+$F$11)</f>
        <v>0</v>
      </c>
      <c r="BA306">
        <f>($B$11*$K$9+$C$11*$K$9+$F$11*((CV306+CN306)/MAX(CV306+CN306+CW306, 0.1)*$P$9+CW306/MAX(CV306+CN306+CW306, 0.1)*$Q$9))/($B$11+$C$11+$F$11)</f>
        <v>0</v>
      </c>
      <c r="BB306">
        <v>2.18</v>
      </c>
      <c r="BC306">
        <v>0.5</v>
      </c>
      <c r="BD306" t="s">
        <v>355</v>
      </c>
      <c r="BE306">
        <v>2</v>
      </c>
      <c r="BF306" t="b">
        <v>1</v>
      </c>
      <c r="BG306">
        <v>1656175877.71429</v>
      </c>
      <c r="BH306">
        <v>870.462642857143</v>
      </c>
      <c r="BI306">
        <v>907.84475</v>
      </c>
      <c r="BJ306">
        <v>24.89665</v>
      </c>
      <c r="BK306">
        <v>23.698375</v>
      </c>
      <c r="BL306">
        <v>868.4025</v>
      </c>
      <c r="BM306">
        <v>24.8451035714286</v>
      </c>
      <c r="BN306">
        <v>500.011214285714</v>
      </c>
      <c r="BO306">
        <v>76.3433321428571</v>
      </c>
      <c r="BP306">
        <v>0.0999999821428571</v>
      </c>
      <c r="BQ306">
        <v>28.0258321428571</v>
      </c>
      <c r="BR306">
        <v>28.4665428571429</v>
      </c>
      <c r="BS306">
        <v>999.9</v>
      </c>
      <c r="BT306">
        <v>0</v>
      </c>
      <c r="BU306">
        <v>0</v>
      </c>
      <c r="BV306">
        <v>9997.16714285714</v>
      </c>
      <c r="BW306">
        <v>0</v>
      </c>
      <c r="BX306">
        <v>1957.13607142857</v>
      </c>
      <c r="BY306">
        <v>-37.382025</v>
      </c>
      <c r="BZ306">
        <v>892.6875</v>
      </c>
      <c r="CA306">
        <v>929.881714285714</v>
      </c>
      <c r="CB306">
        <v>1.19828607142857</v>
      </c>
      <c r="CC306">
        <v>907.84475</v>
      </c>
      <c r="CD306">
        <v>23.698375</v>
      </c>
      <c r="CE306">
        <v>1.90069392857143</v>
      </c>
      <c r="CF306">
        <v>1.80921285714286</v>
      </c>
      <c r="CG306">
        <v>16.6404535714286</v>
      </c>
      <c r="CH306">
        <v>15.8666214285714</v>
      </c>
      <c r="CI306">
        <v>1999.97928571429</v>
      </c>
      <c r="CJ306">
        <v>0.979996571428572</v>
      </c>
      <c r="CK306">
        <v>0.0200029428571429</v>
      </c>
      <c r="CL306">
        <v>0</v>
      </c>
      <c r="CM306">
        <v>2.46204642857143</v>
      </c>
      <c r="CN306">
        <v>0</v>
      </c>
      <c r="CO306">
        <v>2076.6125</v>
      </c>
      <c r="CP306">
        <v>16705.2321428571</v>
      </c>
      <c r="CQ306">
        <v>46.5</v>
      </c>
      <c r="CR306">
        <v>49.312</v>
      </c>
      <c r="CS306">
        <v>47.562</v>
      </c>
      <c r="CT306">
        <v>47.187</v>
      </c>
      <c r="CU306">
        <v>46.062</v>
      </c>
      <c r="CV306">
        <v>1959.96928571429</v>
      </c>
      <c r="CW306">
        <v>40.0067857142857</v>
      </c>
      <c r="CX306">
        <v>0</v>
      </c>
      <c r="CY306">
        <v>1656175884.6</v>
      </c>
      <c r="CZ306">
        <v>0</v>
      </c>
      <c r="DA306">
        <v>0</v>
      </c>
      <c r="DB306" t="s">
        <v>356</v>
      </c>
      <c r="DC306">
        <v>1656081796.1</v>
      </c>
      <c r="DD306">
        <v>1656081786.6</v>
      </c>
      <c r="DE306">
        <v>0</v>
      </c>
      <c r="DF306">
        <v>0.447</v>
      </c>
      <c r="DG306">
        <v>0.012</v>
      </c>
      <c r="DH306">
        <v>1.816</v>
      </c>
      <c r="DI306">
        <v>-0.091</v>
      </c>
      <c r="DJ306">
        <v>420</v>
      </c>
      <c r="DK306">
        <v>13</v>
      </c>
      <c r="DL306">
        <v>0.64</v>
      </c>
      <c r="DM306">
        <v>0.22</v>
      </c>
      <c r="DN306">
        <v>-37.2424292682927</v>
      </c>
      <c r="DO306">
        <v>-2.14906829268303</v>
      </c>
      <c r="DP306">
        <v>0.216956016947464</v>
      </c>
      <c r="DQ306">
        <v>0</v>
      </c>
      <c r="DR306">
        <v>1.19539219512195</v>
      </c>
      <c r="DS306">
        <v>-0.041938118466897</v>
      </c>
      <c r="DT306">
        <v>0.0252683143445618</v>
      </c>
      <c r="DU306">
        <v>1</v>
      </c>
      <c r="DV306">
        <v>1</v>
      </c>
      <c r="DW306">
        <v>2</v>
      </c>
      <c r="DX306" t="s">
        <v>375</v>
      </c>
      <c r="DY306">
        <v>2.7875</v>
      </c>
      <c r="DZ306">
        <v>2.71663</v>
      </c>
      <c r="EA306">
        <v>0.129617</v>
      </c>
      <c r="EB306">
        <v>0.133134</v>
      </c>
      <c r="EC306">
        <v>0.0883249</v>
      </c>
      <c r="ED306">
        <v>0.0847116</v>
      </c>
      <c r="EE306">
        <v>24124.7</v>
      </c>
      <c r="EF306">
        <v>20847.3</v>
      </c>
      <c r="EG306">
        <v>24856.2</v>
      </c>
      <c r="EH306">
        <v>23461.1</v>
      </c>
      <c r="EI306">
        <v>38782.2</v>
      </c>
      <c r="EJ306">
        <v>35599.8</v>
      </c>
      <c r="EK306">
        <v>45050.2</v>
      </c>
      <c r="EL306">
        <v>41929.3</v>
      </c>
      <c r="EM306">
        <v>1.65375</v>
      </c>
      <c r="EN306">
        <v>2.0637</v>
      </c>
      <c r="EO306">
        <v>-0.0520125</v>
      </c>
      <c r="EP306">
        <v>0</v>
      </c>
      <c r="EQ306">
        <v>29.2943</v>
      </c>
      <c r="ER306">
        <v>999.9</v>
      </c>
      <c r="ES306">
        <v>33.708</v>
      </c>
      <c r="ET306">
        <v>38.713</v>
      </c>
      <c r="EU306">
        <v>30.5488</v>
      </c>
      <c r="EV306">
        <v>53.2969</v>
      </c>
      <c r="EW306">
        <v>32.1474</v>
      </c>
      <c r="EX306">
        <v>2</v>
      </c>
      <c r="EY306">
        <v>0.729385</v>
      </c>
      <c r="EZ306">
        <v>5.78255</v>
      </c>
      <c r="FA306">
        <v>20.1431</v>
      </c>
      <c r="FB306">
        <v>5.23062</v>
      </c>
      <c r="FC306">
        <v>11.9935</v>
      </c>
      <c r="FD306">
        <v>4.9551</v>
      </c>
      <c r="FE306">
        <v>3.30395</v>
      </c>
      <c r="FF306">
        <v>9999</v>
      </c>
      <c r="FG306">
        <v>312.6</v>
      </c>
      <c r="FH306">
        <v>3845</v>
      </c>
      <c r="FI306">
        <v>9999</v>
      </c>
      <c r="FJ306">
        <v>1.86813</v>
      </c>
      <c r="FK306">
        <v>1.86401</v>
      </c>
      <c r="FL306">
        <v>1.87136</v>
      </c>
      <c r="FM306">
        <v>1.86257</v>
      </c>
      <c r="FN306">
        <v>1.86188</v>
      </c>
      <c r="FO306">
        <v>1.86821</v>
      </c>
      <c r="FP306">
        <v>1.85838</v>
      </c>
      <c r="FQ306">
        <v>1.86462</v>
      </c>
      <c r="FR306">
        <v>5</v>
      </c>
      <c r="FS306">
        <v>0</v>
      </c>
      <c r="FT306">
        <v>0</v>
      </c>
      <c r="FU306">
        <v>0</v>
      </c>
      <c r="FV306" t="s">
        <v>358</v>
      </c>
      <c r="FW306" t="s">
        <v>359</v>
      </c>
      <c r="FX306" t="s">
        <v>360</v>
      </c>
      <c r="FY306" t="s">
        <v>360</v>
      </c>
      <c r="FZ306" t="s">
        <v>360</v>
      </c>
      <c r="GA306" t="s">
        <v>360</v>
      </c>
      <c r="GB306">
        <v>0</v>
      </c>
      <c r="GC306">
        <v>100</v>
      </c>
      <c r="GD306">
        <v>100</v>
      </c>
      <c r="GE306">
        <v>2.096</v>
      </c>
      <c r="GF306">
        <v>0.0515</v>
      </c>
      <c r="GG306">
        <v>0.394990895927804</v>
      </c>
      <c r="GH306">
        <v>0.00311535208462502</v>
      </c>
      <c r="GI306">
        <v>-2.16445174003142e-06</v>
      </c>
      <c r="GJ306">
        <v>9.0383515404126e-10</v>
      </c>
      <c r="GK306">
        <v>0.0515542376217994</v>
      </c>
      <c r="GL306">
        <v>0</v>
      </c>
      <c r="GM306">
        <v>0</v>
      </c>
      <c r="GN306">
        <v>0</v>
      </c>
      <c r="GO306">
        <v>18</v>
      </c>
      <c r="GP306">
        <v>2154</v>
      </c>
      <c r="GQ306">
        <v>2</v>
      </c>
      <c r="GR306">
        <v>17</v>
      </c>
      <c r="GS306">
        <v>1568.2</v>
      </c>
      <c r="GT306">
        <v>1568.3</v>
      </c>
      <c r="GU306">
        <v>2.53784</v>
      </c>
      <c r="GV306">
        <v>2.38037</v>
      </c>
      <c r="GW306">
        <v>1.99829</v>
      </c>
      <c r="GX306">
        <v>2.66479</v>
      </c>
      <c r="GY306">
        <v>2.09351</v>
      </c>
      <c r="GZ306">
        <v>2.43286</v>
      </c>
      <c r="HA306">
        <v>44.0019</v>
      </c>
      <c r="HB306">
        <v>14.8413</v>
      </c>
      <c r="HC306">
        <v>18</v>
      </c>
      <c r="HD306">
        <v>405.48</v>
      </c>
      <c r="HE306">
        <v>691.86</v>
      </c>
      <c r="HF306">
        <v>23.0012</v>
      </c>
      <c r="HG306">
        <v>36.2899</v>
      </c>
      <c r="HH306">
        <v>30.001</v>
      </c>
      <c r="HI306">
        <v>36.0406</v>
      </c>
      <c r="HJ306">
        <v>36.0271</v>
      </c>
      <c r="HK306">
        <v>50.784</v>
      </c>
      <c r="HL306">
        <v>26.1651</v>
      </c>
      <c r="HM306">
        <v>24.4368</v>
      </c>
      <c r="HN306">
        <v>23</v>
      </c>
      <c r="HO306">
        <v>957.882</v>
      </c>
      <c r="HP306">
        <v>23.7885</v>
      </c>
      <c r="HQ306">
        <v>95.2604</v>
      </c>
      <c r="HR306">
        <v>98.5123</v>
      </c>
    </row>
    <row r="307" spans="1:226">
      <c r="A307">
        <v>291</v>
      </c>
      <c r="B307">
        <v>1656175890.5</v>
      </c>
      <c r="C307">
        <v>6094</v>
      </c>
      <c r="D307" t="s">
        <v>943</v>
      </c>
      <c r="E307" t="s">
        <v>944</v>
      </c>
      <c r="F307">
        <v>5</v>
      </c>
      <c r="G307" t="s">
        <v>832</v>
      </c>
      <c r="H307" t="s">
        <v>354</v>
      </c>
      <c r="I307">
        <v>1656175883</v>
      </c>
      <c r="J307">
        <f>(K307)/1000</f>
        <v>0</v>
      </c>
      <c r="K307">
        <f>IF(BF307, AN307, AH307)</f>
        <v>0</v>
      </c>
      <c r="L307">
        <f>IF(BF307, AI307, AG307)</f>
        <v>0</v>
      </c>
      <c r="M307">
        <f>BH307 - IF(AU307&gt;1, L307*BB307*100.0/(AW307*BV307), 0)</f>
        <v>0</v>
      </c>
      <c r="N307">
        <f>((T307-J307/2)*M307-L307)/(T307+J307/2)</f>
        <v>0</v>
      </c>
      <c r="O307">
        <f>N307*(BO307+BP307)/1000.0</f>
        <v>0</v>
      </c>
      <c r="P307">
        <f>(BH307 - IF(AU307&gt;1, L307*BB307*100.0/(AW307*BV307), 0))*(BO307+BP307)/1000.0</f>
        <v>0</v>
      </c>
      <c r="Q307">
        <f>2.0/((1/S307-1/R307)+SIGN(S307)*SQRT((1/S307-1/R307)*(1/S307-1/R307) + 4*BC307/((BC307+1)*(BC307+1))*(2*1/S307*1/R307-1/R307*1/R307)))</f>
        <v>0</v>
      </c>
      <c r="R307">
        <f>IF(LEFT(BD307,1)&lt;&gt;"0",IF(LEFT(BD307,1)="1",3.0,BE307),$D$5+$E$5*(BV307*BO307/($K$5*1000))+$F$5*(BV307*BO307/($K$5*1000))*MAX(MIN(BB307,$J$5),$I$5)*MAX(MIN(BB307,$J$5),$I$5)+$G$5*MAX(MIN(BB307,$J$5),$I$5)*(BV307*BO307/($K$5*1000))+$H$5*(BV307*BO307/($K$5*1000))*(BV307*BO307/($K$5*1000)))</f>
        <v>0</v>
      </c>
      <c r="S307">
        <f>J307*(1000-(1000*0.61365*exp(17.502*W307/(240.97+W307))/(BO307+BP307)+BJ307)/2)/(1000*0.61365*exp(17.502*W307/(240.97+W307))/(BO307+BP307)-BJ307)</f>
        <v>0</v>
      </c>
      <c r="T307">
        <f>1/((BC307+1)/(Q307/1.6)+1/(R307/1.37)) + BC307/((BC307+1)/(Q307/1.6) + BC307/(R307/1.37))</f>
        <v>0</v>
      </c>
      <c r="U307">
        <f>(AX307*BA307)</f>
        <v>0</v>
      </c>
      <c r="V307">
        <f>(BQ307+(U307+2*0.95*5.67E-8*(((BQ307+$B$7)+273)^4-(BQ307+273)^4)-44100*J307)/(1.84*29.3*R307+8*0.95*5.67E-8*(BQ307+273)^3))</f>
        <v>0</v>
      </c>
      <c r="W307">
        <f>($C$7*BR307+$D$7*BS307+$E$7*V307)</f>
        <v>0</v>
      </c>
      <c r="X307">
        <f>0.61365*exp(17.502*W307/(240.97+W307))</f>
        <v>0</v>
      </c>
      <c r="Y307">
        <f>(Z307/AA307*100)</f>
        <v>0</v>
      </c>
      <c r="Z307">
        <f>BJ307*(BO307+BP307)/1000</f>
        <v>0</v>
      </c>
      <c r="AA307">
        <f>0.61365*exp(17.502*BQ307/(240.97+BQ307))</f>
        <v>0</v>
      </c>
      <c r="AB307">
        <f>(X307-BJ307*(BO307+BP307)/1000)</f>
        <v>0</v>
      </c>
      <c r="AC307">
        <f>(-J307*44100)</f>
        <v>0</v>
      </c>
      <c r="AD307">
        <f>2*29.3*R307*0.92*(BQ307-W307)</f>
        <v>0</v>
      </c>
      <c r="AE307">
        <f>2*0.95*5.67E-8*(((BQ307+$B$7)+273)^4-(W307+273)^4)</f>
        <v>0</v>
      </c>
      <c r="AF307">
        <f>U307+AE307+AC307+AD307</f>
        <v>0</v>
      </c>
      <c r="AG307">
        <f>BN307*AU307*(BI307-BH307*(1000-AU307*BK307)/(1000-AU307*BJ307))/(100*BB307)</f>
        <v>0</v>
      </c>
      <c r="AH307">
        <f>1000*BN307*AU307*(BJ307-BK307)/(100*BB307*(1000-AU307*BJ307))</f>
        <v>0</v>
      </c>
      <c r="AI307">
        <f>(AJ307 - AK307 - BO307*1E3/(8.314*(BQ307+273.15)) * AM307/BN307 * AL307) * BN307/(100*BB307) * (1000 - BK307)/1000</f>
        <v>0</v>
      </c>
      <c r="AJ307">
        <v>962.585754549135</v>
      </c>
      <c r="AK307">
        <v>934.707812121212</v>
      </c>
      <c r="AL307">
        <v>3.43381338851904</v>
      </c>
      <c r="AM307">
        <v>66.8778104933795</v>
      </c>
      <c r="AN307">
        <f>(AP307 - AO307 + BO307*1E3/(8.314*(BQ307+273.15)) * AR307/BN307 * AQ307) * BN307/(100*BB307) * 1000/(1000 - AP307)</f>
        <v>0</v>
      </c>
      <c r="AO307">
        <v>23.7130264819388</v>
      </c>
      <c r="AP307">
        <v>24.8891418181818</v>
      </c>
      <c r="AQ307">
        <v>1.07740900962741e-05</v>
      </c>
      <c r="AR307">
        <v>77.414151381061</v>
      </c>
      <c r="AS307">
        <v>32</v>
      </c>
      <c r="AT307">
        <v>6</v>
      </c>
      <c r="AU307">
        <f>IF(AS307*$H$13&gt;=AW307,1.0,(AW307/(AW307-AS307*$H$13)))</f>
        <v>0</v>
      </c>
      <c r="AV307">
        <f>(AU307-1)*100</f>
        <v>0</v>
      </c>
      <c r="AW307">
        <f>MAX(0,($B$13+$C$13*BV307)/(1+$D$13*BV307)*BO307/(BQ307+273)*$E$13)</f>
        <v>0</v>
      </c>
      <c r="AX307">
        <f>$B$11*BW307+$C$11*BX307+$F$11*CI307*(1-CL307)</f>
        <v>0</v>
      </c>
      <c r="AY307">
        <f>AX307*AZ307</f>
        <v>0</v>
      </c>
      <c r="AZ307">
        <f>($B$11*$D$9+$C$11*$D$9+$F$11*((CV307+CN307)/MAX(CV307+CN307+CW307, 0.1)*$I$9+CW307/MAX(CV307+CN307+CW307, 0.1)*$J$9))/($B$11+$C$11+$F$11)</f>
        <v>0</v>
      </c>
      <c r="BA307">
        <f>($B$11*$K$9+$C$11*$K$9+$F$11*((CV307+CN307)/MAX(CV307+CN307+CW307, 0.1)*$P$9+CW307/MAX(CV307+CN307+CW307, 0.1)*$Q$9))/($B$11+$C$11+$F$11)</f>
        <v>0</v>
      </c>
      <c r="BB307">
        <v>2.18</v>
      </c>
      <c r="BC307">
        <v>0.5</v>
      </c>
      <c r="BD307" t="s">
        <v>355</v>
      </c>
      <c r="BE307">
        <v>2</v>
      </c>
      <c r="BF307" t="b">
        <v>1</v>
      </c>
      <c r="BG307">
        <v>1656175883</v>
      </c>
      <c r="BH307">
        <v>888.065037037037</v>
      </c>
      <c r="BI307">
        <v>925.599481481482</v>
      </c>
      <c r="BJ307">
        <v>24.889162962963</v>
      </c>
      <c r="BK307">
        <v>23.7106037037037</v>
      </c>
      <c r="BL307">
        <v>885.980222222222</v>
      </c>
      <c r="BM307">
        <v>24.8376222222222</v>
      </c>
      <c r="BN307">
        <v>500.013703703704</v>
      </c>
      <c r="BO307">
        <v>76.3434703703704</v>
      </c>
      <c r="BP307">
        <v>0.0999933444444444</v>
      </c>
      <c r="BQ307">
        <v>28.0256444444444</v>
      </c>
      <c r="BR307">
        <v>28.4922037037037</v>
      </c>
      <c r="BS307">
        <v>999.9</v>
      </c>
      <c r="BT307">
        <v>0</v>
      </c>
      <c r="BU307">
        <v>0</v>
      </c>
      <c r="BV307">
        <v>10007.4555555556</v>
      </c>
      <c r="BW307">
        <v>0</v>
      </c>
      <c r="BX307">
        <v>1949.63740740741</v>
      </c>
      <c r="BY307">
        <v>-37.534462962963</v>
      </c>
      <c r="BZ307">
        <v>910.732407407407</v>
      </c>
      <c r="CA307">
        <v>948.079185185185</v>
      </c>
      <c r="CB307">
        <v>1.17857518518519</v>
      </c>
      <c r="CC307">
        <v>925.599481481482</v>
      </c>
      <c r="CD307">
        <v>23.7106037037037</v>
      </c>
      <c r="CE307">
        <v>1.9001262962963</v>
      </c>
      <c r="CF307">
        <v>1.81015</v>
      </c>
      <c r="CG307">
        <v>16.6357592592593</v>
      </c>
      <c r="CH307">
        <v>15.8747185185185</v>
      </c>
      <c r="CI307">
        <v>1999.98148148148</v>
      </c>
      <c r="CJ307">
        <v>0.979996777777778</v>
      </c>
      <c r="CK307">
        <v>0.0200027296296296</v>
      </c>
      <c r="CL307">
        <v>0</v>
      </c>
      <c r="CM307">
        <v>2.43127407407407</v>
      </c>
      <c r="CN307">
        <v>0</v>
      </c>
      <c r="CO307">
        <v>2074.00148148148</v>
      </c>
      <c r="CP307">
        <v>16705.2444444444</v>
      </c>
      <c r="CQ307">
        <v>46.5</v>
      </c>
      <c r="CR307">
        <v>49.312</v>
      </c>
      <c r="CS307">
        <v>47.562</v>
      </c>
      <c r="CT307">
        <v>47.1986666666667</v>
      </c>
      <c r="CU307">
        <v>46.062</v>
      </c>
      <c r="CV307">
        <v>1959.97148148148</v>
      </c>
      <c r="CW307">
        <v>40.0037037037037</v>
      </c>
      <c r="CX307">
        <v>0</v>
      </c>
      <c r="CY307">
        <v>1656175889.4</v>
      </c>
      <c r="CZ307">
        <v>0</v>
      </c>
      <c r="DA307">
        <v>0</v>
      </c>
      <c r="DB307" t="s">
        <v>356</v>
      </c>
      <c r="DC307">
        <v>1656081796.1</v>
      </c>
      <c r="DD307">
        <v>1656081786.6</v>
      </c>
      <c r="DE307">
        <v>0</v>
      </c>
      <c r="DF307">
        <v>0.447</v>
      </c>
      <c r="DG307">
        <v>0.012</v>
      </c>
      <c r="DH307">
        <v>1.816</v>
      </c>
      <c r="DI307">
        <v>-0.091</v>
      </c>
      <c r="DJ307">
        <v>420</v>
      </c>
      <c r="DK307">
        <v>13</v>
      </c>
      <c r="DL307">
        <v>0.64</v>
      </c>
      <c r="DM307">
        <v>0.22</v>
      </c>
      <c r="DN307">
        <v>-37.4140536585366</v>
      </c>
      <c r="DO307">
        <v>-1.83218675958187</v>
      </c>
      <c r="DP307">
        <v>0.187106861468429</v>
      </c>
      <c r="DQ307">
        <v>0</v>
      </c>
      <c r="DR307">
        <v>1.19540414634146</v>
      </c>
      <c r="DS307">
        <v>-0.211806480836237</v>
      </c>
      <c r="DT307">
        <v>0.0246400869074736</v>
      </c>
      <c r="DU307">
        <v>0</v>
      </c>
      <c r="DV307">
        <v>0</v>
      </c>
      <c r="DW307">
        <v>2</v>
      </c>
      <c r="DX307" t="s">
        <v>357</v>
      </c>
      <c r="DY307">
        <v>2.78751</v>
      </c>
      <c r="DZ307">
        <v>2.71656</v>
      </c>
      <c r="EA307">
        <v>0.131205</v>
      </c>
      <c r="EB307">
        <v>0.134685</v>
      </c>
      <c r="EC307">
        <v>0.0883206</v>
      </c>
      <c r="ED307">
        <v>0.0847344</v>
      </c>
      <c r="EE307">
        <v>24080.2</v>
      </c>
      <c r="EF307">
        <v>20809</v>
      </c>
      <c r="EG307">
        <v>24855.8</v>
      </c>
      <c r="EH307">
        <v>23460.1</v>
      </c>
      <c r="EI307">
        <v>38781.8</v>
      </c>
      <c r="EJ307">
        <v>35597.6</v>
      </c>
      <c r="EK307">
        <v>45049.5</v>
      </c>
      <c r="EL307">
        <v>41927.7</v>
      </c>
      <c r="EM307">
        <v>1.65352</v>
      </c>
      <c r="EN307">
        <v>2.0638</v>
      </c>
      <c r="EO307">
        <v>-0.0508949</v>
      </c>
      <c r="EP307">
        <v>0</v>
      </c>
      <c r="EQ307">
        <v>29.2884</v>
      </c>
      <c r="ER307">
        <v>999.9</v>
      </c>
      <c r="ES307">
        <v>33.683</v>
      </c>
      <c r="ET307">
        <v>38.733</v>
      </c>
      <c r="EU307">
        <v>30.5593</v>
      </c>
      <c r="EV307">
        <v>53.3669</v>
      </c>
      <c r="EW307">
        <v>31.9511</v>
      </c>
      <c r="EX307">
        <v>2</v>
      </c>
      <c r="EY307">
        <v>0.730384</v>
      </c>
      <c r="EZ307">
        <v>5.8049</v>
      </c>
      <c r="FA307">
        <v>20.1426</v>
      </c>
      <c r="FB307">
        <v>5.23062</v>
      </c>
      <c r="FC307">
        <v>11.9945</v>
      </c>
      <c r="FD307">
        <v>4.9547</v>
      </c>
      <c r="FE307">
        <v>3.30395</v>
      </c>
      <c r="FF307">
        <v>9999</v>
      </c>
      <c r="FG307">
        <v>312.6</v>
      </c>
      <c r="FH307">
        <v>3845.3</v>
      </c>
      <c r="FI307">
        <v>9999</v>
      </c>
      <c r="FJ307">
        <v>1.86815</v>
      </c>
      <c r="FK307">
        <v>1.864</v>
      </c>
      <c r="FL307">
        <v>1.87138</v>
      </c>
      <c r="FM307">
        <v>1.86259</v>
      </c>
      <c r="FN307">
        <v>1.86188</v>
      </c>
      <c r="FO307">
        <v>1.86821</v>
      </c>
      <c r="FP307">
        <v>1.85837</v>
      </c>
      <c r="FQ307">
        <v>1.86462</v>
      </c>
      <c r="FR307">
        <v>5</v>
      </c>
      <c r="FS307">
        <v>0</v>
      </c>
      <c r="FT307">
        <v>0</v>
      </c>
      <c r="FU307">
        <v>0</v>
      </c>
      <c r="FV307" t="s">
        <v>358</v>
      </c>
      <c r="FW307" t="s">
        <v>359</v>
      </c>
      <c r="FX307" t="s">
        <v>360</v>
      </c>
      <c r="FY307" t="s">
        <v>360</v>
      </c>
      <c r="FZ307" t="s">
        <v>360</v>
      </c>
      <c r="GA307" t="s">
        <v>360</v>
      </c>
      <c r="GB307">
        <v>0</v>
      </c>
      <c r="GC307">
        <v>100</v>
      </c>
      <c r="GD307">
        <v>100</v>
      </c>
      <c r="GE307">
        <v>2.121</v>
      </c>
      <c r="GF307">
        <v>0.0516</v>
      </c>
      <c r="GG307">
        <v>0.394990895927804</v>
      </c>
      <c r="GH307">
        <v>0.00311535208462502</v>
      </c>
      <c r="GI307">
        <v>-2.16445174003142e-06</v>
      </c>
      <c r="GJ307">
        <v>9.0383515404126e-10</v>
      </c>
      <c r="GK307">
        <v>0.0515542376217994</v>
      </c>
      <c r="GL307">
        <v>0</v>
      </c>
      <c r="GM307">
        <v>0</v>
      </c>
      <c r="GN307">
        <v>0</v>
      </c>
      <c r="GO307">
        <v>18</v>
      </c>
      <c r="GP307">
        <v>2154</v>
      </c>
      <c r="GQ307">
        <v>2</v>
      </c>
      <c r="GR307">
        <v>17</v>
      </c>
      <c r="GS307">
        <v>1568.2</v>
      </c>
      <c r="GT307">
        <v>1568.4</v>
      </c>
      <c r="GU307">
        <v>2.5708</v>
      </c>
      <c r="GV307">
        <v>2.37305</v>
      </c>
      <c r="GW307">
        <v>1.99829</v>
      </c>
      <c r="GX307">
        <v>2.66479</v>
      </c>
      <c r="GY307">
        <v>2.09351</v>
      </c>
      <c r="GZ307">
        <v>2.37915</v>
      </c>
      <c r="HA307">
        <v>44.0295</v>
      </c>
      <c r="HB307">
        <v>14.8325</v>
      </c>
      <c r="HC307">
        <v>18</v>
      </c>
      <c r="HD307">
        <v>405.412</v>
      </c>
      <c r="HE307">
        <v>692.076</v>
      </c>
      <c r="HF307">
        <v>23.0035</v>
      </c>
      <c r="HG307">
        <v>36.3009</v>
      </c>
      <c r="HH307">
        <v>30.001</v>
      </c>
      <c r="HI307">
        <v>36.0514</v>
      </c>
      <c r="HJ307">
        <v>36.0388</v>
      </c>
      <c r="HK307">
        <v>51.4592</v>
      </c>
      <c r="HL307">
        <v>25.8916</v>
      </c>
      <c r="HM307">
        <v>24.4368</v>
      </c>
      <c r="HN307">
        <v>23</v>
      </c>
      <c r="HO307">
        <v>971.396</v>
      </c>
      <c r="HP307">
        <v>23.7885</v>
      </c>
      <c r="HQ307">
        <v>95.2588</v>
      </c>
      <c r="HR307">
        <v>98.5085</v>
      </c>
    </row>
    <row r="308" spans="1:226">
      <c r="A308">
        <v>292</v>
      </c>
      <c r="B308">
        <v>1656175895.5</v>
      </c>
      <c r="C308">
        <v>6099</v>
      </c>
      <c r="D308" t="s">
        <v>945</v>
      </c>
      <c r="E308" t="s">
        <v>946</v>
      </c>
      <c r="F308">
        <v>5</v>
      </c>
      <c r="G308" t="s">
        <v>832</v>
      </c>
      <c r="H308" t="s">
        <v>354</v>
      </c>
      <c r="I308">
        <v>1656175887.71429</v>
      </c>
      <c r="J308">
        <f>(K308)/1000</f>
        <v>0</v>
      </c>
      <c r="K308">
        <f>IF(BF308, AN308, AH308)</f>
        <v>0</v>
      </c>
      <c r="L308">
        <f>IF(BF308, AI308, AG308)</f>
        <v>0</v>
      </c>
      <c r="M308">
        <f>BH308 - IF(AU308&gt;1, L308*BB308*100.0/(AW308*BV308), 0)</f>
        <v>0</v>
      </c>
      <c r="N308">
        <f>((T308-J308/2)*M308-L308)/(T308+J308/2)</f>
        <v>0</v>
      </c>
      <c r="O308">
        <f>N308*(BO308+BP308)/1000.0</f>
        <v>0</v>
      </c>
      <c r="P308">
        <f>(BH308 - IF(AU308&gt;1, L308*BB308*100.0/(AW308*BV308), 0))*(BO308+BP308)/1000.0</f>
        <v>0</v>
      </c>
      <c r="Q308">
        <f>2.0/((1/S308-1/R308)+SIGN(S308)*SQRT((1/S308-1/R308)*(1/S308-1/R308) + 4*BC308/((BC308+1)*(BC308+1))*(2*1/S308*1/R308-1/R308*1/R308)))</f>
        <v>0</v>
      </c>
      <c r="R308">
        <f>IF(LEFT(BD308,1)&lt;&gt;"0",IF(LEFT(BD308,1)="1",3.0,BE308),$D$5+$E$5*(BV308*BO308/($K$5*1000))+$F$5*(BV308*BO308/($K$5*1000))*MAX(MIN(BB308,$J$5),$I$5)*MAX(MIN(BB308,$J$5),$I$5)+$G$5*MAX(MIN(BB308,$J$5),$I$5)*(BV308*BO308/($K$5*1000))+$H$5*(BV308*BO308/($K$5*1000))*(BV308*BO308/($K$5*1000)))</f>
        <v>0</v>
      </c>
      <c r="S308">
        <f>J308*(1000-(1000*0.61365*exp(17.502*W308/(240.97+W308))/(BO308+BP308)+BJ308)/2)/(1000*0.61365*exp(17.502*W308/(240.97+W308))/(BO308+BP308)-BJ308)</f>
        <v>0</v>
      </c>
      <c r="T308">
        <f>1/((BC308+1)/(Q308/1.6)+1/(R308/1.37)) + BC308/((BC308+1)/(Q308/1.6) + BC308/(R308/1.37))</f>
        <v>0</v>
      </c>
      <c r="U308">
        <f>(AX308*BA308)</f>
        <v>0</v>
      </c>
      <c r="V308">
        <f>(BQ308+(U308+2*0.95*5.67E-8*(((BQ308+$B$7)+273)^4-(BQ308+273)^4)-44100*J308)/(1.84*29.3*R308+8*0.95*5.67E-8*(BQ308+273)^3))</f>
        <v>0</v>
      </c>
      <c r="W308">
        <f>($C$7*BR308+$D$7*BS308+$E$7*V308)</f>
        <v>0</v>
      </c>
      <c r="X308">
        <f>0.61365*exp(17.502*W308/(240.97+W308))</f>
        <v>0</v>
      </c>
      <c r="Y308">
        <f>(Z308/AA308*100)</f>
        <v>0</v>
      </c>
      <c r="Z308">
        <f>BJ308*(BO308+BP308)/1000</f>
        <v>0</v>
      </c>
      <c r="AA308">
        <f>0.61365*exp(17.502*BQ308/(240.97+BQ308))</f>
        <v>0</v>
      </c>
      <c r="AB308">
        <f>(X308-BJ308*(BO308+BP308)/1000)</f>
        <v>0</v>
      </c>
      <c r="AC308">
        <f>(-J308*44100)</f>
        <v>0</v>
      </c>
      <c r="AD308">
        <f>2*29.3*R308*0.92*(BQ308-W308)</f>
        <v>0</v>
      </c>
      <c r="AE308">
        <f>2*0.95*5.67E-8*(((BQ308+$B$7)+273)^4-(W308+273)^4)</f>
        <v>0</v>
      </c>
      <c r="AF308">
        <f>U308+AE308+AC308+AD308</f>
        <v>0</v>
      </c>
      <c r="AG308">
        <f>BN308*AU308*(BI308-BH308*(1000-AU308*BK308)/(1000-AU308*BJ308))/(100*BB308)</f>
        <v>0</v>
      </c>
      <c r="AH308">
        <f>1000*BN308*AU308*(BJ308-BK308)/(100*BB308*(1000-AU308*BJ308))</f>
        <v>0</v>
      </c>
      <c r="AI308">
        <f>(AJ308 - AK308 - BO308*1E3/(8.314*(BQ308+273.15)) * AM308/BN308 * AL308) * BN308/(100*BB308) * (1000 - BK308)/1000</f>
        <v>0</v>
      </c>
      <c r="AJ308">
        <v>980.042295565499</v>
      </c>
      <c r="AK308">
        <v>951.983133333333</v>
      </c>
      <c r="AL308">
        <v>3.43963204178236</v>
      </c>
      <c r="AM308">
        <v>66.8778104933795</v>
      </c>
      <c r="AN308">
        <f>(AP308 - AO308 + BO308*1E3/(8.314*(BQ308+273.15)) * AR308/BN308 * AQ308) * BN308/(100*BB308) * 1000/(1000 - AP308)</f>
        <v>0</v>
      </c>
      <c r="AO308">
        <v>23.7403770246483</v>
      </c>
      <c r="AP308">
        <v>24.8995187878788</v>
      </c>
      <c r="AQ308">
        <v>-1.6674987377509e-06</v>
      </c>
      <c r="AR308">
        <v>77.414151381061</v>
      </c>
      <c r="AS308">
        <v>32</v>
      </c>
      <c r="AT308">
        <v>6</v>
      </c>
      <c r="AU308">
        <f>IF(AS308*$H$13&gt;=AW308,1.0,(AW308/(AW308-AS308*$H$13)))</f>
        <v>0</v>
      </c>
      <c r="AV308">
        <f>(AU308-1)*100</f>
        <v>0</v>
      </c>
      <c r="AW308">
        <f>MAX(0,($B$13+$C$13*BV308)/(1+$D$13*BV308)*BO308/(BQ308+273)*$E$13)</f>
        <v>0</v>
      </c>
      <c r="AX308">
        <f>$B$11*BW308+$C$11*BX308+$F$11*CI308*(1-CL308)</f>
        <v>0</v>
      </c>
      <c r="AY308">
        <f>AX308*AZ308</f>
        <v>0</v>
      </c>
      <c r="AZ308">
        <f>($B$11*$D$9+$C$11*$D$9+$F$11*((CV308+CN308)/MAX(CV308+CN308+CW308, 0.1)*$I$9+CW308/MAX(CV308+CN308+CW308, 0.1)*$J$9))/($B$11+$C$11+$F$11)</f>
        <v>0</v>
      </c>
      <c r="BA308">
        <f>($B$11*$K$9+$C$11*$K$9+$F$11*((CV308+CN308)/MAX(CV308+CN308+CW308, 0.1)*$P$9+CW308/MAX(CV308+CN308+CW308, 0.1)*$Q$9))/($B$11+$C$11+$F$11)</f>
        <v>0</v>
      </c>
      <c r="BB308">
        <v>2.18</v>
      </c>
      <c r="BC308">
        <v>0.5</v>
      </c>
      <c r="BD308" t="s">
        <v>355</v>
      </c>
      <c r="BE308">
        <v>2</v>
      </c>
      <c r="BF308" t="b">
        <v>1</v>
      </c>
      <c r="BG308">
        <v>1656175887.71429</v>
      </c>
      <c r="BH308">
        <v>903.856571428571</v>
      </c>
      <c r="BI308">
        <v>941.420107142857</v>
      </c>
      <c r="BJ308">
        <v>24.8901142857143</v>
      </c>
      <c r="BK308">
        <v>23.7287178571429</v>
      </c>
      <c r="BL308">
        <v>901.749535714286</v>
      </c>
      <c r="BM308">
        <v>24.8385607142857</v>
      </c>
      <c r="BN308">
        <v>500.013678571429</v>
      </c>
      <c r="BO308">
        <v>76.3436035714286</v>
      </c>
      <c r="BP308">
        <v>0.100002464285714</v>
      </c>
      <c r="BQ308">
        <v>28.0301321428571</v>
      </c>
      <c r="BR308">
        <v>28.4772892857143</v>
      </c>
      <c r="BS308">
        <v>999.9</v>
      </c>
      <c r="BT308">
        <v>0</v>
      </c>
      <c r="BU308">
        <v>0</v>
      </c>
      <c r="BV308">
        <v>10007.9107142857</v>
      </c>
      <c r="BW308">
        <v>0</v>
      </c>
      <c r="BX308">
        <v>1951.31071428571</v>
      </c>
      <c r="BY308">
        <v>-37.5635678571429</v>
      </c>
      <c r="BZ308">
        <v>926.927892857143</v>
      </c>
      <c r="CA308">
        <v>964.302107142857</v>
      </c>
      <c r="CB308">
        <v>1.16140178571429</v>
      </c>
      <c r="CC308">
        <v>941.420107142857</v>
      </c>
      <c r="CD308">
        <v>23.7287178571429</v>
      </c>
      <c r="CE308">
        <v>1.90020142857143</v>
      </c>
      <c r="CF308">
        <v>1.81153642857143</v>
      </c>
      <c r="CG308">
        <v>16.6363857142857</v>
      </c>
      <c r="CH308">
        <v>15.886675</v>
      </c>
      <c r="CI308">
        <v>1999.99285714286</v>
      </c>
      <c r="CJ308">
        <v>0.979997</v>
      </c>
      <c r="CK308">
        <v>0.0200025</v>
      </c>
      <c r="CL308">
        <v>0</v>
      </c>
      <c r="CM308">
        <v>2.42075357142857</v>
      </c>
      <c r="CN308">
        <v>0</v>
      </c>
      <c r="CO308">
        <v>2073.23178571429</v>
      </c>
      <c r="CP308">
        <v>16705.3321428571</v>
      </c>
      <c r="CQ308">
        <v>46.5</v>
      </c>
      <c r="CR308">
        <v>49.312</v>
      </c>
      <c r="CS308">
        <v>47.562</v>
      </c>
      <c r="CT308">
        <v>47.214</v>
      </c>
      <c r="CU308">
        <v>46.062</v>
      </c>
      <c r="CV308">
        <v>1959.98285714286</v>
      </c>
      <c r="CW308">
        <v>40.0007142857143</v>
      </c>
      <c r="CX308">
        <v>0</v>
      </c>
      <c r="CY308">
        <v>1656175894.2</v>
      </c>
      <c r="CZ308">
        <v>0</v>
      </c>
      <c r="DA308">
        <v>0</v>
      </c>
      <c r="DB308" t="s">
        <v>356</v>
      </c>
      <c r="DC308">
        <v>1656081796.1</v>
      </c>
      <c r="DD308">
        <v>1656081786.6</v>
      </c>
      <c r="DE308">
        <v>0</v>
      </c>
      <c r="DF308">
        <v>0.447</v>
      </c>
      <c r="DG308">
        <v>0.012</v>
      </c>
      <c r="DH308">
        <v>1.816</v>
      </c>
      <c r="DI308">
        <v>-0.091</v>
      </c>
      <c r="DJ308">
        <v>420</v>
      </c>
      <c r="DK308">
        <v>13</v>
      </c>
      <c r="DL308">
        <v>0.64</v>
      </c>
      <c r="DM308">
        <v>0.22</v>
      </c>
      <c r="DN308">
        <v>-37.5310512195122</v>
      </c>
      <c r="DO308">
        <v>-1.22030174216031</v>
      </c>
      <c r="DP308">
        <v>0.170231820593023</v>
      </c>
      <c r="DQ308">
        <v>0</v>
      </c>
      <c r="DR308">
        <v>1.17381365853659</v>
      </c>
      <c r="DS308">
        <v>-0.20523282229965</v>
      </c>
      <c r="DT308">
        <v>0.0243404139247825</v>
      </c>
      <c r="DU308">
        <v>0</v>
      </c>
      <c r="DV308">
        <v>0</v>
      </c>
      <c r="DW308">
        <v>2</v>
      </c>
      <c r="DX308" t="s">
        <v>357</v>
      </c>
      <c r="DY308">
        <v>2.78728</v>
      </c>
      <c r="DZ308">
        <v>2.7166</v>
      </c>
      <c r="EA308">
        <v>0.132778</v>
      </c>
      <c r="EB308">
        <v>0.136153</v>
      </c>
      <c r="EC308">
        <v>0.0883509</v>
      </c>
      <c r="ED308">
        <v>0.0848202</v>
      </c>
      <c r="EE308">
        <v>24035.8</v>
      </c>
      <c r="EF308">
        <v>20772.9</v>
      </c>
      <c r="EG308">
        <v>24855.1</v>
      </c>
      <c r="EH308">
        <v>23459.3</v>
      </c>
      <c r="EI308">
        <v>38779.4</v>
      </c>
      <c r="EJ308">
        <v>35593.4</v>
      </c>
      <c r="EK308">
        <v>45048.1</v>
      </c>
      <c r="EL308">
        <v>41926.7</v>
      </c>
      <c r="EM308">
        <v>1.65325</v>
      </c>
      <c r="EN308">
        <v>2.06347</v>
      </c>
      <c r="EO308">
        <v>-0.0486523</v>
      </c>
      <c r="EP308">
        <v>0</v>
      </c>
      <c r="EQ308">
        <v>29.2875</v>
      </c>
      <c r="ER308">
        <v>999.9</v>
      </c>
      <c r="ES308">
        <v>33.634</v>
      </c>
      <c r="ET308">
        <v>38.743</v>
      </c>
      <c r="EU308">
        <v>30.5306</v>
      </c>
      <c r="EV308">
        <v>53.1369</v>
      </c>
      <c r="EW308">
        <v>32.1595</v>
      </c>
      <c r="EX308">
        <v>2</v>
      </c>
      <c r="EY308">
        <v>0.731463</v>
      </c>
      <c r="EZ308">
        <v>5.82683</v>
      </c>
      <c r="FA308">
        <v>20.1419</v>
      </c>
      <c r="FB308">
        <v>5.23107</v>
      </c>
      <c r="FC308">
        <v>11.993</v>
      </c>
      <c r="FD308">
        <v>4.9544</v>
      </c>
      <c r="FE308">
        <v>3.30395</v>
      </c>
      <c r="FF308">
        <v>9999</v>
      </c>
      <c r="FG308">
        <v>312.6</v>
      </c>
      <c r="FH308">
        <v>3845.3</v>
      </c>
      <c r="FI308">
        <v>9999</v>
      </c>
      <c r="FJ308">
        <v>1.86814</v>
      </c>
      <c r="FK308">
        <v>1.86401</v>
      </c>
      <c r="FL308">
        <v>1.87141</v>
      </c>
      <c r="FM308">
        <v>1.86258</v>
      </c>
      <c r="FN308">
        <v>1.86188</v>
      </c>
      <c r="FO308">
        <v>1.86817</v>
      </c>
      <c r="FP308">
        <v>1.85838</v>
      </c>
      <c r="FQ308">
        <v>1.86462</v>
      </c>
      <c r="FR308">
        <v>5</v>
      </c>
      <c r="FS308">
        <v>0</v>
      </c>
      <c r="FT308">
        <v>0</v>
      </c>
      <c r="FU308">
        <v>0</v>
      </c>
      <c r="FV308" t="s">
        <v>358</v>
      </c>
      <c r="FW308" t="s">
        <v>359</v>
      </c>
      <c r="FX308" t="s">
        <v>360</v>
      </c>
      <c r="FY308" t="s">
        <v>360</v>
      </c>
      <c r="FZ308" t="s">
        <v>360</v>
      </c>
      <c r="GA308" t="s">
        <v>360</v>
      </c>
      <c r="GB308">
        <v>0</v>
      </c>
      <c r="GC308">
        <v>100</v>
      </c>
      <c r="GD308">
        <v>100</v>
      </c>
      <c r="GE308">
        <v>2.144</v>
      </c>
      <c r="GF308">
        <v>0.0516</v>
      </c>
      <c r="GG308">
        <v>0.394990895927804</v>
      </c>
      <c r="GH308">
        <v>0.00311535208462502</v>
      </c>
      <c r="GI308">
        <v>-2.16445174003142e-06</v>
      </c>
      <c r="GJ308">
        <v>9.0383515404126e-10</v>
      </c>
      <c r="GK308">
        <v>0.0515542376217994</v>
      </c>
      <c r="GL308">
        <v>0</v>
      </c>
      <c r="GM308">
        <v>0</v>
      </c>
      <c r="GN308">
        <v>0</v>
      </c>
      <c r="GO308">
        <v>18</v>
      </c>
      <c r="GP308">
        <v>2154</v>
      </c>
      <c r="GQ308">
        <v>2</v>
      </c>
      <c r="GR308">
        <v>17</v>
      </c>
      <c r="GS308">
        <v>1568.3</v>
      </c>
      <c r="GT308">
        <v>1568.5</v>
      </c>
      <c r="GU308">
        <v>2.60742</v>
      </c>
      <c r="GV308">
        <v>2.37427</v>
      </c>
      <c r="GW308">
        <v>1.99829</v>
      </c>
      <c r="GX308">
        <v>2.66602</v>
      </c>
      <c r="GY308">
        <v>2.09351</v>
      </c>
      <c r="GZ308">
        <v>2.44019</v>
      </c>
      <c r="HA308">
        <v>44.0295</v>
      </c>
      <c r="HB308">
        <v>14.8413</v>
      </c>
      <c r="HC308">
        <v>18</v>
      </c>
      <c r="HD308">
        <v>405.318</v>
      </c>
      <c r="HE308">
        <v>691.893</v>
      </c>
      <c r="HF308">
        <v>23.0042</v>
      </c>
      <c r="HG308">
        <v>36.312</v>
      </c>
      <c r="HH308">
        <v>30.0011</v>
      </c>
      <c r="HI308">
        <v>36.0623</v>
      </c>
      <c r="HJ308">
        <v>36.0488</v>
      </c>
      <c r="HK308">
        <v>52.1809</v>
      </c>
      <c r="HL308">
        <v>25.8916</v>
      </c>
      <c r="HM308">
        <v>24.0667</v>
      </c>
      <c r="HN308">
        <v>23</v>
      </c>
      <c r="HO308">
        <v>991.592</v>
      </c>
      <c r="HP308">
        <v>23.7885</v>
      </c>
      <c r="HQ308">
        <v>95.256</v>
      </c>
      <c r="HR308">
        <v>98.5058</v>
      </c>
    </row>
    <row r="309" spans="1:226">
      <c r="A309">
        <v>293</v>
      </c>
      <c r="B309">
        <v>1656175900.5</v>
      </c>
      <c r="C309">
        <v>6104</v>
      </c>
      <c r="D309" t="s">
        <v>947</v>
      </c>
      <c r="E309" t="s">
        <v>948</v>
      </c>
      <c r="F309">
        <v>5</v>
      </c>
      <c r="G309" t="s">
        <v>832</v>
      </c>
      <c r="H309" t="s">
        <v>354</v>
      </c>
      <c r="I309">
        <v>1656175893</v>
      </c>
      <c r="J309">
        <f>(K309)/1000</f>
        <v>0</v>
      </c>
      <c r="K309">
        <f>IF(BF309, AN309, AH309)</f>
        <v>0</v>
      </c>
      <c r="L309">
        <f>IF(BF309, AI309, AG309)</f>
        <v>0</v>
      </c>
      <c r="M309">
        <f>BH309 - IF(AU309&gt;1, L309*BB309*100.0/(AW309*BV309), 0)</f>
        <v>0</v>
      </c>
      <c r="N309">
        <f>((T309-J309/2)*M309-L309)/(T309+J309/2)</f>
        <v>0</v>
      </c>
      <c r="O309">
        <f>N309*(BO309+BP309)/1000.0</f>
        <v>0</v>
      </c>
      <c r="P309">
        <f>(BH309 - IF(AU309&gt;1, L309*BB309*100.0/(AW309*BV309), 0))*(BO309+BP309)/1000.0</f>
        <v>0</v>
      </c>
      <c r="Q309">
        <f>2.0/((1/S309-1/R309)+SIGN(S309)*SQRT((1/S309-1/R309)*(1/S309-1/R309) + 4*BC309/((BC309+1)*(BC309+1))*(2*1/S309*1/R309-1/R309*1/R309)))</f>
        <v>0</v>
      </c>
      <c r="R309">
        <f>IF(LEFT(BD309,1)&lt;&gt;"0",IF(LEFT(BD309,1)="1",3.0,BE309),$D$5+$E$5*(BV309*BO309/($K$5*1000))+$F$5*(BV309*BO309/($K$5*1000))*MAX(MIN(BB309,$J$5),$I$5)*MAX(MIN(BB309,$J$5),$I$5)+$G$5*MAX(MIN(BB309,$J$5),$I$5)*(BV309*BO309/($K$5*1000))+$H$5*(BV309*BO309/($K$5*1000))*(BV309*BO309/($K$5*1000)))</f>
        <v>0</v>
      </c>
      <c r="S309">
        <f>J309*(1000-(1000*0.61365*exp(17.502*W309/(240.97+W309))/(BO309+BP309)+BJ309)/2)/(1000*0.61365*exp(17.502*W309/(240.97+W309))/(BO309+BP309)-BJ309)</f>
        <v>0</v>
      </c>
      <c r="T309">
        <f>1/((BC309+1)/(Q309/1.6)+1/(R309/1.37)) + BC309/((BC309+1)/(Q309/1.6) + BC309/(R309/1.37))</f>
        <v>0</v>
      </c>
      <c r="U309">
        <f>(AX309*BA309)</f>
        <v>0</v>
      </c>
      <c r="V309">
        <f>(BQ309+(U309+2*0.95*5.67E-8*(((BQ309+$B$7)+273)^4-(BQ309+273)^4)-44100*J309)/(1.84*29.3*R309+8*0.95*5.67E-8*(BQ309+273)^3))</f>
        <v>0</v>
      </c>
      <c r="W309">
        <f>($C$7*BR309+$D$7*BS309+$E$7*V309)</f>
        <v>0</v>
      </c>
      <c r="X309">
        <f>0.61365*exp(17.502*W309/(240.97+W309))</f>
        <v>0</v>
      </c>
      <c r="Y309">
        <f>(Z309/AA309*100)</f>
        <v>0</v>
      </c>
      <c r="Z309">
        <f>BJ309*(BO309+BP309)/1000</f>
        <v>0</v>
      </c>
      <c r="AA309">
        <f>0.61365*exp(17.502*BQ309/(240.97+BQ309))</f>
        <v>0</v>
      </c>
      <c r="AB309">
        <f>(X309-BJ309*(BO309+BP309)/1000)</f>
        <v>0</v>
      </c>
      <c r="AC309">
        <f>(-J309*44100)</f>
        <v>0</v>
      </c>
      <c r="AD309">
        <f>2*29.3*R309*0.92*(BQ309-W309)</f>
        <v>0</v>
      </c>
      <c r="AE309">
        <f>2*0.95*5.67E-8*(((BQ309+$B$7)+273)^4-(W309+273)^4)</f>
        <v>0</v>
      </c>
      <c r="AF309">
        <f>U309+AE309+AC309+AD309</f>
        <v>0</v>
      </c>
      <c r="AG309">
        <f>BN309*AU309*(BI309-BH309*(1000-AU309*BK309)/(1000-AU309*BJ309))/(100*BB309)</f>
        <v>0</v>
      </c>
      <c r="AH309">
        <f>1000*BN309*AU309*(BJ309-BK309)/(100*BB309*(1000-AU309*BJ309))</f>
        <v>0</v>
      </c>
      <c r="AI309">
        <f>(AJ309 - AK309 - BO309*1E3/(8.314*(BQ309+273.15)) * AM309/BN309 * AL309) * BN309/(100*BB309) * (1000 - BK309)/1000</f>
        <v>0</v>
      </c>
      <c r="AJ309">
        <v>996.691085876582</v>
      </c>
      <c r="AK309">
        <v>968.725927272727</v>
      </c>
      <c r="AL309">
        <v>3.36447816429773</v>
      </c>
      <c r="AM309">
        <v>66.8778104933795</v>
      </c>
      <c r="AN309">
        <f>(AP309 - AO309 + BO309*1E3/(8.314*(BQ309+273.15)) * AR309/BN309 * AQ309) * BN309/(100*BB309) * 1000/(1000 - AP309)</f>
        <v>0</v>
      </c>
      <c r="AO309">
        <v>23.7411380266834</v>
      </c>
      <c r="AP309">
        <v>24.9027872727273</v>
      </c>
      <c r="AQ309">
        <v>0.00175012204281866</v>
      </c>
      <c r="AR309">
        <v>77.414151381061</v>
      </c>
      <c r="AS309">
        <v>32</v>
      </c>
      <c r="AT309">
        <v>6</v>
      </c>
      <c r="AU309">
        <f>IF(AS309*$H$13&gt;=AW309,1.0,(AW309/(AW309-AS309*$H$13)))</f>
        <v>0</v>
      </c>
      <c r="AV309">
        <f>(AU309-1)*100</f>
        <v>0</v>
      </c>
      <c r="AW309">
        <f>MAX(0,($B$13+$C$13*BV309)/(1+$D$13*BV309)*BO309/(BQ309+273)*$E$13)</f>
        <v>0</v>
      </c>
      <c r="AX309">
        <f>$B$11*BW309+$C$11*BX309+$F$11*CI309*(1-CL309)</f>
        <v>0</v>
      </c>
      <c r="AY309">
        <f>AX309*AZ309</f>
        <v>0</v>
      </c>
      <c r="AZ309">
        <f>($B$11*$D$9+$C$11*$D$9+$F$11*((CV309+CN309)/MAX(CV309+CN309+CW309, 0.1)*$I$9+CW309/MAX(CV309+CN309+CW309, 0.1)*$J$9))/($B$11+$C$11+$F$11)</f>
        <v>0</v>
      </c>
      <c r="BA309">
        <f>($B$11*$K$9+$C$11*$K$9+$F$11*((CV309+CN309)/MAX(CV309+CN309+CW309, 0.1)*$P$9+CW309/MAX(CV309+CN309+CW309, 0.1)*$Q$9))/($B$11+$C$11+$F$11)</f>
        <v>0</v>
      </c>
      <c r="BB309">
        <v>2.18</v>
      </c>
      <c r="BC309">
        <v>0.5</v>
      </c>
      <c r="BD309" t="s">
        <v>355</v>
      </c>
      <c r="BE309">
        <v>2</v>
      </c>
      <c r="BF309" t="b">
        <v>1</v>
      </c>
      <c r="BG309">
        <v>1656175893</v>
      </c>
      <c r="BH309">
        <v>921.458037037037</v>
      </c>
      <c r="BI309">
        <v>959.119518518518</v>
      </c>
      <c r="BJ309">
        <v>24.8957074074074</v>
      </c>
      <c r="BK309">
        <v>23.7335148148148</v>
      </c>
      <c r="BL309">
        <v>919.326</v>
      </c>
      <c r="BM309">
        <v>24.8441592592593</v>
      </c>
      <c r="BN309">
        <v>500.031148148148</v>
      </c>
      <c r="BO309">
        <v>76.3436185185185</v>
      </c>
      <c r="BP309">
        <v>0.100015192592593</v>
      </c>
      <c r="BQ309">
        <v>28.0375851851852</v>
      </c>
      <c r="BR309">
        <v>28.4599740740741</v>
      </c>
      <c r="BS309">
        <v>999.9</v>
      </c>
      <c r="BT309">
        <v>0</v>
      </c>
      <c r="BU309">
        <v>0</v>
      </c>
      <c r="BV309">
        <v>10009.5814814815</v>
      </c>
      <c r="BW309">
        <v>0</v>
      </c>
      <c r="BX309">
        <v>1960.35851851852</v>
      </c>
      <c r="BY309">
        <v>-37.6616037037037</v>
      </c>
      <c r="BZ309">
        <v>944.984148148148</v>
      </c>
      <c r="CA309">
        <v>982.436629629629</v>
      </c>
      <c r="CB309">
        <v>1.1621937037037</v>
      </c>
      <c r="CC309">
        <v>959.119518518518</v>
      </c>
      <c r="CD309">
        <v>23.7335148148148</v>
      </c>
      <c r="CE309">
        <v>1.90062888888889</v>
      </c>
      <c r="CF309">
        <v>1.81190296296296</v>
      </c>
      <c r="CG309">
        <v>16.6399259259259</v>
      </c>
      <c r="CH309">
        <v>15.8898444444444</v>
      </c>
      <c r="CI309">
        <v>1999.99185185185</v>
      </c>
      <c r="CJ309">
        <v>0.979997148148148</v>
      </c>
      <c r="CK309">
        <v>0.0200023888888889</v>
      </c>
      <c r="CL309">
        <v>0</v>
      </c>
      <c r="CM309">
        <v>2.41484444444444</v>
      </c>
      <c r="CN309">
        <v>0</v>
      </c>
      <c r="CO309">
        <v>2072.58037037037</v>
      </c>
      <c r="CP309">
        <v>16705.3222222222</v>
      </c>
      <c r="CQ309">
        <v>46.5022962962963</v>
      </c>
      <c r="CR309">
        <v>49.312</v>
      </c>
      <c r="CS309">
        <v>47.562</v>
      </c>
      <c r="CT309">
        <v>47.2313333333333</v>
      </c>
      <c r="CU309">
        <v>46.0643333333333</v>
      </c>
      <c r="CV309">
        <v>1959.98296296296</v>
      </c>
      <c r="CW309">
        <v>40.0003703703704</v>
      </c>
      <c r="CX309">
        <v>0</v>
      </c>
      <c r="CY309">
        <v>1656175899.6</v>
      </c>
      <c r="CZ309">
        <v>0</v>
      </c>
      <c r="DA309">
        <v>0</v>
      </c>
      <c r="DB309" t="s">
        <v>356</v>
      </c>
      <c r="DC309">
        <v>1656081796.1</v>
      </c>
      <c r="DD309">
        <v>1656081786.6</v>
      </c>
      <c r="DE309">
        <v>0</v>
      </c>
      <c r="DF309">
        <v>0.447</v>
      </c>
      <c r="DG309">
        <v>0.012</v>
      </c>
      <c r="DH309">
        <v>1.816</v>
      </c>
      <c r="DI309">
        <v>-0.091</v>
      </c>
      <c r="DJ309">
        <v>420</v>
      </c>
      <c r="DK309">
        <v>13</v>
      </c>
      <c r="DL309">
        <v>0.64</v>
      </c>
      <c r="DM309">
        <v>0.22</v>
      </c>
      <c r="DN309">
        <v>-37.5693731707317</v>
      </c>
      <c r="DO309">
        <v>-0.203826480836207</v>
      </c>
      <c r="DP309">
        <v>0.264282478239819</v>
      </c>
      <c r="DQ309">
        <v>0</v>
      </c>
      <c r="DR309">
        <v>1.16536926829268</v>
      </c>
      <c r="DS309">
        <v>-0.0759942857142843</v>
      </c>
      <c r="DT309">
        <v>0.0212547350696084</v>
      </c>
      <c r="DU309">
        <v>1</v>
      </c>
      <c r="DV309">
        <v>1</v>
      </c>
      <c r="DW309">
        <v>2</v>
      </c>
      <c r="DX309" t="s">
        <v>375</v>
      </c>
      <c r="DY309">
        <v>2.78725</v>
      </c>
      <c r="DZ309">
        <v>2.71648</v>
      </c>
      <c r="EA309">
        <v>0.134302</v>
      </c>
      <c r="EB309">
        <v>0.137767</v>
      </c>
      <c r="EC309">
        <v>0.0883482</v>
      </c>
      <c r="ED309">
        <v>0.084713</v>
      </c>
      <c r="EE309">
        <v>23992.2</v>
      </c>
      <c r="EF309">
        <v>20733.9</v>
      </c>
      <c r="EG309">
        <v>24853.8</v>
      </c>
      <c r="EH309">
        <v>23459.1</v>
      </c>
      <c r="EI309">
        <v>38778.2</v>
      </c>
      <c r="EJ309">
        <v>35597.1</v>
      </c>
      <c r="EK309">
        <v>45046.5</v>
      </c>
      <c r="EL309">
        <v>41926.1</v>
      </c>
      <c r="EM309">
        <v>1.6533</v>
      </c>
      <c r="EN309">
        <v>2.06337</v>
      </c>
      <c r="EO309">
        <v>-0.05503</v>
      </c>
      <c r="EP309">
        <v>0</v>
      </c>
      <c r="EQ309">
        <v>29.2904</v>
      </c>
      <c r="ER309">
        <v>999.9</v>
      </c>
      <c r="ES309">
        <v>33.586</v>
      </c>
      <c r="ET309">
        <v>38.753</v>
      </c>
      <c r="EU309">
        <v>30.506</v>
      </c>
      <c r="EV309">
        <v>52.9969</v>
      </c>
      <c r="EW309">
        <v>31.9792</v>
      </c>
      <c r="EX309">
        <v>2</v>
      </c>
      <c r="EY309">
        <v>0.732503</v>
      </c>
      <c r="EZ309">
        <v>5.8562</v>
      </c>
      <c r="FA309">
        <v>20.1413</v>
      </c>
      <c r="FB309">
        <v>5.23271</v>
      </c>
      <c r="FC309">
        <v>11.993</v>
      </c>
      <c r="FD309">
        <v>4.95465</v>
      </c>
      <c r="FE309">
        <v>3.30398</v>
      </c>
      <c r="FF309">
        <v>9999</v>
      </c>
      <c r="FG309">
        <v>312.6</v>
      </c>
      <c r="FH309">
        <v>3845.3</v>
      </c>
      <c r="FI309">
        <v>9999</v>
      </c>
      <c r="FJ309">
        <v>1.86813</v>
      </c>
      <c r="FK309">
        <v>1.86401</v>
      </c>
      <c r="FL309">
        <v>1.87137</v>
      </c>
      <c r="FM309">
        <v>1.86254</v>
      </c>
      <c r="FN309">
        <v>1.86188</v>
      </c>
      <c r="FO309">
        <v>1.86817</v>
      </c>
      <c r="FP309">
        <v>1.85838</v>
      </c>
      <c r="FQ309">
        <v>1.86462</v>
      </c>
      <c r="FR309">
        <v>5</v>
      </c>
      <c r="FS309">
        <v>0</v>
      </c>
      <c r="FT309">
        <v>0</v>
      </c>
      <c r="FU309">
        <v>0</v>
      </c>
      <c r="FV309" t="s">
        <v>358</v>
      </c>
      <c r="FW309" t="s">
        <v>359</v>
      </c>
      <c r="FX309" t="s">
        <v>360</v>
      </c>
      <c r="FY309" t="s">
        <v>360</v>
      </c>
      <c r="FZ309" t="s">
        <v>360</v>
      </c>
      <c r="GA309" t="s">
        <v>360</v>
      </c>
      <c r="GB309">
        <v>0</v>
      </c>
      <c r="GC309">
        <v>100</v>
      </c>
      <c r="GD309">
        <v>100</v>
      </c>
      <c r="GE309">
        <v>2.168</v>
      </c>
      <c r="GF309">
        <v>0.0515</v>
      </c>
      <c r="GG309">
        <v>0.394990895927804</v>
      </c>
      <c r="GH309">
        <v>0.00311535208462502</v>
      </c>
      <c r="GI309">
        <v>-2.16445174003142e-06</v>
      </c>
      <c r="GJ309">
        <v>9.0383515404126e-10</v>
      </c>
      <c r="GK309">
        <v>0.0515542376217994</v>
      </c>
      <c r="GL309">
        <v>0</v>
      </c>
      <c r="GM309">
        <v>0</v>
      </c>
      <c r="GN309">
        <v>0</v>
      </c>
      <c r="GO309">
        <v>18</v>
      </c>
      <c r="GP309">
        <v>2154</v>
      </c>
      <c r="GQ309">
        <v>2</v>
      </c>
      <c r="GR309">
        <v>17</v>
      </c>
      <c r="GS309">
        <v>1568.4</v>
      </c>
      <c r="GT309">
        <v>1568.6</v>
      </c>
      <c r="GU309">
        <v>2.6416</v>
      </c>
      <c r="GV309">
        <v>2.37305</v>
      </c>
      <c r="GW309">
        <v>1.99829</v>
      </c>
      <c r="GX309">
        <v>2.66479</v>
      </c>
      <c r="GY309">
        <v>2.09351</v>
      </c>
      <c r="GZ309">
        <v>2.37061</v>
      </c>
      <c r="HA309">
        <v>44.0295</v>
      </c>
      <c r="HB309">
        <v>14.8238</v>
      </c>
      <c r="HC309">
        <v>18</v>
      </c>
      <c r="HD309">
        <v>405.412</v>
      </c>
      <c r="HE309">
        <v>691.921</v>
      </c>
      <c r="HF309">
        <v>23.0054</v>
      </c>
      <c r="HG309">
        <v>36.3237</v>
      </c>
      <c r="HH309">
        <v>30.0011</v>
      </c>
      <c r="HI309">
        <v>36.0738</v>
      </c>
      <c r="HJ309">
        <v>36.0597</v>
      </c>
      <c r="HK309">
        <v>52.8499</v>
      </c>
      <c r="HL309">
        <v>25.8916</v>
      </c>
      <c r="HM309">
        <v>24.0667</v>
      </c>
      <c r="HN309">
        <v>23</v>
      </c>
      <c r="HO309">
        <v>1005.09</v>
      </c>
      <c r="HP309">
        <v>23.7885</v>
      </c>
      <c r="HQ309">
        <v>95.2521</v>
      </c>
      <c r="HR309">
        <v>98.5046</v>
      </c>
    </row>
    <row r="310" spans="1:226">
      <c r="A310">
        <v>294</v>
      </c>
      <c r="B310">
        <v>1656175905.5</v>
      </c>
      <c r="C310">
        <v>6109</v>
      </c>
      <c r="D310" t="s">
        <v>949</v>
      </c>
      <c r="E310" t="s">
        <v>950</v>
      </c>
      <c r="F310">
        <v>5</v>
      </c>
      <c r="G310" t="s">
        <v>832</v>
      </c>
      <c r="H310" t="s">
        <v>354</v>
      </c>
      <c r="I310">
        <v>1656175897.71429</v>
      </c>
      <c r="J310">
        <f>(K310)/1000</f>
        <v>0</v>
      </c>
      <c r="K310">
        <f>IF(BF310, AN310, AH310)</f>
        <v>0</v>
      </c>
      <c r="L310">
        <f>IF(BF310, AI310, AG310)</f>
        <v>0</v>
      </c>
      <c r="M310">
        <f>BH310 - IF(AU310&gt;1, L310*BB310*100.0/(AW310*BV310), 0)</f>
        <v>0</v>
      </c>
      <c r="N310">
        <f>((T310-J310/2)*M310-L310)/(T310+J310/2)</f>
        <v>0</v>
      </c>
      <c r="O310">
        <f>N310*(BO310+BP310)/1000.0</f>
        <v>0</v>
      </c>
      <c r="P310">
        <f>(BH310 - IF(AU310&gt;1, L310*BB310*100.0/(AW310*BV310), 0))*(BO310+BP310)/1000.0</f>
        <v>0</v>
      </c>
      <c r="Q310">
        <f>2.0/((1/S310-1/R310)+SIGN(S310)*SQRT((1/S310-1/R310)*(1/S310-1/R310) + 4*BC310/((BC310+1)*(BC310+1))*(2*1/S310*1/R310-1/R310*1/R310)))</f>
        <v>0</v>
      </c>
      <c r="R310">
        <f>IF(LEFT(BD310,1)&lt;&gt;"0",IF(LEFT(BD310,1)="1",3.0,BE310),$D$5+$E$5*(BV310*BO310/($K$5*1000))+$F$5*(BV310*BO310/($K$5*1000))*MAX(MIN(BB310,$J$5),$I$5)*MAX(MIN(BB310,$J$5),$I$5)+$G$5*MAX(MIN(BB310,$J$5),$I$5)*(BV310*BO310/($K$5*1000))+$H$5*(BV310*BO310/($K$5*1000))*(BV310*BO310/($K$5*1000)))</f>
        <v>0</v>
      </c>
      <c r="S310">
        <f>J310*(1000-(1000*0.61365*exp(17.502*W310/(240.97+W310))/(BO310+BP310)+BJ310)/2)/(1000*0.61365*exp(17.502*W310/(240.97+W310))/(BO310+BP310)-BJ310)</f>
        <v>0</v>
      </c>
      <c r="T310">
        <f>1/((BC310+1)/(Q310/1.6)+1/(R310/1.37)) + BC310/((BC310+1)/(Q310/1.6) + BC310/(R310/1.37))</f>
        <v>0</v>
      </c>
      <c r="U310">
        <f>(AX310*BA310)</f>
        <v>0</v>
      </c>
      <c r="V310">
        <f>(BQ310+(U310+2*0.95*5.67E-8*(((BQ310+$B$7)+273)^4-(BQ310+273)^4)-44100*J310)/(1.84*29.3*R310+8*0.95*5.67E-8*(BQ310+273)^3))</f>
        <v>0</v>
      </c>
      <c r="W310">
        <f>($C$7*BR310+$D$7*BS310+$E$7*V310)</f>
        <v>0</v>
      </c>
      <c r="X310">
        <f>0.61365*exp(17.502*W310/(240.97+W310))</f>
        <v>0</v>
      </c>
      <c r="Y310">
        <f>(Z310/AA310*100)</f>
        <v>0</v>
      </c>
      <c r="Z310">
        <f>BJ310*(BO310+BP310)/1000</f>
        <v>0</v>
      </c>
      <c r="AA310">
        <f>0.61365*exp(17.502*BQ310/(240.97+BQ310))</f>
        <v>0</v>
      </c>
      <c r="AB310">
        <f>(X310-BJ310*(BO310+BP310)/1000)</f>
        <v>0</v>
      </c>
      <c r="AC310">
        <f>(-J310*44100)</f>
        <v>0</v>
      </c>
      <c r="AD310">
        <f>2*29.3*R310*0.92*(BQ310-W310)</f>
        <v>0</v>
      </c>
      <c r="AE310">
        <f>2*0.95*5.67E-8*(((BQ310+$B$7)+273)^4-(W310+273)^4)</f>
        <v>0</v>
      </c>
      <c r="AF310">
        <f>U310+AE310+AC310+AD310</f>
        <v>0</v>
      </c>
      <c r="AG310">
        <f>BN310*AU310*(BI310-BH310*(1000-AU310*BK310)/(1000-AU310*BJ310))/(100*BB310)</f>
        <v>0</v>
      </c>
      <c r="AH310">
        <f>1000*BN310*AU310*(BJ310-BK310)/(100*BB310*(1000-AU310*BJ310))</f>
        <v>0</v>
      </c>
      <c r="AI310">
        <f>(AJ310 - AK310 - BO310*1E3/(8.314*(BQ310+273.15)) * AM310/BN310 * AL310) * BN310/(100*BB310) * (1000 - BK310)/1000</f>
        <v>0</v>
      </c>
      <c r="AJ310">
        <v>1014.53488650862</v>
      </c>
      <c r="AK310">
        <v>986.177309090909</v>
      </c>
      <c r="AL310">
        <v>3.47993540697974</v>
      </c>
      <c r="AM310">
        <v>66.8778104933795</v>
      </c>
      <c r="AN310">
        <f>(AP310 - AO310 + BO310*1E3/(8.314*(BQ310+273.15)) * AR310/BN310 * AQ310) * BN310/(100*BB310) * 1000/(1000 - AP310)</f>
        <v>0</v>
      </c>
      <c r="AO310">
        <v>23.7164454071302</v>
      </c>
      <c r="AP310">
        <v>24.8938727272727</v>
      </c>
      <c r="AQ310">
        <v>-0.00047896562402503</v>
      </c>
      <c r="AR310">
        <v>77.414151381061</v>
      </c>
      <c r="AS310">
        <v>32</v>
      </c>
      <c r="AT310">
        <v>6</v>
      </c>
      <c r="AU310">
        <f>IF(AS310*$H$13&gt;=AW310,1.0,(AW310/(AW310-AS310*$H$13)))</f>
        <v>0</v>
      </c>
      <c r="AV310">
        <f>(AU310-1)*100</f>
        <v>0</v>
      </c>
      <c r="AW310">
        <f>MAX(0,($B$13+$C$13*BV310)/(1+$D$13*BV310)*BO310/(BQ310+273)*$E$13)</f>
        <v>0</v>
      </c>
      <c r="AX310">
        <f>$B$11*BW310+$C$11*BX310+$F$11*CI310*(1-CL310)</f>
        <v>0</v>
      </c>
      <c r="AY310">
        <f>AX310*AZ310</f>
        <v>0</v>
      </c>
      <c r="AZ310">
        <f>($B$11*$D$9+$C$11*$D$9+$F$11*((CV310+CN310)/MAX(CV310+CN310+CW310, 0.1)*$I$9+CW310/MAX(CV310+CN310+CW310, 0.1)*$J$9))/($B$11+$C$11+$F$11)</f>
        <v>0</v>
      </c>
      <c r="BA310">
        <f>($B$11*$K$9+$C$11*$K$9+$F$11*((CV310+CN310)/MAX(CV310+CN310+CW310, 0.1)*$P$9+CW310/MAX(CV310+CN310+CW310, 0.1)*$Q$9))/($B$11+$C$11+$F$11)</f>
        <v>0</v>
      </c>
      <c r="BB310">
        <v>2.18</v>
      </c>
      <c r="BC310">
        <v>0.5</v>
      </c>
      <c r="BD310" t="s">
        <v>355</v>
      </c>
      <c r="BE310">
        <v>2</v>
      </c>
      <c r="BF310" t="b">
        <v>1</v>
      </c>
      <c r="BG310">
        <v>1656175897.71429</v>
      </c>
      <c r="BH310">
        <v>937.204</v>
      </c>
      <c r="BI310">
        <v>974.948142857143</v>
      </c>
      <c r="BJ310">
        <v>24.8977464285714</v>
      </c>
      <c r="BK310">
        <v>23.7344035714286</v>
      </c>
      <c r="BL310">
        <v>935.049535714286</v>
      </c>
      <c r="BM310">
        <v>24.8461857142857</v>
      </c>
      <c r="BN310">
        <v>500.002357142857</v>
      </c>
      <c r="BO310">
        <v>76.3434607142857</v>
      </c>
      <c r="BP310">
        <v>0.0999604857142857</v>
      </c>
      <c r="BQ310">
        <v>28.0469178571429</v>
      </c>
      <c r="BR310">
        <v>28.4371892857143</v>
      </c>
      <c r="BS310">
        <v>999.9</v>
      </c>
      <c r="BT310">
        <v>0</v>
      </c>
      <c r="BU310">
        <v>0</v>
      </c>
      <c r="BV310">
        <v>10000.3089285714</v>
      </c>
      <c r="BW310">
        <v>0</v>
      </c>
      <c r="BX310">
        <v>1966.80642857143</v>
      </c>
      <c r="BY310">
        <v>-37.744175</v>
      </c>
      <c r="BZ310">
        <v>961.13425</v>
      </c>
      <c r="CA310">
        <v>998.650285714286</v>
      </c>
      <c r="CB310">
        <v>1.16333392857143</v>
      </c>
      <c r="CC310">
        <v>974.948142857143</v>
      </c>
      <c r="CD310">
        <v>23.7344035714286</v>
      </c>
      <c r="CE310">
        <v>1.90078035714286</v>
      </c>
      <c r="CF310">
        <v>1.81196714285714</v>
      </c>
      <c r="CG310">
        <v>16.641175</v>
      </c>
      <c r="CH310">
        <v>15.8904071428571</v>
      </c>
      <c r="CI310">
        <v>1999.99321428571</v>
      </c>
      <c r="CJ310">
        <v>0.979997285714286</v>
      </c>
      <c r="CK310">
        <v>0.0200022857142857</v>
      </c>
      <c r="CL310">
        <v>0</v>
      </c>
      <c r="CM310">
        <v>2.38548928571429</v>
      </c>
      <c r="CN310">
        <v>0</v>
      </c>
      <c r="CO310">
        <v>2071.92678571429</v>
      </c>
      <c r="CP310">
        <v>16705.3357142857</v>
      </c>
      <c r="CQ310">
        <v>46.5177142857143</v>
      </c>
      <c r="CR310">
        <v>49.312</v>
      </c>
      <c r="CS310">
        <v>47.562</v>
      </c>
      <c r="CT310">
        <v>47.241</v>
      </c>
      <c r="CU310">
        <v>46.06425</v>
      </c>
      <c r="CV310">
        <v>1959.98714285714</v>
      </c>
      <c r="CW310">
        <v>40.0007142857143</v>
      </c>
      <c r="CX310">
        <v>0</v>
      </c>
      <c r="CY310">
        <v>1656175904.4</v>
      </c>
      <c r="CZ310">
        <v>0</v>
      </c>
      <c r="DA310">
        <v>0</v>
      </c>
      <c r="DB310" t="s">
        <v>356</v>
      </c>
      <c r="DC310">
        <v>1656081796.1</v>
      </c>
      <c r="DD310">
        <v>1656081786.6</v>
      </c>
      <c r="DE310">
        <v>0</v>
      </c>
      <c r="DF310">
        <v>0.447</v>
      </c>
      <c r="DG310">
        <v>0.012</v>
      </c>
      <c r="DH310">
        <v>1.816</v>
      </c>
      <c r="DI310">
        <v>-0.091</v>
      </c>
      <c r="DJ310">
        <v>420</v>
      </c>
      <c r="DK310">
        <v>13</v>
      </c>
      <c r="DL310">
        <v>0.64</v>
      </c>
      <c r="DM310">
        <v>0.22</v>
      </c>
      <c r="DN310">
        <v>-37.7201926829268</v>
      </c>
      <c r="DO310">
        <v>-1.05186898954699</v>
      </c>
      <c r="DP310">
        <v>0.412012587654169</v>
      </c>
      <c r="DQ310">
        <v>0</v>
      </c>
      <c r="DR310">
        <v>1.16662170731707</v>
      </c>
      <c r="DS310">
        <v>0.0483031358885022</v>
      </c>
      <c r="DT310">
        <v>0.0220986924789724</v>
      </c>
      <c r="DU310">
        <v>1</v>
      </c>
      <c r="DV310">
        <v>1</v>
      </c>
      <c r="DW310">
        <v>2</v>
      </c>
      <c r="DX310" t="s">
        <v>375</v>
      </c>
      <c r="DY310">
        <v>2.78723</v>
      </c>
      <c r="DZ310">
        <v>2.71598</v>
      </c>
      <c r="EA310">
        <v>0.135861</v>
      </c>
      <c r="EB310">
        <v>0.139168</v>
      </c>
      <c r="EC310">
        <v>0.0883246</v>
      </c>
      <c r="ED310">
        <v>0.0847181</v>
      </c>
      <c r="EE310">
        <v>23948.6</v>
      </c>
      <c r="EF310">
        <v>20699.3</v>
      </c>
      <c r="EG310">
        <v>24853.5</v>
      </c>
      <c r="EH310">
        <v>23458.2</v>
      </c>
      <c r="EI310">
        <v>38778.7</v>
      </c>
      <c r="EJ310">
        <v>35595.9</v>
      </c>
      <c r="EK310">
        <v>45045.9</v>
      </c>
      <c r="EL310">
        <v>41924.9</v>
      </c>
      <c r="EM310">
        <v>1.65338</v>
      </c>
      <c r="EN310">
        <v>2.06313</v>
      </c>
      <c r="EO310">
        <v>-0.0519678</v>
      </c>
      <c r="EP310">
        <v>0</v>
      </c>
      <c r="EQ310">
        <v>29.2965</v>
      </c>
      <c r="ER310">
        <v>999.9</v>
      </c>
      <c r="ES310">
        <v>33.561</v>
      </c>
      <c r="ET310">
        <v>38.773</v>
      </c>
      <c r="EU310">
        <v>30.5121</v>
      </c>
      <c r="EV310">
        <v>53.1569</v>
      </c>
      <c r="EW310">
        <v>32.0593</v>
      </c>
      <c r="EX310">
        <v>2</v>
      </c>
      <c r="EY310">
        <v>0.733542</v>
      </c>
      <c r="EZ310">
        <v>5.89189</v>
      </c>
      <c r="FA310">
        <v>20.1398</v>
      </c>
      <c r="FB310">
        <v>5.23077</v>
      </c>
      <c r="FC310">
        <v>11.9927</v>
      </c>
      <c r="FD310">
        <v>4.95395</v>
      </c>
      <c r="FE310">
        <v>3.30363</v>
      </c>
      <c r="FF310">
        <v>9999</v>
      </c>
      <c r="FG310">
        <v>312.6</v>
      </c>
      <c r="FH310">
        <v>3845.5</v>
      </c>
      <c r="FI310">
        <v>9999</v>
      </c>
      <c r="FJ310">
        <v>1.86814</v>
      </c>
      <c r="FK310">
        <v>1.86401</v>
      </c>
      <c r="FL310">
        <v>1.87138</v>
      </c>
      <c r="FM310">
        <v>1.86254</v>
      </c>
      <c r="FN310">
        <v>1.86188</v>
      </c>
      <c r="FO310">
        <v>1.86817</v>
      </c>
      <c r="FP310">
        <v>1.85838</v>
      </c>
      <c r="FQ310">
        <v>1.86462</v>
      </c>
      <c r="FR310">
        <v>5</v>
      </c>
      <c r="FS310">
        <v>0</v>
      </c>
      <c r="FT310">
        <v>0</v>
      </c>
      <c r="FU310">
        <v>0</v>
      </c>
      <c r="FV310" t="s">
        <v>358</v>
      </c>
      <c r="FW310" t="s">
        <v>359</v>
      </c>
      <c r="FX310" t="s">
        <v>360</v>
      </c>
      <c r="FY310" t="s">
        <v>360</v>
      </c>
      <c r="FZ310" t="s">
        <v>360</v>
      </c>
      <c r="GA310" t="s">
        <v>360</v>
      </c>
      <c r="GB310">
        <v>0</v>
      </c>
      <c r="GC310">
        <v>100</v>
      </c>
      <c r="GD310">
        <v>100</v>
      </c>
      <c r="GE310">
        <v>2.192</v>
      </c>
      <c r="GF310">
        <v>0.0516</v>
      </c>
      <c r="GG310">
        <v>0.394990895927804</v>
      </c>
      <c r="GH310">
        <v>0.00311535208462502</v>
      </c>
      <c r="GI310">
        <v>-2.16445174003142e-06</v>
      </c>
      <c r="GJ310">
        <v>9.0383515404126e-10</v>
      </c>
      <c r="GK310">
        <v>0.0515542376217994</v>
      </c>
      <c r="GL310">
        <v>0</v>
      </c>
      <c r="GM310">
        <v>0</v>
      </c>
      <c r="GN310">
        <v>0</v>
      </c>
      <c r="GO310">
        <v>18</v>
      </c>
      <c r="GP310">
        <v>2154</v>
      </c>
      <c r="GQ310">
        <v>2</v>
      </c>
      <c r="GR310">
        <v>17</v>
      </c>
      <c r="GS310">
        <v>1568.5</v>
      </c>
      <c r="GT310">
        <v>1568.6</v>
      </c>
      <c r="GU310">
        <v>2.67578</v>
      </c>
      <c r="GV310">
        <v>2.36938</v>
      </c>
      <c r="GW310">
        <v>1.99829</v>
      </c>
      <c r="GX310">
        <v>2.66479</v>
      </c>
      <c r="GY310">
        <v>2.09351</v>
      </c>
      <c r="GZ310">
        <v>2.43652</v>
      </c>
      <c r="HA310">
        <v>44.0571</v>
      </c>
      <c r="HB310">
        <v>14.8325</v>
      </c>
      <c r="HC310">
        <v>18</v>
      </c>
      <c r="HD310">
        <v>405.521</v>
      </c>
      <c r="HE310">
        <v>691.818</v>
      </c>
      <c r="HF310">
        <v>23.0067</v>
      </c>
      <c r="HG310">
        <v>36.3355</v>
      </c>
      <c r="HH310">
        <v>30.0011</v>
      </c>
      <c r="HI310">
        <v>36.0854</v>
      </c>
      <c r="HJ310">
        <v>36.0709</v>
      </c>
      <c r="HK310">
        <v>53.5554</v>
      </c>
      <c r="HL310">
        <v>25.8916</v>
      </c>
      <c r="HM310">
        <v>24.0667</v>
      </c>
      <c r="HN310">
        <v>23</v>
      </c>
      <c r="HO310">
        <v>1025.23</v>
      </c>
      <c r="HP310">
        <v>23.7885</v>
      </c>
      <c r="HQ310">
        <v>95.2508</v>
      </c>
      <c r="HR310">
        <v>98.5015</v>
      </c>
    </row>
    <row r="311" spans="1:226">
      <c r="A311">
        <v>295</v>
      </c>
      <c r="B311">
        <v>1656175910.5</v>
      </c>
      <c r="C311">
        <v>6114</v>
      </c>
      <c r="D311" t="s">
        <v>951</v>
      </c>
      <c r="E311" t="s">
        <v>952</v>
      </c>
      <c r="F311">
        <v>5</v>
      </c>
      <c r="G311" t="s">
        <v>832</v>
      </c>
      <c r="H311" t="s">
        <v>354</v>
      </c>
      <c r="I311">
        <v>1656175903</v>
      </c>
      <c r="J311">
        <f>(K311)/1000</f>
        <v>0</v>
      </c>
      <c r="K311">
        <f>IF(BF311, AN311, AH311)</f>
        <v>0</v>
      </c>
      <c r="L311">
        <f>IF(BF311, AI311, AG311)</f>
        <v>0</v>
      </c>
      <c r="M311">
        <f>BH311 - IF(AU311&gt;1, L311*BB311*100.0/(AW311*BV311), 0)</f>
        <v>0</v>
      </c>
      <c r="N311">
        <f>((T311-J311/2)*M311-L311)/(T311+J311/2)</f>
        <v>0</v>
      </c>
      <c r="O311">
        <f>N311*(BO311+BP311)/1000.0</f>
        <v>0</v>
      </c>
      <c r="P311">
        <f>(BH311 - IF(AU311&gt;1, L311*BB311*100.0/(AW311*BV311), 0))*(BO311+BP311)/1000.0</f>
        <v>0</v>
      </c>
      <c r="Q311">
        <f>2.0/((1/S311-1/R311)+SIGN(S311)*SQRT((1/S311-1/R311)*(1/S311-1/R311) + 4*BC311/((BC311+1)*(BC311+1))*(2*1/S311*1/R311-1/R311*1/R311)))</f>
        <v>0</v>
      </c>
      <c r="R311">
        <f>IF(LEFT(BD311,1)&lt;&gt;"0",IF(LEFT(BD311,1)="1",3.0,BE311),$D$5+$E$5*(BV311*BO311/($K$5*1000))+$F$5*(BV311*BO311/($K$5*1000))*MAX(MIN(BB311,$J$5),$I$5)*MAX(MIN(BB311,$J$5),$I$5)+$G$5*MAX(MIN(BB311,$J$5),$I$5)*(BV311*BO311/($K$5*1000))+$H$5*(BV311*BO311/($K$5*1000))*(BV311*BO311/($K$5*1000)))</f>
        <v>0</v>
      </c>
      <c r="S311">
        <f>J311*(1000-(1000*0.61365*exp(17.502*W311/(240.97+W311))/(BO311+BP311)+BJ311)/2)/(1000*0.61365*exp(17.502*W311/(240.97+W311))/(BO311+BP311)-BJ311)</f>
        <v>0</v>
      </c>
      <c r="T311">
        <f>1/((BC311+1)/(Q311/1.6)+1/(R311/1.37)) + BC311/((BC311+1)/(Q311/1.6) + BC311/(R311/1.37))</f>
        <v>0</v>
      </c>
      <c r="U311">
        <f>(AX311*BA311)</f>
        <v>0</v>
      </c>
      <c r="V311">
        <f>(BQ311+(U311+2*0.95*5.67E-8*(((BQ311+$B$7)+273)^4-(BQ311+273)^4)-44100*J311)/(1.84*29.3*R311+8*0.95*5.67E-8*(BQ311+273)^3))</f>
        <v>0</v>
      </c>
      <c r="W311">
        <f>($C$7*BR311+$D$7*BS311+$E$7*V311)</f>
        <v>0</v>
      </c>
      <c r="X311">
        <f>0.61365*exp(17.502*W311/(240.97+W311))</f>
        <v>0</v>
      </c>
      <c r="Y311">
        <f>(Z311/AA311*100)</f>
        <v>0</v>
      </c>
      <c r="Z311">
        <f>BJ311*(BO311+BP311)/1000</f>
        <v>0</v>
      </c>
      <c r="AA311">
        <f>0.61365*exp(17.502*BQ311/(240.97+BQ311))</f>
        <v>0</v>
      </c>
      <c r="AB311">
        <f>(X311-BJ311*(BO311+BP311)/1000)</f>
        <v>0</v>
      </c>
      <c r="AC311">
        <f>(-J311*44100)</f>
        <v>0</v>
      </c>
      <c r="AD311">
        <f>2*29.3*R311*0.92*(BQ311-W311)</f>
        <v>0</v>
      </c>
      <c r="AE311">
        <f>2*0.95*5.67E-8*(((BQ311+$B$7)+273)^4-(W311+273)^4)</f>
        <v>0</v>
      </c>
      <c r="AF311">
        <f>U311+AE311+AC311+AD311</f>
        <v>0</v>
      </c>
      <c r="AG311">
        <f>BN311*AU311*(BI311-BH311*(1000-AU311*BK311)/(1000-AU311*BJ311))/(100*BB311)</f>
        <v>0</v>
      </c>
      <c r="AH311">
        <f>1000*BN311*AU311*(BJ311-BK311)/(100*BB311*(1000-AU311*BJ311))</f>
        <v>0</v>
      </c>
      <c r="AI311">
        <f>(AJ311 - AK311 - BO311*1E3/(8.314*(BQ311+273.15)) * AM311/BN311 * AL311) * BN311/(100*BB311) * (1000 - BK311)/1000</f>
        <v>0</v>
      </c>
      <c r="AJ311">
        <v>1030.7678311915</v>
      </c>
      <c r="AK311">
        <v>1002.92520606061</v>
      </c>
      <c r="AL311">
        <v>3.3567040609919</v>
      </c>
      <c r="AM311">
        <v>66.8778104933795</v>
      </c>
      <c r="AN311">
        <f>(AP311 - AO311 + BO311*1E3/(8.314*(BQ311+273.15)) * AR311/BN311 * AQ311) * BN311/(100*BB311) * 1000/(1000 - AP311)</f>
        <v>0</v>
      </c>
      <c r="AO311">
        <v>23.7186131181898</v>
      </c>
      <c r="AP311">
        <v>24.8847806060606</v>
      </c>
      <c r="AQ311">
        <v>-0.000264235326937043</v>
      </c>
      <c r="AR311">
        <v>77.414151381061</v>
      </c>
      <c r="AS311">
        <v>33</v>
      </c>
      <c r="AT311">
        <v>7</v>
      </c>
      <c r="AU311">
        <f>IF(AS311*$H$13&gt;=AW311,1.0,(AW311/(AW311-AS311*$H$13)))</f>
        <v>0</v>
      </c>
      <c r="AV311">
        <f>(AU311-1)*100</f>
        <v>0</v>
      </c>
      <c r="AW311">
        <f>MAX(0,($B$13+$C$13*BV311)/(1+$D$13*BV311)*BO311/(BQ311+273)*$E$13)</f>
        <v>0</v>
      </c>
      <c r="AX311">
        <f>$B$11*BW311+$C$11*BX311+$F$11*CI311*(1-CL311)</f>
        <v>0</v>
      </c>
      <c r="AY311">
        <f>AX311*AZ311</f>
        <v>0</v>
      </c>
      <c r="AZ311">
        <f>($B$11*$D$9+$C$11*$D$9+$F$11*((CV311+CN311)/MAX(CV311+CN311+CW311, 0.1)*$I$9+CW311/MAX(CV311+CN311+CW311, 0.1)*$J$9))/($B$11+$C$11+$F$11)</f>
        <v>0</v>
      </c>
      <c r="BA311">
        <f>($B$11*$K$9+$C$11*$K$9+$F$11*((CV311+CN311)/MAX(CV311+CN311+CW311, 0.1)*$P$9+CW311/MAX(CV311+CN311+CW311, 0.1)*$Q$9))/($B$11+$C$11+$F$11)</f>
        <v>0</v>
      </c>
      <c r="BB311">
        <v>2.18</v>
      </c>
      <c r="BC311">
        <v>0.5</v>
      </c>
      <c r="BD311" t="s">
        <v>355</v>
      </c>
      <c r="BE311">
        <v>2</v>
      </c>
      <c r="BF311" t="b">
        <v>1</v>
      </c>
      <c r="BG311">
        <v>1656175903</v>
      </c>
      <c r="BH311">
        <v>954.743259259259</v>
      </c>
      <c r="BI311">
        <v>992.566851851852</v>
      </c>
      <c r="BJ311">
        <v>24.8965814814815</v>
      </c>
      <c r="BK311">
        <v>23.7206259259259</v>
      </c>
      <c r="BL311">
        <v>952.563444444445</v>
      </c>
      <c r="BM311">
        <v>24.8450296296296</v>
      </c>
      <c r="BN311">
        <v>500.020962962963</v>
      </c>
      <c r="BO311">
        <v>76.3437555555555</v>
      </c>
      <c r="BP311">
        <v>0.0999853481481481</v>
      </c>
      <c r="BQ311">
        <v>28.0557888888889</v>
      </c>
      <c r="BR311">
        <v>28.4476962962963</v>
      </c>
      <c r="BS311">
        <v>999.9</v>
      </c>
      <c r="BT311">
        <v>0</v>
      </c>
      <c r="BU311">
        <v>0</v>
      </c>
      <c r="BV311">
        <v>9978.55740740741</v>
      </c>
      <c r="BW311">
        <v>0</v>
      </c>
      <c r="BX311">
        <v>1970.79333333333</v>
      </c>
      <c r="BY311">
        <v>-37.8235740740741</v>
      </c>
      <c r="BZ311">
        <v>979.120333333333</v>
      </c>
      <c r="CA311">
        <v>1016.68285185185</v>
      </c>
      <c r="CB311">
        <v>1.17595222222222</v>
      </c>
      <c r="CC311">
        <v>992.566851851852</v>
      </c>
      <c r="CD311">
        <v>23.7206259259259</v>
      </c>
      <c r="CE311">
        <v>1.90069925925926</v>
      </c>
      <c r="CF311">
        <v>1.81092222222222</v>
      </c>
      <c r="CG311">
        <v>16.6405074074074</v>
      </c>
      <c r="CH311">
        <v>15.8813962962963</v>
      </c>
      <c r="CI311">
        <v>2000.00481481481</v>
      </c>
      <c r="CJ311">
        <v>0.979997740740741</v>
      </c>
      <c r="CK311">
        <v>0.0200019444444444</v>
      </c>
      <c r="CL311">
        <v>0</v>
      </c>
      <c r="CM311">
        <v>2.39995925925926</v>
      </c>
      <c r="CN311">
        <v>0</v>
      </c>
      <c r="CO311">
        <v>2070.44333333333</v>
      </c>
      <c r="CP311">
        <v>16705.4407407407</v>
      </c>
      <c r="CQ311">
        <v>46.539037037037</v>
      </c>
      <c r="CR311">
        <v>49.3166666666666</v>
      </c>
      <c r="CS311">
        <v>47.562</v>
      </c>
      <c r="CT311">
        <v>47.2453333333333</v>
      </c>
      <c r="CU311">
        <v>46.0643333333333</v>
      </c>
      <c r="CV311">
        <v>1960.00222222222</v>
      </c>
      <c r="CW311">
        <v>40.0003703703704</v>
      </c>
      <c r="CX311">
        <v>0</v>
      </c>
      <c r="CY311">
        <v>1656175909.2</v>
      </c>
      <c r="CZ311">
        <v>0</v>
      </c>
      <c r="DA311">
        <v>0</v>
      </c>
      <c r="DB311" t="s">
        <v>356</v>
      </c>
      <c r="DC311">
        <v>1656081796.1</v>
      </c>
      <c r="DD311">
        <v>1656081786.6</v>
      </c>
      <c r="DE311">
        <v>0</v>
      </c>
      <c r="DF311">
        <v>0.447</v>
      </c>
      <c r="DG311">
        <v>0.012</v>
      </c>
      <c r="DH311">
        <v>1.816</v>
      </c>
      <c r="DI311">
        <v>-0.091</v>
      </c>
      <c r="DJ311">
        <v>420</v>
      </c>
      <c r="DK311">
        <v>13</v>
      </c>
      <c r="DL311">
        <v>0.64</v>
      </c>
      <c r="DM311">
        <v>0.22</v>
      </c>
      <c r="DN311">
        <v>-37.6946487804878</v>
      </c>
      <c r="DO311">
        <v>-0.35451428571437</v>
      </c>
      <c r="DP311">
        <v>0.471028129304475</v>
      </c>
      <c r="DQ311">
        <v>0</v>
      </c>
      <c r="DR311">
        <v>1.1655287804878</v>
      </c>
      <c r="DS311">
        <v>0.0976057839721265</v>
      </c>
      <c r="DT311">
        <v>0.0217471287922777</v>
      </c>
      <c r="DU311">
        <v>1</v>
      </c>
      <c r="DV311">
        <v>1</v>
      </c>
      <c r="DW311">
        <v>2</v>
      </c>
      <c r="DX311" t="s">
        <v>375</v>
      </c>
      <c r="DY311">
        <v>2.7871</v>
      </c>
      <c r="DZ311">
        <v>2.7161</v>
      </c>
      <c r="EA311">
        <v>0.137354</v>
      </c>
      <c r="EB311">
        <v>0.140741</v>
      </c>
      <c r="EC311">
        <v>0.0883014</v>
      </c>
      <c r="ED311">
        <v>0.0847212</v>
      </c>
      <c r="EE311">
        <v>23906.4</v>
      </c>
      <c r="EF311">
        <v>20660.7</v>
      </c>
      <c r="EG311">
        <v>24852.8</v>
      </c>
      <c r="EH311">
        <v>23457.5</v>
      </c>
      <c r="EI311">
        <v>38778.7</v>
      </c>
      <c r="EJ311">
        <v>35594.9</v>
      </c>
      <c r="EK311">
        <v>45044.8</v>
      </c>
      <c r="EL311">
        <v>41923.8</v>
      </c>
      <c r="EM311">
        <v>1.65285</v>
      </c>
      <c r="EN311">
        <v>2.06307</v>
      </c>
      <c r="EO311">
        <v>-0.0457242</v>
      </c>
      <c r="EP311">
        <v>0</v>
      </c>
      <c r="EQ311">
        <v>29.3053</v>
      </c>
      <c r="ER311">
        <v>999.9</v>
      </c>
      <c r="ES311">
        <v>33.537</v>
      </c>
      <c r="ET311">
        <v>38.773</v>
      </c>
      <c r="EU311">
        <v>30.493</v>
      </c>
      <c r="EV311">
        <v>53.5869</v>
      </c>
      <c r="EW311">
        <v>31.9712</v>
      </c>
      <c r="EX311">
        <v>2</v>
      </c>
      <c r="EY311">
        <v>0.734477</v>
      </c>
      <c r="EZ311">
        <v>5.92536</v>
      </c>
      <c r="FA311">
        <v>20.1389</v>
      </c>
      <c r="FB311">
        <v>5.23286</v>
      </c>
      <c r="FC311">
        <v>11.9947</v>
      </c>
      <c r="FD311">
        <v>4.9551</v>
      </c>
      <c r="FE311">
        <v>3.304</v>
      </c>
      <c r="FF311">
        <v>9999</v>
      </c>
      <c r="FG311">
        <v>312.6</v>
      </c>
      <c r="FH311">
        <v>3845.5</v>
      </c>
      <c r="FI311">
        <v>9999</v>
      </c>
      <c r="FJ311">
        <v>1.86813</v>
      </c>
      <c r="FK311">
        <v>1.86401</v>
      </c>
      <c r="FL311">
        <v>1.87137</v>
      </c>
      <c r="FM311">
        <v>1.86256</v>
      </c>
      <c r="FN311">
        <v>1.86188</v>
      </c>
      <c r="FO311">
        <v>1.86818</v>
      </c>
      <c r="FP311">
        <v>1.85839</v>
      </c>
      <c r="FQ311">
        <v>1.86462</v>
      </c>
      <c r="FR311">
        <v>5</v>
      </c>
      <c r="FS311">
        <v>0</v>
      </c>
      <c r="FT311">
        <v>0</v>
      </c>
      <c r="FU311">
        <v>0</v>
      </c>
      <c r="FV311" t="s">
        <v>358</v>
      </c>
      <c r="FW311" t="s">
        <v>359</v>
      </c>
      <c r="FX311" t="s">
        <v>360</v>
      </c>
      <c r="FY311" t="s">
        <v>360</v>
      </c>
      <c r="FZ311" t="s">
        <v>360</v>
      </c>
      <c r="GA311" t="s">
        <v>360</v>
      </c>
      <c r="GB311">
        <v>0</v>
      </c>
      <c r="GC311">
        <v>100</v>
      </c>
      <c r="GD311">
        <v>100</v>
      </c>
      <c r="GE311">
        <v>2.216</v>
      </c>
      <c r="GF311">
        <v>0.0515</v>
      </c>
      <c r="GG311">
        <v>0.394990895927804</v>
      </c>
      <c r="GH311">
        <v>0.00311535208462502</v>
      </c>
      <c r="GI311">
        <v>-2.16445174003142e-06</v>
      </c>
      <c r="GJ311">
        <v>9.0383515404126e-10</v>
      </c>
      <c r="GK311">
        <v>0.0515542376217994</v>
      </c>
      <c r="GL311">
        <v>0</v>
      </c>
      <c r="GM311">
        <v>0</v>
      </c>
      <c r="GN311">
        <v>0</v>
      </c>
      <c r="GO311">
        <v>18</v>
      </c>
      <c r="GP311">
        <v>2154</v>
      </c>
      <c r="GQ311">
        <v>2</v>
      </c>
      <c r="GR311">
        <v>17</v>
      </c>
      <c r="GS311">
        <v>1568.6</v>
      </c>
      <c r="GT311">
        <v>1568.7</v>
      </c>
      <c r="GU311">
        <v>2.70874</v>
      </c>
      <c r="GV311">
        <v>2.37793</v>
      </c>
      <c r="GW311">
        <v>1.99829</v>
      </c>
      <c r="GX311">
        <v>2.66602</v>
      </c>
      <c r="GY311">
        <v>2.09351</v>
      </c>
      <c r="GZ311">
        <v>2.33398</v>
      </c>
      <c r="HA311">
        <v>44.0571</v>
      </c>
      <c r="HB311">
        <v>14.8238</v>
      </c>
      <c r="HC311">
        <v>18</v>
      </c>
      <c r="HD311">
        <v>405.289</v>
      </c>
      <c r="HE311">
        <v>691.9</v>
      </c>
      <c r="HF311">
        <v>23.0068</v>
      </c>
      <c r="HG311">
        <v>36.3477</v>
      </c>
      <c r="HH311">
        <v>30.001</v>
      </c>
      <c r="HI311">
        <v>36.0974</v>
      </c>
      <c r="HJ311">
        <v>36.0825</v>
      </c>
      <c r="HK311">
        <v>54.1889</v>
      </c>
      <c r="HL311">
        <v>25.8916</v>
      </c>
      <c r="HM311">
        <v>24.0667</v>
      </c>
      <c r="HN311">
        <v>23</v>
      </c>
      <c r="HO311">
        <v>1038.67</v>
      </c>
      <c r="HP311">
        <v>23.7885</v>
      </c>
      <c r="HQ311">
        <v>95.2483</v>
      </c>
      <c r="HR311">
        <v>98.4987</v>
      </c>
    </row>
    <row r="312" spans="1:226">
      <c r="A312">
        <v>296</v>
      </c>
      <c r="B312">
        <v>1656175915.5</v>
      </c>
      <c r="C312">
        <v>6119</v>
      </c>
      <c r="D312" t="s">
        <v>953</v>
      </c>
      <c r="E312" t="s">
        <v>954</v>
      </c>
      <c r="F312">
        <v>5</v>
      </c>
      <c r="G312" t="s">
        <v>832</v>
      </c>
      <c r="H312" t="s">
        <v>354</v>
      </c>
      <c r="I312">
        <v>1656175907.71429</v>
      </c>
      <c r="J312">
        <f>(K312)/1000</f>
        <v>0</v>
      </c>
      <c r="K312">
        <f>IF(BF312, AN312, AH312)</f>
        <v>0</v>
      </c>
      <c r="L312">
        <f>IF(BF312, AI312, AG312)</f>
        <v>0</v>
      </c>
      <c r="M312">
        <f>BH312 - IF(AU312&gt;1, L312*BB312*100.0/(AW312*BV312), 0)</f>
        <v>0</v>
      </c>
      <c r="N312">
        <f>((T312-J312/2)*M312-L312)/(T312+J312/2)</f>
        <v>0</v>
      </c>
      <c r="O312">
        <f>N312*(BO312+BP312)/1000.0</f>
        <v>0</v>
      </c>
      <c r="P312">
        <f>(BH312 - IF(AU312&gt;1, L312*BB312*100.0/(AW312*BV312), 0))*(BO312+BP312)/1000.0</f>
        <v>0</v>
      </c>
      <c r="Q312">
        <f>2.0/((1/S312-1/R312)+SIGN(S312)*SQRT((1/S312-1/R312)*(1/S312-1/R312) + 4*BC312/((BC312+1)*(BC312+1))*(2*1/S312*1/R312-1/R312*1/R312)))</f>
        <v>0</v>
      </c>
      <c r="R312">
        <f>IF(LEFT(BD312,1)&lt;&gt;"0",IF(LEFT(BD312,1)="1",3.0,BE312),$D$5+$E$5*(BV312*BO312/($K$5*1000))+$F$5*(BV312*BO312/($K$5*1000))*MAX(MIN(BB312,$J$5),$I$5)*MAX(MIN(BB312,$J$5),$I$5)+$G$5*MAX(MIN(BB312,$J$5),$I$5)*(BV312*BO312/($K$5*1000))+$H$5*(BV312*BO312/($K$5*1000))*(BV312*BO312/($K$5*1000)))</f>
        <v>0</v>
      </c>
      <c r="S312">
        <f>J312*(1000-(1000*0.61365*exp(17.502*W312/(240.97+W312))/(BO312+BP312)+BJ312)/2)/(1000*0.61365*exp(17.502*W312/(240.97+W312))/(BO312+BP312)-BJ312)</f>
        <v>0</v>
      </c>
      <c r="T312">
        <f>1/((BC312+1)/(Q312/1.6)+1/(R312/1.37)) + BC312/((BC312+1)/(Q312/1.6) + BC312/(R312/1.37))</f>
        <v>0</v>
      </c>
      <c r="U312">
        <f>(AX312*BA312)</f>
        <v>0</v>
      </c>
      <c r="V312">
        <f>(BQ312+(U312+2*0.95*5.67E-8*(((BQ312+$B$7)+273)^4-(BQ312+273)^4)-44100*J312)/(1.84*29.3*R312+8*0.95*5.67E-8*(BQ312+273)^3))</f>
        <v>0</v>
      </c>
      <c r="W312">
        <f>($C$7*BR312+$D$7*BS312+$E$7*V312)</f>
        <v>0</v>
      </c>
      <c r="X312">
        <f>0.61365*exp(17.502*W312/(240.97+W312))</f>
        <v>0</v>
      </c>
      <c r="Y312">
        <f>(Z312/AA312*100)</f>
        <v>0</v>
      </c>
      <c r="Z312">
        <f>BJ312*(BO312+BP312)/1000</f>
        <v>0</v>
      </c>
      <c r="AA312">
        <f>0.61365*exp(17.502*BQ312/(240.97+BQ312))</f>
        <v>0</v>
      </c>
      <c r="AB312">
        <f>(X312-BJ312*(BO312+BP312)/1000)</f>
        <v>0</v>
      </c>
      <c r="AC312">
        <f>(-J312*44100)</f>
        <v>0</v>
      </c>
      <c r="AD312">
        <f>2*29.3*R312*0.92*(BQ312-W312)</f>
        <v>0</v>
      </c>
      <c r="AE312">
        <f>2*0.95*5.67E-8*(((BQ312+$B$7)+273)^4-(W312+273)^4)</f>
        <v>0</v>
      </c>
      <c r="AF312">
        <f>U312+AE312+AC312+AD312</f>
        <v>0</v>
      </c>
      <c r="AG312">
        <f>BN312*AU312*(BI312-BH312*(1000-AU312*BK312)/(1000-AU312*BJ312))/(100*BB312)</f>
        <v>0</v>
      </c>
      <c r="AH312">
        <f>1000*BN312*AU312*(BJ312-BK312)/(100*BB312*(1000-AU312*BJ312))</f>
        <v>0</v>
      </c>
      <c r="AI312">
        <f>(AJ312 - AK312 - BO312*1E3/(8.314*(BQ312+273.15)) * AM312/BN312 * AL312) * BN312/(100*BB312) * (1000 - BK312)/1000</f>
        <v>0</v>
      </c>
      <c r="AJ312">
        <v>1048.32305239272</v>
      </c>
      <c r="AK312">
        <v>1020.15260606061</v>
      </c>
      <c r="AL312">
        <v>3.43171073464478</v>
      </c>
      <c r="AM312">
        <v>66.8778104933795</v>
      </c>
      <c r="AN312">
        <f>(AP312 - AO312 + BO312*1E3/(8.314*(BQ312+273.15)) * AR312/BN312 * AQ312) * BN312/(100*BB312) * 1000/(1000 - AP312)</f>
        <v>0</v>
      </c>
      <c r="AO312">
        <v>23.7211991600274</v>
      </c>
      <c r="AP312">
        <v>24.8841078787879</v>
      </c>
      <c r="AQ312">
        <v>-4.01873867884756e-05</v>
      </c>
      <c r="AR312">
        <v>77.414151381061</v>
      </c>
      <c r="AS312">
        <v>33</v>
      </c>
      <c r="AT312">
        <v>7</v>
      </c>
      <c r="AU312">
        <f>IF(AS312*$H$13&gt;=AW312,1.0,(AW312/(AW312-AS312*$H$13)))</f>
        <v>0</v>
      </c>
      <c r="AV312">
        <f>(AU312-1)*100</f>
        <v>0</v>
      </c>
      <c r="AW312">
        <f>MAX(0,($B$13+$C$13*BV312)/(1+$D$13*BV312)*BO312/(BQ312+273)*$E$13)</f>
        <v>0</v>
      </c>
      <c r="AX312">
        <f>$B$11*BW312+$C$11*BX312+$F$11*CI312*(1-CL312)</f>
        <v>0</v>
      </c>
      <c r="AY312">
        <f>AX312*AZ312</f>
        <v>0</v>
      </c>
      <c r="AZ312">
        <f>($B$11*$D$9+$C$11*$D$9+$F$11*((CV312+CN312)/MAX(CV312+CN312+CW312, 0.1)*$I$9+CW312/MAX(CV312+CN312+CW312, 0.1)*$J$9))/($B$11+$C$11+$F$11)</f>
        <v>0</v>
      </c>
      <c r="BA312">
        <f>($B$11*$K$9+$C$11*$K$9+$F$11*((CV312+CN312)/MAX(CV312+CN312+CW312, 0.1)*$P$9+CW312/MAX(CV312+CN312+CW312, 0.1)*$Q$9))/($B$11+$C$11+$F$11)</f>
        <v>0</v>
      </c>
      <c r="BB312">
        <v>2.18</v>
      </c>
      <c r="BC312">
        <v>0.5</v>
      </c>
      <c r="BD312" t="s">
        <v>355</v>
      </c>
      <c r="BE312">
        <v>2</v>
      </c>
      <c r="BF312" t="b">
        <v>1</v>
      </c>
      <c r="BG312">
        <v>1656175907.71429</v>
      </c>
      <c r="BH312">
        <v>970.482892857143</v>
      </c>
      <c r="BI312">
        <v>1008.30171428571</v>
      </c>
      <c r="BJ312">
        <v>24.889575</v>
      </c>
      <c r="BK312">
        <v>23.7197</v>
      </c>
      <c r="BL312">
        <v>968.280178571429</v>
      </c>
      <c r="BM312">
        <v>24.8380178571429</v>
      </c>
      <c r="BN312">
        <v>499.992928571429</v>
      </c>
      <c r="BO312">
        <v>76.3439428571429</v>
      </c>
      <c r="BP312">
        <v>0.0999617178571428</v>
      </c>
      <c r="BQ312">
        <v>28.0605821428571</v>
      </c>
      <c r="BR312">
        <v>28.478475</v>
      </c>
      <c r="BS312">
        <v>999.9</v>
      </c>
      <c r="BT312">
        <v>0</v>
      </c>
      <c r="BU312">
        <v>0</v>
      </c>
      <c r="BV312">
        <v>9972.31928571429</v>
      </c>
      <c r="BW312">
        <v>0</v>
      </c>
      <c r="BX312">
        <v>1968.18607142857</v>
      </c>
      <c r="BY312">
        <v>-37.8184321428571</v>
      </c>
      <c r="BZ312">
        <v>995.254928571429</v>
      </c>
      <c r="CA312">
        <v>1032.79892857143</v>
      </c>
      <c r="CB312">
        <v>1.16987714285714</v>
      </c>
      <c r="CC312">
        <v>1008.30171428571</v>
      </c>
      <c r="CD312">
        <v>23.7197</v>
      </c>
      <c r="CE312">
        <v>1.90016821428571</v>
      </c>
      <c r="CF312">
        <v>1.810855</v>
      </c>
      <c r="CG312">
        <v>16.6361107142857</v>
      </c>
      <c r="CH312">
        <v>15.8808178571429</v>
      </c>
      <c r="CI312">
        <v>2000.03</v>
      </c>
      <c r="CJ312">
        <v>0.979998</v>
      </c>
      <c r="CK312">
        <v>0.02000175</v>
      </c>
      <c r="CL312">
        <v>0</v>
      </c>
      <c r="CM312">
        <v>2.427</v>
      </c>
      <c r="CN312">
        <v>0</v>
      </c>
      <c r="CO312">
        <v>2068.84357142857</v>
      </c>
      <c r="CP312">
        <v>16705.6464285714</v>
      </c>
      <c r="CQ312">
        <v>46.5575714285714</v>
      </c>
      <c r="CR312">
        <v>49.3255</v>
      </c>
      <c r="CS312">
        <v>47.562</v>
      </c>
      <c r="CT312">
        <v>47.25</v>
      </c>
      <c r="CU312">
        <v>46.07325</v>
      </c>
      <c r="CV312">
        <v>1960.02892857143</v>
      </c>
      <c r="CW312">
        <v>40.0010714285714</v>
      </c>
      <c r="CX312">
        <v>0</v>
      </c>
      <c r="CY312">
        <v>1656175914.6</v>
      </c>
      <c r="CZ312">
        <v>0</v>
      </c>
      <c r="DA312">
        <v>0</v>
      </c>
      <c r="DB312" t="s">
        <v>356</v>
      </c>
      <c r="DC312">
        <v>1656081796.1</v>
      </c>
      <c r="DD312">
        <v>1656081786.6</v>
      </c>
      <c r="DE312">
        <v>0</v>
      </c>
      <c r="DF312">
        <v>0.447</v>
      </c>
      <c r="DG312">
        <v>0.012</v>
      </c>
      <c r="DH312">
        <v>1.816</v>
      </c>
      <c r="DI312">
        <v>-0.091</v>
      </c>
      <c r="DJ312">
        <v>420</v>
      </c>
      <c r="DK312">
        <v>13</v>
      </c>
      <c r="DL312">
        <v>0.64</v>
      </c>
      <c r="DM312">
        <v>0.22</v>
      </c>
      <c r="DN312">
        <v>-37.7740682926829</v>
      </c>
      <c r="DO312">
        <v>-0.32456445993033</v>
      </c>
      <c r="DP312">
        <v>0.496037662043294</v>
      </c>
      <c r="DQ312">
        <v>0</v>
      </c>
      <c r="DR312">
        <v>1.17048292682927</v>
      </c>
      <c r="DS312">
        <v>-0.0401636236933807</v>
      </c>
      <c r="DT312">
        <v>0.0124049662053398</v>
      </c>
      <c r="DU312">
        <v>1</v>
      </c>
      <c r="DV312">
        <v>1</v>
      </c>
      <c r="DW312">
        <v>2</v>
      </c>
      <c r="DX312" t="s">
        <v>375</v>
      </c>
      <c r="DY312">
        <v>2.78702</v>
      </c>
      <c r="DZ312">
        <v>2.71639</v>
      </c>
      <c r="EA312">
        <v>0.138862</v>
      </c>
      <c r="EB312">
        <v>0.142131</v>
      </c>
      <c r="EC312">
        <v>0.0882931</v>
      </c>
      <c r="ED312">
        <v>0.0847311</v>
      </c>
      <c r="EE312">
        <v>23863.2</v>
      </c>
      <c r="EF312">
        <v>20626.6</v>
      </c>
      <c r="EG312">
        <v>24851.5</v>
      </c>
      <c r="EH312">
        <v>23456.8</v>
      </c>
      <c r="EI312">
        <v>38777.6</v>
      </c>
      <c r="EJ312">
        <v>35593.6</v>
      </c>
      <c r="EK312">
        <v>45043</v>
      </c>
      <c r="EL312">
        <v>41922.7</v>
      </c>
      <c r="EM312">
        <v>1.65245</v>
      </c>
      <c r="EN312">
        <v>2.06307</v>
      </c>
      <c r="EO312">
        <v>-0.0484139</v>
      </c>
      <c r="EP312">
        <v>0</v>
      </c>
      <c r="EQ312">
        <v>29.3154</v>
      </c>
      <c r="ER312">
        <v>999.9</v>
      </c>
      <c r="ES312">
        <v>33.512</v>
      </c>
      <c r="ET312">
        <v>38.783</v>
      </c>
      <c r="EU312">
        <v>30.4899</v>
      </c>
      <c r="EV312">
        <v>53.7769</v>
      </c>
      <c r="EW312">
        <v>32.0913</v>
      </c>
      <c r="EX312">
        <v>2</v>
      </c>
      <c r="EY312">
        <v>0.735467</v>
      </c>
      <c r="EZ312">
        <v>5.95556</v>
      </c>
      <c r="FA312">
        <v>20.1376</v>
      </c>
      <c r="FB312">
        <v>5.23256</v>
      </c>
      <c r="FC312">
        <v>11.993</v>
      </c>
      <c r="FD312">
        <v>4.95495</v>
      </c>
      <c r="FE312">
        <v>3.30382</v>
      </c>
      <c r="FF312">
        <v>9999</v>
      </c>
      <c r="FG312">
        <v>312.6</v>
      </c>
      <c r="FH312">
        <v>3845.8</v>
      </c>
      <c r="FI312">
        <v>9999</v>
      </c>
      <c r="FJ312">
        <v>1.86813</v>
      </c>
      <c r="FK312">
        <v>1.864</v>
      </c>
      <c r="FL312">
        <v>1.87138</v>
      </c>
      <c r="FM312">
        <v>1.86255</v>
      </c>
      <c r="FN312">
        <v>1.86188</v>
      </c>
      <c r="FO312">
        <v>1.86818</v>
      </c>
      <c r="FP312">
        <v>1.85838</v>
      </c>
      <c r="FQ312">
        <v>1.86462</v>
      </c>
      <c r="FR312">
        <v>5</v>
      </c>
      <c r="FS312">
        <v>0</v>
      </c>
      <c r="FT312">
        <v>0</v>
      </c>
      <c r="FU312">
        <v>0</v>
      </c>
      <c r="FV312" t="s">
        <v>358</v>
      </c>
      <c r="FW312" t="s">
        <v>359</v>
      </c>
      <c r="FX312" t="s">
        <v>360</v>
      </c>
      <c r="FY312" t="s">
        <v>360</v>
      </c>
      <c r="FZ312" t="s">
        <v>360</v>
      </c>
      <c r="GA312" t="s">
        <v>360</v>
      </c>
      <c r="GB312">
        <v>0</v>
      </c>
      <c r="GC312">
        <v>100</v>
      </c>
      <c r="GD312">
        <v>100</v>
      </c>
      <c r="GE312">
        <v>2.241</v>
      </c>
      <c r="GF312">
        <v>0.0515</v>
      </c>
      <c r="GG312">
        <v>0.394990895927804</v>
      </c>
      <c r="GH312">
        <v>0.00311535208462502</v>
      </c>
      <c r="GI312">
        <v>-2.16445174003142e-06</v>
      </c>
      <c r="GJ312">
        <v>9.0383515404126e-10</v>
      </c>
      <c r="GK312">
        <v>0.0515542376217994</v>
      </c>
      <c r="GL312">
        <v>0</v>
      </c>
      <c r="GM312">
        <v>0</v>
      </c>
      <c r="GN312">
        <v>0</v>
      </c>
      <c r="GO312">
        <v>18</v>
      </c>
      <c r="GP312">
        <v>2154</v>
      </c>
      <c r="GQ312">
        <v>2</v>
      </c>
      <c r="GR312">
        <v>17</v>
      </c>
      <c r="GS312">
        <v>1568.7</v>
      </c>
      <c r="GT312">
        <v>1568.8</v>
      </c>
      <c r="GU312">
        <v>2.74292</v>
      </c>
      <c r="GV312">
        <v>2.35718</v>
      </c>
      <c r="GW312">
        <v>1.99829</v>
      </c>
      <c r="GX312">
        <v>2.66479</v>
      </c>
      <c r="GY312">
        <v>2.09351</v>
      </c>
      <c r="GZ312">
        <v>2.42554</v>
      </c>
      <c r="HA312">
        <v>44.0571</v>
      </c>
      <c r="HB312">
        <v>14.8325</v>
      </c>
      <c r="HC312">
        <v>18</v>
      </c>
      <c r="HD312">
        <v>405.124</v>
      </c>
      <c r="HE312">
        <v>692.034</v>
      </c>
      <c r="HF312">
        <v>23.0064</v>
      </c>
      <c r="HG312">
        <v>36.3604</v>
      </c>
      <c r="HH312">
        <v>30.001</v>
      </c>
      <c r="HI312">
        <v>36.1086</v>
      </c>
      <c r="HJ312">
        <v>36.0948</v>
      </c>
      <c r="HK312">
        <v>54.8772</v>
      </c>
      <c r="HL312">
        <v>25.8916</v>
      </c>
      <c r="HM312">
        <v>24.0667</v>
      </c>
      <c r="HN312">
        <v>23</v>
      </c>
      <c r="HO312">
        <v>1058.84</v>
      </c>
      <c r="HP312">
        <v>23.7885</v>
      </c>
      <c r="HQ312">
        <v>95.244</v>
      </c>
      <c r="HR312">
        <v>98.496</v>
      </c>
    </row>
    <row r="313" spans="1:226">
      <c r="A313">
        <v>297</v>
      </c>
      <c r="B313">
        <v>1656175920.5</v>
      </c>
      <c r="C313">
        <v>6124</v>
      </c>
      <c r="D313" t="s">
        <v>955</v>
      </c>
      <c r="E313" t="s">
        <v>956</v>
      </c>
      <c r="F313">
        <v>5</v>
      </c>
      <c r="G313" t="s">
        <v>832</v>
      </c>
      <c r="H313" t="s">
        <v>354</v>
      </c>
      <c r="I313">
        <v>1656175913</v>
      </c>
      <c r="J313">
        <f>(K313)/1000</f>
        <v>0</v>
      </c>
      <c r="K313">
        <f>IF(BF313, AN313, AH313)</f>
        <v>0</v>
      </c>
      <c r="L313">
        <f>IF(BF313, AI313, AG313)</f>
        <v>0</v>
      </c>
      <c r="M313">
        <f>BH313 - IF(AU313&gt;1, L313*BB313*100.0/(AW313*BV313), 0)</f>
        <v>0</v>
      </c>
      <c r="N313">
        <f>((T313-J313/2)*M313-L313)/(T313+J313/2)</f>
        <v>0</v>
      </c>
      <c r="O313">
        <f>N313*(BO313+BP313)/1000.0</f>
        <v>0</v>
      </c>
      <c r="P313">
        <f>(BH313 - IF(AU313&gt;1, L313*BB313*100.0/(AW313*BV313), 0))*(BO313+BP313)/1000.0</f>
        <v>0</v>
      </c>
      <c r="Q313">
        <f>2.0/((1/S313-1/R313)+SIGN(S313)*SQRT((1/S313-1/R313)*(1/S313-1/R313) + 4*BC313/((BC313+1)*(BC313+1))*(2*1/S313*1/R313-1/R313*1/R313)))</f>
        <v>0</v>
      </c>
      <c r="R313">
        <f>IF(LEFT(BD313,1)&lt;&gt;"0",IF(LEFT(BD313,1)="1",3.0,BE313),$D$5+$E$5*(BV313*BO313/($K$5*1000))+$F$5*(BV313*BO313/($K$5*1000))*MAX(MIN(BB313,$J$5),$I$5)*MAX(MIN(BB313,$J$5),$I$5)+$G$5*MAX(MIN(BB313,$J$5),$I$5)*(BV313*BO313/($K$5*1000))+$H$5*(BV313*BO313/($K$5*1000))*(BV313*BO313/($K$5*1000)))</f>
        <v>0</v>
      </c>
      <c r="S313">
        <f>J313*(1000-(1000*0.61365*exp(17.502*W313/(240.97+W313))/(BO313+BP313)+BJ313)/2)/(1000*0.61365*exp(17.502*W313/(240.97+W313))/(BO313+BP313)-BJ313)</f>
        <v>0</v>
      </c>
      <c r="T313">
        <f>1/((BC313+1)/(Q313/1.6)+1/(R313/1.37)) + BC313/((BC313+1)/(Q313/1.6) + BC313/(R313/1.37))</f>
        <v>0</v>
      </c>
      <c r="U313">
        <f>(AX313*BA313)</f>
        <v>0</v>
      </c>
      <c r="V313">
        <f>(BQ313+(U313+2*0.95*5.67E-8*(((BQ313+$B$7)+273)^4-(BQ313+273)^4)-44100*J313)/(1.84*29.3*R313+8*0.95*5.67E-8*(BQ313+273)^3))</f>
        <v>0</v>
      </c>
      <c r="W313">
        <f>($C$7*BR313+$D$7*BS313+$E$7*V313)</f>
        <v>0</v>
      </c>
      <c r="X313">
        <f>0.61365*exp(17.502*W313/(240.97+W313))</f>
        <v>0</v>
      </c>
      <c r="Y313">
        <f>(Z313/AA313*100)</f>
        <v>0</v>
      </c>
      <c r="Z313">
        <f>BJ313*(BO313+BP313)/1000</f>
        <v>0</v>
      </c>
      <c r="AA313">
        <f>0.61365*exp(17.502*BQ313/(240.97+BQ313))</f>
        <v>0</v>
      </c>
      <c r="AB313">
        <f>(X313-BJ313*(BO313+BP313)/1000)</f>
        <v>0</v>
      </c>
      <c r="AC313">
        <f>(-J313*44100)</f>
        <v>0</v>
      </c>
      <c r="AD313">
        <f>2*29.3*R313*0.92*(BQ313-W313)</f>
        <v>0</v>
      </c>
      <c r="AE313">
        <f>2*0.95*5.67E-8*(((BQ313+$B$7)+273)^4-(W313+273)^4)</f>
        <v>0</v>
      </c>
      <c r="AF313">
        <f>U313+AE313+AC313+AD313</f>
        <v>0</v>
      </c>
      <c r="AG313">
        <f>BN313*AU313*(BI313-BH313*(1000-AU313*BK313)/(1000-AU313*BJ313))/(100*BB313)</f>
        <v>0</v>
      </c>
      <c r="AH313">
        <f>1000*BN313*AU313*(BJ313-BK313)/(100*BB313*(1000-AU313*BJ313))</f>
        <v>0</v>
      </c>
      <c r="AI313">
        <f>(AJ313 - AK313 - BO313*1E3/(8.314*(BQ313+273.15)) * AM313/BN313 * AL313) * BN313/(100*BB313) * (1000 - BK313)/1000</f>
        <v>0</v>
      </c>
      <c r="AJ313">
        <v>1064.87571238212</v>
      </c>
      <c r="AK313">
        <v>1036.89987878788</v>
      </c>
      <c r="AL313">
        <v>3.3725327814764</v>
      </c>
      <c r="AM313">
        <v>66.8778104933795</v>
      </c>
      <c r="AN313">
        <f>(AP313 - AO313 + BO313*1E3/(8.314*(BQ313+273.15)) * AR313/BN313 * AQ313) * BN313/(100*BB313) * 1000/(1000 - AP313)</f>
        <v>0</v>
      </c>
      <c r="AO313">
        <v>23.726990904731</v>
      </c>
      <c r="AP313">
        <v>24.8771842424242</v>
      </c>
      <c r="AQ313">
        <v>-0.0002850229214092</v>
      </c>
      <c r="AR313">
        <v>77.414151381061</v>
      </c>
      <c r="AS313">
        <v>33</v>
      </c>
      <c r="AT313">
        <v>7</v>
      </c>
      <c r="AU313">
        <f>IF(AS313*$H$13&gt;=AW313,1.0,(AW313/(AW313-AS313*$H$13)))</f>
        <v>0</v>
      </c>
      <c r="AV313">
        <f>(AU313-1)*100</f>
        <v>0</v>
      </c>
      <c r="AW313">
        <f>MAX(0,($B$13+$C$13*BV313)/(1+$D$13*BV313)*BO313/(BQ313+273)*$E$13)</f>
        <v>0</v>
      </c>
      <c r="AX313">
        <f>$B$11*BW313+$C$11*BX313+$F$11*CI313*(1-CL313)</f>
        <v>0</v>
      </c>
      <c r="AY313">
        <f>AX313*AZ313</f>
        <v>0</v>
      </c>
      <c r="AZ313">
        <f>($B$11*$D$9+$C$11*$D$9+$F$11*((CV313+CN313)/MAX(CV313+CN313+CW313, 0.1)*$I$9+CW313/MAX(CV313+CN313+CW313, 0.1)*$J$9))/($B$11+$C$11+$F$11)</f>
        <v>0</v>
      </c>
      <c r="BA313">
        <f>($B$11*$K$9+$C$11*$K$9+$F$11*((CV313+CN313)/MAX(CV313+CN313+CW313, 0.1)*$P$9+CW313/MAX(CV313+CN313+CW313, 0.1)*$Q$9))/($B$11+$C$11+$F$11)</f>
        <v>0</v>
      </c>
      <c r="BB313">
        <v>2.18</v>
      </c>
      <c r="BC313">
        <v>0.5</v>
      </c>
      <c r="BD313" t="s">
        <v>355</v>
      </c>
      <c r="BE313">
        <v>2</v>
      </c>
      <c r="BF313" t="b">
        <v>1</v>
      </c>
      <c r="BG313">
        <v>1656175913</v>
      </c>
      <c r="BH313">
        <v>987.992407407407</v>
      </c>
      <c r="BI313">
        <v>1025.73592592593</v>
      </c>
      <c r="BJ313">
        <v>24.8828814814815</v>
      </c>
      <c r="BK313">
        <v>23.7236296296296</v>
      </c>
      <c r="BL313">
        <v>985.763444444444</v>
      </c>
      <c r="BM313">
        <v>24.8313444444444</v>
      </c>
      <c r="BN313">
        <v>500.010703703704</v>
      </c>
      <c r="BO313">
        <v>76.3440222222222</v>
      </c>
      <c r="BP313">
        <v>0.0999933259259259</v>
      </c>
      <c r="BQ313">
        <v>28.0649037037037</v>
      </c>
      <c r="BR313">
        <v>28.5473703703704</v>
      </c>
      <c r="BS313">
        <v>999.9</v>
      </c>
      <c r="BT313">
        <v>0</v>
      </c>
      <c r="BU313">
        <v>0</v>
      </c>
      <c r="BV313">
        <v>9974.9762962963</v>
      </c>
      <c r="BW313">
        <v>0</v>
      </c>
      <c r="BX313">
        <v>1967.07148148148</v>
      </c>
      <c r="BY313">
        <v>-37.7439962962963</v>
      </c>
      <c r="BZ313">
        <v>1013.20374074074</v>
      </c>
      <c r="CA313">
        <v>1050.66185185185</v>
      </c>
      <c r="CB313">
        <v>1.15925925925926</v>
      </c>
      <c r="CC313">
        <v>1025.73592592593</v>
      </c>
      <c r="CD313">
        <v>23.7236296296296</v>
      </c>
      <c r="CE313">
        <v>1.89966</v>
      </c>
      <c r="CF313">
        <v>1.81115703703704</v>
      </c>
      <c r="CG313">
        <v>16.6319</v>
      </c>
      <c r="CH313">
        <v>15.8834222222222</v>
      </c>
      <c r="CI313">
        <v>2000.02333333333</v>
      </c>
      <c r="CJ313">
        <v>0.979997888888889</v>
      </c>
      <c r="CK313">
        <v>0.0200018333333333</v>
      </c>
      <c r="CL313">
        <v>0</v>
      </c>
      <c r="CM313">
        <v>2.44219259259259</v>
      </c>
      <c r="CN313">
        <v>0</v>
      </c>
      <c r="CO313">
        <v>2067.5062962963</v>
      </c>
      <c r="CP313">
        <v>16705.5888888889</v>
      </c>
      <c r="CQ313">
        <v>46.562</v>
      </c>
      <c r="CR313">
        <v>49.3306666666667</v>
      </c>
      <c r="CS313">
        <v>47.5666666666666</v>
      </c>
      <c r="CT313">
        <v>47.2660740740741</v>
      </c>
      <c r="CU313">
        <v>46.0783333333333</v>
      </c>
      <c r="CV313">
        <v>1960.02185185185</v>
      </c>
      <c r="CW313">
        <v>40.0014814814815</v>
      </c>
      <c r="CX313">
        <v>0</v>
      </c>
      <c r="CY313">
        <v>1656175919.4</v>
      </c>
      <c r="CZ313">
        <v>0</v>
      </c>
      <c r="DA313">
        <v>0</v>
      </c>
      <c r="DB313" t="s">
        <v>356</v>
      </c>
      <c r="DC313">
        <v>1656081796.1</v>
      </c>
      <c r="DD313">
        <v>1656081786.6</v>
      </c>
      <c r="DE313">
        <v>0</v>
      </c>
      <c r="DF313">
        <v>0.447</v>
      </c>
      <c r="DG313">
        <v>0.012</v>
      </c>
      <c r="DH313">
        <v>1.816</v>
      </c>
      <c r="DI313">
        <v>-0.091</v>
      </c>
      <c r="DJ313">
        <v>420</v>
      </c>
      <c r="DK313">
        <v>13</v>
      </c>
      <c r="DL313">
        <v>0.64</v>
      </c>
      <c r="DM313">
        <v>0.22</v>
      </c>
      <c r="DN313">
        <v>-37.8157585365854</v>
      </c>
      <c r="DO313">
        <v>1.46320557491289</v>
      </c>
      <c r="DP313">
        <v>0.449640923933651</v>
      </c>
      <c r="DQ313">
        <v>0</v>
      </c>
      <c r="DR313">
        <v>1.1673787804878</v>
      </c>
      <c r="DS313">
        <v>-0.119348989547038</v>
      </c>
      <c r="DT313">
        <v>0.0118353996078985</v>
      </c>
      <c r="DU313">
        <v>0</v>
      </c>
      <c r="DV313">
        <v>0</v>
      </c>
      <c r="DW313">
        <v>2</v>
      </c>
      <c r="DX313" t="s">
        <v>357</v>
      </c>
      <c r="DY313">
        <v>2.78682</v>
      </c>
      <c r="DZ313">
        <v>2.71653</v>
      </c>
      <c r="EA313">
        <v>0.140334</v>
      </c>
      <c r="EB313">
        <v>0.143623</v>
      </c>
      <c r="EC313">
        <v>0.0882806</v>
      </c>
      <c r="ED313">
        <v>0.0847662</v>
      </c>
      <c r="EE313">
        <v>23822</v>
      </c>
      <c r="EF313">
        <v>20590.3</v>
      </c>
      <c r="EG313">
        <v>24851.1</v>
      </c>
      <c r="EH313">
        <v>23456.4</v>
      </c>
      <c r="EI313">
        <v>38777.5</v>
      </c>
      <c r="EJ313">
        <v>35591.6</v>
      </c>
      <c r="EK313">
        <v>45042.2</v>
      </c>
      <c r="EL313">
        <v>41922</v>
      </c>
      <c r="EM313">
        <v>1.65225</v>
      </c>
      <c r="EN313">
        <v>2.0631</v>
      </c>
      <c r="EO313">
        <v>-0.0455678</v>
      </c>
      <c r="EP313">
        <v>0</v>
      </c>
      <c r="EQ313">
        <v>29.3274</v>
      </c>
      <c r="ER313">
        <v>999.9</v>
      </c>
      <c r="ES313">
        <v>33.488</v>
      </c>
      <c r="ET313">
        <v>38.804</v>
      </c>
      <c r="EU313">
        <v>30.4987</v>
      </c>
      <c r="EV313">
        <v>53.6969</v>
      </c>
      <c r="EW313">
        <v>32.0312</v>
      </c>
      <c r="EX313">
        <v>2</v>
      </c>
      <c r="EY313">
        <v>0.736395</v>
      </c>
      <c r="EZ313">
        <v>5.97758</v>
      </c>
      <c r="FA313">
        <v>20.137</v>
      </c>
      <c r="FB313">
        <v>5.23316</v>
      </c>
      <c r="FC313">
        <v>11.9938</v>
      </c>
      <c r="FD313">
        <v>4.9551</v>
      </c>
      <c r="FE313">
        <v>3.30393</v>
      </c>
      <c r="FF313">
        <v>9999</v>
      </c>
      <c r="FG313">
        <v>312.6</v>
      </c>
      <c r="FH313">
        <v>3845.8</v>
      </c>
      <c r="FI313">
        <v>9999</v>
      </c>
      <c r="FJ313">
        <v>1.86814</v>
      </c>
      <c r="FK313">
        <v>1.86401</v>
      </c>
      <c r="FL313">
        <v>1.8714</v>
      </c>
      <c r="FM313">
        <v>1.8626</v>
      </c>
      <c r="FN313">
        <v>1.86188</v>
      </c>
      <c r="FO313">
        <v>1.86821</v>
      </c>
      <c r="FP313">
        <v>1.85838</v>
      </c>
      <c r="FQ313">
        <v>1.86462</v>
      </c>
      <c r="FR313">
        <v>5</v>
      </c>
      <c r="FS313">
        <v>0</v>
      </c>
      <c r="FT313">
        <v>0</v>
      </c>
      <c r="FU313">
        <v>0</v>
      </c>
      <c r="FV313" t="s">
        <v>358</v>
      </c>
      <c r="FW313" t="s">
        <v>359</v>
      </c>
      <c r="FX313" t="s">
        <v>360</v>
      </c>
      <c r="FY313" t="s">
        <v>360</v>
      </c>
      <c r="FZ313" t="s">
        <v>360</v>
      </c>
      <c r="GA313" t="s">
        <v>360</v>
      </c>
      <c r="GB313">
        <v>0</v>
      </c>
      <c r="GC313">
        <v>100</v>
      </c>
      <c r="GD313">
        <v>100</v>
      </c>
      <c r="GE313">
        <v>2.26</v>
      </c>
      <c r="GF313">
        <v>0.0515</v>
      </c>
      <c r="GG313">
        <v>0.394990895927804</v>
      </c>
      <c r="GH313">
        <v>0.00311535208462502</v>
      </c>
      <c r="GI313">
        <v>-2.16445174003142e-06</v>
      </c>
      <c r="GJ313">
        <v>9.0383515404126e-10</v>
      </c>
      <c r="GK313">
        <v>0.0515542376217994</v>
      </c>
      <c r="GL313">
        <v>0</v>
      </c>
      <c r="GM313">
        <v>0</v>
      </c>
      <c r="GN313">
        <v>0</v>
      </c>
      <c r="GO313">
        <v>18</v>
      </c>
      <c r="GP313">
        <v>2154</v>
      </c>
      <c r="GQ313">
        <v>2</v>
      </c>
      <c r="GR313">
        <v>17</v>
      </c>
      <c r="GS313">
        <v>1568.7</v>
      </c>
      <c r="GT313">
        <v>1568.9</v>
      </c>
      <c r="GU313">
        <v>2.77588</v>
      </c>
      <c r="GV313">
        <v>2.37427</v>
      </c>
      <c r="GW313">
        <v>1.99829</v>
      </c>
      <c r="GX313">
        <v>2.66479</v>
      </c>
      <c r="GY313">
        <v>2.09351</v>
      </c>
      <c r="GZ313">
        <v>2.34131</v>
      </c>
      <c r="HA313">
        <v>44.0571</v>
      </c>
      <c r="HB313">
        <v>14.815</v>
      </c>
      <c r="HC313">
        <v>18</v>
      </c>
      <c r="HD313">
        <v>405.066</v>
      </c>
      <c r="HE313">
        <v>692.167</v>
      </c>
      <c r="HF313">
        <v>23.0052</v>
      </c>
      <c r="HG313">
        <v>36.3726</v>
      </c>
      <c r="HH313">
        <v>30.001</v>
      </c>
      <c r="HI313">
        <v>36.1186</v>
      </c>
      <c r="HJ313">
        <v>36.1051</v>
      </c>
      <c r="HK313">
        <v>55.5434</v>
      </c>
      <c r="HL313">
        <v>25.6195</v>
      </c>
      <c r="HM313">
        <v>23.6958</v>
      </c>
      <c r="HN313">
        <v>23</v>
      </c>
      <c r="HO313">
        <v>1072.29</v>
      </c>
      <c r="HP313">
        <v>23.7887</v>
      </c>
      <c r="HQ313">
        <v>95.2425</v>
      </c>
      <c r="HR313">
        <v>98.4944</v>
      </c>
    </row>
    <row r="314" spans="1:226">
      <c r="A314">
        <v>298</v>
      </c>
      <c r="B314">
        <v>1656175925</v>
      </c>
      <c r="C314">
        <v>6128.5</v>
      </c>
      <c r="D314" t="s">
        <v>957</v>
      </c>
      <c r="E314" t="s">
        <v>958</v>
      </c>
      <c r="F314">
        <v>5</v>
      </c>
      <c r="G314" t="s">
        <v>832</v>
      </c>
      <c r="H314" t="s">
        <v>354</v>
      </c>
      <c r="I314">
        <v>1656175917.44444</v>
      </c>
      <c r="J314">
        <f>(K314)/1000</f>
        <v>0</v>
      </c>
      <c r="K314">
        <f>IF(BF314, AN314, AH314)</f>
        <v>0</v>
      </c>
      <c r="L314">
        <f>IF(BF314, AI314, AG314)</f>
        <v>0</v>
      </c>
      <c r="M314">
        <f>BH314 - IF(AU314&gt;1, L314*BB314*100.0/(AW314*BV314), 0)</f>
        <v>0</v>
      </c>
      <c r="N314">
        <f>((T314-J314/2)*M314-L314)/(T314+J314/2)</f>
        <v>0</v>
      </c>
      <c r="O314">
        <f>N314*(BO314+BP314)/1000.0</f>
        <v>0</v>
      </c>
      <c r="P314">
        <f>(BH314 - IF(AU314&gt;1, L314*BB314*100.0/(AW314*BV314), 0))*(BO314+BP314)/1000.0</f>
        <v>0</v>
      </c>
      <c r="Q314">
        <f>2.0/((1/S314-1/R314)+SIGN(S314)*SQRT((1/S314-1/R314)*(1/S314-1/R314) + 4*BC314/((BC314+1)*(BC314+1))*(2*1/S314*1/R314-1/R314*1/R314)))</f>
        <v>0</v>
      </c>
      <c r="R314">
        <f>IF(LEFT(BD314,1)&lt;&gt;"0",IF(LEFT(BD314,1)="1",3.0,BE314),$D$5+$E$5*(BV314*BO314/($K$5*1000))+$F$5*(BV314*BO314/($K$5*1000))*MAX(MIN(BB314,$J$5),$I$5)*MAX(MIN(BB314,$J$5),$I$5)+$G$5*MAX(MIN(BB314,$J$5),$I$5)*(BV314*BO314/($K$5*1000))+$H$5*(BV314*BO314/($K$5*1000))*(BV314*BO314/($K$5*1000)))</f>
        <v>0</v>
      </c>
      <c r="S314">
        <f>J314*(1000-(1000*0.61365*exp(17.502*W314/(240.97+W314))/(BO314+BP314)+BJ314)/2)/(1000*0.61365*exp(17.502*W314/(240.97+W314))/(BO314+BP314)-BJ314)</f>
        <v>0</v>
      </c>
      <c r="T314">
        <f>1/((BC314+1)/(Q314/1.6)+1/(R314/1.37)) + BC314/((BC314+1)/(Q314/1.6) + BC314/(R314/1.37))</f>
        <v>0</v>
      </c>
      <c r="U314">
        <f>(AX314*BA314)</f>
        <v>0</v>
      </c>
      <c r="V314">
        <f>(BQ314+(U314+2*0.95*5.67E-8*(((BQ314+$B$7)+273)^4-(BQ314+273)^4)-44100*J314)/(1.84*29.3*R314+8*0.95*5.67E-8*(BQ314+273)^3))</f>
        <v>0</v>
      </c>
      <c r="W314">
        <f>($C$7*BR314+$D$7*BS314+$E$7*V314)</f>
        <v>0</v>
      </c>
      <c r="X314">
        <f>0.61365*exp(17.502*W314/(240.97+W314))</f>
        <v>0</v>
      </c>
      <c r="Y314">
        <f>(Z314/AA314*100)</f>
        <v>0</v>
      </c>
      <c r="Z314">
        <f>BJ314*(BO314+BP314)/1000</f>
        <v>0</v>
      </c>
      <c r="AA314">
        <f>0.61365*exp(17.502*BQ314/(240.97+BQ314))</f>
        <v>0</v>
      </c>
      <c r="AB314">
        <f>(X314-BJ314*(BO314+BP314)/1000)</f>
        <v>0</v>
      </c>
      <c r="AC314">
        <f>(-J314*44100)</f>
        <v>0</v>
      </c>
      <c r="AD314">
        <f>2*29.3*R314*0.92*(BQ314-W314)</f>
        <v>0</v>
      </c>
      <c r="AE314">
        <f>2*0.95*5.67E-8*(((BQ314+$B$7)+273)^4-(W314+273)^4)</f>
        <v>0</v>
      </c>
      <c r="AF314">
        <f>U314+AE314+AC314+AD314</f>
        <v>0</v>
      </c>
      <c r="AG314">
        <f>BN314*AU314*(BI314-BH314*(1000-AU314*BK314)/(1000-AU314*BJ314))/(100*BB314)</f>
        <v>0</v>
      </c>
      <c r="AH314">
        <f>1000*BN314*AU314*(BJ314-BK314)/(100*BB314*(1000-AU314*BJ314))</f>
        <v>0</v>
      </c>
      <c r="AI314">
        <f>(AJ314 - AK314 - BO314*1E3/(8.314*(BQ314+273.15)) * AM314/BN314 * AL314) * BN314/(100*BB314) * (1000 - BK314)/1000</f>
        <v>0</v>
      </c>
      <c r="AJ314">
        <v>1080.47898799383</v>
      </c>
      <c r="AK314">
        <v>1052.20539393939</v>
      </c>
      <c r="AL314">
        <v>3.39306694259503</v>
      </c>
      <c r="AM314">
        <v>66.8778104933795</v>
      </c>
      <c r="AN314">
        <f>(AP314 - AO314 + BO314*1E3/(8.314*(BQ314+273.15)) * AR314/BN314 * AQ314) * BN314/(100*BB314) * 1000/(1000 - AP314)</f>
        <v>0</v>
      </c>
      <c r="AO314">
        <v>23.7424970604562</v>
      </c>
      <c r="AP314">
        <v>24.8795533333333</v>
      </c>
      <c r="AQ314">
        <v>0.000205200607165575</v>
      </c>
      <c r="AR314">
        <v>77.414151381061</v>
      </c>
      <c r="AS314">
        <v>33</v>
      </c>
      <c r="AT314">
        <v>7</v>
      </c>
      <c r="AU314">
        <f>IF(AS314*$H$13&gt;=AW314,1.0,(AW314/(AW314-AS314*$H$13)))</f>
        <v>0</v>
      </c>
      <c r="AV314">
        <f>(AU314-1)*100</f>
        <v>0</v>
      </c>
      <c r="AW314">
        <f>MAX(0,($B$13+$C$13*BV314)/(1+$D$13*BV314)*BO314/(BQ314+273)*$E$13)</f>
        <v>0</v>
      </c>
      <c r="AX314">
        <f>$B$11*BW314+$C$11*BX314+$F$11*CI314*(1-CL314)</f>
        <v>0</v>
      </c>
      <c r="AY314">
        <f>AX314*AZ314</f>
        <v>0</v>
      </c>
      <c r="AZ314">
        <f>($B$11*$D$9+$C$11*$D$9+$F$11*((CV314+CN314)/MAX(CV314+CN314+CW314, 0.1)*$I$9+CW314/MAX(CV314+CN314+CW314, 0.1)*$J$9))/($B$11+$C$11+$F$11)</f>
        <v>0</v>
      </c>
      <c r="BA314">
        <f>($B$11*$K$9+$C$11*$K$9+$F$11*((CV314+CN314)/MAX(CV314+CN314+CW314, 0.1)*$P$9+CW314/MAX(CV314+CN314+CW314, 0.1)*$Q$9))/($B$11+$C$11+$F$11)</f>
        <v>0</v>
      </c>
      <c r="BB314">
        <v>2.18</v>
      </c>
      <c r="BC314">
        <v>0.5</v>
      </c>
      <c r="BD314" t="s">
        <v>355</v>
      </c>
      <c r="BE314">
        <v>2</v>
      </c>
      <c r="BF314" t="b">
        <v>1</v>
      </c>
      <c r="BG314">
        <v>1656175917.44444</v>
      </c>
      <c r="BH314">
        <v>1002.71981481481</v>
      </c>
      <c r="BI314">
        <v>1040.54555555556</v>
      </c>
      <c r="BJ314">
        <v>24.8805925925926</v>
      </c>
      <c r="BK314">
        <v>23.7279740740741</v>
      </c>
      <c r="BL314">
        <v>1000.46833333333</v>
      </c>
      <c r="BM314">
        <v>24.8290592592593</v>
      </c>
      <c r="BN314">
        <v>499.993888888889</v>
      </c>
      <c r="BO314">
        <v>76.3436814814815</v>
      </c>
      <c r="BP314">
        <v>0.0999704592592593</v>
      </c>
      <c r="BQ314">
        <v>28.0716111111111</v>
      </c>
      <c r="BR314">
        <v>28.5625814814815</v>
      </c>
      <c r="BS314">
        <v>999.9</v>
      </c>
      <c r="BT314">
        <v>0</v>
      </c>
      <c r="BU314">
        <v>0</v>
      </c>
      <c r="BV314">
        <v>9996.31703703704</v>
      </c>
      <c r="BW314">
        <v>0</v>
      </c>
      <c r="BX314">
        <v>1967.43111111111</v>
      </c>
      <c r="BY314">
        <v>-37.8259592592593</v>
      </c>
      <c r="BZ314">
        <v>1028.30407407407</v>
      </c>
      <c r="CA314">
        <v>1065.83555555556</v>
      </c>
      <c r="CB314">
        <v>1.15262296296296</v>
      </c>
      <c r="CC314">
        <v>1040.54555555556</v>
      </c>
      <c r="CD314">
        <v>23.7279740740741</v>
      </c>
      <c r="CE314">
        <v>1.8994762962963</v>
      </c>
      <c r="CF314">
        <v>1.81148</v>
      </c>
      <c r="CG314">
        <v>16.6303777777778</v>
      </c>
      <c r="CH314">
        <v>15.8862111111111</v>
      </c>
      <c r="CI314">
        <v>2000.01740740741</v>
      </c>
      <c r="CJ314">
        <v>0.979997888888889</v>
      </c>
      <c r="CK314">
        <v>0.0200018333333333</v>
      </c>
      <c r="CL314">
        <v>0</v>
      </c>
      <c r="CM314">
        <v>2.44282222222222</v>
      </c>
      <c r="CN314">
        <v>0</v>
      </c>
      <c r="CO314">
        <v>2066.69259259259</v>
      </c>
      <c r="CP314">
        <v>16705.5481481481</v>
      </c>
      <c r="CQ314">
        <v>46.562</v>
      </c>
      <c r="CR314">
        <v>49.3353333333333</v>
      </c>
      <c r="CS314">
        <v>47.5666666666666</v>
      </c>
      <c r="CT314">
        <v>47.2798518518518</v>
      </c>
      <c r="CU314">
        <v>46.0876666666667</v>
      </c>
      <c r="CV314">
        <v>1960.01592592593</v>
      </c>
      <c r="CW314">
        <v>40.0014814814815</v>
      </c>
      <c r="CX314">
        <v>0</v>
      </c>
      <c r="CY314">
        <v>1656175924.2</v>
      </c>
      <c r="CZ314">
        <v>0</v>
      </c>
      <c r="DA314">
        <v>0</v>
      </c>
      <c r="DB314" t="s">
        <v>356</v>
      </c>
      <c r="DC314">
        <v>1656081796.1</v>
      </c>
      <c r="DD314">
        <v>1656081786.6</v>
      </c>
      <c r="DE314">
        <v>0</v>
      </c>
      <c r="DF314">
        <v>0.447</v>
      </c>
      <c r="DG314">
        <v>0.012</v>
      </c>
      <c r="DH314">
        <v>1.816</v>
      </c>
      <c r="DI314">
        <v>-0.091</v>
      </c>
      <c r="DJ314">
        <v>420</v>
      </c>
      <c r="DK314">
        <v>13</v>
      </c>
      <c r="DL314">
        <v>0.64</v>
      </c>
      <c r="DM314">
        <v>0.22</v>
      </c>
      <c r="DN314">
        <v>-37.7346951219512</v>
      </c>
      <c r="DO314">
        <v>-1.45941951219518</v>
      </c>
      <c r="DP314">
        <v>0.374147181781103</v>
      </c>
      <c r="DQ314">
        <v>0</v>
      </c>
      <c r="DR314">
        <v>1.15783195121951</v>
      </c>
      <c r="DS314">
        <v>-0.107800139372822</v>
      </c>
      <c r="DT314">
        <v>0.0115338522364497</v>
      </c>
      <c r="DU314">
        <v>0</v>
      </c>
      <c r="DV314">
        <v>0</v>
      </c>
      <c r="DW314">
        <v>2</v>
      </c>
      <c r="DX314" t="s">
        <v>357</v>
      </c>
      <c r="DY314">
        <v>2.78674</v>
      </c>
      <c r="DZ314">
        <v>2.7165</v>
      </c>
      <c r="EA314">
        <v>0.141659</v>
      </c>
      <c r="EB314">
        <v>0.144917</v>
      </c>
      <c r="EC314">
        <v>0.088281</v>
      </c>
      <c r="ED314">
        <v>0.0846876</v>
      </c>
      <c r="EE314">
        <v>23784.2</v>
      </c>
      <c r="EF314">
        <v>20558.6</v>
      </c>
      <c r="EG314">
        <v>24850.1</v>
      </c>
      <c r="EH314">
        <v>23455.9</v>
      </c>
      <c r="EI314">
        <v>38776.2</v>
      </c>
      <c r="EJ314">
        <v>35594.1</v>
      </c>
      <c r="EK314">
        <v>45040.7</v>
      </c>
      <c r="EL314">
        <v>41921.3</v>
      </c>
      <c r="EM314">
        <v>1.6525</v>
      </c>
      <c r="EN314">
        <v>2.06292</v>
      </c>
      <c r="EO314">
        <v>-0.0516698</v>
      </c>
      <c r="EP314">
        <v>0</v>
      </c>
      <c r="EQ314">
        <v>29.338</v>
      </c>
      <c r="ER314">
        <v>999.9</v>
      </c>
      <c r="ES314">
        <v>33.439</v>
      </c>
      <c r="ET314">
        <v>38.804</v>
      </c>
      <c r="EU314">
        <v>30.4533</v>
      </c>
      <c r="EV314">
        <v>53.7069</v>
      </c>
      <c r="EW314">
        <v>32.0553</v>
      </c>
      <c r="EX314">
        <v>2</v>
      </c>
      <c r="EY314">
        <v>0.737177</v>
      </c>
      <c r="EZ314">
        <v>5.99282</v>
      </c>
      <c r="FA314">
        <v>20.1365</v>
      </c>
      <c r="FB314">
        <v>5.23316</v>
      </c>
      <c r="FC314">
        <v>11.9951</v>
      </c>
      <c r="FD314">
        <v>4.9553</v>
      </c>
      <c r="FE314">
        <v>3.30395</v>
      </c>
      <c r="FF314">
        <v>9999</v>
      </c>
      <c r="FG314">
        <v>312.6</v>
      </c>
      <c r="FH314">
        <v>3846.1</v>
      </c>
      <c r="FI314">
        <v>9999</v>
      </c>
      <c r="FJ314">
        <v>1.86814</v>
      </c>
      <c r="FK314">
        <v>1.86399</v>
      </c>
      <c r="FL314">
        <v>1.87138</v>
      </c>
      <c r="FM314">
        <v>1.86259</v>
      </c>
      <c r="FN314">
        <v>1.86188</v>
      </c>
      <c r="FO314">
        <v>1.86824</v>
      </c>
      <c r="FP314">
        <v>1.85837</v>
      </c>
      <c r="FQ314">
        <v>1.86462</v>
      </c>
      <c r="FR314">
        <v>5</v>
      </c>
      <c r="FS314">
        <v>0</v>
      </c>
      <c r="FT314">
        <v>0</v>
      </c>
      <c r="FU314">
        <v>0</v>
      </c>
      <c r="FV314" t="s">
        <v>358</v>
      </c>
      <c r="FW314" t="s">
        <v>359</v>
      </c>
      <c r="FX314" t="s">
        <v>360</v>
      </c>
      <c r="FY314" t="s">
        <v>360</v>
      </c>
      <c r="FZ314" t="s">
        <v>360</v>
      </c>
      <c r="GA314" t="s">
        <v>360</v>
      </c>
      <c r="GB314">
        <v>0</v>
      </c>
      <c r="GC314">
        <v>100</v>
      </c>
      <c r="GD314">
        <v>100</v>
      </c>
      <c r="GE314">
        <v>2.29</v>
      </c>
      <c r="GF314">
        <v>0.0515</v>
      </c>
      <c r="GG314">
        <v>0.394990895927804</v>
      </c>
      <c r="GH314">
        <v>0.00311535208462502</v>
      </c>
      <c r="GI314">
        <v>-2.16445174003142e-06</v>
      </c>
      <c r="GJ314">
        <v>9.0383515404126e-10</v>
      </c>
      <c r="GK314">
        <v>0.0515542376217994</v>
      </c>
      <c r="GL314">
        <v>0</v>
      </c>
      <c r="GM314">
        <v>0</v>
      </c>
      <c r="GN314">
        <v>0</v>
      </c>
      <c r="GO314">
        <v>18</v>
      </c>
      <c r="GP314">
        <v>2154</v>
      </c>
      <c r="GQ314">
        <v>2</v>
      </c>
      <c r="GR314">
        <v>17</v>
      </c>
      <c r="GS314">
        <v>1568.8</v>
      </c>
      <c r="GT314">
        <v>1569</v>
      </c>
      <c r="GU314">
        <v>2.80396</v>
      </c>
      <c r="GV314">
        <v>2.36816</v>
      </c>
      <c r="GW314">
        <v>1.99829</v>
      </c>
      <c r="GX314">
        <v>2.66479</v>
      </c>
      <c r="GY314">
        <v>2.09351</v>
      </c>
      <c r="GZ314">
        <v>2.44995</v>
      </c>
      <c r="HA314">
        <v>44.0847</v>
      </c>
      <c r="HB314">
        <v>14.8325</v>
      </c>
      <c r="HC314">
        <v>18</v>
      </c>
      <c r="HD314">
        <v>405.261</v>
      </c>
      <c r="HE314">
        <v>692.114</v>
      </c>
      <c r="HF314">
        <v>23.0041</v>
      </c>
      <c r="HG314">
        <v>36.3826</v>
      </c>
      <c r="HH314">
        <v>30.0009</v>
      </c>
      <c r="HI314">
        <v>36.1276</v>
      </c>
      <c r="HJ314">
        <v>36.1146</v>
      </c>
      <c r="HK314">
        <v>56.12</v>
      </c>
      <c r="HL314">
        <v>25.6195</v>
      </c>
      <c r="HM314">
        <v>23.6958</v>
      </c>
      <c r="HN314">
        <v>23</v>
      </c>
      <c r="HO314">
        <v>1092.41</v>
      </c>
      <c r="HP314">
        <v>23.7942</v>
      </c>
      <c r="HQ314">
        <v>95.2391</v>
      </c>
      <c r="HR314">
        <v>98.4925</v>
      </c>
    </row>
    <row r="315" spans="1:226">
      <c r="A315">
        <v>299</v>
      </c>
      <c r="B315">
        <v>1656175930.5</v>
      </c>
      <c r="C315">
        <v>6134</v>
      </c>
      <c r="D315" t="s">
        <v>959</v>
      </c>
      <c r="E315" t="s">
        <v>960</v>
      </c>
      <c r="F315">
        <v>5</v>
      </c>
      <c r="G315" t="s">
        <v>832</v>
      </c>
      <c r="H315" t="s">
        <v>354</v>
      </c>
      <c r="I315">
        <v>1656175922.73214</v>
      </c>
      <c r="J315">
        <f>(K315)/1000</f>
        <v>0</v>
      </c>
      <c r="K315">
        <f>IF(BF315, AN315, AH315)</f>
        <v>0</v>
      </c>
      <c r="L315">
        <f>IF(BF315, AI315, AG315)</f>
        <v>0</v>
      </c>
      <c r="M315">
        <f>BH315 - IF(AU315&gt;1, L315*BB315*100.0/(AW315*BV315), 0)</f>
        <v>0</v>
      </c>
      <c r="N315">
        <f>((T315-J315/2)*M315-L315)/(T315+J315/2)</f>
        <v>0</v>
      </c>
      <c r="O315">
        <f>N315*(BO315+BP315)/1000.0</f>
        <v>0</v>
      </c>
      <c r="P315">
        <f>(BH315 - IF(AU315&gt;1, L315*BB315*100.0/(AW315*BV315), 0))*(BO315+BP315)/1000.0</f>
        <v>0</v>
      </c>
      <c r="Q315">
        <f>2.0/((1/S315-1/R315)+SIGN(S315)*SQRT((1/S315-1/R315)*(1/S315-1/R315) + 4*BC315/((BC315+1)*(BC315+1))*(2*1/S315*1/R315-1/R315*1/R315)))</f>
        <v>0</v>
      </c>
      <c r="R315">
        <f>IF(LEFT(BD315,1)&lt;&gt;"0",IF(LEFT(BD315,1)="1",3.0,BE315),$D$5+$E$5*(BV315*BO315/($K$5*1000))+$F$5*(BV315*BO315/($K$5*1000))*MAX(MIN(BB315,$J$5),$I$5)*MAX(MIN(BB315,$J$5),$I$5)+$G$5*MAX(MIN(BB315,$J$5),$I$5)*(BV315*BO315/($K$5*1000))+$H$5*(BV315*BO315/($K$5*1000))*(BV315*BO315/($K$5*1000)))</f>
        <v>0</v>
      </c>
      <c r="S315">
        <f>J315*(1000-(1000*0.61365*exp(17.502*W315/(240.97+W315))/(BO315+BP315)+BJ315)/2)/(1000*0.61365*exp(17.502*W315/(240.97+W315))/(BO315+BP315)-BJ315)</f>
        <v>0</v>
      </c>
      <c r="T315">
        <f>1/((BC315+1)/(Q315/1.6)+1/(R315/1.37)) + BC315/((BC315+1)/(Q315/1.6) + BC315/(R315/1.37))</f>
        <v>0</v>
      </c>
      <c r="U315">
        <f>(AX315*BA315)</f>
        <v>0</v>
      </c>
      <c r="V315">
        <f>(BQ315+(U315+2*0.95*5.67E-8*(((BQ315+$B$7)+273)^4-(BQ315+273)^4)-44100*J315)/(1.84*29.3*R315+8*0.95*5.67E-8*(BQ315+273)^3))</f>
        <v>0</v>
      </c>
      <c r="W315">
        <f>($C$7*BR315+$D$7*BS315+$E$7*V315)</f>
        <v>0</v>
      </c>
      <c r="X315">
        <f>0.61365*exp(17.502*W315/(240.97+W315))</f>
        <v>0</v>
      </c>
      <c r="Y315">
        <f>(Z315/AA315*100)</f>
        <v>0</v>
      </c>
      <c r="Z315">
        <f>BJ315*(BO315+BP315)/1000</f>
        <v>0</v>
      </c>
      <c r="AA315">
        <f>0.61365*exp(17.502*BQ315/(240.97+BQ315))</f>
        <v>0</v>
      </c>
      <c r="AB315">
        <f>(X315-BJ315*(BO315+BP315)/1000)</f>
        <v>0</v>
      </c>
      <c r="AC315">
        <f>(-J315*44100)</f>
        <v>0</v>
      </c>
      <c r="AD315">
        <f>2*29.3*R315*0.92*(BQ315-W315)</f>
        <v>0</v>
      </c>
      <c r="AE315">
        <f>2*0.95*5.67E-8*(((BQ315+$B$7)+273)^4-(W315+273)^4)</f>
        <v>0</v>
      </c>
      <c r="AF315">
        <f>U315+AE315+AC315+AD315</f>
        <v>0</v>
      </c>
      <c r="AG315">
        <f>BN315*AU315*(BI315-BH315*(1000-AU315*BK315)/(1000-AU315*BJ315))/(100*BB315)</f>
        <v>0</v>
      </c>
      <c r="AH315">
        <f>1000*BN315*AU315*(BJ315-BK315)/(100*BB315*(1000-AU315*BJ315))</f>
        <v>0</v>
      </c>
      <c r="AI315">
        <f>(AJ315 - AK315 - BO315*1E3/(8.314*(BQ315+273.15)) * AM315/BN315 * AL315) * BN315/(100*BB315) * (1000 - BK315)/1000</f>
        <v>0</v>
      </c>
      <c r="AJ315">
        <v>1099.23913172752</v>
      </c>
      <c r="AK315">
        <v>1070.992</v>
      </c>
      <c r="AL315">
        <v>3.43572993618403</v>
      </c>
      <c r="AM315">
        <v>66.8778104933795</v>
      </c>
      <c r="AN315">
        <f>(AP315 - AO315 + BO315*1E3/(8.314*(BQ315+273.15)) * AR315/BN315 * AQ315) * BN315/(100*BB315) * 1000/(1000 - AP315)</f>
        <v>0</v>
      </c>
      <c r="AO315">
        <v>23.7081904809664</v>
      </c>
      <c r="AP315">
        <v>24.8621145454545</v>
      </c>
      <c r="AQ315">
        <v>-0.000154794137231226</v>
      </c>
      <c r="AR315">
        <v>77.414151381061</v>
      </c>
      <c r="AS315">
        <v>33</v>
      </c>
      <c r="AT315">
        <v>7</v>
      </c>
      <c r="AU315">
        <f>IF(AS315*$H$13&gt;=AW315,1.0,(AW315/(AW315-AS315*$H$13)))</f>
        <v>0</v>
      </c>
      <c r="AV315">
        <f>(AU315-1)*100</f>
        <v>0</v>
      </c>
      <c r="AW315">
        <f>MAX(0,($B$13+$C$13*BV315)/(1+$D$13*BV315)*BO315/(BQ315+273)*$E$13)</f>
        <v>0</v>
      </c>
      <c r="AX315">
        <f>$B$11*BW315+$C$11*BX315+$F$11*CI315*(1-CL315)</f>
        <v>0</v>
      </c>
      <c r="AY315">
        <f>AX315*AZ315</f>
        <v>0</v>
      </c>
      <c r="AZ315">
        <f>($B$11*$D$9+$C$11*$D$9+$F$11*((CV315+CN315)/MAX(CV315+CN315+CW315, 0.1)*$I$9+CW315/MAX(CV315+CN315+CW315, 0.1)*$J$9))/($B$11+$C$11+$F$11)</f>
        <v>0</v>
      </c>
      <c r="BA315">
        <f>($B$11*$K$9+$C$11*$K$9+$F$11*((CV315+CN315)/MAX(CV315+CN315+CW315, 0.1)*$P$9+CW315/MAX(CV315+CN315+CW315, 0.1)*$Q$9))/($B$11+$C$11+$F$11)</f>
        <v>0</v>
      </c>
      <c r="BB315">
        <v>2.18</v>
      </c>
      <c r="BC315">
        <v>0.5</v>
      </c>
      <c r="BD315" t="s">
        <v>355</v>
      </c>
      <c r="BE315">
        <v>2</v>
      </c>
      <c r="BF315" t="b">
        <v>1</v>
      </c>
      <c r="BG315">
        <v>1656175922.73214</v>
      </c>
      <c r="BH315">
        <v>1020.19428571429</v>
      </c>
      <c r="BI315">
        <v>1058.14821428571</v>
      </c>
      <c r="BJ315">
        <v>24.876175</v>
      </c>
      <c r="BK315">
        <v>23.7234071428571</v>
      </c>
      <c r="BL315">
        <v>1017.91617857143</v>
      </c>
      <c r="BM315">
        <v>24.8246285714286</v>
      </c>
      <c r="BN315">
        <v>500.000928571429</v>
      </c>
      <c r="BO315">
        <v>76.3438642857143</v>
      </c>
      <c r="BP315">
        <v>0.09997155</v>
      </c>
      <c r="BQ315">
        <v>28.0846142857143</v>
      </c>
      <c r="BR315">
        <v>28.5276178571429</v>
      </c>
      <c r="BS315">
        <v>999.9</v>
      </c>
      <c r="BT315">
        <v>0</v>
      </c>
      <c r="BU315">
        <v>0</v>
      </c>
      <c r="BV315">
        <v>10005.3103571429</v>
      </c>
      <c r="BW315">
        <v>0</v>
      </c>
      <c r="BX315">
        <v>1971.955</v>
      </c>
      <c r="BY315">
        <v>-37.9545571428571</v>
      </c>
      <c r="BZ315">
        <v>1046.21928571429</v>
      </c>
      <c r="CA315">
        <v>1083.86107142857</v>
      </c>
      <c r="CB315">
        <v>1.15276928571429</v>
      </c>
      <c r="CC315">
        <v>1058.14821428571</v>
      </c>
      <c r="CD315">
        <v>23.7234071428571</v>
      </c>
      <c r="CE315">
        <v>1.89914428571429</v>
      </c>
      <c r="CF315">
        <v>1.81113642857143</v>
      </c>
      <c r="CG315">
        <v>16.6276178571429</v>
      </c>
      <c r="CH315">
        <v>15.8832321428571</v>
      </c>
      <c r="CI315">
        <v>2000.03821428571</v>
      </c>
      <c r="CJ315">
        <v>0.979998142857143</v>
      </c>
      <c r="CK315">
        <v>0.0200016428571429</v>
      </c>
      <c r="CL315">
        <v>0</v>
      </c>
      <c r="CM315">
        <v>2.41514642857143</v>
      </c>
      <c r="CN315">
        <v>0</v>
      </c>
      <c r="CO315">
        <v>2066.61642857143</v>
      </c>
      <c r="CP315">
        <v>16705.7321428571</v>
      </c>
      <c r="CQ315">
        <v>46.562</v>
      </c>
      <c r="CR315">
        <v>49.34125</v>
      </c>
      <c r="CS315">
        <v>47.57325</v>
      </c>
      <c r="CT315">
        <v>47.3009285714285</v>
      </c>
      <c r="CU315">
        <v>46.09575</v>
      </c>
      <c r="CV315">
        <v>1960.03642857143</v>
      </c>
      <c r="CW315">
        <v>40.0017857142857</v>
      </c>
      <c r="CX315">
        <v>0</v>
      </c>
      <c r="CY315">
        <v>1656175929.6</v>
      </c>
      <c r="CZ315">
        <v>0</v>
      </c>
      <c r="DA315">
        <v>0</v>
      </c>
      <c r="DB315" t="s">
        <v>356</v>
      </c>
      <c r="DC315">
        <v>1656081796.1</v>
      </c>
      <c r="DD315">
        <v>1656081786.6</v>
      </c>
      <c r="DE315">
        <v>0</v>
      </c>
      <c r="DF315">
        <v>0.447</v>
      </c>
      <c r="DG315">
        <v>0.012</v>
      </c>
      <c r="DH315">
        <v>1.816</v>
      </c>
      <c r="DI315">
        <v>-0.091</v>
      </c>
      <c r="DJ315">
        <v>420</v>
      </c>
      <c r="DK315">
        <v>13</v>
      </c>
      <c r="DL315">
        <v>0.64</v>
      </c>
      <c r="DM315">
        <v>0.22</v>
      </c>
      <c r="DN315">
        <v>-37.9257658536585</v>
      </c>
      <c r="DO315">
        <v>-1.40479442508712</v>
      </c>
      <c r="DP315">
        <v>0.302637048664356</v>
      </c>
      <c r="DQ315">
        <v>0</v>
      </c>
      <c r="DR315">
        <v>1.15489853658537</v>
      </c>
      <c r="DS315">
        <v>-0.00576188153309979</v>
      </c>
      <c r="DT315">
        <v>0.00919055468507714</v>
      </c>
      <c r="DU315">
        <v>1</v>
      </c>
      <c r="DV315">
        <v>1</v>
      </c>
      <c r="DW315">
        <v>2</v>
      </c>
      <c r="DX315" t="s">
        <v>375</v>
      </c>
      <c r="DY315">
        <v>2.78678</v>
      </c>
      <c r="DZ315">
        <v>2.71657</v>
      </c>
      <c r="EA315">
        <v>0.14328</v>
      </c>
      <c r="EB315">
        <v>0.146554</v>
      </c>
      <c r="EC315">
        <v>0.0882347</v>
      </c>
      <c r="ED315">
        <v>0.0846976</v>
      </c>
      <c r="EE315">
        <v>23738.8</v>
      </c>
      <c r="EF315">
        <v>20518.9</v>
      </c>
      <c r="EG315">
        <v>24849.7</v>
      </c>
      <c r="EH315">
        <v>23455.7</v>
      </c>
      <c r="EI315">
        <v>38777.4</v>
      </c>
      <c r="EJ315">
        <v>35593.2</v>
      </c>
      <c r="EK315">
        <v>45039.8</v>
      </c>
      <c r="EL315">
        <v>41920.7</v>
      </c>
      <c r="EM315">
        <v>1.65233</v>
      </c>
      <c r="EN315">
        <v>2.06267</v>
      </c>
      <c r="EO315">
        <v>-0.053741</v>
      </c>
      <c r="EP315">
        <v>0</v>
      </c>
      <c r="EQ315">
        <v>29.3544</v>
      </c>
      <c r="ER315">
        <v>999.9</v>
      </c>
      <c r="ES315">
        <v>33.415</v>
      </c>
      <c r="ET315">
        <v>38.814</v>
      </c>
      <c r="EU315">
        <v>30.4475</v>
      </c>
      <c r="EV315">
        <v>53.6269</v>
      </c>
      <c r="EW315">
        <v>31.9992</v>
      </c>
      <c r="EX315">
        <v>2</v>
      </c>
      <c r="EY315">
        <v>0.738135</v>
      </c>
      <c r="EZ315">
        <v>6.01359</v>
      </c>
      <c r="FA315">
        <v>20.1361</v>
      </c>
      <c r="FB315">
        <v>5.23316</v>
      </c>
      <c r="FC315">
        <v>11.9929</v>
      </c>
      <c r="FD315">
        <v>4.95505</v>
      </c>
      <c r="FE315">
        <v>3.3039</v>
      </c>
      <c r="FF315">
        <v>9999</v>
      </c>
      <c r="FG315">
        <v>312.6</v>
      </c>
      <c r="FH315">
        <v>3846.1</v>
      </c>
      <c r="FI315">
        <v>9999</v>
      </c>
      <c r="FJ315">
        <v>1.86814</v>
      </c>
      <c r="FK315">
        <v>1.86401</v>
      </c>
      <c r="FL315">
        <v>1.87138</v>
      </c>
      <c r="FM315">
        <v>1.86255</v>
      </c>
      <c r="FN315">
        <v>1.86188</v>
      </c>
      <c r="FO315">
        <v>1.86823</v>
      </c>
      <c r="FP315">
        <v>1.85837</v>
      </c>
      <c r="FQ315">
        <v>1.86462</v>
      </c>
      <c r="FR315">
        <v>5</v>
      </c>
      <c r="FS315">
        <v>0</v>
      </c>
      <c r="FT315">
        <v>0</v>
      </c>
      <c r="FU315">
        <v>0</v>
      </c>
      <c r="FV315" t="s">
        <v>358</v>
      </c>
      <c r="FW315" t="s">
        <v>359</v>
      </c>
      <c r="FX315" t="s">
        <v>360</v>
      </c>
      <c r="FY315" t="s">
        <v>360</v>
      </c>
      <c r="FZ315" t="s">
        <v>360</v>
      </c>
      <c r="GA315" t="s">
        <v>360</v>
      </c>
      <c r="GB315">
        <v>0</v>
      </c>
      <c r="GC315">
        <v>100</v>
      </c>
      <c r="GD315">
        <v>100</v>
      </c>
      <c r="GE315">
        <v>2.32</v>
      </c>
      <c r="GF315">
        <v>0.0516</v>
      </c>
      <c r="GG315">
        <v>0.394990895927804</v>
      </c>
      <c r="GH315">
        <v>0.00311535208462502</v>
      </c>
      <c r="GI315">
        <v>-2.16445174003142e-06</v>
      </c>
      <c r="GJ315">
        <v>9.0383515404126e-10</v>
      </c>
      <c r="GK315">
        <v>0.0515542376217994</v>
      </c>
      <c r="GL315">
        <v>0</v>
      </c>
      <c r="GM315">
        <v>0</v>
      </c>
      <c r="GN315">
        <v>0</v>
      </c>
      <c r="GO315">
        <v>18</v>
      </c>
      <c r="GP315">
        <v>2154</v>
      </c>
      <c r="GQ315">
        <v>2</v>
      </c>
      <c r="GR315">
        <v>17</v>
      </c>
      <c r="GS315">
        <v>1568.9</v>
      </c>
      <c r="GT315">
        <v>1569.1</v>
      </c>
      <c r="GU315">
        <v>2.84302</v>
      </c>
      <c r="GV315">
        <v>2.36572</v>
      </c>
      <c r="GW315">
        <v>1.99829</v>
      </c>
      <c r="GX315">
        <v>2.66479</v>
      </c>
      <c r="GY315">
        <v>2.09351</v>
      </c>
      <c r="GZ315">
        <v>2.35107</v>
      </c>
      <c r="HA315">
        <v>44.0847</v>
      </c>
      <c r="HB315">
        <v>14.815</v>
      </c>
      <c r="HC315">
        <v>18</v>
      </c>
      <c r="HD315">
        <v>405.231</v>
      </c>
      <c r="HE315">
        <v>692.028</v>
      </c>
      <c r="HF315">
        <v>23.004</v>
      </c>
      <c r="HG315">
        <v>36.3964</v>
      </c>
      <c r="HH315">
        <v>30.0009</v>
      </c>
      <c r="HI315">
        <v>36.1399</v>
      </c>
      <c r="HJ315">
        <v>36.1274</v>
      </c>
      <c r="HK315">
        <v>56.8868</v>
      </c>
      <c r="HL315">
        <v>25.6195</v>
      </c>
      <c r="HM315">
        <v>23.6958</v>
      </c>
      <c r="HN315">
        <v>23</v>
      </c>
      <c r="HO315">
        <v>1105.86</v>
      </c>
      <c r="HP315">
        <v>23.808</v>
      </c>
      <c r="HQ315">
        <v>95.2373</v>
      </c>
      <c r="HR315">
        <v>98.4913</v>
      </c>
    </row>
    <row r="316" spans="1:226">
      <c r="A316">
        <v>300</v>
      </c>
      <c r="B316">
        <v>1656175935.5</v>
      </c>
      <c r="C316">
        <v>6139</v>
      </c>
      <c r="D316" t="s">
        <v>961</v>
      </c>
      <c r="E316" t="s">
        <v>962</v>
      </c>
      <c r="F316">
        <v>5</v>
      </c>
      <c r="G316" t="s">
        <v>832</v>
      </c>
      <c r="H316" t="s">
        <v>354</v>
      </c>
      <c r="I316">
        <v>1656175928.01852</v>
      </c>
      <c r="J316">
        <f>(K316)/1000</f>
        <v>0</v>
      </c>
      <c r="K316">
        <f>IF(BF316, AN316, AH316)</f>
        <v>0</v>
      </c>
      <c r="L316">
        <f>IF(BF316, AI316, AG316)</f>
        <v>0</v>
      </c>
      <c r="M316">
        <f>BH316 - IF(AU316&gt;1, L316*BB316*100.0/(AW316*BV316), 0)</f>
        <v>0</v>
      </c>
      <c r="N316">
        <f>((T316-J316/2)*M316-L316)/(T316+J316/2)</f>
        <v>0</v>
      </c>
      <c r="O316">
        <f>N316*(BO316+BP316)/1000.0</f>
        <v>0</v>
      </c>
      <c r="P316">
        <f>(BH316 - IF(AU316&gt;1, L316*BB316*100.0/(AW316*BV316), 0))*(BO316+BP316)/1000.0</f>
        <v>0</v>
      </c>
      <c r="Q316">
        <f>2.0/((1/S316-1/R316)+SIGN(S316)*SQRT((1/S316-1/R316)*(1/S316-1/R316) + 4*BC316/((BC316+1)*(BC316+1))*(2*1/S316*1/R316-1/R316*1/R316)))</f>
        <v>0</v>
      </c>
      <c r="R316">
        <f>IF(LEFT(BD316,1)&lt;&gt;"0",IF(LEFT(BD316,1)="1",3.0,BE316),$D$5+$E$5*(BV316*BO316/($K$5*1000))+$F$5*(BV316*BO316/($K$5*1000))*MAX(MIN(BB316,$J$5),$I$5)*MAX(MIN(BB316,$J$5),$I$5)+$G$5*MAX(MIN(BB316,$J$5),$I$5)*(BV316*BO316/($K$5*1000))+$H$5*(BV316*BO316/($K$5*1000))*(BV316*BO316/($K$5*1000)))</f>
        <v>0</v>
      </c>
      <c r="S316">
        <f>J316*(1000-(1000*0.61365*exp(17.502*W316/(240.97+W316))/(BO316+BP316)+BJ316)/2)/(1000*0.61365*exp(17.502*W316/(240.97+W316))/(BO316+BP316)-BJ316)</f>
        <v>0</v>
      </c>
      <c r="T316">
        <f>1/((BC316+1)/(Q316/1.6)+1/(R316/1.37)) + BC316/((BC316+1)/(Q316/1.6) + BC316/(R316/1.37))</f>
        <v>0</v>
      </c>
      <c r="U316">
        <f>(AX316*BA316)</f>
        <v>0</v>
      </c>
      <c r="V316">
        <f>(BQ316+(U316+2*0.95*5.67E-8*(((BQ316+$B$7)+273)^4-(BQ316+273)^4)-44100*J316)/(1.84*29.3*R316+8*0.95*5.67E-8*(BQ316+273)^3))</f>
        <v>0</v>
      </c>
      <c r="W316">
        <f>($C$7*BR316+$D$7*BS316+$E$7*V316)</f>
        <v>0</v>
      </c>
      <c r="X316">
        <f>0.61365*exp(17.502*W316/(240.97+W316))</f>
        <v>0</v>
      </c>
      <c r="Y316">
        <f>(Z316/AA316*100)</f>
        <v>0</v>
      </c>
      <c r="Z316">
        <f>BJ316*(BO316+BP316)/1000</f>
        <v>0</v>
      </c>
      <c r="AA316">
        <f>0.61365*exp(17.502*BQ316/(240.97+BQ316))</f>
        <v>0</v>
      </c>
      <c r="AB316">
        <f>(X316-BJ316*(BO316+BP316)/1000)</f>
        <v>0</v>
      </c>
      <c r="AC316">
        <f>(-J316*44100)</f>
        <v>0</v>
      </c>
      <c r="AD316">
        <f>2*29.3*R316*0.92*(BQ316-W316)</f>
        <v>0</v>
      </c>
      <c r="AE316">
        <f>2*0.95*5.67E-8*(((BQ316+$B$7)+273)^4-(W316+273)^4)</f>
        <v>0</v>
      </c>
      <c r="AF316">
        <f>U316+AE316+AC316+AD316</f>
        <v>0</v>
      </c>
      <c r="AG316">
        <f>BN316*AU316*(BI316-BH316*(1000-AU316*BK316)/(1000-AU316*BJ316))/(100*BB316)</f>
        <v>0</v>
      </c>
      <c r="AH316">
        <f>1000*BN316*AU316*(BJ316-BK316)/(100*BB316*(1000-AU316*BJ316))</f>
        <v>0</v>
      </c>
      <c r="AI316">
        <f>(AJ316 - AK316 - BO316*1E3/(8.314*(BQ316+273.15)) * AM316/BN316 * AL316) * BN316/(100*BB316) * (1000 - BK316)/1000</f>
        <v>0</v>
      </c>
      <c r="AJ316">
        <v>1116.81160181202</v>
      </c>
      <c r="AK316">
        <v>1088.21587878788</v>
      </c>
      <c r="AL316">
        <v>3.43972756510754</v>
      </c>
      <c r="AM316">
        <v>66.8778104933795</v>
      </c>
      <c r="AN316">
        <f>(AP316 - AO316 + BO316*1E3/(8.314*(BQ316+273.15)) * AR316/BN316 * AQ316) * BN316/(100*BB316) * 1000/(1000 - AP316)</f>
        <v>0</v>
      </c>
      <c r="AO316">
        <v>23.7159072686847</v>
      </c>
      <c r="AP316">
        <v>24.8548381818182</v>
      </c>
      <c r="AQ316">
        <v>-9.75126154327232e-05</v>
      </c>
      <c r="AR316">
        <v>77.414151381061</v>
      </c>
      <c r="AS316">
        <v>33</v>
      </c>
      <c r="AT316">
        <v>7</v>
      </c>
      <c r="AU316">
        <f>IF(AS316*$H$13&gt;=AW316,1.0,(AW316/(AW316-AS316*$H$13)))</f>
        <v>0</v>
      </c>
      <c r="AV316">
        <f>(AU316-1)*100</f>
        <v>0</v>
      </c>
      <c r="AW316">
        <f>MAX(0,($B$13+$C$13*BV316)/(1+$D$13*BV316)*BO316/(BQ316+273)*$E$13)</f>
        <v>0</v>
      </c>
      <c r="AX316">
        <f>$B$11*BW316+$C$11*BX316+$F$11*CI316*(1-CL316)</f>
        <v>0</v>
      </c>
      <c r="AY316">
        <f>AX316*AZ316</f>
        <v>0</v>
      </c>
      <c r="AZ316">
        <f>($B$11*$D$9+$C$11*$D$9+$F$11*((CV316+CN316)/MAX(CV316+CN316+CW316, 0.1)*$I$9+CW316/MAX(CV316+CN316+CW316, 0.1)*$J$9))/($B$11+$C$11+$F$11)</f>
        <v>0</v>
      </c>
      <c r="BA316">
        <f>($B$11*$K$9+$C$11*$K$9+$F$11*((CV316+CN316)/MAX(CV316+CN316+CW316, 0.1)*$P$9+CW316/MAX(CV316+CN316+CW316, 0.1)*$Q$9))/($B$11+$C$11+$F$11)</f>
        <v>0</v>
      </c>
      <c r="BB316">
        <v>2.18</v>
      </c>
      <c r="BC316">
        <v>0.5</v>
      </c>
      <c r="BD316" t="s">
        <v>355</v>
      </c>
      <c r="BE316">
        <v>2</v>
      </c>
      <c r="BF316" t="b">
        <v>1</v>
      </c>
      <c r="BG316">
        <v>1656175928.01852</v>
      </c>
      <c r="BH316">
        <v>1037.79148148148</v>
      </c>
      <c r="BI316">
        <v>1075.94666666667</v>
      </c>
      <c r="BJ316">
        <v>24.8687814814815</v>
      </c>
      <c r="BK316">
        <v>23.7223444444444</v>
      </c>
      <c r="BL316">
        <v>1035.48777777778</v>
      </c>
      <c r="BM316">
        <v>24.8172259259259</v>
      </c>
      <c r="BN316">
        <v>500.011148148148</v>
      </c>
      <c r="BO316">
        <v>76.3446592592593</v>
      </c>
      <c r="BP316">
        <v>0.10000577037037</v>
      </c>
      <c r="BQ316">
        <v>28.0950333333333</v>
      </c>
      <c r="BR316">
        <v>28.490337037037</v>
      </c>
      <c r="BS316">
        <v>999.9</v>
      </c>
      <c r="BT316">
        <v>0</v>
      </c>
      <c r="BU316">
        <v>0</v>
      </c>
      <c r="BV316">
        <v>10005.2759259259</v>
      </c>
      <c r="BW316">
        <v>0</v>
      </c>
      <c r="BX316">
        <v>1977.48259259259</v>
      </c>
      <c r="BY316">
        <v>-38.155262962963</v>
      </c>
      <c r="BZ316">
        <v>1064.25814814815</v>
      </c>
      <c r="CA316">
        <v>1102.09037037037</v>
      </c>
      <c r="CB316">
        <v>1.14643074074074</v>
      </c>
      <c r="CC316">
        <v>1075.94666666667</v>
      </c>
      <c r="CD316">
        <v>23.7223444444444</v>
      </c>
      <c r="CE316">
        <v>1.89859851851852</v>
      </c>
      <c r="CF316">
        <v>1.81107481481481</v>
      </c>
      <c r="CG316">
        <v>16.6231037037037</v>
      </c>
      <c r="CH316">
        <v>15.8826925925926</v>
      </c>
      <c r="CI316">
        <v>2000.02555555556</v>
      </c>
      <c r="CJ316">
        <v>0.979998333333334</v>
      </c>
      <c r="CK316">
        <v>0.0200015</v>
      </c>
      <c r="CL316">
        <v>0</v>
      </c>
      <c r="CM316">
        <v>2.38919259259259</v>
      </c>
      <c r="CN316">
        <v>0</v>
      </c>
      <c r="CO316">
        <v>2066.17481481481</v>
      </c>
      <c r="CP316">
        <v>16705.637037037</v>
      </c>
      <c r="CQ316">
        <v>46.562</v>
      </c>
      <c r="CR316">
        <v>49.3586666666667</v>
      </c>
      <c r="CS316">
        <v>47.59</v>
      </c>
      <c r="CT316">
        <v>47.3074074074074</v>
      </c>
      <c r="CU316">
        <v>46.111</v>
      </c>
      <c r="CV316">
        <v>1960.02444444444</v>
      </c>
      <c r="CW316">
        <v>40.0011111111111</v>
      </c>
      <c r="CX316">
        <v>0</v>
      </c>
      <c r="CY316">
        <v>1656175934.4</v>
      </c>
      <c r="CZ316">
        <v>0</v>
      </c>
      <c r="DA316">
        <v>0</v>
      </c>
      <c r="DB316" t="s">
        <v>356</v>
      </c>
      <c r="DC316">
        <v>1656081796.1</v>
      </c>
      <c r="DD316">
        <v>1656081786.6</v>
      </c>
      <c r="DE316">
        <v>0</v>
      </c>
      <c r="DF316">
        <v>0.447</v>
      </c>
      <c r="DG316">
        <v>0.012</v>
      </c>
      <c r="DH316">
        <v>1.816</v>
      </c>
      <c r="DI316">
        <v>-0.091</v>
      </c>
      <c r="DJ316">
        <v>420</v>
      </c>
      <c r="DK316">
        <v>13</v>
      </c>
      <c r="DL316">
        <v>0.64</v>
      </c>
      <c r="DM316">
        <v>0.22</v>
      </c>
      <c r="DN316">
        <v>-37.9988853658537</v>
      </c>
      <c r="DO316">
        <v>-3.16468641114992</v>
      </c>
      <c r="DP316">
        <v>0.352095588850927</v>
      </c>
      <c r="DQ316">
        <v>0</v>
      </c>
      <c r="DR316">
        <v>1.15019902439024</v>
      </c>
      <c r="DS316">
        <v>-0.0289461324041811</v>
      </c>
      <c r="DT316">
        <v>0.0110223037308899</v>
      </c>
      <c r="DU316">
        <v>1</v>
      </c>
      <c r="DV316">
        <v>1</v>
      </c>
      <c r="DW316">
        <v>2</v>
      </c>
      <c r="DX316" t="s">
        <v>375</v>
      </c>
      <c r="DY316">
        <v>2.78671</v>
      </c>
      <c r="DZ316">
        <v>2.71646</v>
      </c>
      <c r="EA316">
        <v>0.144745</v>
      </c>
      <c r="EB316">
        <v>0.147937</v>
      </c>
      <c r="EC316">
        <v>0.0882231</v>
      </c>
      <c r="ED316">
        <v>0.0848185</v>
      </c>
      <c r="EE316">
        <v>23697.8</v>
      </c>
      <c r="EF316">
        <v>20484.9</v>
      </c>
      <c r="EG316">
        <v>24849.5</v>
      </c>
      <c r="EH316">
        <v>23454.9</v>
      </c>
      <c r="EI316">
        <v>38777.4</v>
      </c>
      <c r="EJ316">
        <v>35587.8</v>
      </c>
      <c r="EK316">
        <v>45039.1</v>
      </c>
      <c r="EL316">
        <v>41919.9</v>
      </c>
      <c r="EM316">
        <v>1.6522</v>
      </c>
      <c r="EN316">
        <v>2.06253</v>
      </c>
      <c r="EO316">
        <v>-0.0566021</v>
      </c>
      <c r="EP316">
        <v>0</v>
      </c>
      <c r="EQ316">
        <v>29.3714</v>
      </c>
      <c r="ER316">
        <v>999.9</v>
      </c>
      <c r="ES316">
        <v>33.384</v>
      </c>
      <c r="ET316">
        <v>38.844</v>
      </c>
      <c r="EU316">
        <v>30.4678</v>
      </c>
      <c r="EV316">
        <v>53.6069</v>
      </c>
      <c r="EW316">
        <v>32.0793</v>
      </c>
      <c r="EX316">
        <v>2</v>
      </c>
      <c r="EY316">
        <v>0.738986</v>
      </c>
      <c r="EZ316">
        <v>6.03553</v>
      </c>
      <c r="FA316">
        <v>20.1353</v>
      </c>
      <c r="FB316">
        <v>5.23361</v>
      </c>
      <c r="FC316">
        <v>11.996</v>
      </c>
      <c r="FD316">
        <v>4.9552</v>
      </c>
      <c r="FE316">
        <v>3.304</v>
      </c>
      <c r="FF316">
        <v>9999</v>
      </c>
      <c r="FG316">
        <v>312.6</v>
      </c>
      <c r="FH316">
        <v>3846.4</v>
      </c>
      <c r="FI316">
        <v>9999</v>
      </c>
      <c r="FJ316">
        <v>1.86813</v>
      </c>
      <c r="FK316">
        <v>1.86401</v>
      </c>
      <c r="FL316">
        <v>1.87137</v>
      </c>
      <c r="FM316">
        <v>1.86255</v>
      </c>
      <c r="FN316">
        <v>1.86188</v>
      </c>
      <c r="FO316">
        <v>1.86818</v>
      </c>
      <c r="FP316">
        <v>1.85837</v>
      </c>
      <c r="FQ316">
        <v>1.86462</v>
      </c>
      <c r="FR316">
        <v>5</v>
      </c>
      <c r="FS316">
        <v>0</v>
      </c>
      <c r="FT316">
        <v>0</v>
      </c>
      <c r="FU316">
        <v>0</v>
      </c>
      <c r="FV316" t="s">
        <v>358</v>
      </c>
      <c r="FW316" t="s">
        <v>359</v>
      </c>
      <c r="FX316" t="s">
        <v>360</v>
      </c>
      <c r="FY316" t="s">
        <v>360</v>
      </c>
      <c r="FZ316" t="s">
        <v>360</v>
      </c>
      <c r="GA316" t="s">
        <v>360</v>
      </c>
      <c r="GB316">
        <v>0</v>
      </c>
      <c r="GC316">
        <v>100</v>
      </c>
      <c r="GD316">
        <v>100</v>
      </c>
      <c r="GE316">
        <v>2.35</v>
      </c>
      <c r="GF316">
        <v>0.0516</v>
      </c>
      <c r="GG316">
        <v>0.394990895927804</v>
      </c>
      <c r="GH316">
        <v>0.00311535208462502</v>
      </c>
      <c r="GI316">
        <v>-2.16445174003142e-06</v>
      </c>
      <c r="GJ316">
        <v>9.0383515404126e-10</v>
      </c>
      <c r="GK316">
        <v>0.0515542376217994</v>
      </c>
      <c r="GL316">
        <v>0</v>
      </c>
      <c r="GM316">
        <v>0</v>
      </c>
      <c r="GN316">
        <v>0</v>
      </c>
      <c r="GO316">
        <v>18</v>
      </c>
      <c r="GP316">
        <v>2154</v>
      </c>
      <c r="GQ316">
        <v>2</v>
      </c>
      <c r="GR316">
        <v>17</v>
      </c>
      <c r="GS316">
        <v>1569</v>
      </c>
      <c r="GT316">
        <v>1569.1</v>
      </c>
      <c r="GU316">
        <v>2.87231</v>
      </c>
      <c r="GV316">
        <v>2.37061</v>
      </c>
      <c r="GW316">
        <v>1.99829</v>
      </c>
      <c r="GX316">
        <v>2.66479</v>
      </c>
      <c r="GY316">
        <v>2.09351</v>
      </c>
      <c r="GZ316">
        <v>2.44629</v>
      </c>
      <c r="HA316">
        <v>44.1124</v>
      </c>
      <c r="HB316">
        <v>14.8238</v>
      </c>
      <c r="HC316">
        <v>18</v>
      </c>
      <c r="HD316">
        <v>405.229</v>
      </c>
      <c r="HE316">
        <v>692.014</v>
      </c>
      <c r="HF316">
        <v>23.0043</v>
      </c>
      <c r="HG316">
        <v>36.4079</v>
      </c>
      <c r="HH316">
        <v>30.0009</v>
      </c>
      <c r="HI316">
        <v>36.1521</v>
      </c>
      <c r="HJ316">
        <v>36.1386</v>
      </c>
      <c r="HK316">
        <v>57.5862</v>
      </c>
      <c r="HL316">
        <v>25.3493</v>
      </c>
      <c r="HM316">
        <v>23.6958</v>
      </c>
      <c r="HN316">
        <v>23</v>
      </c>
      <c r="HO316">
        <v>1125.97</v>
      </c>
      <c r="HP316">
        <v>23.8119</v>
      </c>
      <c r="HQ316">
        <v>95.2361</v>
      </c>
      <c r="HR316">
        <v>98.489</v>
      </c>
    </row>
    <row r="317" spans="1:226">
      <c r="A317">
        <v>301</v>
      </c>
      <c r="B317">
        <v>1656175940.5</v>
      </c>
      <c r="C317">
        <v>6144</v>
      </c>
      <c r="D317" t="s">
        <v>963</v>
      </c>
      <c r="E317" t="s">
        <v>964</v>
      </c>
      <c r="F317">
        <v>5</v>
      </c>
      <c r="G317" t="s">
        <v>832</v>
      </c>
      <c r="H317" t="s">
        <v>354</v>
      </c>
      <c r="I317">
        <v>1656175932.73214</v>
      </c>
      <c r="J317">
        <f>(K317)/1000</f>
        <v>0</v>
      </c>
      <c r="K317">
        <f>IF(BF317, AN317, AH317)</f>
        <v>0</v>
      </c>
      <c r="L317">
        <f>IF(BF317, AI317, AG317)</f>
        <v>0</v>
      </c>
      <c r="M317">
        <f>BH317 - IF(AU317&gt;1, L317*BB317*100.0/(AW317*BV317), 0)</f>
        <v>0</v>
      </c>
      <c r="N317">
        <f>((T317-J317/2)*M317-L317)/(T317+J317/2)</f>
        <v>0</v>
      </c>
      <c r="O317">
        <f>N317*(BO317+BP317)/1000.0</f>
        <v>0</v>
      </c>
      <c r="P317">
        <f>(BH317 - IF(AU317&gt;1, L317*BB317*100.0/(AW317*BV317), 0))*(BO317+BP317)/1000.0</f>
        <v>0</v>
      </c>
      <c r="Q317">
        <f>2.0/((1/S317-1/R317)+SIGN(S317)*SQRT((1/S317-1/R317)*(1/S317-1/R317) + 4*BC317/((BC317+1)*(BC317+1))*(2*1/S317*1/R317-1/R317*1/R317)))</f>
        <v>0</v>
      </c>
      <c r="R317">
        <f>IF(LEFT(BD317,1)&lt;&gt;"0",IF(LEFT(BD317,1)="1",3.0,BE317),$D$5+$E$5*(BV317*BO317/($K$5*1000))+$F$5*(BV317*BO317/($K$5*1000))*MAX(MIN(BB317,$J$5),$I$5)*MAX(MIN(BB317,$J$5),$I$5)+$G$5*MAX(MIN(BB317,$J$5),$I$5)*(BV317*BO317/($K$5*1000))+$H$5*(BV317*BO317/($K$5*1000))*(BV317*BO317/($K$5*1000)))</f>
        <v>0</v>
      </c>
      <c r="S317">
        <f>J317*(1000-(1000*0.61365*exp(17.502*W317/(240.97+W317))/(BO317+BP317)+BJ317)/2)/(1000*0.61365*exp(17.502*W317/(240.97+W317))/(BO317+BP317)-BJ317)</f>
        <v>0</v>
      </c>
      <c r="T317">
        <f>1/((BC317+1)/(Q317/1.6)+1/(R317/1.37)) + BC317/((BC317+1)/(Q317/1.6) + BC317/(R317/1.37))</f>
        <v>0</v>
      </c>
      <c r="U317">
        <f>(AX317*BA317)</f>
        <v>0</v>
      </c>
      <c r="V317">
        <f>(BQ317+(U317+2*0.95*5.67E-8*(((BQ317+$B$7)+273)^4-(BQ317+273)^4)-44100*J317)/(1.84*29.3*R317+8*0.95*5.67E-8*(BQ317+273)^3))</f>
        <v>0</v>
      </c>
      <c r="W317">
        <f>($C$7*BR317+$D$7*BS317+$E$7*V317)</f>
        <v>0</v>
      </c>
      <c r="X317">
        <f>0.61365*exp(17.502*W317/(240.97+W317))</f>
        <v>0</v>
      </c>
      <c r="Y317">
        <f>(Z317/AA317*100)</f>
        <v>0</v>
      </c>
      <c r="Z317">
        <f>BJ317*(BO317+BP317)/1000</f>
        <v>0</v>
      </c>
      <c r="AA317">
        <f>0.61365*exp(17.502*BQ317/(240.97+BQ317))</f>
        <v>0</v>
      </c>
      <c r="AB317">
        <f>(X317-BJ317*(BO317+BP317)/1000)</f>
        <v>0</v>
      </c>
      <c r="AC317">
        <f>(-J317*44100)</f>
        <v>0</v>
      </c>
      <c r="AD317">
        <f>2*29.3*R317*0.92*(BQ317-W317)</f>
        <v>0</v>
      </c>
      <c r="AE317">
        <f>2*0.95*5.67E-8*(((BQ317+$B$7)+273)^4-(W317+273)^4)</f>
        <v>0</v>
      </c>
      <c r="AF317">
        <f>U317+AE317+AC317+AD317</f>
        <v>0</v>
      </c>
      <c r="AG317">
        <f>BN317*AU317*(BI317-BH317*(1000-AU317*BK317)/(1000-AU317*BJ317))/(100*BB317)</f>
        <v>0</v>
      </c>
      <c r="AH317">
        <f>1000*BN317*AU317*(BJ317-BK317)/(100*BB317*(1000-AU317*BJ317))</f>
        <v>0</v>
      </c>
      <c r="AI317">
        <f>(AJ317 - AK317 - BO317*1E3/(8.314*(BQ317+273.15)) * AM317/BN317 * AL317) * BN317/(100*BB317) * (1000 - BK317)/1000</f>
        <v>0</v>
      </c>
      <c r="AJ317">
        <v>1133.79155047057</v>
      </c>
      <c r="AK317">
        <v>1105.01521212121</v>
      </c>
      <c r="AL317">
        <v>3.35021819278586</v>
      </c>
      <c r="AM317">
        <v>66.8778104933795</v>
      </c>
      <c r="AN317">
        <f>(AP317 - AO317 + BO317*1E3/(8.314*(BQ317+273.15)) * AR317/BN317 * AQ317) * BN317/(100*BB317) * 1000/(1000 - AP317)</f>
        <v>0</v>
      </c>
      <c r="AO317">
        <v>23.7841932520443</v>
      </c>
      <c r="AP317">
        <v>24.8725175757576</v>
      </c>
      <c r="AQ317">
        <v>0.000113857980220955</v>
      </c>
      <c r="AR317">
        <v>77.414151381061</v>
      </c>
      <c r="AS317">
        <v>33</v>
      </c>
      <c r="AT317">
        <v>7</v>
      </c>
      <c r="AU317">
        <f>IF(AS317*$H$13&gt;=AW317,1.0,(AW317/(AW317-AS317*$H$13)))</f>
        <v>0</v>
      </c>
      <c r="AV317">
        <f>(AU317-1)*100</f>
        <v>0</v>
      </c>
      <c r="AW317">
        <f>MAX(0,($B$13+$C$13*BV317)/(1+$D$13*BV317)*BO317/(BQ317+273)*$E$13)</f>
        <v>0</v>
      </c>
      <c r="AX317">
        <f>$B$11*BW317+$C$11*BX317+$F$11*CI317*(1-CL317)</f>
        <v>0</v>
      </c>
      <c r="AY317">
        <f>AX317*AZ317</f>
        <v>0</v>
      </c>
      <c r="AZ317">
        <f>($B$11*$D$9+$C$11*$D$9+$F$11*((CV317+CN317)/MAX(CV317+CN317+CW317, 0.1)*$I$9+CW317/MAX(CV317+CN317+CW317, 0.1)*$J$9))/($B$11+$C$11+$F$11)</f>
        <v>0</v>
      </c>
      <c r="BA317">
        <f>($B$11*$K$9+$C$11*$K$9+$F$11*((CV317+CN317)/MAX(CV317+CN317+CW317, 0.1)*$P$9+CW317/MAX(CV317+CN317+CW317, 0.1)*$Q$9))/($B$11+$C$11+$F$11)</f>
        <v>0</v>
      </c>
      <c r="BB317">
        <v>2.18</v>
      </c>
      <c r="BC317">
        <v>0.5</v>
      </c>
      <c r="BD317" t="s">
        <v>355</v>
      </c>
      <c r="BE317">
        <v>2</v>
      </c>
      <c r="BF317" t="b">
        <v>1</v>
      </c>
      <c r="BG317">
        <v>1656175932.73214</v>
      </c>
      <c r="BH317">
        <v>1053.47678571429</v>
      </c>
      <c r="BI317">
        <v>1091.80214285714</v>
      </c>
      <c r="BJ317">
        <v>24.8638035714286</v>
      </c>
      <c r="BK317">
        <v>23.7457142857143</v>
      </c>
      <c r="BL317">
        <v>1051.14892857143</v>
      </c>
      <c r="BM317">
        <v>24.8122464285714</v>
      </c>
      <c r="BN317">
        <v>500.023392857143</v>
      </c>
      <c r="BO317">
        <v>76.3453321428571</v>
      </c>
      <c r="BP317">
        <v>0.100016346428571</v>
      </c>
      <c r="BQ317">
        <v>28.1036</v>
      </c>
      <c r="BR317">
        <v>28.4614392857143</v>
      </c>
      <c r="BS317">
        <v>999.9</v>
      </c>
      <c r="BT317">
        <v>0</v>
      </c>
      <c r="BU317">
        <v>0</v>
      </c>
      <c r="BV317">
        <v>10003.0117857143</v>
      </c>
      <c r="BW317">
        <v>0</v>
      </c>
      <c r="BX317">
        <v>1978.8125</v>
      </c>
      <c r="BY317">
        <v>-38.3264035714286</v>
      </c>
      <c r="BZ317">
        <v>1080.33785714286</v>
      </c>
      <c r="CA317">
        <v>1118.35964285714</v>
      </c>
      <c r="CB317">
        <v>1.11809</v>
      </c>
      <c r="CC317">
        <v>1091.80214285714</v>
      </c>
      <c r="CD317">
        <v>23.7457142857143</v>
      </c>
      <c r="CE317">
        <v>1.89823607142857</v>
      </c>
      <c r="CF317">
        <v>1.812875</v>
      </c>
      <c r="CG317">
        <v>16.6201</v>
      </c>
      <c r="CH317">
        <v>15.8982214285714</v>
      </c>
      <c r="CI317">
        <v>2000.02142857143</v>
      </c>
      <c r="CJ317">
        <v>0.979998142857143</v>
      </c>
      <c r="CK317">
        <v>0.0200016428571429</v>
      </c>
      <c r="CL317">
        <v>0</v>
      </c>
      <c r="CM317">
        <v>2.38940357142857</v>
      </c>
      <c r="CN317">
        <v>0</v>
      </c>
      <c r="CO317">
        <v>2065.40214285714</v>
      </c>
      <c r="CP317">
        <v>16705.5928571429</v>
      </c>
      <c r="CQ317">
        <v>46.562</v>
      </c>
      <c r="CR317">
        <v>49.36825</v>
      </c>
      <c r="CS317">
        <v>47.60475</v>
      </c>
      <c r="CT317">
        <v>47.312</v>
      </c>
      <c r="CU317">
        <v>46.1205</v>
      </c>
      <c r="CV317">
        <v>1960.02035714286</v>
      </c>
      <c r="CW317">
        <v>40.0010714285714</v>
      </c>
      <c r="CX317">
        <v>0</v>
      </c>
      <c r="CY317">
        <v>1656175939.2</v>
      </c>
      <c r="CZ317">
        <v>0</v>
      </c>
      <c r="DA317">
        <v>0</v>
      </c>
      <c r="DB317" t="s">
        <v>356</v>
      </c>
      <c r="DC317">
        <v>1656081796.1</v>
      </c>
      <c r="DD317">
        <v>1656081786.6</v>
      </c>
      <c r="DE317">
        <v>0</v>
      </c>
      <c r="DF317">
        <v>0.447</v>
      </c>
      <c r="DG317">
        <v>0.012</v>
      </c>
      <c r="DH317">
        <v>1.816</v>
      </c>
      <c r="DI317">
        <v>-0.091</v>
      </c>
      <c r="DJ317">
        <v>420</v>
      </c>
      <c r="DK317">
        <v>13</v>
      </c>
      <c r="DL317">
        <v>0.64</v>
      </c>
      <c r="DM317">
        <v>0.22</v>
      </c>
      <c r="DN317">
        <v>-38.1740414634146</v>
      </c>
      <c r="DO317">
        <v>-1.6009149825784</v>
      </c>
      <c r="DP317">
        <v>0.267500365147332</v>
      </c>
      <c r="DQ317">
        <v>0</v>
      </c>
      <c r="DR317">
        <v>1.13071048780488</v>
      </c>
      <c r="DS317">
        <v>-0.268917909407665</v>
      </c>
      <c r="DT317">
        <v>0.0358223971329029</v>
      </c>
      <c r="DU317">
        <v>0</v>
      </c>
      <c r="DV317">
        <v>0</v>
      </c>
      <c r="DW317">
        <v>2</v>
      </c>
      <c r="DX317" t="s">
        <v>357</v>
      </c>
      <c r="DY317">
        <v>2.78646</v>
      </c>
      <c r="DZ317">
        <v>2.71667</v>
      </c>
      <c r="EA317">
        <v>0.146166</v>
      </c>
      <c r="EB317">
        <v>0.149414</v>
      </c>
      <c r="EC317">
        <v>0.0882655</v>
      </c>
      <c r="ED317">
        <v>0.0849586</v>
      </c>
      <c r="EE317">
        <v>23656.8</v>
      </c>
      <c r="EF317">
        <v>20448.9</v>
      </c>
      <c r="EG317">
        <v>24847.9</v>
      </c>
      <c r="EH317">
        <v>23454.5</v>
      </c>
      <c r="EI317">
        <v>38774.1</v>
      </c>
      <c r="EJ317">
        <v>35581.6</v>
      </c>
      <c r="EK317">
        <v>45037.4</v>
      </c>
      <c r="EL317">
        <v>41919</v>
      </c>
      <c r="EM317">
        <v>1.65187</v>
      </c>
      <c r="EN317">
        <v>2.0624</v>
      </c>
      <c r="EO317">
        <v>-0.0588298</v>
      </c>
      <c r="EP317">
        <v>0</v>
      </c>
      <c r="EQ317">
        <v>29.3857</v>
      </c>
      <c r="ER317">
        <v>999.9</v>
      </c>
      <c r="ES317">
        <v>33.384</v>
      </c>
      <c r="ET317">
        <v>38.854</v>
      </c>
      <c r="EU317">
        <v>30.4828</v>
      </c>
      <c r="EV317">
        <v>53.3469</v>
      </c>
      <c r="EW317">
        <v>31.9471</v>
      </c>
      <c r="EX317">
        <v>2</v>
      </c>
      <c r="EY317">
        <v>0.740343</v>
      </c>
      <c r="EZ317">
        <v>6.04419</v>
      </c>
      <c r="FA317">
        <v>20.1349</v>
      </c>
      <c r="FB317">
        <v>5.23301</v>
      </c>
      <c r="FC317">
        <v>11.9957</v>
      </c>
      <c r="FD317">
        <v>4.95525</v>
      </c>
      <c r="FE317">
        <v>3.30398</v>
      </c>
      <c r="FF317">
        <v>9999</v>
      </c>
      <c r="FG317">
        <v>312.6</v>
      </c>
      <c r="FH317">
        <v>3846.4</v>
      </c>
      <c r="FI317">
        <v>9999</v>
      </c>
      <c r="FJ317">
        <v>1.86813</v>
      </c>
      <c r="FK317">
        <v>1.864</v>
      </c>
      <c r="FL317">
        <v>1.87137</v>
      </c>
      <c r="FM317">
        <v>1.86252</v>
      </c>
      <c r="FN317">
        <v>1.86188</v>
      </c>
      <c r="FO317">
        <v>1.86819</v>
      </c>
      <c r="FP317">
        <v>1.85837</v>
      </c>
      <c r="FQ317">
        <v>1.86462</v>
      </c>
      <c r="FR317">
        <v>5</v>
      </c>
      <c r="FS317">
        <v>0</v>
      </c>
      <c r="FT317">
        <v>0</v>
      </c>
      <c r="FU317">
        <v>0</v>
      </c>
      <c r="FV317" t="s">
        <v>358</v>
      </c>
      <c r="FW317" t="s">
        <v>359</v>
      </c>
      <c r="FX317" t="s">
        <v>360</v>
      </c>
      <c r="FY317" t="s">
        <v>360</v>
      </c>
      <c r="FZ317" t="s">
        <v>360</v>
      </c>
      <c r="GA317" t="s">
        <v>360</v>
      </c>
      <c r="GB317">
        <v>0</v>
      </c>
      <c r="GC317">
        <v>100</v>
      </c>
      <c r="GD317">
        <v>100</v>
      </c>
      <c r="GE317">
        <v>2.37</v>
      </c>
      <c r="GF317">
        <v>0.0515</v>
      </c>
      <c r="GG317">
        <v>0.394990895927804</v>
      </c>
      <c r="GH317">
        <v>0.00311535208462502</v>
      </c>
      <c r="GI317">
        <v>-2.16445174003142e-06</v>
      </c>
      <c r="GJ317">
        <v>9.0383515404126e-10</v>
      </c>
      <c r="GK317">
        <v>0.0515542376217994</v>
      </c>
      <c r="GL317">
        <v>0</v>
      </c>
      <c r="GM317">
        <v>0</v>
      </c>
      <c r="GN317">
        <v>0</v>
      </c>
      <c r="GO317">
        <v>18</v>
      </c>
      <c r="GP317">
        <v>2154</v>
      </c>
      <c r="GQ317">
        <v>2</v>
      </c>
      <c r="GR317">
        <v>17</v>
      </c>
      <c r="GS317">
        <v>1569.1</v>
      </c>
      <c r="GT317">
        <v>1569.2</v>
      </c>
      <c r="GU317">
        <v>2.91016</v>
      </c>
      <c r="GV317">
        <v>2.36328</v>
      </c>
      <c r="GW317">
        <v>1.99829</v>
      </c>
      <c r="GX317">
        <v>2.66479</v>
      </c>
      <c r="GY317">
        <v>2.09351</v>
      </c>
      <c r="GZ317">
        <v>2.37671</v>
      </c>
      <c r="HA317">
        <v>44.1124</v>
      </c>
      <c r="HB317">
        <v>14.815</v>
      </c>
      <c r="HC317">
        <v>18</v>
      </c>
      <c r="HD317">
        <v>405.112</v>
      </c>
      <c r="HE317">
        <v>692.036</v>
      </c>
      <c r="HF317">
        <v>23.0024</v>
      </c>
      <c r="HG317">
        <v>36.4215</v>
      </c>
      <c r="HH317">
        <v>30.0012</v>
      </c>
      <c r="HI317">
        <v>36.1641</v>
      </c>
      <c r="HJ317">
        <v>36.1508</v>
      </c>
      <c r="HK317">
        <v>58.2335</v>
      </c>
      <c r="HL317">
        <v>25.3493</v>
      </c>
      <c r="HM317">
        <v>23.6958</v>
      </c>
      <c r="HN317">
        <v>23</v>
      </c>
      <c r="HO317">
        <v>1139.59</v>
      </c>
      <c r="HP317">
        <v>23.8012</v>
      </c>
      <c r="HQ317">
        <v>95.2316</v>
      </c>
      <c r="HR317">
        <v>98.487</v>
      </c>
    </row>
    <row r="318" spans="1:226">
      <c r="A318">
        <v>302</v>
      </c>
      <c r="B318">
        <v>1656175945.5</v>
      </c>
      <c r="C318">
        <v>6149</v>
      </c>
      <c r="D318" t="s">
        <v>965</v>
      </c>
      <c r="E318" t="s">
        <v>966</v>
      </c>
      <c r="F318">
        <v>5</v>
      </c>
      <c r="G318" t="s">
        <v>832</v>
      </c>
      <c r="H318" t="s">
        <v>354</v>
      </c>
      <c r="I318">
        <v>1656175938</v>
      </c>
      <c r="J318">
        <f>(K318)/1000</f>
        <v>0</v>
      </c>
      <c r="K318">
        <f>IF(BF318, AN318, AH318)</f>
        <v>0</v>
      </c>
      <c r="L318">
        <f>IF(BF318, AI318, AG318)</f>
        <v>0</v>
      </c>
      <c r="M318">
        <f>BH318 - IF(AU318&gt;1, L318*BB318*100.0/(AW318*BV318), 0)</f>
        <v>0</v>
      </c>
      <c r="N318">
        <f>((T318-J318/2)*M318-L318)/(T318+J318/2)</f>
        <v>0</v>
      </c>
      <c r="O318">
        <f>N318*(BO318+BP318)/1000.0</f>
        <v>0</v>
      </c>
      <c r="P318">
        <f>(BH318 - IF(AU318&gt;1, L318*BB318*100.0/(AW318*BV318), 0))*(BO318+BP318)/1000.0</f>
        <v>0</v>
      </c>
      <c r="Q318">
        <f>2.0/((1/S318-1/R318)+SIGN(S318)*SQRT((1/S318-1/R318)*(1/S318-1/R318) + 4*BC318/((BC318+1)*(BC318+1))*(2*1/S318*1/R318-1/R318*1/R318)))</f>
        <v>0</v>
      </c>
      <c r="R318">
        <f>IF(LEFT(BD318,1)&lt;&gt;"0",IF(LEFT(BD318,1)="1",3.0,BE318),$D$5+$E$5*(BV318*BO318/($K$5*1000))+$F$5*(BV318*BO318/($K$5*1000))*MAX(MIN(BB318,$J$5),$I$5)*MAX(MIN(BB318,$J$5),$I$5)+$G$5*MAX(MIN(BB318,$J$5),$I$5)*(BV318*BO318/($K$5*1000))+$H$5*(BV318*BO318/($K$5*1000))*(BV318*BO318/($K$5*1000)))</f>
        <v>0</v>
      </c>
      <c r="S318">
        <f>J318*(1000-(1000*0.61365*exp(17.502*W318/(240.97+W318))/(BO318+BP318)+BJ318)/2)/(1000*0.61365*exp(17.502*W318/(240.97+W318))/(BO318+BP318)-BJ318)</f>
        <v>0</v>
      </c>
      <c r="T318">
        <f>1/((BC318+1)/(Q318/1.6)+1/(R318/1.37)) + BC318/((BC318+1)/(Q318/1.6) + BC318/(R318/1.37))</f>
        <v>0</v>
      </c>
      <c r="U318">
        <f>(AX318*BA318)</f>
        <v>0</v>
      </c>
      <c r="V318">
        <f>(BQ318+(U318+2*0.95*5.67E-8*(((BQ318+$B$7)+273)^4-(BQ318+273)^4)-44100*J318)/(1.84*29.3*R318+8*0.95*5.67E-8*(BQ318+273)^3))</f>
        <v>0</v>
      </c>
      <c r="W318">
        <f>($C$7*BR318+$D$7*BS318+$E$7*V318)</f>
        <v>0</v>
      </c>
      <c r="X318">
        <f>0.61365*exp(17.502*W318/(240.97+W318))</f>
        <v>0</v>
      </c>
      <c r="Y318">
        <f>(Z318/AA318*100)</f>
        <v>0</v>
      </c>
      <c r="Z318">
        <f>BJ318*(BO318+BP318)/1000</f>
        <v>0</v>
      </c>
      <c r="AA318">
        <f>0.61365*exp(17.502*BQ318/(240.97+BQ318))</f>
        <v>0</v>
      </c>
      <c r="AB318">
        <f>(X318-BJ318*(BO318+BP318)/1000)</f>
        <v>0</v>
      </c>
      <c r="AC318">
        <f>(-J318*44100)</f>
        <v>0</v>
      </c>
      <c r="AD318">
        <f>2*29.3*R318*0.92*(BQ318-W318)</f>
        <v>0</v>
      </c>
      <c r="AE318">
        <f>2*0.95*5.67E-8*(((BQ318+$B$7)+273)^4-(W318+273)^4)</f>
        <v>0</v>
      </c>
      <c r="AF318">
        <f>U318+AE318+AC318+AD318</f>
        <v>0</v>
      </c>
      <c r="AG318">
        <f>BN318*AU318*(BI318-BH318*(1000-AU318*BK318)/(1000-AU318*BJ318))/(100*BB318)</f>
        <v>0</v>
      </c>
      <c r="AH318">
        <f>1000*BN318*AU318*(BJ318-BK318)/(100*BB318*(1000-AU318*BJ318))</f>
        <v>0</v>
      </c>
      <c r="AI318">
        <f>(AJ318 - AK318 - BO318*1E3/(8.314*(BQ318+273.15)) * AM318/BN318 * AL318) * BN318/(100*BB318) * (1000 - BK318)/1000</f>
        <v>0</v>
      </c>
      <c r="AJ318">
        <v>1151.38723730442</v>
      </c>
      <c r="AK318">
        <v>1122.37109090909</v>
      </c>
      <c r="AL318">
        <v>3.48489449904284</v>
      </c>
      <c r="AM318">
        <v>66.8778104933795</v>
      </c>
      <c r="AN318">
        <f>(AP318 - AO318 + BO318*1E3/(8.314*(BQ318+273.15)) * AR318/BN318 * AQ318) * BN318/(100*BB318) * 1000/(1000 - AP318)</f>
        <v>0</v>
      </c>
      <c r="AO318">
        <v>23.8218217830506</v>
      </c>
      <c r="AP318">
        <v>24.8834866666667</v>
      </c>
      <c r="AQ318">
        <v>0.0013353857750034</v>
      </c>
      <c r="AR318">
        <v>77.414151381061</v>
      </c>
      <c r="AS318">
        <v>33</v>
      </c>
      <c r="AT318">
        <v>7</v>
      </c>
      <c r="AU318">
        <f>IF(AS318*$H$13&gt;=AW318,1.0,(AW318/(AW318-AS318*$H$13)))</f>
        <v>0</v>
      </c>
      <c r="AV318">
        <f>(AU318-1)*100</f>
        <v>0</v>
      </c>
      <c r="AW318">
        <f>MAX(0,($B$13+$C$13*BV318)/(1+$D$13*BV318)*BO318/(BQ318+273)*$E$13)</f>
        <v>0</v>
      </c>
      <c r="AX318">
        <f>$B$11*BW318+$C$11*BX318+$F$11*CI318*(1-CL318)</f>
        <v>0</v>
      </c>
      <c r="AY318">
        <f>AX318*AZ318</f>
        <v>0</v>
      </c>
      <c r="AZ318">
        <f>($B$11*$D$9+$C$11*$D$9+$F$11*((CV318+CN318)/MAX(CV318+CN318+CW318, 0.1)*$I$9+CW318/MAX(CV318+CN318+CW318, 0.1)*$J$9))/($B$11+$C$11+$F$11)</f>
        <v>0</v>
      </c>
      <c r="BA318">
        <f>($B$11*$K$9+$C$11*$K$9+$F$11*((CV318+CN318)/MAX(CV318+CN318+CW318, 0.1)*$P$9+CW318/MAX(CV318+CN318+CW318, 0.1)*$Q$9))/($B$11+$C$11+$F$11)</f>
        <v>0</v>
      </c>
      <c r="BB318">
        <v>2.18</v>
      </c>
      <c r="BC318">
        <v>0.5</v>
      </c>
      <c r="BD318" t="s">
        <v>355</v>
      </c>
      <c r="BE318">
        <v>2</v>
      </c>
      <c r="BF318" t="b">
        <v>1</v>
      </c>
      <c r="BG318">
        <v>1656175938</v>
      </c>
      <c r="BH318">
        <v>1071.03703703704</v>
      </c>
      <c r="BI318">
        <v>1109.58740740741</v>
      </c>
      <c r="BJ318">
        <v>24.8669703703704</v>
      </c>
      <c r="BK318">
        <v>23.7849814814815</v>
      </c>
      <c r="BL318">
        <v>1068.68185185185</v>
      </c>
      <c r="BM318">
        <v>24.8154222222222</v>
      </c>
      <c r="BN318">
        <v>500.029481481482</v>
      </c>
      <c r="BO318">
        <v>76.3458703703704</v>
      </c>
      <c r="BP318">
        <v>0.100036181481481</v>
      </c>
      <c r="BQ318">
        <v>28.1018148148148</v>
      </c>
      <c r="BR318">
        <v>28.4532481481481</v>
      </c>
      <c r="BS318">
        <v>999.9</v>
      </c>
      <c r="BT318">
        <v>0</v>
      </c>
      <c r="BU318">
        <v>0</v>
      </c>
      <c r="BV318">
        <v>10000.1655555556</v>
      </c>
      <c r="BW318">
        <v>0</v>
      </c>
      <c r="BX318">
        <v>1977.85</v>
      </c>
      <c r="BY318">
        <v>-38.5510925925926</v>
      </c>
      <c r="BZ318">
        <v>1098.34962962963</v>
      </c>
      <c r="CA318">
        <v>1136.62296296296</v>
      </c>
      <c r="CB318">
        <v>1.08199074074074</v>
      </c>
      <c r="CC318">
        <v>1109.58740740741</v>
      </c>
      <c r="CD318">
        <v>23.7849814814815</v>
      </c>
      <c r="CE318">
        <v>1.89849074074074</v>
      </c>
      <c r="CF318">
        <v>1.81588555555556</v>
      </c>
      <c r="CG318">
        <v>16.6222185185185</v>
      </c>
      <c r="CH318">
        <v>15.9241814814815</v>
      </c>
      <c r="CI318">
        <v>1999.99148148148</v>
      </c>
      <c r="CJ318">
        <v>0.979997740740741</v>
      </c>
      <c r="CK318">
        <v>0.0200019444444444</v>
      </c>
      <c r="CL318">
        <v>0</v>
      </c>
      <c r="CM318">
        <v>2.37135925925926</v>
      </c>
      <c r="CN318">
        <v>0</v>
      </c>
      <c r="CO318">
        <v>2064.18407407407</v>
      </c>
      <c r="CP318">
        <v>16705.3259259259</v>
      </c>
      <c r="CQ318">
        <v>46.562</v>
      </c>
      <c r="CR318">
        <v>49.375</v>
      </c>
      <c r="CS318">
        <v>47.6203333333333</v>
      </c>
      <c r="CT318">
        <v>47.312</v>
      </c>
      <c r="CU318">
        <v>46.125</v>
      </c>
      <c r="CV318">
        <v>1959.99</v>
      </c>
      <c r="CW318">
        <v>40.0003703703704</v>
      </c>
      <c r="CX318">
        <v>0</v>
      </c>
      <c r="CY318">
        <v>1656175944.6</v>
      </c>
      <c r="CZ318">
        <v>0</v>
      </c>
      <c r="DA318">
        <v>0</v>
      </c>
      <c r="DB318" t="s">
        <v>356</v>
      </c>
      <c r="DC318">
        <v>1656081796.1</v>
      </c>
      <c r="DD318">
        <v>1656081786.6</v>
      </c>
      <c r="DE318">
        <v>0</v>
      </c>
      <c r="DF318">
        <v>0.447</v>
      </c>
      <c r="DG318">
        <v>0.012</v>
      </c>
      <c r="DH318">
        <v>1.816</v>
      </c>
      <c r="DI318">
        <v>-0.091</v>
      </c>
      <c r="DJ318">
        <v>420</v>
      </c>
      <c r="DK318">
        <v>13</v>
      </c>
      <c r="DL318">
        <v>0.64</v>
      </c>
      <c r="DM318">
        <v>0.22</v>
      </c>
      <c r="DN318">
        <v>-38.4082780487805</v>
      </c>
      <c r="DO318">
        <v>-2.78815191637638</v>
      </c>
      <c r="DP318">
        <v>0.370511781526379</v>
      </c>
      <c r="DQ318">
        <v>0</v>
      </c>
      <c r="DR318">
        <v>1.10954024390244</v>
      </c>
      <c r="DS318">
        <v>-0.44804738675958</v>
      </c>
      <c r="DT318">
        <v>0.0465114682678188</v>
      </c>
      <c r="DU318">
        <v>0</v>
      </c>
      <c r="DV318">
        <v>0</v>
      </c>
      <c r="DW318">
        <v>2</v>
      </c>
      <c r="DX318" t="s">
        <v>357</v>
      </c>
      <c r="DY318">
        <v>2.78634</v>
      </c>
      <c r="DZ318">
        <v>2.71643</v>
      </c>
      <c r="EA318">
        <v>0.147621</v>
      </c>
      <c r="EB318">
        <v>0.150818</v>
      </c>
      <c r="EC318">
        <v>0.0882884</v>
      </c>
      <c r="ED318">
        <v>0.0849764</v>
      </c>
      <c r="EE318">
        <v>23615.8</v>
      </c>
      <c r="EF318">
        <v>20414.5</v>
      </c>
      <c r="EG318">
        <v>24847.3</v>
      </c>
      <c r="EH318">
        <v>23453.9</v>
      </c>
      <c r="EI318">
        <v>38772.1</v>
      </c>
      <c r="EJ318">
        <v>35579.9</v>
      </c>
      <c r="EK318">
        <v>45036.1</v>
      </c>
      <c r="EL318">
        <v>41917.7</v>
      </c>
      <c r="EM318">
        <v>1.65182</v>
      </c>
      <c r="EN318">
        <v>2.06227</v>
      </c>
      <c r="EO318">
        <v>-0.0595711</v>
      </c>
      <c r="EP318">
        <v>0</v>
      </c>
      <c r="EQ318">
        <v>29.3949</v>
      </c>
      <c r="ER318">
        <v>999.9</v>
      </c>
      <c r="ES318">
        <v>33.36</v>
      </c>
      <c r="ET318">
        <v>38.854</v>
      </c>
      <c r="EU318">
        <v>30.4634</v>
      </c>
      <c r="EV318">
        <v>53.6869</v>
      </c>
      <c r="EW318">
        <v>32.0833</v>
      </c>
      <c r="EX318">
        <v>2</v>
      </c>
      <c r="EY318">
        <v>0.74128</v>
      </c>
      <c r="EZ318">
        <v>6.03361</v>
      </c>
      <c r="FA318">
        <v>20.135</v>
      </c>
      <c r="FB318">
        <v>5.23346</v>
      </c>
      <c r="FC318">
        <v>11.9951</v>
      </c>
      <c r="FD318">
        <v>4.95515</v>
      </c>
      <c r="FE318">
        <v>3.30395</v>
      </c>
      <c r="FF318">
        <v>9999</v>
      </c>
      <c r="FG318">
        <v>312.6</v>
      </c>
      <c r="FH318">
        <v>3846.6</v>
      </c>
      <c r="FI318">
        <v>9999</v>
      </c>
      <c r="FJ318">
        <v>1.86815</v>
      </c>
      <c r="FK318">
        <v>1.86401</v>
      </c>
      <c r="FL318">
        <v>1.87138</v>
      </c>
      <c r="FM318">
        <v>1.86255</v>
      </c>
      <c r="FN318">
        <v>1.86188</v>
      </c>
      <c r="FO318">
        <v>1.8682</v>
      </c>
      <c r="FP318">
        <v>1.85839</v>
      </c>
      <c r="FQ318">
        <v>1.86462</v>
      </c>
      <c r="FR318">
        <v>5</v>
      </c>
      <c r="FS318">
        <v>0</v>
      </c>
      <c r="FT318">
        <v>0</v>
      </c>
      <c r="FU318">
        <v>0</v>
      </c>
      <c r="FV318" t="s">
        <v>358</v>
      </c>
      <c r="FW318" t="s">
        <v>359</v>
      </c>
      <c r="FX318" t="s">
        <v>360</v>
      </c>
      <c r="FY318" t="s">
        <v>360</v>
      </c>
      <c r="FZ318" t="s">
        <v>360</v>
      </c>
      <c r="GA318" t="s">
        <v>360</v>
      </c>
      <c r="GB318">
        <v>0</v>
      </c>
      <c r="GC318">
        <v>100</v>
      </c>
      <c r="GD318">
        <v>100</v>
      </c>
      <c r="GE318">
        <v>2.39</v>
      </c>
      <c r="GF318">
        <v>0.0515</v>
      </c>
      <c r="GG318">
        <v>0.394990895927804</v>
      </c>
      <c r="GH318">
        <v>0.00311535208462502</v>
      </c>
      <c r="GI318">
        <v>-2.16445174003142e-06</v>
      </c>
      <c r="GJ318">
        <v>9.0383515404126e-10</v>
      </c>
      <c r="GK318">
        <v>0.0515542376217994</v>
      </c>
      <c r="GL318">
        <v>0</v>
      </c>
      <c r="GM318">
        <v>0</v>
      </c>
      <c r="GN318">
        <v>0</v>
      </c>
      <c r="GO318">
        <v>18</v>
      </c>
      <c r="GP318">
        <v>2154</v>
      </c>
      <c r="GQ318">
        <v>2</v>
      </c>
      <c r="GR318">
        <v>17</v>
      </c>
      <c r="GS318">
        <v>1569.2</v>
      </c>
      <c r="GT318">
        <v>1569.3</v>
      </c>
      <c r="GU318">
        <v>2.93945</v>
      </c>
      <c r="GV318">
        <v>2.37427</v>
      </c>
      <c r="GW318">
        <v>1.99829</v>
      </c>
      <c r="GX318">
        <v>2.66479</v>
      </c>
      <c r="GY318">
        <v>2.09351</v>
      </c>
      <c r="GZ318">
        <v>2.42065</v>
      </c>
      <c r="HA318">
        <v>44.1124</v>
      </c>
      <c r="HB318">
        <v>14.815</v>
      </c>
      <c r="HC318">
        <v>18</v>
      </c>
      <c r="HD318">
        <v>405.155</v>
      </c>
      <c r="HE318">
        <v>692.045</v>
      </c>
      <c r="HF318">
        <v>22.9991</v>
      </c>
      <c r="HG318">
        <v>36.4317</v>
      </c>
      <c r="HH318">
        <v>30.0011</v>
      </c>
      <c r="HI318">
        <v>36.1767</v>
      </c>
      <c r="HJ318">
        <v>36.1621</v>
      </c>
      <c r="HK318">
        <v>58.9272</v>
      </c>
      <c r="HL318">
        <v>25.3493</v>
      </c>
      <c r="HM318">
        <v>23.6958</v>
      </c>
      <c r="HN318">
        <v>23</v>
      </c>
      <c r="HO318">
        <v>1159.91</v>
      </c>
      <c r="HP318">
        <v>23.8012</v>
      </c>
      <c r="HQ318">
        <v>95.229</v>
      </c>
      <c r="HR318">
        <v>98.4842</v>
      </c>
    </row>
    <row r="319" spans="1:226">
      <c r="A319">
        <v>303</v>
      </c>
      <c r="B319">
        <v>1656175950.5</v>
      </c>
      <c r="C319">
        <v>6154</v>
      </c>
      <c r="D319" t="s">
        <v>967</v>
      </c>
      <c r="E319" t="s">
        <v>968</v>
      </c>
      <c r="F319">
        <v>5</v>
      </c>
      <c r="G319" t="s">
        <v>832</v>
      </c>
      <c r="H319" t="s">
        <v>354</v>
      </c>
      <c r="I319">
        <v>1656175942.71429</v>
      </c>
      <c r="J319">
        <f>(K319)/1000</f>
        <v>0</v>
      </c>
      <c r="K319">
        <f>IF(BF319, AN319, AH319)</f>
        <v>0</v>
      </c>
      <c r="L319">
        <f>IF(BF319, AI319, AG319)</f>
        <v>0</v>
      </c>
      <c r="M319">
        <f>BH319 - IF(AU319&gt;1, L319*BB319*100.0/(AW319*BV319), 0)</f>
        <v>0</v>
      </c>
      <c r="N319">
        <f>((T319-J319/2)*M319-L319)/(T319+J319/2)</f>
        <v>0</v>
      </c>
      <c r="O319">
        <f>N319*(BO319+BP319)/1000.0</f>
        <v>0</v>
      </c>
      <c r="P319">
        <f>(BH319 - IF(AU319&gt;1, L319*BB319*100.0/(AW319*BV319), 0))*(BO319+BP319)/1000.0</f>
        <v>0</v>
      </c>
      <c r="Q319">
        <f>2.0/((1/S319-1/R319)+SIGN(S319)*SQRT((1/S319-1/R319)*(1/S319-1/R319) + 4*BC319/((BC319+1)*(BC319+1))*(2*1/S319*1/R319-1/R319*1/R319)))</f>
        <v>0</v>
      </c>
      <c r="R319">
        <f>IF(LEFT(BD319,1)&lt;&gt;"0",IF(LEFT(BD319,1)="1",3.0,BE319),$D$5+$E$5*(BV319*BO319/($K$5*1000))+$F$5*(BV319*BO319/($K$5*1000))*MAX(MIN(BB319,$J$5),$I$5)*MAX(MIN(BB319,$J$5),$I$5)+$G$5*MAX(MIN(BB319,$J$5),$I$5)*(BV319*BO319/($K$5*1000))+$H$5*(BV319*BO319/($K$5*1000))*(BV319*BO319/($K$5*1000)))</f>
        <v>0</v>
      </c>
      <c r="S319">
        <f>J319*(1000-(1000*0.61365*exp(17.502*W319/(240.97+W319))/(BO319+BP319)+BJ319)/2)/(1000*0.61365*exp(17.502*W319/(240.97+W319))/(BO319+BP319)-BJ319)</f>
        <v>0</v>
      </c>
      <c r="T319">
        <f>1/((BC319+1)/(Q319/1.6)+1/(R319/1.37)) + BC319/((BC319+1)/(Q319/1.6) + BC319/(R319/1.37))</f>
        <v>0</v>
      </c>
      <c r="U319">
        <f>(AX319*BA319)</f>
        <v>0</v>
      </c>
      <c r="V319">
        <f>(BQ319+(U319+2*0.95*5.67E-8*(((BQ319+$B$7)+273)^4-(BQ319+273)^4)-44100*J319)/(1.84*29.3*R319+8*0.95*5.67E-8*(BQ319+273)^3))</f>
        <v>0</v>
      </c>
      <c r="W319">
        <f>($C$7*BR319+$D$7*BS319+$E$7*V319)</f>
        <v>0</v>
      </c>
      <c r="X319">
        <f>0.61365*exp(17.502*W319/(240.97+W319))</f>
        <v>0</v>
      </c>
      <c r="Y319">
        <f>(Z319/AA319*100)</f>
        <v>0</v>
      </c>
      <c r="Z319">
        <f>BJ319*(BO319+BP319)/1000</f>
        <v>0</v>
      </c>
      <c r="AA319">
        <f>0.61365*exp(17.502*BQ319/(240.97+BQ319))</f>
        <v>0</v>
      </c>
      <c r="AB319">
        <f>(X319-BJ319*(BO319+BP319)/1000)</f>
        <v>0</v>
      </c>
      <c r="AC319">
        <f>(-J319*44100)</f>
        <v>0</v>
      </c>
      <c r="AD319">
        <f>2*29.3*R319*0.92*(BQ319-W319)</f>
        <v>0</v>
      </c>
      <c r="AE319">
        <f>2*0.95*5.67E-8*(((BQ319+$B$7)+273)^4-(W319+273)^4)</f>
        <v>0</v>
      </c>
      <c r="AF319">
        <f>U319+AE319+AC319+AD319</f>
        <v>0</v>
      </c>
      <c r="AG319">
        <f>BN319*AU319*(BI319-BH319*(1000-AU319*BK319)/(1000-AU319*BJ319))/(100*BB319)</f>
        <v>0</v>
      </c>
      <c r="AH319">
        <f>1000*BN319*AU319*(BJ319-BK319)/(100*BB319*(1000-AU319*BJ319))</f>
        <v>0</v>
      </c>
      <c r="AI319">
        <f>(AJ319 - AK319 - BO319*1E3/(8.314*(BQ319+273.15)) * AM319/BN319 * AL319) * BN319/(100*BB319) * (1000 - BK319)/1000</f>
        <v>0</v>
      </c>
      <c r="AJ319">
        <v>1168.50969400887</v>
      </c>
      <c r="AK319">
        <v>1139.69872727273</v>
      </c>
      <c r="AL319">
        <v>3.47548756678046</v>
      </c>
      <c r="AM319">
        <v>66.8778104933795</v>
      </c>
      <c r="AN319">
        <f>(AP319 - AO319 + BO319*1E3/(8.314*(BQ319+273.15)) * AR319/BN319 * AQ319) * BN319/(100*BB319) * 1000/(1000 - AP319)</f>
        <v>0</v>
      </c>
      <c r="AO319">
        <v>23.8297352482518</v>
      </c>
      <c r="AP319">
        <v>24.8911545454546</v>
      </c>
      <c r="AQ319">
        <v>0.000182674430235057</v>
      </c>
      <c r="AR319">
        <v>77.414151381061</v>
      </c>
      <c r="AS319">
        <v>33</v>
      </c>
      <c r="AT319">
        <v>7</v>
      </c>
      <c r="AU319">
        <f>IF(AS319*$H$13&gt;=AW319,1.0,(AW319/(AW319-AS319*$H$13)))</f>
        <v>0</v>
      </c>
      <c r="AV319">
        <f>(AU319-1)*100</f>
        <v>0</v>
      </c>
      <c r="AW319">
        <f>MAX(0,($B$13+$C$13*BV319)/(1+$D$13*BV319)*BO319/(BQ319+273)*$E$13)</f>
        <v>0</v>
      </c>
      <c r="AX319">
        <f>$B$11*BW319+$C$11*BX319+$F$11*CI319*(1-CL319)</f>
        <v>0</v>
      </c>
      <c r="AY319">
        <f>AX319*AZ319</f>
        <v>0</v>
      </c>
      <c r="AZ319">
        <f>($B$11*$D$9+$C$11*$D$9+$F$11*((CV319+CN319)/MAX(CV319+CN319+CW319, 0.1)*$I$9+CW319/MAX(CV319+CN319+CW319, 0.1)*$J$9))/($B$11+$C$11+$F$11)</f>
        <v>0</v>
      </c>
      <c r="BA319">
        <f>($B$11*$K$9+$C$11*$K$9+$F$11*((CV319+CN319)/MAX(CV319+CN319+CW319, 0.1)*$P$9+CW319/MAX(CV319+CN319+CW319, 0.1)*$Q$9))/($B$11+$C$11+$F$11)</f>
        <v>0</v>
      </c>
      <c r="BB319">
        <v>2.18</v>
      </c>
      <c r="BC319">
        <v>0.5</v>
      </c>
      <c r="BD319" t="s">
        <v>355</v>
      </c>
      <c r="BE319">
        <v>2</v>
      </c>
      <c r="BF319" t="b">
        <v>1</v>
      </c>
      <c r="BG319">
        <v>1656175942.71429</v>
      </c>
      <c r="BH319">
        <v>1086.77321428571</v>
      </c>
      <c r="BI319">
        <v>1125.47464285714</v>
      </c>
      <c r="BJ319">
        <v>24.8769928571429</v>
      </c>
      <c r="BK319">
        <v>23.8157</v>
      </c>
      <c r="BL319">
        <v>1084.39178571429</v>
      </c>
      <c r="BM319">
        <v>24.8254535714286</v>
      </c>
      <c r="BN319">
        <v>500.019571428571</v>
      </c>
      <c r="BO319">
        <v>76.3460428571429</v>
      </c>
      <c r="BP319">
        <v>0.100002760714286</v>
      </c>
      <c r="BQ319">
        <v>28.0966535714286</v>
      </c>
      <c r="BR319">
        <v>28.446625</v>
      </c>
      <c r="BS319">
        <v>999.9</v>
      </c>
      <c r="BT319">
        <v>0</v>
      </c>
      <c r="BU319">
        <v>0</v>
      </c>
      <c r="BV319">
        <v>10003.2085714286</v>
      </c>
      <c r="BW319">
        <v>0</v>
      </c>
      <c r="BX319">
        <v>1975.63392857143</v>
      </c>
      <c r="BY319">
        <v>-38.7021464285714</v>
      </c>
      <c r="BZ319">
        <v>1114.49857142857</v>
      </c>
      <c r="CA319">
        <v>1152.93285714286</v>
      </c>
      <c r="CB319">
        <v>1.06130321428571</v>
      </c>
      <c r="CC319">
        <v>1125.47464285714</v>
      </c>
      <c r="CD319">
        <v>23.8157</v>
      </c>
      <c r="CE319">
        <v>1.89926107142857</v>
      </c>
      <c r="CF319">
        <v>1.81823357142857</v>
      </c>
      <c r="CG319">
        <v>16.6285964285714</v>
      </c>
      <c r="CH319">
        <v>15.9444357142857</v>
      </c>
      <c r="CI319">
        <v>1999.98571428571</v>
      </c>
      <c r="CJ319">
        <v>0.979997571428572</v>
      </c>
      <c r="CK319">
        <v>0.0200020714285714</v>
      </c>
      <c r="CL319">
        <v>0</v>
      </c>
      <c r="CM319">
        <v>2.37487857142857</v>
      </c>
      <c r="CN319">
        <v>0</v>
      </c>
      <c r="CO319">
        <v>2063.4275</v>
      </c>
      <c r="CP319">
        <v>16705.275</v>
      </c>
      <c r="CQ319">
        <v>46.562</v>
      </c>
      <c r="CR319">
        <v>49.375</v>
      </c>
      <c r="CS319">
        <v>47.6205</v>
      </c>
      <c r="CT319">
        <v>47.312</v>
      </c>
      <c r="CU319">
        <v>46.125</v>
      </c>
      <c r="CV319">
        <v>1959.98464285714</v>
      </c>
      <c r="CW319">
        <v>40</v>
      </c>
      <c r="CX319">
        <v>0</v>
      </c>
      <c r="CY319">
        <v>1656175949.4</v>
      </c>
      <c r="CZ319">
        <v>0</v>
      </c>
      <c r="DA319">
        <v>0</v>
      </c>
      <c r="DB319" t="s">
        <v>356</v>
      </c>
      <c r="DC319">
        <v>1656081796.1</v>
      </c>
      <c r="DD319">
        <v>1656081786.6</v>
      </c>
      <c r="DE319">
        <v>0</v>
      </c>
      <c r="DF319">
        <v>0.447</v>
      </c>
      <c r="DG319">
        <v>0.012</v>
      </c>
      <c r="DH319">
        <v>1.816</v>
      </c>
      <c r="DI319">
        <v>-0.091</v>
      </c>
      <c r="DJ319">
        <v>420</v>
      </c>
      <c r="DK319">
        <v>13</v>
      </c>
      <c r="DL319">
        <v>0.64</v>
      </c>
      <c r="DM319">
        <v>0.22</v>
      </c>
      <c r="DN319">
        <v>-38.582687804878</v>
      </c>
      <c r="DO319">
        <v>-2.00925156794429</v>
      </c>
      <c r="DP319">
        <v>0.322373175059</v>
      </c>
      <c r="DQ319">
        <v>0</v>
      </c>
      <c r="DR319">
        <v>1.0836487804878</v>
      </c>
      <c r="DS319">
        <v>-0.321588919860624</v>
      </c>
      <c r="DT319">
        <v>0.0375136110709961</v>
      </c>
      <c r="DU319">
        <v>0</v>
      </c>
      <c r="DV319">
        <v>0</v>
      </c>
      <c r="DW319">
        <v>2</v>
      </c>
      <c r="DX319" t="s">
        <v>357</v>
      </c>
      <c r="DY319">
        <v>2.78635</v>
      </c>
      <c r="DZ319">
        <v>2.7164</v>
      </c>
      <c r="EA319">
        <v>0.149063</v>
      </c>
      <c r="EB319">
        <v>0.152248</v>
      </c>
      <c r="EC319">
        <v>0.0883044</v>
      </c>
      <c r="ED319">
        <v>0.0848975</v>
      </c>
      <c r="EE319">
        <v>23574.9</v>
      </c>
      <c r="EF319">
        <v>20379.6</v>
      </c>
      <c r="EG319">
        <v>24846.4</v>
      </c>
      <c r="EH319">
        <v>23453.4</v>
      </c>
      <c r="EI319">
        <v>38770.2</v>
      </c>
      <c r="EJ319">
        <v>35582.4</v>
      </c>
      <c r="EK319">
        <v>45034.6</v>
      </c>
      <c r="EL319">
        <v>41917.1</v>
      </c>
      <c r="EM319">
        <v>1.6514</v>
      </c>
      <c r="EN319">
        <v>2.06208</v>
      </c>
      <c r="EO319">
        <v>-0.0509024</v>
      </c>
      <c r="EP319">
        <v>0</v>
      </c>
      <c r="EQ319">
        <v>29.3961</v>
      </c>
      <c r="ER319">
        <v>999.9</v>
      </c>
      <c r="ES319">
        <v>33.335</v>
      </c>
      <c r="ET319">
        <v>38.854</v>
      </c>
      <c r="EU319">
        <v>30.4413</v>
      </c>
      <c r="EV319">
        <v>53.7569</v>
      </c>
      <c r="EW319">
        <v>31.9671</v>
      </c>
      <c r="EX319">
        <v>2</v>
      </c>
      <c r="EY319">
        <v>0.742335</v>
      </c>
      <c r="EZ319">
        <v>6.00715</v>
      </c>
      <c r="FA319">
        <v>20.1357</v>
      </c>
      <c r="FB319">
        <v>5.23286</v>
      </c>
      <c r="FC319">
        <v>11.9954</v>
      </c>
      <c r="FD319">
        <v>4.95485</v>
      </c>
      <c r="FE319">
        <v>3.30395</v>
      </c>
      <c r="FF319">
        <v>9999</v>
      </c>
      <c r="FG319">
        <v>312.6</v>
      </c>
      <c r="FH319">
        <v>3846.6</v>
      </c>
      <c r="FI319">
        <v>9999</v>
      </c>
      <c r="FJ319">
        <v>1.86813</v>
      </c>
      <c r="FK319">
        <v>1.86401</v>
      </c>
      <c r="FL319">
        <v>1.87137</v>
      </c>
      <c r="FM319">
        <v>1.86254</v>
      </c>
      <c r="FN319">
        <v>1.86188</v>
      </c>
      <c r="FO319">
        <v>1.86818</v>
      </c>
      <c r="FP319">
        <v>1.85837</v>
      </c>
      <c r="FQ319">
        <v>1.86462</v>
      </c>
      <c r="FR319">
        <v>5</v>
      </c>
      <c r="FS319">
        <v>0</v>
      </c>
      <c r="FT319">
        <v>0</v>
      </c>
      <c r="FU319">
        <v>0</v>
      </c>
      <c r="FV319" t="s">
        <v>358</v>
      </c>
      <c r="FW319" t="s">
        <v>359</v>
      </c>
      <c r="FX319" t="s">
        <v>360</v>
      </c>
      <c r="FY319" t="s">
        <v>360</v>
      </c>
      <c r="FZ319" t="s">
        <v>360</v>
      </c>
      <c r="GA319" t="s">
        <v>360</v>
      </c>
      <c r="GB319">
        <v>0</v>
      </c>
      <c r="GC319">
        <v>100</v>
      </c>
      <c r="GD319">
        <v>100</v>
      </c>
      <c r="GE319">
        <v>2.42</v>
      </c>
      <c r="GF319">
        <v>0.0516</v>
      </c>
      <c r="GG319">
        <v>0.394990895927804</v>
      </c>
      <c r="GH319">
        <v>0.00311535208462502</v>
      </c>
      <c r="GI319">
        <v>-2.16445174003142e-06</v>
      </c>
      <c r="GJ319">
        <v>9.0383515404126e-10</v>
      </c>
      <c r="GK319">
        <v>0.0515542376217994</v>
      </c>
      <c r="GL319">
        <v>0</v>
      </c>
      <c r="GM319">
        <v>0</v>
      </c>
      <c r="GN319">
        <v>0</v>
      </c>
      <c r="GO319">
        <v>18</v>
      </c>
      <c r="GP319">
        <v>2154</v>
      </c>
      <c r="GQ319">
        <v>2</v>
      </c>
      <c r="GR319">
        <v>17</v>
      </c>
      <c r="GS319">
        <v>1569.2</v>
      </c>
      <c r="GT319">
        <v>1569.4</v>
      </c>
      <c r="GU319">
        <v>2.97729</v>
      </c>
      <c r="GV319">
        <v>2.3584</v>
      </c>
      <c r="GW319">
        <v>1.99829</v>
      </c>
      <c r="GX319">
        <v>2.66479</v>
      </c>
      <c r="GY319">
        <v>2.09351</v>
      </c>
      <c r="GZ319">
        <v>2.39502</v>
      </c>
      <c r="HA319">
        <v>44.14</v>
      </c>
      <c r="HB319">
        <v>14.815</v>
      </c>
      <c r="HC319">
        <v>18</v>
      </c>
      <c r="HD319">
        <v>404.98</v>
      </c>
      <c r="HE319">
        <v>692.01</v>
      </c>
      <c r="HF319">
        <v>22.9962</v>
      </c>
      <c r="HG319">
        <v>36.4444</v>
      </c>
      <c r="HH319">
        <v>30.0011</v>
      </c>
      <c r="HI319">
        <v>36.1887</v>
      </c>
      <c r="HJ319">
        <v>36.1755</v>
      </c>
      <c r="HK319">
        <v>59.5803</v>
      </c>
      <c r="HL319">
        <v>25.3493</v>
      </c>
      <c r="HM319">
        <v>23.3248</v>
      </c>
      <c r="HN319">
        <v>23</v>
      </c>
      <c r="HO319">
        <v>1173.32</v>
      </c>
      <c r="HP319">
        <v>23.8012</v>
      </c>
      <c r="HQ319">
        <v>95.2258</v>
      </c>
      <c r="HR319">
        <v>98.4823</v>
      </c>
    </row>
    <row r="320" spans="1:226">
      <c r="A320">
        <v>304</v>
      </c>
      <c r="B320">
        <v>1656175955.5</v>
      </c>
      <c r="C320">
        <v>6159</v>
      </c>
      <c r="D320" t="s">
        <v>969</v>
      </c>
      <c r="E320" t="s">
        <v>970</v>
      </c>
      <c r="F320">
        <v>5</v>
      </c>
      <c r="G320" t="s">
        <v>832</v>
      </c>
      <c r="H320" t="s">
        <v>354</v>
      </c>
      <c r="I320">
        <v>1656175948</v>
      </c>
      <c r="J320">
        <f>(K320)/1000</f>
        <v>0</v>
      </c>
      <c r="K320">
        <f>IF(BF320, AN320, AH320)</f>
        <v>0</v>
      </c>
      <c r="L320">
        <f>IF(BF320, AI320, AG320)</f>
        <v>0</v>
      </c>
      <c r="M320">
        <f>BH320 - IF(AU320&gt;1, L320*BB320*100.0/(AW320*BV320), 0)</f>
        <v>0</v>
      </c>
      <c r="N320">
        <f>((T320-J320/2)*M320-L320)/(T320+J320/2)</f>
        <v>0</v>
      </c>
      <c r="O320">
        <f>N320*(BO320+BP320)/1000.0</f>
        <v>0</v>
      </c>
      <c r="P320">
        <f>(BH320 - IF(AU320&gt;1, L320*BB320*100.0/(AW320*BV320), 0))*(BO320+BP320)/1000.0</f>
        <v>0</v>
      </c>
      <c r="Q320">
        <f>2.0/((1/S320-1/R320)+SIGN(S320)*SQRT((1/S320-1/R320)*(1/S320-1/R320) + 4*BC320/((BC320+1)*(BC320+1))*(2*1/S320*1/R320-1/R320*1/R320)))</f>
        <v>0</v>
      </c>
      <c r="R320">
        <f>IF(LEFT(BD320,1)&lt;&gt;"0",IF(LEFT(BD320,1)="1",3.0,BE320),$D$5+$E$5*(BV320*BO320/($K$5*1000))+$F$5*(BV320*BO320/($K$5*1000))*MAX(MIN(BB320,$J$5),$I$5)*MAX(MIN(BB320,$J$5),$I$5)+$G$5*MAX(MIN(BB320,$J$5),$I$5)*(BV320*BO320/($K$5*1000))+$H$5*(BV320*BO320/($K$5*1000))*(BV320*BO320/($K$5*1000)))</f>
        <v>0</v>
      </c>
      <c r="S320">
        <f>J320*(1000-(1000*0.61365*exp(17.502*W320/(240.97+W320))/(BO320+BP320)+BJ320)/2)/(1000*0.61365*exp(17.502*W320/(240.97+W320))/(BO320+BP320)-BJ320)</f>
        <v>0</v>
      </c>
      <c r="T320">
        <f>1/((BC320+1)/(Q320/1.6)+1/(R320/1.37)) + BC320/((BC320+1)/(Q320/1.6) + BC320/(R320/1.37))</f>
        <v>0</v>
      </c>
      <c r="U320">
        <f>(AX320*BA320)</f>
        <v>0</v>
      </c>
      <c r="V320">
        <f>(BQ320+(U320+2*0.95*5.67E-8*(((BQ320+$B$7)+273)^4-(BQ320+273)^4)-44100*J320)/(1.84*29.3*R320+8*0.95*5.67E-8*(BQ320+273)^3))</f>
        <v>0</v>
      </c>
      <c r="W320">
        <f>($C$7*BR320+$D$7*BS320+$E$7*V320)</f>
        <v>0</v>
      </c>
      <c r="X320">
        <f>0.61365*exp(17.502*W320/(240.97+W320))</f>
        <v>0</v>
      </c>
      <c r="Y320">
        <f>(Z320/AA320*100)</f>
        <v>0</v>
      </c>
      <c r="Z320">
        <f>BJ320*(BO320+BP320)/1000</f>
        <v>0</v>
      </c>
      <c r="AA320">
        <f>0.61365*exp(17.502*BQ320/(240.97+BQ320))</f>
        <v>0</v>
      </c>
      <c r="AB320">
        <f>(X320-BJ320*(BO320+BP320)/1000)</f>
        <v>0</v>
      </c>
      <c r="AC320">
        <f>(-J320*44100)</f>
        <v>0</v>
      </c>
      <c r="AD320">
        <f>2*29.3*R320*0.92*(BQ320-W320)</f>
        <v>0</v>
      </c>
      <c r="AE320">
        <f>2*0.95*5.67E-8*(((BQ320+$B$7)+273)^4-(W320+273)^4)</f>
        <v>0</v>
      </c>
      <c r="AF320">
        <f>U320+AE320+AC320+AD320</f>
        <v>0</v>
      </c>
      <c r="AG320">
        <f>BN320*AU320*(BI320-BH320*(1000-AU320*BK320)/(1000-AU320*BJ320))/(100*BB320)</f>
        <v>0</v>
      </c>
      <c r="AH320">
        <f>1000*BN320*AU320*(BJ320-BK320)/(100*BB320*(1000-AU320*BJ320))</f>
        <v>0</v>
      </c>
      <c r="AI320">
        <f>(AJ320 - AK320 - BO320*1E3/(8.314*(BQ320+273.15)) * AM320/BN320 * AL320) * BN320/(100*BB320) * (1000 - BK320)/1000</f>
        <v>0</v>
      </c>
      <c r="AJ320">
        <v>1186.28286931984</v>
      </c>
      <c r="AK320">
        <v>1157.19666666667</v>
      </c>
      <c r="AL320">
        <v>3.48909226593044</v>
      </c>
      <c r="AM320">
        <v>66.8778104933795</v>
      </c>
      <c r="AN320">
        <f>(AP320 - AO320 + BO320*1E3/(8.314*(BQ320+273.15)) * AR320/BN320 * AQ320) * BN320/(100*BB320) * 1000/(1000 - AP320)</f>
        <v>0</v>
      </c>
      <c r="AO320">
        <v>23.7791853464564</v>
      </c>
      <c r="AP320">
        <v>24.8706624242424</v>
      </c>
      <c r="AQ320">
        <v>-0.000345062497079982</v>
      </c>
      <c r="AR320">
        <v>77.414151381061</v>
      </c>
      <c r="AS320">
        <v>33</v>
      </c>
      <c r="AT320">
        <v>7</v>
      </c>
      <c r="AU320">
        <f>IF(AS320*$H$13&gt;=AW320,1.0,(AW320/(AW320-AS320*$H$13)))</f>
        <v>0</v>
      </c>
      <c r="AV320">
        <f>(AU320-1)*100</f>
        <v>0</v>
      </c>
      <c r="AW320">
        <f>MAX(0,($B$13+$C$13*BV320)/(1+$D$13*BV320)*BO320/(BQ320+273)*$E$13)</f>
        <v>0</v>
      </c>
      <c r="AX320">
        <f>$B$11*BW320+$C$11*BX320+$F$11*CI320*(1-CL320)</f>
        <v>0</v>
      </c>
      <c r="AY320">
        <f>AX320*AZ320</f>
        <v>0</v>
      </c>
      <c r="AZ320">
        <f>($B$11*$D$9+$C$11*$D$9+$F$11*((CV320+CN320)/MAX(CV320+CN320+CW320, 0.1)*$I$9+CW320/MAX(CV320+CN320+CW320, 0.1)*$J$9))/($B$11+$C$11+$F$11)</f>
        <v>0</v>
      </c>
      <c r="BA320">
        <f>($B$11*$K$9+$C$11*$K$9+$F$11*((CV320+CN320)/MAX(CV320+CN320+CW320, 0.1)*$P$9+CW320/MAX(CV320+CN320+CW320, 0.1)*$Q$9))/($B$11+$C$11+$F$11)</f>
        <v>0</v>
      </c>
      <c r="BB320">
        <v>2.18</v>
      </c>
      <c r="BC320">
        <v>0.5</v>
      </c>
      <c r="BD320" t="s">
        <v>355</v>
      </c>
      <c r="BE320">
        <v>2</v>
      </c>
      <c r="BF320" t="b">
        <v>1</v>
      </c>
      <c r="BG320">
        <v>1656175948</v>
      </c>
      <c r="BH320">
        <v>1104.59259259259</v>
      </c>
      <c r="BI320">
        <v>1143.49</v>
      </c>
      <c r="BJ320">
        <v>24.8841518518519</v>
      </c>
      <c r="BK320">
        <v>23.8048777777778</v>
      </c>
      <c r="BL320">
        <v>1102.18185185185</v>
      </c>
      <c r="BM320">
        <v>24.8326074074074</v>
      </c>
      <c r="BN320">
        <v>500.002222222222</v>
      </c>
      <c r="BO320">
        <v>76.3465074074074</v>
      </c>
      <c r="BP320">
        <v>0.0999972296296296</v>
      </c>
      <c r="BQ320">
        <v>28.087237037037</v>
      </c>
      <c r="BR320">
        <v>28.4612296296296</v>
      </c>
      <c r="BS320">
        <v>999.9</v>
      </c>
      <c r="BT320">
        <v>0</v>
      </c>
      <c r="BU320">
        <v>0</v>
      </c>
      <c r="BV320">
        <v>10001.8259259259</v>
      </c>
      <c r="BW320">
        <v>0</v>
      </c>
      <c r="BX320">
        <v>1976.60592592593</v>
      </c>
      <c r="BY320">
        <v>-38.8974407407407</v>
      </c>
      <c r="BZ320">
        <v>1132.78185185185</v>
      </c>
      <c r="CA320">
        <v>1171.3737037037</v>
      </c>
      <c r="CB320">
        <v>1.07928185185185</v>
      </c>
      <c r="CC320">
        <v>1143.49</v>
      </c>
      <c r="CD320">
        <v>23.8048777777778</v>
      </c>
      <c r="CE320">
        <v>1.89981888888889</v>
      </c>
      <c r="CF320">
        <v>1.81741814814815</v>
      </c>
      <c r="CG320">
        <v>16.6332185185185</v>
      </c>
      <c r="CH320">
        <v>15.9374037037037</v>
      </c>
      <c r="CI320">
        <v>1999.98703703704</v>
      </c>
      <c r="CJ320">
        <v>0.979997444444445</v>
      </c>
      <c r="CK320">
        <v>0.0200021666666667</v>
      </c>
      <c r="CL320">
        <v>0</v>
      </c>
      <c r="CM320">
        <v>2.40876296296296</v>
      </c>
      <c r="CN320">
        <v>0</v>
      </c>
      <c r="CO320">
        <v>2063.11407407407</v>
      </c>
      <c r="CP320">
        <v>16705.2777777778</v>
      </c>
      <c r="CQ320">
        <v>46.562</v>
      </c>
      <c r="CR320">
        <v>49.375</v>
      </c>
      <c r="CS320">
        <v>47.625</v>
      </c>
      <c r="CT320">
        <v>47.312</v>
      </c>
      <c r="CU320">
        <v>46.125</v>
      </c>
      <c r="CV320">
        <v>1959.98555555556</v>
      </c>
      <c r="CW320">
        <v>40.0003703703704</v>
      </c>
      <c r="CX320">
        <v>0</v>
      </c>
      <c r="CY320">
        <v>1656175954.8</v>
      </c>
      <c r="CZ320">
        <v>0</v>
      </c>
      <c r="DA320">
        <v>0</v>
      </c>
      <c r="DB320" t="s">
        <v>356</v>
      </c>
      <c r="DC320">
        <v>1656081796.1</v>
      </c>
      <c r="DD320">
        <v>1656081786.6</v>
      </c>
      <c r="DE320">
        <v>0</v>
      </c>
      <c r="DF320">
        <v>0.447</v>
      </c>
      <c r="DG320">
        <v>0.012</v>
      </c>
      <c r="DH320">
        <v>1.816</v>
      </c>
      <c r="DI320">
        <v>-0.091</v>
      </c>
      <c r="DJ320">
        <v>420</v>
      </c>
      <c r="DK320">
        <v>13</v>
      </c>
      <c r="DL320">
        <v>0.64</v>
      </c>
      <c r="DM320">
        <v>0.22</v>
      </c>
      <c r="DN320">
        <v>-38.7196463414634</v>
      </c>
      <c r="DO320">
        <v>-2.7640745644599</v>
      </c>
      <c r="DP320">
        <v>0.352946423832812</v>
      </c>
      <c r="DQ320">
        <v>0</v>
      </c>
      <c r="DR320">
        <v>1.07517487804878</v>
      </c>
      <c r="DS320">
        <v>0.0877260627177707</v>
      </c>
      <c r="DT320">
        <v>0.0262036781184693</v>
      </c>
      <c r="DU320">
        <v>1</v>
      </c>
      <c r="DV320">
        <v>1</v>
      </c>
      <c r="DW320">
        <v>2</v>
      </c>
      <c r="DX320" t="s">
        <v>375</v>
      </c>
      <c r="DY320">
        <v>2.78619</v>
      </c>
      <c r="DZ320">
        <v>2.71661</v>
      </c>
      <c r="EA320">
        <v>0.150505</v>
      </c>
      <c r="EB320">
        <v>0.153636</v>
      </c>
      <c r="EC320">
        <v>0.0882445</v>
      </c>
      <c r="ED320">
        <v>0.0847986</v>
      </c>
      <c r="EE320">
        <v>23533.9</v>
      </c>
      <c r="EF320">
        <v>20345.1</v>
      </c>
      <c r="EG320">
        <v>24845.4</v>
      </c>
      <c r="EH320">
        <v>23452.2</v>
      </c>
      <c r="EI320">
        <v>38771.3</v>
      </c>
      <c r="EJ320">
        <v>35584.8</v>
      </c>
      <c r="EK320">
        <v>45033</v>
      </c>
      <c r="EL320">
        <v>41915.3</v>
      </c>
      <c r="EM320">
        <v>1.6513</v>
      </c>
      <c r="EN320">
        <v>2.06185</v>
      </c>
      <c r="EO320">
        <v>-0.0598654</v>
      </c>
      <c r="EP320">
        <v>0</v>
      </c>
      <c r="EQ320">
        <v>29.3947</v>
      </c>
      <c r="ER320">
        <v>999.9</v>
      </c>
      <c r="ES320">
        <v>33.287</v>
      </c>
      <c r="ET320">
        <v>38.874</v>
      </c>
      <c r="EU320">
        <v>30.4313</v>
      </c>
      <c r="EV320">
        <v>53.5569</v>
      </c>
      <c r="EW320">
        <v>31.9511</v>
      </c>
      <c r="EX320">
        <v>2</v>
      </c>
      <c r="EY320">
        <v>0.743422</v>
      </c>
      <c r="EZ320">
        <v>5.99178</v>
      </c>
      <c r="FA320">
        <v>20.1362</v>
      </c>
      <c r="FB320">
        <v>5.23361</v>
      </c>
      <c r="FC320">
        <v>11.9941</v>
      </c>
      <c r="FD320">
        <v>4.95525</v>
      </c>
      <c r="FE320">
        <v>3.30395</v>
      </c>
      <c r="FF320">
        <v>9999</v>
      </c>
      <c r="FG320">
        <v>312.6</v>
      </c>
      <c r="FH320">
        <v>3846.9</v>
      </c>
      <c r="FI320">
        <v>9999</v>
      </c>
      <c r="FJ320">
        <v>1.86813</v>
      </c>
      <c r="FK320">
        <v>1.86401</v>
      </c>
      <c r="FL320">
        <v>1.87135</v>
      </c>
      <c r="FM320">
        <v>1.86251</v>
      </c>
      <c r="FN320">
        <v>1.86188</v>
      </c>
      <c r="FO320">
        <v>1.86821</v>
      </c>
      <c r="FP320">
        <v>1.85837</v>
      </c>
      <c r="FQ320">
        <v>1.86461</v>
      </c>
      <c r="FR320">
        <v>5</v>
      </c>
      <c r="FS320">
        <v>0</v>
      </c>
      <c r="FT320">
        <v>0</v>
      </c>
      <c r="FU320">
        <v>0</v>
      </c>
      <c r="FV320" t="s">
        <v>358</v>
      </c>
      <c r="FW320" t="s">
        <v>359</v>
      </c>
      <c r="FX320" t="s">
        <v>360</v>
      </c>
      <c r="FY320" t="s">
        <v>360</v>
      </c>
      <c r="FZ320" t="s">
        <v>360</v>
      </c>
      <c r="GA320" t="s">
        <v>360</v>
      </c>
      <c r="GB320">
        <v>0</v>
      </c>
      <c r="GC320">
        <v>100</v>
      </c>
      <c r="GD320">
        <v>100</v>
      </c>
      <c r="GE320">
        <v>2.46</v>
      </c>
      <c r="GF320">
        <v>0.0516</v>
      </c>
      <c r="GG320">
        <v>0.394990895927804</v>
      </c>
      <c r="GH320">
        <v>0.00311535208462502</v>
      </c>
      <c r="GI320">
        <v>-2.16445174003142e-06</v>
      </c>
      <c r="GJ320">
        <v>9.0383515404126e-10</v>
      </c>
      <c r="GK320">
        <v>0.0515542376217994</v>
      </c>
      <c r="GL320">
        <v>0</v>
      </c>
      <c r="GM320">
        <v>0</v>
      </c>
      <c r="GN320">
        <v>0</v>
      </c>
      <c r="GO320">
        <v>18</v>
      </c>
      <c r="GP320">
        <v>2154</v>
      </c>
      <c r="GQ320">
        <v>2</v>
      </c>
      <c r="GR320">
        <v>17</v>
      </c>
      <c r="GS320">
        <v>1569.3</v>
      </c>
      <c r="GT320">
        <v>1569.5</v>
      </c>
      <c r="GU320">
        <v>3.00537</v>
      </c>
      <c r="GV320">
        <v>2.37305</v>
      </c>
      <c r="GW320">
        <v>1.99829</v>
      </c>
      <c r="GX320">
        <v>2.66479</v>
      </c>
      <c r="GY320">
        <v>2.09351</v>
      </c>
      <c r="GZ320">
        <v>2.3584</v>
      </c>
      <c r="HA320">
        <v>44.14</v>
      </c>
      <c r="HB320">
        <v>14.8062</v>
      </c>
      <c r="HC320">
        <v>18</v>
      </c>
      <c r="HD320">
        <v>404.989</v>
      </c>
      <c r="HE320">
        <v>691.93</v>
      </c>
      <c r="HF320">
        <v>22.9966</v>
      </c>
      <c r="HG320">
        <v>36.4558</v>
      </c>
      <c r="HH320">
        <v>30.0011</v>
      </c>
      <c r="HI320">
        <v>36.2004</v>
      </c>
      <c r="HJ320">
        <v>36.1867</v>
      </c>
      <c r="HK320">
        <v>60.2583</v>
      </c>
      <c r="HL320">
        <v>25.3493</v>
      </c>
      <c r="HM320">
        <v>23.3248</v>
      </c>
      <c r="HN320">
        <v>23</v>
      </c>
      <c r="HO320">
        <v>1193.49</v>
      </c>
      <c r="HP320">
        <v>23.8158</v>
      </c>
      <c r="HQ320">
        <v>95.2222</v>
      </c>
      <c r="HR320">
        <v>98.478</v>
      </c>
    </row>
    <row r="321" spans="1:226">
      <c r="A321">
        <v>305</v>
      </c>
      <c r="B321">
        <v>1656175960.5</v>
      </c>
      <c r="C321">
        <v>6164</v>
      </c>
      <c r="D321" t="s">
        <v>971</v>
      </c>
      <c r="E321" t="s">
        <v>972</v>
      </c>
      <c r="F321">
        <v>5</v>
      </c>
      <c r="G321" t="s">
        <v>832</v>
      </c>
      <c r="H321" t="s">
        <v>354</v>
      </c>
      <c r="I321">
        <v>1656175952.71429</v>
      </c>
      <c r="J321">
        <f>(K321)/1000</f>
        <v>0</v>
      </c>
      <c r="K321">
        <f>IF(BF321, AN321, AH321)</f>
        <v>0</v>
      </c>
      <c r="L321">
        <f>IF(BF321, AI321, AG321)</f>
        <v>0</v>
      </c>
      <c r="M321">
        <f>BH321 - IF(AU321&gt;1, L321*BB321*100.0/(AW321*BV321), 0)</f>
        <v>0</v>
      </c>
      <c r="N321">
        <f>((T321-J321/2)*M321-L321)/(T321+J321/2)</f>
        <v>0</v>
      </c>
      <c r="O321">
        <f>N321*(BO321+BP321)/1000.0</f>
        <v>0</v>
      </c>
      <c r="P321">
        <f>(BH321 - IF(AU321&gt;1, L321*BB321*100.0/(AW321*BV321), 0))*(BO321+BP321)/1000.0</f>
        <v>0</v>
      </c>
      <c r="Q321">
        <f>2.0/((1/S321-1/R321)+SIGN(S321)*SQRT((1/S321-1/R321)*(1/S321-1/R321) + 4*BC321/((BC321+1)*(BC321+1))*(2*1/S321*1/R321-1/R321*1/R321)))</f>
        <v>0</v>
      </c>
      <c r="R321">
        <f>IF(LEFT(BD321,1)&lt;&gt;"0",IF(LEFT(BD321,1)="1",3.0,BE321),$D$5+$E$5*(BV321*BO321/($K$5*1000))+$F$5*(BV321*BO321/($K$5*1000))*MAX(MIN(BB321,$J$5),$I$5)*MAX(MIN(BB321,$J$5),$I$5)+$G$5*MAX(MIN(BB321,$J$5),$I$5)*(BV321*BO321/($K$5*1000))+$H$5*(BV321*BO321/($K$5*1000))*(BV321*BO321/($K$5*1000)))</f>
        <v>0</v>
      </c>
      <c r="S321">
        <f>J321*(1000-(1000*0.61365*exp(17.502*W321/(240.97+W321))/(BO321+BP321)+BJ321)/2)/(1000*0.61365*exp(17.502*W321/(240.97+W321))/(BO321+BP321)-BJ321)</f>
        <v>0</v>
      </c>
      <c r="T321">
        <f>1/((BC321+1)/(Q321/1.6)+1/(R321/1.37)) + BC321/((BC321+1)/(Q321/1.6) + BC321/(R321/1.37))</f>
        <v>0</v>
      </c>
      <c r="U321">
        <f>(AX321*BA321)</f>
        <v>0</v>
      </c>
      <c r="V321">
        <f>(BQ321+(U321+2*0.95*5.67E-8*(((BQ321+$B$7)+273)^4-(BQ321+273)^4)-44100*J321)/(1.84*29.3*R321+8*0.95*5.67E-8*(BQ321+273)^3))</f>
        <v>0</v>
      </c>
      <c r="W321">
        <f>($C$7*BR321+$D$7*BS321+$E$7*V321)</f>
        <v>0</v>
      </c>
      <c r="X321">
        <f>0.61365*exp(17.502*W321/(240.97+W321))</f>
        <v>0</v>
      </c>
      <c r="Y321">
        <f>(Z321/AA321*100)</f>
        <v>0</v>
      </c>
      <c r="Z321">
        <f>BJ321*(BO321+BP321)/1000</f>
        <v>0</v>
      </c>
      <c r="AA321">
        <f>0.61365*exp(17.502*BQ321/(240.97+BQ321))</f>
        <v>0</v>
      </c>
      <c r="AB321">
        <f>(X321-BJ321*(BO321+BP321)/1000)</f>
        <v>0</v>
      </c>
      <c r="AC321">
        <f>(-J321*44100)</f>
        <v>0</v>
      </c>
      <c r="AD321">
        <f>2*29.3*R321*0.92*(BQ321-W321)</f>
        <v>0</v>
      </c>
      <c r="AE321">
        <f>2*0.95*5.67E-8*(((BQ321+$B$7)+273)^4-(W321+273)^4)</f>
        <v>0</v>
      </c>
      <c r="AF321">
        <f>U321+AE321+AC321+AD321</f>
        <v>0</v>
      </c>
      <c r="AG321">
        <f>BN321*AU321*(BI321-BH321*(1000-AU321*BK321)/(1000-AU321*BJ321))/(100*BB321)</f>
        <v>0</v>
      </c>
      <c r="AH321">
        <f>1000*BN321*AU321*(BJ321-BK321)/(100*BB321*(1000-AU321*BJ321))</f>
        <v>0</v>
      </c>
      <c r="AI321">
        <f>(AJ321 - AK321 - BO321*1E3/(8.314*(BQ321+273.15)) * AM321/BN321 * AL321) * BN321/(100*BB321) * (1000 - BK321)/1000</f>
        <v>0</v>
      </c>
      <c r="AJ321">
        <v>1203.24537484826</v>
      </c>
      <c r="AK321">
        <v>1174.4696969697</v>
      </c>
      <c r="AL321">
        <v>3.45123441106883</v>
      </c>
      <c r="AM321">
        <v>66.8778104933795</v>
      </c>
      <c r="AN321">
        <f>(AP321 - AO321 + BO321*1E3/(8.314*(BQ321+273.15)) * AR321/BN321 * AQ321) * BN321/(100*BB321) * 1000/(1000 - AP321)</f>
        <v>0</v>
      </c>
      <c r="AO321">
        <v>23.7593941063529</v>
      </c>
      <c r="AP321">
        <v>24.8449036363636</v>
      </c>
      <c r="AQ321">
        <v>-0.00588669854329033</v>
      </c>
      <c r="AR321">
        <v>77.414151381061</v>
      </c>
      <c r="AS321">
        <v>33</v>
      </c>
      <c r="AT321">
        <v>7</v>
      </c>
      <c r="AU321">
        <f>IF(AS321*$H$13&gt;=AW321,1.0,(AW321/(AW321-AS321*$H$13)))</f>
        <v>0</v>
      </c>
      <c r="AV321">
        <f>(AU321-1)*100</f>
        <v>0</v>
      </c>
      <c r="AW321">
        <f>MAX(0,($B$13+$C$13*BV321)/(1+$D$13*BV321)*BO321/(BQ321+273)*$E$13)</f>
        <v>0</v>
      </c>
      <c r="AX321">
        <f>$B$11*BW321+$C$11*BX321+$F$11*CI321*(1-CL321)</f>
        <v>0</v>
      </c>
      <c r="AY321">
        <f>AX321*AZ321</f>
        <v>0</v>
      </c>
      <c r="AZ321">
        <f>($B$11*$D$9+$C$11*$D$9+$F$11*((CV321+CN321)/MAX(CV321+CN321+CW321, 0.1)*$I$9+CW321/MAX(CV321+CN321+CW321, 0.1)*$J$9))/($B$11+$C$11+$F$11)</f>
        <v>0</v>
      </c>
      <c r="BA321">
        <f>($B$11*$K$9+$C$11*$K$9+$F$11*((CV321+CN321)/MAX(CV321+CN321+CW321, 0.1)*$P$9+CW321/MAX(CV321+CN321+CW321, 0.1)*$Q$9))/($B$11+$C$11+$F$11)</f>
        <v>0</v>
      </c>
      <c r="BB321">
        <v>2.18</v>
      </c>
      <c r="BC321">
        <v>0.5</v>
      </c>
      <c r="BD321" t="s">
        <v>355</v>
      </c>
      <c r="BE321">
        <v>2</v>
      </c>
      <c r="BF321" t="b">
        <v>1</v>
      </c>
      <c r="BG321">
        <v>1656175952.71429</v>
      </c>
      <c r="BH321">
        <v>1120.58214285714</v>
      </c>
      <c r="BI321">
        <v>1159.45071428571</v>
      </c>
      <c r="BJ321">
        <v>24.8758214285714</v>
      </c>
      <c r="BK321">
        <v>23.7851678571429</v>
      </c>
      <c r="BL321">
        <v>1118.145</v>
      </c>
      <c r="BM321">
        <v>24.8242714285714</v>
      </c>
      <c r="BN321">
        <v>500.007821428571</v>
      </c>
      <c r="BO321">
        <v>76.3464714285714</v>
      </c>
      <c r="BP321">
        <v>0.100012417857143</v>
      </c>
      <c r="BQ321">
        <v>28.0869285714286</v>
      </c>
      <c r="BR321">
        <v>28.4636428571429</v>
      </c>
      <c r="BS321">
        <v>999.9</v>
      </c>
      <c r="BT321">
        <v>0</v>
      </c>
      <c r="BU321">
        <v>0</v>
      </c>
      <c r="BV321">
        <v>9999.94892857143</v>
      </c>
      <c r="BW321">
        <v>0</v>
      </c>
      <c r="BX321">
        <v>1980.40178571429</v>
      </c>
      <c r="BY321">
        <v>-38.8689428571429</v>
      </c>
      <c r="BZ321">
        <v>1149.16892857143</v>
      </c>
      <c r="CA321">
        <v>1187.7</v>
      </c>
      <c r="CB321">
        <v>1.09065892857143</v>
      </c>
      <c r="CC321">
        <v>1159.45071428571</v>
      </c>
      <c r="CD321">
        <v>23.7851678571429</v>
      </c>
      <c r="CE321">
        <v>1.89918178571429</v>
      </c>
      <c r="CF321">
        <v>1.81591285714286</v>
      </c>
      <c r="CG321">
        <v>16.6279392857143</v>
      </c>
      <c r="CH321">
        <v>15.9244392857143</v>
      </c>
      <c r="CI321">
        <v>2000.005</v>
      </c>
      <c r="CJ321">
        <v>0.979997571428572</v>
      </c>
      <c r="CK321">
        <v>0.0200020714285714</v>
      </c>
      <c r="CL321">
        <v>0</v>
      </c>
      <c r="CM321">
        <v>2.43163214285714</v>
      </c>
      <c r="CN321">
        <v>0</v>
      </c>
      <c r="CO321">
        <v>2063.18</v>
      </c>
      <c r="CP321">
        <v>16705.4321428571</v>
      </c>
      <c r="CQ321">
        <v>46.562</v>
      </c>
      <c r="CR321">
        <v>49.375</v>
      </c>
      <c r="CS321">
        <v>47.625</v>
      </c>
      <c r="CT321">
        <v>47.312</v>
      </c>
      <c r="CU321">
        <v>46.125</v>
      </c>
      <c r="CV321">
        <v>1960.00428571429</v>
      </c>
      <c r="CW321">
        <v>40.0007142857143</v>
      </c>
      <c r="CX321">
        <v>0</v>
      </c>
      <c r="CY321">
        <v>1656175959.6</v>
      </c>
      <c r="CZ321">
        <v>0</v>
      </c>
      <c r="DA321">
        <v>0</v>
      </c>
      <c r="DB321" t="s">
        <v>356</v>
      </c>
      <c r="DC321">
        <v>1656081796.1</v>
      </c>
      <c r="DD321">
        <v>1656081786.6</v>
      </c>
      <c r="DE321">
        <v>0</v>
      </c>
      <c r="DF321">
        <v>0.447</v>
      </c>
      <c r="DG321">
        <v>0.012</v>
      </c>
      <c r="DH321">
        <v>1.816</v>
      </c>
      <c r="DI321">
        <v>-0.091</v>
      </c>
      <c r="DJ321">
        <v>420</v>
      </c>
      <c r="DK321">
        <v>13</v>
      </c>
      <c r="DL321">
        <v>0.64</v>
      </c>
      <c r="DM321">
        <v>0.22</v>
      </c>
      <c r="DN321">
        <v>-38.8636756097561</v>
      </c>
      <c r="DO321">
        <v>0.0397212543554124</v>
      </c>
      <c r="DP321">
        <v>0.144602919345236</v>
      </c>
      <c r="DQ321">
        <v>1</v>
      </c>
      <c r="DR321">
        <v>1.08038853658537</v>
      </c>
      <c r="DS321">
        <v>0.216675261324045</v>
      </c>
      <c r="DT321">
        <v>0.0263135410342443</v>
      </c>
      <c r="DU321">
        <v>0</v>
      </c>
      <c r="DV321">
        <v>1</v>
      </c>
      <c r="DW321">
        <v>2</v>
      </c>
      <c r="DX321" t="s">
        <v>375</v>
      </c>
      <c r="DY321">
        <v>2.786</v>
      </c>
      <c r="DZ321">
        <v>2.71651</v>
      </c>
      <c r="EA321">
        <v>0.151916</v>
      </c>
      <c r="EB321">
        <v>0.155031</v>
      </c>
      <c r="EC321">
        <v>0.0881744</v>
      </c>
      <c r="ED321">
        <v>0.0848027</v>
      </c>
      <c r="EE321">
        <v>23493.9</v>
      </c>
      <c r="EF321">
        <v>20310.7</v>
      </c>
      <c r="EG321">
        <v>24844.6</v>
      </c>
      <c r="EH321">
        <v>23451.4</v>
      </c>
      <c r="EI321">
        <v>38772.9</v>
      </c>
      <c r="EJ321">
        <v>35583.4</v>
      </c>
      <c r="EK321">
        <v>45031.3</v>
      </c>
      <c r="EL321">
        <v>41913.8</v>
      </c>
      <c r="EM321">
        <v>1.65108</v>
      </c>
      <c r="EN321">
        <v>2.06173</v>
      </c>
      <c r="EO321">
        <v>-0.0562221</v>
      </c>
      <c r="EP321">
        <v>0</v>
      </c>
      <c r="EQ321">
        <v>29.3936</v>
      </c>
      <c r="ER321">
        <v>999.9</v>
      </c>
      <c r="ES321">
        <v>33.262</v>
      </c>
      <c r="ET321">
        <v>38.894</v>
      </c>
      <c r="EU321">
        <v>30.4392</v>
      </c>
      <c r="EV321">
        <v>53.5669</v>
      </c>
      <c r="EW321">
        <v>31.9752</v>
      </c>
      <c r="EX321">
        <v>2</v>
      </c>
      <c r="EY321">
        <v>0.74454</v>
      </c>
      <c r="EZ321">
        <v>5.97931</v>
      </c>
      <c r="FA321">
        <v>20.1365</v>
      </c>
      <c r="FB321">
        <v>5.23391</v>
      </c>
      <c r="FC321">
        <v>11.9951</v>
      </c>
      <c r="FD321">
        <v>4.95525</v>
      </c>
      <c r="FE321">
        <v>3.304</v>
      </c>
      <c r="FF321">
        <v>9999</v>
      </c>
      <c r="FG321">
        <v>312.6</v>
      </c>
      <c r="FH321">
        <v>3846.9</v>
      </c>
      <c r="FI321">
        <v>9999</v>
      </c>
      <c r="FJ321">
        <v>1.86814</v>
      </c>
      <c r="FK321">
        <v>1.86401</v>
      </c>
      <c r="FL321">
        <v>1.87135</v>
      </c>
      <c r="FM321">
        <v>1.86252</v>
      </c>
      <c r="FN321">
        <v>1.86188</v>
      </c>
      <c r="FO321">
        <v>1.86819</v>
      </c>
      <c r="FP321">
        <v>1.85837</v>
      </c>
      <c r="FQ321">
        <v>1.86462</v>
      </c>
      <c r="FR321">
        <v>5</v>
      </c>
      <c r="FS321">
        <v>0</v>
      </c>
      <c r="FT321">
        <v>0</v>
      </c>
      <c r="FU321">
        <v>0</v>
      </c>
      <c r="FV321" t="s">
        <v>358</v>
      </c>
      <c r="FW321" t="s">
        <v>359</v>
      </c>
      <c r="FX321" t="s">
        <v>360</v>
      </c>
      <c r="FY321" t="s">
        <v>360</v>
      </c>
      <c r="FZ321" t="s">
        <v>360</v>
      </c>
      <c r="GA321" t="s">
        <v>360</v>
      </c>
      <c r="GB321">
        <v>0</v>
      </c>
      <c r="GC321">
        <v>100</v>
      </c>
      <c r="GD321">
        <v>100</v>
      </c>
      <c r="GE321">
        <v>2.48</v>
      </c>
      <c r="GF321">
        <v>0.0515</v>
      </c>
      <c r="GG321">
        <v>0.394990895927804</v>
      </c>
      <c r="GH321">
        <v>0.00311535208462502</v>
      </c>
      <c r="GI321">
        <v>-2.16445174003142e-06</v>
      </c>
      <c r="GJ321">
        <v>9.0383515404126e-10</v>
      </c>
      <c r="GK321">
        <v>0.0515542376217994</v>
      </c>
      <c r="GL321">
        <v>0</v>
      </c>
      <c r="GM321">
        <v>0</v>
      </c>
      <c r="GN321">
        <v>0</v>
      </c>
      <c r="GO321">
        <v>18</v>
      </c>
      <c r="GP321">
        <v>2154</v>
      </c>
      <c r="GQ321">
        <v>2</v>
      </c>
      <c r="GR321">
        <v>17</v>
      </c>
      <c r="GS321">
        <v>1569.4</v>
      </c>
      <c r="GT321">
        <v>1569.6</v>
      </c>
      <c r="GU321">
        <v>3.04077</v>
      </c>
      <c r="GV321">
        <v>2.35352</v>
      </c>
      <c r="GW321">
        <v>1.99829</v>
      </c>
      <c r="GX321">
        <v>2.66479</v>
      </c>
      <c r="GY321">
        <v>2.09351</v>
      </c>
      <c r="GZ321">
        <v>2.41943</v>
      </c>
      <c r="HA321">
        <v>44.14</v>
      </c>
      <c r="HB321">
        <v>14.8238</v>
      </c>
      <c r="HC321">
        <v>18</v>
      </c>
      <c r="HD321">
        <v>404.927</v>
      </c>
      <c r="HE321">
        <v>691.95</v>
      </c>
      <c r="HF321">
        <v>22.997</v>
      </c>
      <c r="HG321">
        <v>36.4677</v>
      </c>
      <c r="HH321">
        <v>30.0011</v>
      </c>
      <c r="HI321">
        <v>36.2121</v>
      </c>
      <c r="HJ321">
        <v>36.199</v>
      </c>
      <c r="HK321">
        <v>60.8504</v>
      </c>
      <c r="HL321">
        <v>25.3493</v>
      </c>
      <c r="HM321">
        <v>23.3248</v>
      </c>
      <c r="HN321">
        <v>23</v>
      </c>
      <c r="HO321">
        <v>1206.99</v>
      </c>
      <c r="HP321">
        <v>23.8407</v>
      </c>
      <c r="HQ321">
        <v>95.2188</v>
      </c>
      <c r="HR321">
        <v>98.4745</v>
      </c>
    </row>
    <row r="322" spans="1:226">
      <c r="A322">
        <v>306</v>
      </c>
      <c r="B322">
        <v>1656175965.5</v>
      </c>
      <c r="C322">
        <v>6169</v>
      </c>
      <c r="D322" t="s">
        <v>973</v>
      </c>
      <c r="E322" t="s">
        <v>974</v>
      </c>
      <c r="F322">
        <v>5</v>
      </c>
      <c r="G322" t="s">
        <v>832</v>
      </c>
      <c r="H322" t="s">
        <v>354</v>
      </c>
      <c r="I322">
        <v>1656175958</v>
      </c>
      <c r="J322">
        <f>(K322)/1000</f>
        <v>0</v>
      </c>
      <c r="K322">
        <f>IF(BF322, AN322, AH322)</f>
        <v>0</v>
      </c>
      <c r="L322">
        <f>IF(BF322, AI322, AG322)</f>
        <v>0</v>
      </c>
      <c r="M322">
        <f>BH322 - IF(AU322&gt;1, L322*BB322*100.0/(AW322*BV322), 0)</f>
        <v>0</v>
      </c>
      <c r="N322">
        <f>((T322-J322/2)*M322-L322)/(T322+J322/2)</f>
        <v>0</v>
      </c>
      <c r="O322">
        <f>N322*(BO322+BP322)/1000.0</f>
        <v>0</v>
      </c>
      <c r="P322">
        <f>(BH322 - IF(AU322&gt;1, L322*BB322*100.0/(AW322*BV322), 0))*(BO322+BP322)/1000.0</f>
        <v>0</v>
      </c>
      <c r="Q322">
        <f>2.0/((1/S322-1/R322)+SIGN(S322)*SQRT((1/S322-1/R322)*(1/S322-1/R322) + 4*BC322/((BC322+1)*(BC322+1))*(2*1/S322*1/R322-1/R322*1/R322)))</f>
        <v>0</v>
      </c>
      <c r="R322">
        <f>IF(LEFT(BD322,1)&lt;&gt;"0",IF(LEFT(BD322,1)="1",3.0,BE322),$D$5+$E$5*(BV322*BO322/($K$5*1000))+$F$5*(BV322*BO322/($K$5*1000))*MAX(MIN(BB322,$J$5),$I$5)*MAX(MIN(BB322,$J$5),$I$5)+$G$5*MAX(MIN(BB322,$J$5),$I$5)*(BV322*BO322/($K$5*1000))+$H$5*(BV322*BO322/($K$5*1000))*(BV322*BO322/($K$5*1000)))</f>
        <v>0</v>
      </c>
      <c r="S322">
        <f>J322*(1000-(1000*0.61365*exp(17.502*W322/(240.97+W322))/(BO322+BP322)+BJ322)/2)/(1000*0.61365*exp(17.502*W322/(240.97+W322))/(BO322+BP322)-BJ322)</f>
        <v>0</v>
      </c>
      <c r="T322">
        <f>1/((BC322+1)/(Q322/1.6)+1/(R322/1.37)) + BC322/((BC322+1)/(Q322/1.6) + BC322/(R322/1.37))</f>
        <v>0</v>
      </c>
      <c r="U322">
        <f>(AX322*BA322)</f>
        <v>0</v>
      </c>
      <c r="V322">
        <f>(BQ322+(U322+2*0.95*5.67E-8*(((BQ322+$B$7)+273)^4-(BQ322+273)^4)-44100*J322)/(1.84*29.3*R322+8*0.95*5.67E-8*(BQ322+273)^3))</f>
        <v>0</v>
      </c>
      <c r="W322">
        <f>($C$7*BR322+$D$7*BS322+$E$7*V322)</f>
        <v>0</v>
      </c>
      <c r="X322">
        <f>0.61365*exp(17.502*W322/(240.97+W322))</f>
        <v>0</v>
      </c>
      <c r="Y322">
        <f>(Z322/AA322*100)</f>
        <v>0</v>
      </c>
      <c r="Z322">
        <f>BJ322*(BO322+BP322)/1000</f>
        <v>0</v>
      </c>
      <c r="AA322">
        <f>0.61365*exp(17.502*BQ322/(240.97+BQ322))</f>
        <v>0</v>
      </c>
      <c r="AB322">
        <f>(X322-BJ322*(BO322+BP322)/1000)</f>
        <v>0</v>
      </c>
      <c r="AC322">
        <f>(-J322*44100)</f>
        <v>0</v>
      </c>
      <c r="AD322">
        <f>2*29.3*R322*0.92*(BQ322-W322)</f>
        <v>0</v>
      </c>
      <c r="AE322">
        <f>2*0.95*5.67E-8*(((BQ322+$B$7)+273)^4-(W322+273)^4)</f>
        <v>0</v>
      </c>
      <c r="AF322">
        <f>U322+AE322+AC322+AD322</f>
        <v>0</v>
      </c>
      <c r="AG322">
        <f>BN322*AU322*(BI322-BH322*(1000-AU322*BK322)/(1000-AU322*BJ322))/(100*BB322)</f>
        <v>0</v>
      </c>
      <c r="AH322">
        <f>1000*BN322*AU322*(BJ322-BK322)/(100*BB322*(1000-AU322*BJ322))</f>
        <v>0</v>
      </c>
      <c r="AI322">
        <f>(AJ322 - AK322 - BO322*1E3/(8.314*(BQ322+273.15)) * AM322/BN322 * AL322) * BN322/(100*BB322) * (1000 - BK322)/1000</f>
        <v>0</v>
      </c>
      <c r="AJ322">
        <v>1220.145060403</v>
      </c>
      <c r="AK322">
        <v>1191.36139393939</v>
      </c>
      <c r="AL322">
        <v>3.35537801349108</v>
      </c>
      <c r="AM322">
        <v>66.8778104933795</v>
      </c>
      <c r="AN322">
        <f>(AP322 - AO322 + BO322*1E3/(8.314*(BQ322+273.15)) * AR322/BN322 * AQ322) * BN322/(100*BB322) * 1000/(1000 - AP322)</f>
        <v>0</v>
      </c>
      <c r="AO322">
        <v>23.7612892960231</v>
      </c>
      <c r="AP322">
        <v>24.8235696969697</v>
      </c>
      <c r="AQ322">
        <v>-0.00243764998204772</v>
      </c>
      <c r="AR322">
        <v>77.414151381061</v>
      </c>
      <c r="AS322">
        <v>33</v>
      </c>
      <c r="AT322">
        <v>7</v>
      </c>
      <c r="AU322">
        <f>IF(AS322*$H$13&gt;=AW322,1.0,(AW322/(AW322-AS322*$H$13)))</f>
        <v>0</v>
      </c>
      <c r="AV322">
        <f>(AU322-1)*100</f>
        <v>0</v>
      </c>
      <c r="AW322">
        <f>MAX(0,($B$13+$C$13*BV322)/(1+$D$13*BV322)*BO322/(BQ322+273)*$E$13)</f>
        <v>0</v>
      </c>
      <c r="AX322">
        <f>$B$11*BW322+$C$11*BX322+$F$11*CI322*(1-CL322)</f>
        <v>0</v>
      </c>
      <c r="AY322">
        <f>AX322*AZ322</f>
        <v>0</v>
      </c>
      <c r="AZ322">
        <f>($B$11*$D$9+$C$11*$D$9+$F$11*((CV322+CN322)/MAX(CV322+CN322+CW322, 0.1)*$I$9+CW322/MAX(CV322+CN322+CW322, 0.1)*$J$9))/($B$11+$C$11+$F$11)</f>
        <v>0</v>
      </c>
      <c r="BA322">
        <f>($B$11*$K$9+$C$11*$K$9+$F$11*((CV322+CN322)/MAX(CV322+CN322+CW322, 0.1)*$P$9+CW322/MAX(CV322+CN322+CW322, 0.1)*$Q$9))/($B$11+$C$11+$F$11)</f>
        <v>0</v>
      </c>
      <c r="BB322">
        <v>2.18</v>
      </c>
      <c r="BC322">
        <v>0.5</v>
      </c>
      <c r="BD322" t="s">
        <v>355</v>
      </c>
      <c r="BE322">
        <v>2</v>
      </c>
      <c r="BF322" t="b">
        <v>1</v>
      </c>
      <c r="BG322">
        <v>1656175958</v>
      </c>
      <c r="BH322">
        <v>1138.46592592593</v>
      </c>
      <c r="BI322">
        <v>1177.20814814815</v>
      </c>
      <c r="BJ322">
        <v>24.8564074074074</v>
      </c>
      <c r="BK322">
        <v>23.7624222222222</v>
      </c>
      <c r="BL322">
        <v>1135.99962962963</v>
      </c>
      <c r="BM322">
        <v>24.8048518518519</v>
      </c>
      <c r="BN322">
        <v>500.004925925926</v>
      </c>
      <c r="BO322">
        <v>76.3465851851852</v>
      </c>
      <c r="BP322">
        <v>0.0999966296296296</v>
      </c>
      <c r="BQ322">
        <v>28.082262962963</v>
      </c>
      <c r="BR322">
        <v>28.5054814814815</v>
      </c>
      <c r="BS322">
        <v>999.9</v>
      </c>
      <c r="BT322">
        <v>0</v>
      </c>
      <c r="BU322">
        <v>0</v>
      </c>
      <c r="BV322">
        <v>9999.97814814815</v>
      </c>
      <c r="BW322">
        <v>0</v>
      </c>
      <c r="BX322">
        <v>1986.35740740741</v>
      </c>
      <c r="BY322">
        <v>-38.7423555555556</v>
      </c>
      <c r="BZ322">
        <v>1167.48592592593</v>
      </c>
      <c r="CA322">
        <v>1205.86259259259</v>
      </c>
      <c r="CB322">
        <v>1.09399259259259</v>
      </c>
      <c r="CC322">
        <v>1177.20814814815</v>
      </c>
      <c r="CD322">
        <v>23.7624222222222</v>
      </c>
      <c r="CE322">
        <v>1.89770222222222</v>
      </c>
      <c r="CF322">
        <v>1.81417888888889</v>
      </c>
      <c r="CG322">
        <v>16.6156703703704</v>
      </c>
      <c r="CH322">
        <v>15.9094925925926</v>
      </c>
      <c r="CI322">
        <v>2000.01</v>
      </c>
      <c r="CJ322">
        <v>0.979997740740741</v>
      </c>
      <c r="CK322">
        <v>0.0200019444444444</v>
      </c>
      <c r="CL322">
        <v>0</v>
      </c>
      <c r="CM322">
        <v>2.46369259259259</v>
      </c>
      <c r="CN322">
        <v>0</v>
      </c>
      <c r="CO322">
        <v>2063.13481481481</v>
      </c>
      <c r="CP322">
        <v>16705.4777777778</v>
      </c>
      <c r="CQ322">
        <v>46.562</v>
      </c>
      <c r="CR322">
        <v>49.375</v>
      </c>
      <c r="CS322">
        <v>47.625</v>
      </c>
      <c r="CT322">
        <v>47.312</v>
      </c>
      <c r="CU322">
        <v>46.125</v>
      </c>
      <c r="CV322">
        <v>1960.00925925926</v>
      </c>
      <c r="CW322">
        <v>40.0007407407407</v>
      </c>
      <c r="CX322">
        <v>0</v>
      </c>
      <c r="CY322">
        <v>1656175964.4</v>
      </c>
      <c r="CZ322">
        <v>0</v>
      </c>
      <c r="DA322">
        <v>0</v>
      </c>
      <c r="DB322" t="s">
        <v>356</v>
      </c>
      <c r="DC322">
        <v>1656081796.1</v>
      </c>
      <c r="DD322">
        <v>1656081786.6</v>
      </c>
      <c r="DE322">
        <v>0</v>
      </c>
      <c r="DF322">
        <v>0.447</v>
      </c>
      <c r="DG322">
        <v>0.012</v>
      </c>
      <c r="DH322">
        <v>1.816</v>
      </c>
      <c r="DI322">
        <v>-0.091</v>
      </c>
      <c r="DJ322">
        <v>420</v>
      </c>
      <c r="DK322">
        <v>13</v>
      </c>
      <c r="DL322">
        <v>0.64</v>
      </c>
      <c r="DM322">
        <v>0.22</v>
      </c>
      <c r="DN322">
        <v>-38.7616219512195</v>
      </c>
      <c r="DO322">
        <v>1.2504731707316</v>
      </c>
      <c r="DP322">
        <v>0.233572018989282</v>
      </c>
      <c r="DQ322">
        <v>0</v>
      </c>
      <c r="DR322">
        <v>1.08549829268293</v>
      </c>
      <c r="DS322">
        <v>0.0164644599303137</v>
      </c>
      <c r="DT322">
        <v>0.0227783259093246</v>
      </c>
      <c r="DU322">
        <v>1</v>
      </c>
      <c r="DV322">
        <v>1</v>
      </c>
      <c r="DW322">
        <v>2</v>
      </c>
      <c r="DX322" t="s">
        <v>375</v>
      </c>
      <c r="DY322">
        <v>2.78594</v>
      </c>
      <c r="DZ322">
        <v>2.71645</v>
      </c>
      <c r="EA322">
        <v>0.153291</v>
      </c>
      <c r="EB322">
        <v>0.156344</v>
      </c>
      <c r="EC322">
        <v>0.0881283</v>
      </c>
      <c r="ED322">
        <v>0.0848091</v>
      </c>
      <c r="EE322">
        <v>23454.8</v>
      </c>
      <c r="EF322">
        <v>20278.6</v>
      </c>
      <c r="EG322">
        <v>24843.7</v>
      </c>
      <c r="EH322">
        <v>23450.8</v>
      </c>
      <c r="EI322">
        <v>38773.7</v>
      </c>
      <c r="EJ322">
        <v>35582.6</v>
      </c>
      <c r="EK322">
        <v>45030</v>
      </c>
      <c r="EL322">
        <v>41913.2</v>
      </c>
      <c r="EM322">
        <v>1.65073</v>
      </c>
      <c r="EN322">
        <v>2.06165</v>
      </c>
      <c r="EO322">
        <v>-0.0443682</v>
      </c>
      <c r="EP322">
        <v>0</v>
      </c>
      <c r="EQ322">
        <v>29.3936</v>
      </c>
      <c r="ER322">
        <v>999.9</v>
      </c>
      <c r="ES322">
        <v>33.238</v>
      </c>
      <c r="ET322">
        <v>38.894</v>
      </c>
      <c r="EU322">
        <v>30.4162</v>
      </c>
      <c r="EV322">
        <v>53.6369</v>
      </c>
      <c r="EW322">
        <v>32.0072</v>
      </c>
      <c r="EX322">
        <v>2</v>
      </c>
      <c r="EY322">
        <v>0.745622</v>
      </c>
      <c r="EZ322">
        <v>5.97063</v>
      </c>
      <c r="FA322">
        <v>20.1368</v>
      </c>
      <c r="FB322">
        <v>5.23361</v>
      </c>
      <c r="FC322">
        <v>11.9951</v>
      </c>
      <c r="FD322">
        <v>4.95515</v>
      </c>
      <c r="FE322">
        <v>3.30395</v>
      </c>
      <c r="FF322">
        <v>9999</v>
      </c>
      <c r="FG322">
        <v>312.6</v>
      </c>
      <c r="FH322">
        <v>3847.2</v>
      </c>
      <c r="FI322">
        <v>9999</v>
      </c>
      <c r="FJ322">
        <v>1.86815</v>
      </c>
      <c r="FK322">
        <v>1.86401</v>
      </c>
      <c r="FL322">
        <v>1.87136</v>
      </c>
      <c r="FM322">
        <v>1.86253</v>
      </c>
      <c r="FN322">
        <v>1.86188</v>
      </c>
      <c r="FO322">
        <v>1.8682</v>
      </c>
      <c r="FP322">
        <v>1.85838</v>
      </c>
      <c r="FQ322">
        <v>1.86462</v>
      </c>
      <c r="FR322">
        <v>5</v>
      </c>
      <c r="FS322">
        <v>0</v>
      </c>
      <c r="FT322">
        <v>0</v>
      </c>
      <c r="FU322">
        <v>0</v>
      </c>
      <c r="FV322" t="s">
        <v>358</v>
      </c>
      <c r="FW322" t="s">
        <v>359</v>
      </c>
      <c r="FX322" t="s">
        <v>360</v>
      </c>
      <c r="FY322" t="s">
        <v>360</v>
      </c>
      <c r="FZ322" t="s">
        <v>360</v>
      </c>
      <c r="GA322" t="s">
        <v>360</v>
      </c>
      <c r="GB322">
        <v>0</v>
      </c>
      <c r="GC322">
        <v>100</v>
      </c>
      <c r="GD322">
        <v>100</v>
      </c>
      <c r="GE322">
        <v>2.51</v>
      </c>
      <c r="GF322">
        <v>0.0516</v>
      </c>
      <c r="GG322">
        <v>0.394990895927804</v>
      </c>
      <c r="GH322">
        <v>0.00311535208462502</v>
      </c>
      <c r="GI322">
        <v>-2.16445174003142e-06</v>
      </c>
      <c r="GJ322">
        <v>9.0383515404126e-10</v>
      </c>
      <c r="GK322">
        <v>0.0515542376217994</v>
      </c>
      <c r="GL322">
        <v>0</v>
      </c>
      <c r="GM322">
        <v>0</v>
      </c>
      <c r="GN322">
        <v>0</v>
      </c>
      <c r="GO322">
        <v>18</v>
      </c>
      <c r="GP322">
        <v>2154</v>
      </c>
      <c r="GQ322">
        <v>2</v>
      </c>
      <c r="GR322">
        <v>17</v>
      </c>
      <c r="GS322">
        <v>1569.5</v>
      </c>
      <c r="GT322">
        <v>1569.6</v>
      </c>
      <c r="GU322">
        <v>3.07129</v>
      </c>
      <c r="GV322">
        <v>2.37061</v>
      </c>
      <c r="GW322">
        <v>1.99829</v>
      </c>
      <c r="GX322">
        <v>2.66479</v>
      </c>
      <c r="GY322">
        <v>2.09351</v>
      </c>
      <c r="GZ322">
        <v>2.34741</v>
      </c>
      <c r="HA322">
        <v>44.1677</v>
      </c>
      <c r="HB322">
        <v>14.8062</v>
      </c>
      <c r="HC322">
        <v>18</v>
      </c>
      <c r="HD322">
        <v>404.789</v>
      </c>
      <c r="HE322">
        <v>691.998</v>
      </c>
      <c r="HF322">
        <v>22.9978</v>
      </c>
      <c r="HG322">
        <v>36.4798</v>
      </c>
      <c r="HH322">
        <v>30.0011</v>
      </c>
      <c r="HI322">
        <v>36.2232</v>
      </c>
      <c r="HJ322">
        <v>36.2096</v>
      </c>
      <c r="HK322">
        <v>61.4463</v>
      </c>
      <c r="HL322">
        <v>25.3493</v>
      </c>
      <c r="HM322">
        <v>23.3248</v>
      </c>
      <c r="HN322">
        <v>23</v>
      </c>
      <c r="HO322">
        <v>1227.13</v>
      </c>
      <c r="HP322">
        <v>23.8686</v>
      </c>
      <c r="HQ322">
        <v>95.2157</v>
      </c>
      <c r="HR322">
        <v>98.4727</v>
      </c>
    </row>
    <row r="323" spans="1:226">
      <c r="A323">
        <v>307</v>
      </c>
      <c r="B323">
        <v>1656175970.5</v>
      </c>
      <c r="C323">
        <v>6174</v>
      </c>
      <c r="D323" t="s">
        <v>975</v>
      </c>
      <c r="E323" t="s">
        <v>976</v>
      </c>
      <c r="F323">
        <v>5</v>
      </c>
      <c r="G323" t="s">
        <v>832</v>
      </c>
      <c r="H323" t="s">
        <v>354</v>
      </c>
      <c r="I323">
        <v>1656175962.71429</v>
      </c>
      <c r="J323">
        <f>(K323)/1000</f>
        <v>0</v>
      </c>
      <c r="K323">
        <f>IF(BF323, AN323, AH323)</f>
        <v>0</v>
      </c>
      <c r="L323">
        <f>IF(BF323, AI323, AG323)</f>
        <v>0</v>
      </c>
      <c r="M323">
        <f>BH323 - IF(AU323&gt;1, L323*BB323*100.0/(AW323*BV323), 0)</f>
        <v>0</v>
      </c>
      <c r="N323">
        <f>((T323-J323/2)*M323-L323)/(T323+J323/2)</f>
        <v>0</v>
      </c>
      <c r="O323">
        <f>N323*(BO323+BP323)/1000.0</f>
        <v>0</v>
      </c>
      <c r="P323">
        <f>(BH323 - IF(AU323&gt;1, L323*BB323*100.0/(AW323*BV323), 0))*(BO323+BP323)/1000.0</f>
        <v>0</v>
      </c>
      <c r="Q323">
        <f>2.0/((1/S323-1/R323)+SIGN(S323)*SQRT((1/S323-1/R323)*(1/S323-1/R323) + 4*BC323/((BC323+1)*(BC323+1))*(2*1/S323*1/R323-1/R323*1/R323)))</f>
        <v>0</v>
      </c>
      <c r="R323">
        <f>IF(LEFT(BD323,1)&lt;&gt;"0",IF(LEFT(BD323,1)="1",3.0,BE323),$D$5+$E$5*(BV323*BO323/($K$5*1000))+$F$5*(BV323*BO323/($K$5*1000))*MAX(MIN(BB323,$J$5),$I$5)*MAX(MIN(BB323,$J$5),$I$5)+$G$5*MAX(MIN(BB323,$J$5),$I$5)*(BV323*BO323/($K$5*1000))+$H$5*(BV323*BO323/($K$5*1000))*(BV323*BO323/($K$5*1000)))</f>
        <v>0</v>
      </c>
      <c r="S323">
        <f>J323*(1000-(1000*0.61365*exp(17.502*W323/(240.97+W323))/(BO323+BP323)+BJ323)/2)/(1000*0.61365*exp(17.502*W323/(240.97+W323))/(BO323+BP323)-BJ323)</f>
        <v>0</v>
      </c>
      <c r="T323">
        <f>1/((BC323+1)/(Q323/1.6)+1/(R323/1.37)) + BC323/((BC323+1)/(Q323/1.6) + BC323/(R323/1.37))</f>
        <v>0</v>
      </c>
      <c r="U323">
        <f>(AX323*BA323)</f>
        <v>0</v>
      </c>
      <c r="V323">
        <f>(BQ323+(U323+2*0.95*5.67E-8*(((BQ323+$B$7)+273)^4-(BQ323+273)^4)-44100*J323)/(1.84*29.3*R323+8*0.95*5.67E-8*(BQ323+273)^3))</f>
        <v>0</v>
      </c>
      <c r="W323">
        <f>($C$7*BR323+$D$7*BS323+$E$7*V323)</f>
        <v>0</v>
      </c>
      <c r="X323">
        <f>0.61365*exp(17.502*W323/(240.97+W323))</f>
        <v>0</v>
      </c>
      <c r="Y323">
        <f>(Z323/AA323*100)</f>
        <v>0</v>
      </c>
      <c r="Z323">
        <f>BJ323*(BO323+BP323)/1000</f>
        <v>0</v>
      </c>
      <c r="AA323">
        <f>0.61365*exp(17.502*BQ323/(240.97+BQ323))</f>
        <v>0</v>
      </c>
      <c r="AB323">
        <f>(X323-BJ323*(BO323+BP323)/1000)</f>
        <v>0</v>
      </c>
      <c r="AC323">
        <f>(-J323*44100)</f>
        <v>0</v>
      </c>
      <c r="AD323">
        <f>2*29.3*R323*0.92*(BQ323-W323)</f>
        <v>0</v>
      </c>
      <c r="AE323">
        <f>2*0.95*5.67E-8*(((BQ323+$B$7)+273)^4-(W323+273)^4)</f>
        <v>0</v>
      </c>
      <c r="AF323">
        <f>U323+AE323+AC323+AD323</f>
        <v>0</v>
      </c>
      <c r="AG323">
        <f>BN323*AU323*(BI323-BH323*(1000-AU323*BK323)/(1000-AU323*BJ323))/(100*BB323)</f>
        <v>0</v>
      </c>
      <c r="AH323">
        <f>1000*BN323*AU323*(BJ323-BK323)/(100*BB323*(1000-AU323*BJ323))</f>
        <v>0</v>
      </c>
      <c r="AI323">
        <f>(AJ323 - AK323 - BO323*1E3/(8.314*(BQ323+273.15)) * AM323/BN323 * AL323) * BN323/(100*BB323) * (1000 - BK323)/1000</f>
        <v>0</v>
      </c>
      <c r="AJ323">
        <v>1236.79747418537</v>
      </c>
      <c r="AK323">
        <v>1208.03254545454</v>
      </c>
      <c r="AL323">
        <v>3.3323532246938</v>
      </c>
      <c r="AM323">
        <v>66.8778104933795</v>
      </c>
      <c r="AN323">
        <f>(AP323 - AO323 + BO323*1E3/(8.314*(BQ323+273.15)) * AR323/BN323 * AQ323) * BN323/(100*BB323) * 1000/(1000 - AP323)</f>
        <v>0</v>
      </c>
      <c r="AO323">
        <v>23.7641642785212</v>
      </c>
      <c r="AP323">
        <v>24.8188072727273</v>
      </c>
      <c r="AQ323">
        <v>0.000122741989394346</v>
      </c>
      <c r="AR323">
        <v>77.414151381061</v>
      </c>
      <c r="AS323">
        <v>33</v>
      </c>
      <c r="AT323">
        <v>7</v>
      </c>
      <c r="AU323">
        <f>IF(AS323*$H$13&gt;=AW323,1.0,(AW323/(AW323-AS323*$H$13)))</f>
        <v>0</v>
      </c>
      <c r="AV323">
        <f>(AU323-1)*100</f>
        <v>0</v>
      </c>
      <c r="AW323">
        <f>MAX(0,($B$13+$C$13*BV323)/(1+$D$13*BV323)*BO323/(BQ323+273)*$E$13)</f>
        <v>0</v>
      </c>
      <c r="AX323">
        <f>$B$11*BW323+$C$11*BX323+$F$11*CI323*(1-CL323)</f>
        <v>0</v>
      </c>
      <c r="AY323">
        <f>AX323*AZ323</f>
        <v>0</v>
      </c>
      <c r="AZ323">
        <f>($B$11*$D$9+$C$11*$D$9+$F$11*((CV323+CN323)/MAX(CV323+CN323+CW323, 0.1)*$I$9+CW323/MAX(CV323+CN323+CW323, 0.1)*$J$9))/($B$11+$C$11+$F$11)</f>
        <v>0</v>
      </c>
      <c r="BA323">
        <f>($B$11*$K$9+$C$11*$K$9+$F$11*((CV323+CN323)/MAX(CV323+CN323+CW323, 0.1)*$P$9+CW323/MAX(CV323+CN323+CW323, 0.1)*$Q$9))/($B$11+$C$11+$F$11)</f>
        <v>0</v>
      </c>
      <c r="BB323">
        <v>2.18</v>
      </c>
      <c r="BC323">
        <v>0.5</v>
      </c>
      <c r="BD323" t="s">
        <v>355</v>
      </c>
      <c r="BE323">
        <v>2</v>
      </c>
      <c r="BF323" t="b">
        <v>1</v>
      </c>
      <c r="BG323">
        <v>1656175962.71429</v>
      </c>
      <c r="BH323">
        <v>1154.1575</v>
      </c>
      <c r="BI323">
        <v>1192.72178571429</v>
      </c>
      <c r="BJ323">
        <v>24.8371607142857</v>
      </c>
      <c r="BK323">
        <v>23.7640464285714</v>
      </c>
      <c r="BL323">
        <v>1151.66464285714</v>
      </c>
      <c r="BM323">
        <v>24.7856071428571</v>
      </c>
      <c r="BN323">
        <v>500.007178571429</v>
      </c>
      <c r="BO323">
        <v>76.3464107142857</v>
      </c>
      <c r="BP323">
        <v>0.0999824607142857</v>
      </c>
      <c r="BQ323">
        <v>28.0817535714286</v>
      </c>
      <c r="BR323">
        <v>28.5271714285714</v>
      </c>
      <c r="BS323">
        <v>999.9</v>
      </c>
      <c r="BT323">
        <v>0</v>
      </c>
      <c r="BU323">
        <v>0</v>
      </c>
      <c r="BV323">
        <v>10004.3246428571</v>
      </c>
      <c r="BW323">
        <v>0</v>
      </c>
      <c r="BX323">
        <v>1990.09571428571</v>
      </c>
      <c r="BY323">
        <v>-38.5635357142857</v>
      </c>
      <c r="BZ323">
        <v>1183.55285714286</v>
      </c>
      <c r="CA323">
        <v>1221.75535714286</v>
      </c>
      <c r="CB323">
        <v>1.07311678571429</v>
      </c>
      <c r="CC323">
        <v>1192.72178571429</v>
      </c>
      <c r="CD323">
        <v>23.7640464285714</v>
      </c>
      <c r="CE323">
        <v>1.89622821428571</v>
      </c>
      <c r="CF323">
        <v>1.81429928571429</v>
      </c>
      <c r="CG323">
        <v>16.6034428571429</v>
      </c>
      <c r="CH323">
        <v>15.9105321428571</v>
      </c>
      <c r="CI323">
        <v>2000.0075</v>
      </c>
      <c r="CJ323">
        <v>0.979997714285714</v>
      </c>
      <c r="CK323">
        <v>0.0200019642857143</v>
      </c>
      <c r="CL323">
        <v>0</v>
      </c>
      <c r="CM323">
        <v>2.43502142857143</v>
      </c>
      <c r="CN323">
        <v>0</v>
      </c>
      <c r="CO323">
        <v>2062.80071428571</v>
      </c>
      <c r="CP323">
        <v>16705.4571428571</v>
      </c>
      <c r="CQ323">
        <v>46.562</v>
      </c>
      <c r="CR323">
        <v>49.375</v>
      </c>
      <c r="CS323">
        <v>47.625</v>
      </c>
      <c r="CT323">
        <v>47.312</v>
      </c>
      <c r="CU323">
        <v>46.125</v>
      </c>
      <c r="CV323">
        <v>1960.00678571429</v>
      </c>
      <c r="CW323">
        <v>40.0007142857143</v>
      </c>
      <c r="CX323">
        <v>0</v>
      </c>
      <c r="CY323">
        <v>1656175969.2</v>
      </c>
      <c r="CZ323">
        <v>0</v>
      </c>
      <c r="DA323">
        <v>0</v>
      </c>
      <c r="DB323" t="s">
        <v>356</v>
      </c>
      <c r="DC323">
        <v>1656081796.1</v>
      </c>
      <c r="DD323">
        <v>1656081786.6</v>
      </c>
      <c r="DE323">
        <v>0</v>
      </c>
      <c r="DF323">
        <v>0.447</v>
      </c>
      <c r="DG323">
        <v>0.012</v>
      </c>
      <c r="DH323">
        <v>1.816</v>
      </c>
      <c r="DI323">
        <v>-0.091</v>
      </c>
      <c r="DJ323">
        <v>420</v>
      </c>
      <c r="DK323">
        <v>13</v>
      </c>
      <c r="DL323">
        <v>0.64</v>
      </c>
      <c r="DM323">
        <v>0.22</v>
      </c>
      <c r="DN323">
        <v>-38.6936024390244</v>
      </c>
      <c r="DO323">
        <v>2.26172613240414</v>
      </c>
      <c r="DP323">
        <v>0.271002362952352</v>
      </c>
      <c r="DQ323">
        <v>0</v>
      </c>
      <c r="DR323">
        <v>1.08508365853659</v>
      </c>
      <c r="DS323">
        <v>-0.184652613240416</v>
      </c>
      <c r="DT323">
        <v>0.0233738025915921</v>
      </c>
      <c r="DU323">
        <v>0</v>
      </c>
      <c r="DV323">
        <v>0</v>
      </c>
      <c r="DW323">
        <v>2</v>
      </c>
      <c r="DX323" t="s">
        <v>357</v>
      </c>
      <c r="DY323">
        <v>2.78584</v>
      </c>
      <c r="DZ323">
        <v>2.71649</v>
      </c>
      <c r="EA323">
        <v>0.154628</v>
      </c>
      <c r="EB323">
        <v>0.157678</v>
      </c>
      <c r="EC323">
        <v>0.0881076</v>
      </c>
      <c r="ED323">
        <v>0.0848705</v>
      </c>
      <c r="EE323">
        <v>23416.3</v>
      </c>
      <c r="EF323">
        <v>20245.9</v>
      </c>
      <c r="EG323">
        <v>24842.2</v>
      </c>
      <c r="EH323">
        <v>23450.2</v>
      </c>
      <c r="EI323">
        <v>38773.3</v>
      </c>
      <c r="EJ323">
        <v>35579.2</v>
      </c>
      <c r="EK323">
        <v>45028.4</v>
      </c>
      <c r="EL323">
        <v>41912</v>
      </c>
      <c r="EM323">
        <v>1.65058</v>
      </c>
      <c r="EN323">
        <v>2.06173</v>
      </c>
      <c r="EO323">
        <v>-0.0537336</v>
      </c>
      <c r="EP323">
        <v>0</v>
      </c>
      <c r="EQ323">
        <v>29.3938</v>
      </c>
      <c r="ER323">
        <v>999.9</v>
      </c>
      <c r="ES323">
        <v>33.213</v>
      </c>
      <c r="ET323">
        <v>38.894</v>
      </c>
      <c r="EU323">
        <v>30.3959</v>
      </c>
      <c r="EV323">
        <v>53.1069</v>
      </c>
      <c r="EW323">
        <v>31.9872</v>
      </c>
      <c r="EX323">
        <v>2</v>
      </c>
      <c r="EY323">
        <v>0.746461</v>
      </c>
      <c r="EZ323">
        <v>5.97319</v>
      </c>
      <c r="FA323">
        <v>20.1367</v>
      </c>
      <c r="FB323">
        <v>5.23376</v>
      </c>
      <c r="FC323">
        <v>11.995</v>
      </c>
      <c r="FD323">
        <v>4.95535</v>
      </c>
      <c r="FE323">
        <v>3.30395</v>
      </c>
      <c r="FF323">
        <v>9999</v>
      </c>
      <c r="FG323">
        <v>312.6</v>
      </c>
      <c r="FH323">
        <v>3847.2</v>
      </c>
      <c r="FI323">
        <v>9999</v>
      </c>
      <c r="FJ323">
        <v>1.86813</v>
      </c>
      <c r="FK323">
        <v>1.86401</v>
      </c>
      <c r="FL323">
        <v>1.87136</v>
      </c>
      <c r="FM323">
        <v>1.86253</v>
      </c>
      <c r="FN323">
        <v>1.86188</v>
      </c>
      <c r="FO323">
        <v>1.86819</v>
      </c>
      <c r="FP323">
        <v>1.85838</v>
      </c>
      <c r="FQ323">
        <v>1.86462</v>
      </c>
      <c r="FR323">
        <v>5</v>
      </c>
      <c r="FS323">
        <v>0</v>
      </c>
      <c r="FT323">
        <v>0</v>
      </c>
      <c r="FU323">
        <v>0</v>
      </c>
      <c r="FV323" t="s">
        <v>358</v>
      </c>
      <c r="FW323" t="s">
        <v>359</v>
      </c>
      <c r="FX323" t="s">
        <v>360</v>
      </c>
      <c r="FY323" t="s">
        <v>360</v>
      </c>
      <c r="FZ323" t="s">
        <v>360</v>
      </c>
      <c r="GA323" t="s">
        <v>360</v>
      </c>
      <c r="GB323">
        <v>0</v>
      </c>
      <c r="GC323">
        <v>100</v>
      </c>
      <c r="GD323">
        <v>100</v>
      </c>
      <c r="GE323">
        <v>2.54</v>
      </c>
      <c r="GF323">
        <v>0.0515</v>
      </c>
      <c r="GG323">
        <v>0.394990895927804</v>
      </c>
      <c r="GH323">
        <v>0.00311535208462502</v>
      </c>
      <c r="GI323">
        <v>-2.16445174003142e-06</v>
      </c>
      <c r="GJ323">
        <v>9.0383515404126e-10</v>
      </c>
      <c r="GK323">
        <v>0.0515542376217994</v>
      </c>
      <c r="GL323">
        <v>0</v>
      </c>
      <c r="GM323">
        <v>0</v>
      </c>
      <c r="GN323">
        <v>0</v>
      </c>
      <c r="GO323">
        <v>18</v>
      </c>
      <c r="GP323">
        <v>2154</v>
      </c>
      <c r="GQ323">
        <v>2</v>
      </c>
      <c r="GR323">
        <v>17</v>
      </c>
      <c r="GS323">
        <v>1569.6</v>
      </c>
      <c r="GT323">
        <v>1569.7</v>
      </c>
      <c r="GU323">
        <v>3.10547</v>
      </c>
      <c r="GV323">
        <v>2.35352</v>
      </c>
      <c r="GW323">
        <v>1.99829</v>
      </c>
      <c r="GX323">
        <v>2.66479</v>
      </c>
      <c r="GY323">
        <v>2.09351</v>
      </c>
      <c r="GZ323">
        <v>2.41943</v>
      </c>
      <c r="HA323">
        <v>44.1677</v>
      </c>
      <c r="HB323">
        <v>14.815</v>
      </c>
      <c r="HC323">
        <v>18</v>
      </c>
      <c r="HD323">
        <v>404.767</v>
      </c>
      <c r="HE323">
        <v>692.193</v>
      </c>
      <c r="HF323">
        <v>22.9995</v>
      </c>
      <c r="HG323">
        <v>36.4915</v>
      </c>
      <c r="HH323">
        <v>30.001</v>
      </c>
      <c r="HI323">
        <v>36.2343</v>
      </c>
      <c r="HJ323">
        <v>36.2213</v>
      </c>
      <c r="HK323">
        <v>62.1323</v>
      </c>
      <c r="HL323">
        <v>25.0517</v>
      </c>
      <c r="HM323">
        <v>23.3248</v>
      </c>
      <c r="HN323">
        <v>23</v>
      </c>
      <c r="HO323">
        <v>1240.56</v>
      </c>
      <c r="HP323">
        <v>23.8899</v>
      </c>
      <c r="HQ323">
        <v>95.2116</v>
      </c>
      <c r="HR323">
        <v>98.47</v>
      </c>
    </row>
    <row r="324" spans="1:226">
      <c r="A324">
        <v>308</v>
      </c>
      <c r="B324">
        <v>1656175975.5</v>
      </c>
      <c r="C324">
        <v>6179</v>
      </c>
      <c r="D324" t="s">
        <v>977</v>
      </c>
      <c r="E324" t="s">
        <v>978</v>
      </c>
      <c r="F324">
        <v>5</v>
      </c>
      <c r="G324" t="s">
        <v>832</v>
      </c>
      <c r="H324" t="s">
        <v>354</v>
      </c>
      <c r="I324">
        <v>1656175968</v>
      </c>
      <c r="J324">
        <f>(K324)/1000</f>
        <v>0</v>
      </c>
      <c r="K324">
        <f>IF(BF324, AN324, AH324)</f>
        <v>0</v>
      </c>
      <c r="L324">
        <f>IF(BF324, AI324, AG324)</f>
        <v>0</v>
      </c>
      <c r="M324">
        <f>BH324 - IF(AU324&gt;1, L324*BB324*100.0/(AW324*BV324), 0)</f>
        <v>0</v>
      </c>
      <c r="N324">
        <f>((T324-J324/2)*M324-L324)/(T324+J324/2)</f>
        <v>0</v>
      </c>
      <c r="O324">
        <f>N324*(BO324+BP324)/1000.0</f>
        <v>0</v>
      </c>
      <c r="P324">
        <f>(BH324 - IF(AU324&gt;1, L324*BB324*100.0/(AW324*BV324), 0))*(BO324+BP324)/1000.0</f>
        <v>0</v>
      </c>
      <c r="Q324">
        <f>2.0/((1/S324-1/R324)+SIGN(S324)*SQRT((1/S324-1/R324)*(1/S324-1/R324) + 4*BC324/((BC324+1)*(BC324+1))*(2*1/S324*1/R324-1/R324*1/R324)))</f>
        <v>0</v>
      </c>
      <c r="R324">
        <f>IF(LEFT(BD324,1)&lt;&gt;"0",IF(LEFT(BD324,1)="1",3.0,BE324),$D$5+$E$5*(BV324*BO324/($K$5*1000))+$F$5*(BV324*BO324/($K$5*1000))*MAX(MIN(BB324,$J$5),$I$5)*MAX(MIN(BB324,$J$5),$I$5)+$G$5*MAX(MIN(BB324,$J$5),$I$5)*(BV324*BO324/($K$5*1000))+$H$5*(BV324*BO324/($K$5*1000))*(BV324*BO324/($K$5*1000)))</f>
        <v>0</v>
      </c>
      <c r="S324">
        <f>J324*(1000-(1000*0.61365*exp(17.502*W324/(240.97+W324))/(BO324+BP324)+BJ324)/2)/(1000*0.61365*exp(17.502*W324/(240.97+W324))/(BO324+BP324)-BJ324)</f>
        <v>0</v>
      </c>
      <c r="T324">
        <f>1/((BC324+1)/(Q324/1.6)+1/(R324/1.37)) + BC324/((BC324+1)/(Q324/1.6) + BC324/(R324/1.37))</f>
        <v>0</v>
      </c>
      <c r="U324">
        <f>(AX324*BA324)</f>
        <v>0</v>
      </c>
      <c r="V324">
        <f>(BQ324+(U324+2*0.95*5.67E-8*(((BQ324+$B$7)+273)^4-(BQ324+273)^4)-44100*J324)/(1.84*29.3*R324+8*0.95*5.67E-8*(BQ324+273)^3))</f>
        <v>0</v>
      </c>
      <c r="W324">
        <f>($C$7*BR324+$D$7*BS324+$E$7*V324)</f>
        <v>0</v>
      </c>
      <c r="X324">
        <f>0.61365*exp(17.502*W324/(240.97+W324))</f>
        <v>0</v>
      </c>
      <c r="Y324">
        <f>(Z324/AA324*100)</f>
        <v>0</v>
      </c>
      <c r="Z324">
        <f>BJ324*(BO324+BP324)/1000</f>
        <v>0</v>
      </c>
      <c r="AA324">
        <f>0.61365*exp(17.502*BQ324/(240.97+BQ324))</f>
        <v>0</v>
      </c>
      <c r="AB324">
        <f>(X324-BJ324*(BO324+BP324)/1000)</f>
        <v>0</v>
      </c>
      <c r="AC324">
        <f>(-J324*44100)</f>
        <v>0</v>
      </c>
      <c r="AD324">
        <f>2*29.3*R324*0.92*(BQ324-W324)</f>
        <v>0</v>
      </c>
      <c r="AE324">
        <f>2*0.95*5.67E-8*(((BQ324+$B$7)+273)^4-(W324+273)^4)</f>
        <v>0</v>
      </c>
      <c r="AF324">
        <f>U324+AE324+AC324+AD324</f>
        <v>0</v>
      </c>
      <c r="AG324">
        <f>BN324*AU324*(BI324-BH324*(1000-AU324*BK324)/(1000-AU324*BJ324))/(100*BB324)</f>
        <v>0</v>
      </c>
      <c r="AH324">
        <f>1000*BN324*AU324*(BJ324-BK324)/(100*BB324*(1000-AU324*BJ324))</f>
        <v>0</v>
      </c>
      <c r="AI324">
        <f>(AJ324 - AK324 - BO324*1E3/(8.314*(BQ324+273.15)) * AM324/BN324 * AL324) * BN324/(100*BB324) * (1000 - BK324)/1000</f>
        <v>0</v>
      </c>
      <c r="AJ324">
        <v>1254.04287259432</v>
      </c>
      <c r="AK324">
        <v>1225.16363636364</v>
      </c>
      <c r="AL324">
        <v>3.45249904290968</v>
      </c>
      <c r="AM324">
        <v>66.8778104933795</v>
      </c>
      <c r="AN324">
        <f>(AP324 - AO324 + BO324*1E3/(8.314*(BQ324+273.15)) * AR324/BN324 * AQ324) * BN324/(100*BB324) * 1000/(1000 - AP324)</f>
        <v>0</v>
      </c>
      <c r="AO324">
        <v>23.7998439989159</v>
      </c>
      <c r="AP324">
        <v>24.8147915151515</v>
      </c>
      <c r="AQ324">
        <v>-0.000153447308422267</v>
      </c>
      <c r="AR324">
        <v>77.414151381061</v>
      </c>
      <c r="AS324">
        <v>33</v>
      </c>
      <c r="AT324">
        <v>7</v>
      </c>
      <c r="AU324">
        <f>IF(AS324*$H$13&gt;=AW324,1.0,(AW324/(AW324-AS324*$H$13)))</f>
        <v>0</v>
      </c>
      <c r="AV324">
        <f>(AU324-1)*100</f>
        <v>0</v>
      </c>
      <c r="AW324">
        <f>MAX(0,($B$13+$C$13*BV324)/(1+$D$13*BV324)*BO324/(BQ324+273)*$E$13)</f>
        <v>0</v>
      </c>
      <c r="AX324">
        <f>$B$11*BW324+$C$11*BX324+$F$11*CI324*(1-CL324)</f>
        <v>0</v>
      </c>
      <c r="AY324">
        <f>AX324*AZ324</f>
        <v>0</v>
      </c>
      <c r="AZ324">
        <f>($B$11*$D$9+$C$11*$D$9+$F$11*((CV324+CN324)/MAX(CV324+CN324+CW324, 0.1)*$I$9+CW324/MAX(CV324+CN324+CW324, 0.1)*$J$9))/($B$11+$C$11+$F$11)</f>
        <v>0</v>
      </c>
      <c r="BA324">
        <f>($B$11*$K$9+$C$11*$K$9+$F$11*((CV324+CN324)/MAX(CV324+CN324+CW324, 0.1)*$P$9+CW324/MAX(CV324+CN324+CW324, 0.1)*$Q$9))/($B$11+$C$11+$F$11)</f>
        <v>0</v>
      </c>
      <c r="BB324">
        <v>2.18</v>
      </c>
      <c r="BC324">
        <v>0.5</v>
      </c>
      <c r="BD324" t="s">
        <v>355</v>
      </c>
      <c r="BE324">
        <v>2</v>
      </c>
      <c r="BF324" t="b">
        <v>1</v>
      </c>
      <c r="BG324">
        <v>1656175968</v>
      </c>
      <c r="BH324">
        <v>1171.60518518519</v>
      </c>
      <c r="BI324">
        <v>1210.16037037037</v>
      </c>
      <c r="BJ324">
        <v>24.8225925925926</v>
      </c>
      <c r="BK324">
        <v>23.7796185185185</v>
      </c>
      <c r="BL324">
        <v>1169.08222222222</v>
      </c>
      <c r="BM324">
        <v>24.7710333333333</v>
      </c>
      <c r="BN324">
        <v>500.004185185185</v>
      </c>
      <c r="BO324">
        <v>76.3462296296296</v>
      </c>
      <c r="BP324">
        <v>0.0999769074074074</v>
      </c>
      <c r="BQ324">
        <v>28.0794259259259</v>
      </c>
      <c r="BR324">
        <v>28.5516111111111</v>
      </c>
      <c r="BS324">
        <v>999.9</v>
      </c>
      <c r="BT324">
        <v>0</v>
      </c>
      <c r="BU324">
        <v>0</v>
      </c>
      <c r="BV324">
        <v>10008.6037037037</v>
      </c>
      <c r="BW324">
        <v>0</v>
      </c>
      <c r="BX324">
        <v>1992.47703703704</v>
      </c>
      <c r="BY324">
        <v>-38.5532333333333</v>
      </c>
      <c r="BZ324">
        <v>1201.42888888889</v>
      </c>
      <c r="CA324">
        <v>1239.63703703704</v>
      </c>
      <c r="CB324">
        <v>1.04297</v>
      </c>
      <c r="CC324">
        <v>1210.16037037037</v>
      </c>
      <c r="CD324">
        <v>23.7796185185185</v>
      </c>
      <c r="CE324">
        <v>1.89511111111111</v>
      </c>
      <c r="CF324">
        <v>1.81548481481481</v>
      </c>
      <c r="CG324">
        <v>16.5941777777778</v>
      </c>
      <c r="CH324">
        <v>15.920737037037</v>
      </c>
      <c r="CI324">
        <v>2000.00962962963</v>
      </c>
      <c r="CJ324">
        <v>0.979997740740741</v>
      </c>
      <c r="CK324">
        <v>0.0200019444444444</v>
      </c>
      <c r="CL324">
        <v>0</v>
      </c>
      <c r="CM324">
        <v>2.46012222222222</v>
      </c>
      <c r="CN324">
        <v>0</v>
      </c>
      <c r="CO324">
        <v>2062.24592592593</v>
      </c>
      <c r="CP324">
        <v>16705.4851851852</v>
      </c>
      <c r="CQ324">
        <v>46.562</v>
      </c>
      <c r="CR324">
        <v>49.375</v>
      </c>
      <c r="CS324">
        <v>47.625</v>
      </c>
      <c r="CT324">
        <v>47.312</v>
      </c>
      <c r="CU324">
        <v>46.125</v>
      </c>
      <c r="CV324">
        <v>1960.00888888889</v>
      </c>
      <c r="CW324">
        <v>40.0007407407407</v>
      </c>
      <c r="CX324">
        <v>0</v>
      </c>
      <c r="CY324">
        <v>1656175974.6</v>
      </c>
      <c r="CZ324">
        <v>0</v>
      </c>
      <c r="DA324">
        <v>0</v>
      </c>
      <c r="DB324" t="s">
        <v>356</v>
      </c>
      <c r="DC324">
        <v>1656081796.1</v>
      </c>
      <c r="DD324">
        <v>1656081786.6</v>
      </c>
      <c r="DE324">
        <v>0</v>
      </c>
      <c r="DF324">
        <v>0.447</v>
      </c>
      <c r="DG324">
        <v>0.012</v>
      </c>
      <c r="DH324">
        <v>1.816</v>
      </c>
      <c r="DI324">
        <v>-0.091</v>
      </c>
      <c r="DJ324">
        <v>420</v>
      </c>
      <c r="DK324">
        <v>13</v>
      </c>
      <c r="DL324">
        <v>0.64</v>
      </c>
      <c r="DM324">
        <v>0.22</v>
      </c>
      <c r="DN324">
        <v>-38.6206048780488</v>
      </c>
      <c r="DO324">
        <v>0.065533797909339</v>
      </c>
      <c r="DP324">
        <v>0.206887657686566</v>
      </c>
      <c r="DQ324">
        <v>1</v>
      </c>
      <c r="DR324">
        <v>1.05869219512195</v>
      </c>
      <c r="DS324">
        <v>-0.329749128919863</v>
      </c>
      <c r="DT324">
        <v>0.0329600451035829</v>
      </c>
      <c r="DU324">
        <v>0</v>
      </c>
      <c r="DV324">
        <v>1</v>
      </c>
      <c r="DW324">
        <v>2</v>
      </c>
      <c r="DX324" t="s">
        <v>375</v>
      </c>
      <c r="DY324">
        <v>2.78594</v>
      </c>
      <c r="DZ324">
        <v>2.71661</v>
      </c>
      <c r="EA324">
        <v>0.155995</v>
      </c>
      <c r="EB324">
        <v>0.159027</v>
      </c>
      <c r="EC324">
        <v>0.0880979</v>
      </c>
      <c r="ED324">
        <v>0.0849206</v>
      </c>
      <c r="EE324">
        <v>23377.9</v>
      </c>
      <c r="EF324">
        <v>20213.5</v>
      </c>
      <c r="EG324">
        <v>24841.8</v>
      </c>
      <c r="EH324">
        <v>23450.4</v>
      </c>
      <c r="EI324">
        <v>38772.6</v>
      </c>
      <c r="EJ324">
        <v>35577.3</v>
      </c>
      <c r="EK324">
        <v>45027.1</v>
      </c>
      <c r="EL324">
        <v>41912</v>
      </c>
      <c r="EM324">
        <v>1.65055</v>
      </c>
      <c r="EN324">
        <v>2.06135</v>
      </c>
      <c r="EO324">
        <v>-0.0574067</v>
      </c>
      <c r="EP324">
        <v>0</v>
      </c>
      <c r="EQ324">
        <v>29.3969</v>
      </c>
      <c r="ER324">
        <v>999.9</v>
      </c>
      <c r="ES324">
        <v>33.213</v>
      </c>
      <c r="ET324">
        <v>38.914</v>
      </c>
      <c r="EU324">
        <v>30.4265</v>
      </c>
      <c r="EV324">
        <v>53.2369</v>
      </c>
      <c r="EW324">
        <v>32.1194</v>
      </c>
      <c r="EX324">
        <v>2</v>
      </c>
      <c r="EY324">
        <v>0.747406</v>
      </c>
      <c r="EZ324">
        <v>5.96606</v>
      </c>
      <c r="FA324">
        <v>20.1371</v>
      </c>
      <c r="FB324">
        <v>5.23361</v>
      </c>
      <c r="FC324">
        <v>11.9963</v>
      </c>
      <c r="FD324">
        <v>4.95535</v>
      </c>
      <c r="FE324">
        <v>3.304</v>
      </c>
      <c r="FF324">
        <v>9999</v>
      </c>
      <c r="FG324">
        <v>312.6</v>
      </c>
      <c r="FH324">
        <v>3847.5</v>
      </c>
      <c r="FI324">
        <v>9999</v>
      </c>
      <c r="FJ324">
        <v>1.86814</v>
      </c>
      <c r="FK324">
        <v>1.86401</v>
      </c>
      <c r="FL324">
        <v>1.87138</v>
      </c>
      <c r="FM324">
        <v>1.86252</v>
      </c>
      <c r="FN324">
        <v>1.86188</v>
      </c>
      <c r="FO324">
        <v>1.86821</v>
      </c>
      <c r="FP324">
        <v>1.85838</v>
      </c>
      <c r="FQ324">
        <v>1.86462</v>
      </c>
      <c r="FR324">
        <v>5</v>
      </c>
      <c r="FS324">
        <v>0</v>
      </c>
      <c r="FT324">
        <v>0</v>
      </c>
      <c r="FU324">
        <v>0</v>
      </c>
      <c r="FV324" t="s">
        <v>358</v>
      </c>
      <c r="FW324" t="s">
        <v>359</v>
      </c>
      <c r="FX324" t="s">
        <v>360</v>
      </c>
      <c r="FY324" t="s">
        <v>360</v>
      </c>
      <c r="FZ324" t="s">
        <v>360</v>
      </c>
      <c r="GA324" t="s">
        <v>360</v>
      </c>
      <c r="GB324">
        <v>0</v>
      </c>
      <c r="GC324">
        <v>100</v>
      </c>
      <c r="GD324">
        <v>100</v>
      </c>
      <c r="GE324">
        <v>2.57</v>
      </c>
      <c r="GF324">
        <v>0.0516</v>
      </c>
      <c r="GG324">
        <v>0.394990895927804</v>
      </c>
      <c r="GH324">
        <v>0.00311535208462502</v>
      </c>
      <c r="GI324">
        <v>-2.16445174003142e-06</v>
      </c>
      <c r="GJ324">
        <v>9.0383515404126e-10</v>
      </c>
      <c r="GK324">
        <v>0.0515542376217994</v>
      </c>
      <c r="GL324">
        <v>0</v>
      </c>
      <c r="GM324">
        <v>0</v>
      </c>
      <c r="GN324">
        <v>0</v>
      </c>
      <c r="GO324">
        <v>18</v>
      </c>
      <c r="GP324">
        <v>2154</v>
      </c>
      <c r="GQ324">
        <v>2</v>
      </c>
      <c r="GR324">
        <v>17</v>
      </c>
      <c r="GS324">
        <v>1569.7</v>
      </c>
      <c r="GT324">
        <v>1569.8</v>
      </c>
      <c r="GU324">
        <v>3.13599</v>
      </c>
      <c r="GV324">
        <v>2.36206</v>
      </c>
      <c r="GW324">
        <v>1.99829</v>
      </c>
      <c r="GX324">
        <v>2.66479</v>
      </c>
      <c r="GY324">
        <v>2.09351</v>
      </c>
      <c r="GZ324">
        <v>2.36206</v>
      </c>
      <c r="HA324">
        <v>44.1677</v>
      </c>
      <c r="HB324">
        <v>14.8062</v>
      </c>
      <c r="HC324">
        <v>18</v>
      </c>
      <c r="HD324">
        <v>404.811</v>
      </c>
      <c r="HE324">
        <v>691.974</v>
      </c>
      <c r="HF324">
        <v>22.9987</v>
      </c>
      <c r="HG324">
        <v>36.5028</v>
      </c>
      <c r="HH324">
        <v>30.001</v>
      </c>
      <c r="HI324">
        <v>36.2445</v>
      </c>
      <c r="HJ324">
        <v>36.2323</v>
      </c>
      <c r="HK324">
        <v>62.7457</v>
      </c>
      <c r="HL324">
        <v>25.0517</v>
      </c>
      <c r="HM324">
        <v>23.3248</v>
      </c>
      <c r="HN324">
        <v>23</v>
      </c>
      <c r="HO324">
        <v>1260.72</v>
      </c>
      <c r="HP324">
        <v>23.9077</v>
      </c>
      <c r="HQ324">
        <v>95.2092</v>
      </c>
      <c r="HR324">
        <v>98.4702</v>
      </c>
    </row>
    <row r="325" spans="1:226">
      <c r="A325">
        <v>309</v>
      </c>
      <c r="B325">
        <v>1656175980.5</v>
      </c>
      <c r="C325">
        <v>6184</v>
      </c>
      <c r="D325" t="s">
        <v>979</v>
      </c>
      <c r="E325" t="s">
        <v>980</v>
      </c>
      <c r="F325">
        <v>5</v>
      </c>
      <c r="G325" t="s">
        <v>832</v>
      </c>
      <c r="H325" t="s">
        <v>354</v>
      </c>
      <c r="I325">
        <v>1656175972.71429</v>
      </c>
      <c r="J325">
        <f>(K325)/1000</f>
        <v>0</v>
      </c>
      <c r="K325">
        <f>IF(BF325, AN325, AH325)</f>
        <v>0</v>
      </c>
      <c r="L325">
        <f>IF(BF325, AI325, AG325)</f>
        <v>0</v>
      </c>
      <c r="M325">
        <f>BH325 - IF(AU325&gt;1, L325*BB325*100.0/(AW325*BV325), 0)</f>
        <v>0</v>
      </c>
      <c r="N325">
        <f>((T325-J325/2)*M325-L325)/(T325+J325/2)</f>
        <v>0</v>
      </c>
      <c r="O325">
        <f>N325*(BO325+BP325)/1000.0</f>
        <v>0</v>
      </c>
      <c r="P325">
        <f>(BH325 - IF(AU325&gt;1, L325*BB325*100.0/(AW325*BV325), 0))*(BO325+BP325)/1000.0</f>
        <v>0</v>
      </c>
      <c r="Q325">
        <f>2.0/((1/S325-1/R325)+SIGN(S325)*SQRT((1/S325-1/R325)*(1/S325-1/R325) + 4*BC325/((BC325+1)*(BC325+1))*(2*1/S325*1/R325-1/R325*1/R325)))</f>
        <v>0</v>
      </c>
      <c r="R325">
        <f>IF(LEFT(BD325,1)&lt;&gt;"0",IF(LEFT(BD325,1)="1",3.0,BE325),$D$5+$E$5*(BV325*BO325/($K$5*1000))+$F$5*(BV325*BO325/($K$5*1000))*MAX(MIN(BB325,$J$5),$I$5)*MAX(MIN(BB325,$J$5),$I$5)+$G$5*MAX(MIN(BB325,$J$5),$I$5)*(BV325*BO325/($K$5*1000))+$H$5*(BV325*BO325/($K$5*1000))*(BV325*BO325/($K$5*1000)))</f>
        <v>0</v>
      </c>
      <c r="S325">
        <f>J325*(1000-(1000*0.61365*exp(17.502*W325/(240.97+W325))/(BO325+BP325)+BJ325)/2)/(1000*0.61365*exp(17.502*W325/(240.97+W325))/(BO325+BP325)-BJ325)</f>
        <v>0</v>
      </c>
      <c r="T325">
        <f>1/((BC325+1)/(Q325/1.6)+1/(R325/1.37)) + BC325/((BC325+1)/(Q325/1.6) + BC325/(R325/1.37))</f>
        <v>0</v>
      </c>
      <c r="U325">
        <f>(AX325*BA325)</f>
        <v>0</v>
      </c>
      <c r="V325">
        <f>(BQ325+(U325+2*0.95*5.67E-8*(((BQ325+$B$7)+273)^4-(BQ325+273)^4)-44100*J325)/(1.84*29.3*R325+8*0.95*5.67E-8*(BQ325+273)^3))</f>
        <v>0</v>
      </c>
      <c r="W325">
        <f>($C$7*BR325+$D$7*BS325+$E$7*V325)</f>
        <v>0</v>
      </c>
      <c r="X325">
        <f>0.61365*exp(17.502*W325/(240.97+W325))</f>
        <v>0</v>
      </c>
      <c r="Y325">
        <f>(Z325/AA325*100)</f>
        <v>0</v>
      </c>
      <c r="Z325">
        <f>BJ325*(BO325+BP325)/1000</f>
        <v>0</v>
      </c>
      <c r="AA325">
        <f>0.61365*exp(17.502*BQ325/(240.97+BQ325))</f>
        <v>0</v>
      </c>
      <c r="AB325">
        <f>(X325-BJ325*(BO325+BP325)/1000)</f>
        <v>0</v>
      </c>
      <c r="AC325">
        <f>(-J325*44100)</f>
        <v>0</v>
      </c>
      <c r="AD325">
        <f>2*29.3*R325*0.92*(BQ325-W325)</f>
        <v>0</v>
      </c>
      <c r="AE325">
        <f>2*0.95*5.67E-8*(((BQ325+$B$7)+273)^4-(W325+273)^4)</f>
        <v>0</v>
      </c>
      <c r="AF325">
        <f>U325+AE325+AC325+AD325</f>
        <v>0</v>
      </c>
      <c r="AG325">
        <f>BN325*AU325*(BI325-BH325*(1000-AU325*BK325)/(1000-AU325*BJ325))/(100*BB325)</f>
        <v>0</v>
      </c>
      <c r="AH325">
        <f>1000*BN325*AU325*(BJ325-BK325)/(100*BB325*(1000-AU325*BJ325))</f>
        <v>0</v>
      </c>
      <c r="AI325">
        <f>(AJ325 - AK325 - BO325*1E3/(8.314*(BQ325+273.15)) * AM325/BN325 * AL325) * BN325/(100*BB325) * (1000 - BK325)/1000</f>
        <v>0</v>
      </c>
      <c r="AJ325">
        <v>1271.30583334567</v>
      </c>
      <c r="AK325">
        <v>1242.05618181818</v>
      </c>
      <c r="AL325">
        <v>3.37714283495949</v>
      </c>
      <c r="AM325">
        <v>66.8778104933795</v>
      </c>
      <c r="AN325">
        <f>(AP325 - AO325 + BO325*1E3/(8.314*(BQ325+273.15)) * AR325/BN325 * AQ325) * BN325/(100*BB325) * 1000/(1000 - AP325)</f>
        <v>0</v>
      </c>
      <c r="AO325">
        <v>23.8126551755098</v>
      </c>
      <c r="AP325">
        <v>24.8145090909091</v>
      </c>
      <c r="AQ325">
        <v>9.28963154488433e-05</v>
      </c>
      <c r="AR325">
        <v>77.414151381061</v>
      </c>
      <c r="AS325">
        <v>33</v>
      </c>
      <c r="AT325">
        <v>7</v>
      </c>
      <c r="AU325">
        <f>IF(AS325*$H$13&gt;=AW325,1.0,(AW325/(AW325-AS325*$H$13)))</f>
        <v>0</v>
      </c>
      <c r="AV325">
        <f>(AU325-1)*100</f>
        <v>0</v>
      </c>
      <c r="AW325">
        <f>MAX(0,($B$13+$C$13*BV325)/(1+$D$13*BV325)*BO325/(BQ325+273)*$E$13)</f>
        <v>0</v>
      </c>
      <c r="AX325">
        <f>$B$11*BW325+$C$11*BX325+$F$11*CI325*(1-CL325)</f>
        <v>0</v>
      </c>
      <c r="AY325">
        <f>AX325*AZ325</f>
        <v>0</v>
      </c>
      <c r="AZ325">
        <f>($B$11*$D$9+$C$11*$D$9+$F$11*((CV325+CN325)/MAX(CV325+CN325+CW325, 0.1)*$I$9+CW325/MAX(CV325+CN325+CW325, 0.1)*$J$9))/($B$11+$C$11+$F$11)</f>
        <v>0</v>
      </c>
      <c r="BA325">
        <f>($B$11*$K$9+$C$11*$K$9+$F$11*((CV325+CN325)/MAX(CV325+CN325+CW325, 0.1)*$P$9+CW325/MAX(CV325+CN325+CW325, 0.1)*$Q$9))/($B$11+$C$11+$F$11)</f>
        <v>0</v>
      </c>
      <c r="BB325">
        <v>2.18</v>
      </c>
      <c r="BC325">
        <v>0.5</v>
      </c>
      <c r="BD325" t="s">
        <v>355</v>
      </c>
      <c r="BE325">
        <v>2</v>
      </c>
      <c r="BF325" t="b">
        <v>1</v>
      </c>
      <c r="BG325">
        <v>1656175972.71429</v>
      </c>
      <c r="BH325">
        <v>1187.12428571429</v>
      </c>
      <c r="BI325">
        <v>1225.85535714286</v>
      </c>
      <c r="BJ325">
        <v>24.8175392857143</v>
      </c>
      <c r="BK325">
        <v>23.796675</v>
      </c>
      <c r="BL325">
        <v>1184.57357142857</v>
      </c>
      <c r="BM325">
        <v>24.7659821428571</v>
      </c>
      <c r="BN325">
        <v>500.006392857143</v>
      </c>
      <c r="BO325">
        <v>76.3458607142857</v>
      </c>
      <c r="BP325">
        <v>0.09999425</v>
      </c>
      <c r="BQ325">
        <v>28.0850642857143</v>
      </c>
      <c r="BR325">
        <v>28.5166892857143</v>
      </c>
      <c r="BS325">
        <v>999.9</v>
      </c>
      <c r="BT325">
        <v>0</v>
      </c>
      <c r="BU325">
        <v>0</v>
      </c>
      <c r="BV325">
        <v>10010.5285714286</v>
      </c>
      <c r="BW325">
        <v>0</v>
      </c>
      <c r="BX325">
        <v>1993.8025</v>
      </c>
      <c r="BY325">
        <v>-38.7287571428571</v>
      </c>
      <c r="BZ325">
        <v>1217.33714285714</v>
      </c>
      <c r="CA325">
        <v>1255.73607142857</v>
      </c>
      <c r="CB325">
        <v>1.02085757142857</v>
      </c>
      <c r="CC325">
        <v>1225.85535714286</v>
      </c>
      <c r="CD325">
        <v>23.796675</v>
      </c>
      <c r="CE325">
        <v>1.89471607142857</v>
      </c>
      <c r="CF325">
        <v>1.81677892857143</v>
      </c>
      <c r="CG325">
        <v>16.5909</v>
      </c>
      <c r="CH325">
        <v>15.9318928571429</v>
      </c>
      <c r="CI325">
        <v>1999.98321428571</v>
      </c>
      <c r="CJ325">
        <v>0.979997428571429</v>
      </c>
      <c r="CK325">
        <v>0.0200021785714286</v>
      </c>
      <c r="CL325">
        <v>0</v>
      </c>
      <c r="CM325">
        <v>2.46325</v>
      </c>
      <c r="CN325">
        <v>0</v>
      </c>
      <c r="CO325">
        <v>2061.71</v>
      </c>
      <c r="CP325">
        <v>16705.2571428571</v>
      </c>
      <c r="CQ325">
        <v>46.562</v>
      </c>
      <c r="CR325">
        <v>49.375</v>
      </c>
      <c r="CS325">
        <v>47.625</v>
      </c>
      <c r="CT325">
        <v>47.312</v>
      </c>
      <c r="CU325">
        <v>46.125</v>
      </c>
      <c r="CV325">
        <v>1959.9825</v>
      </c>
      <c r="CW325">
        <v>40.0007142857143</v>
      </c>
      <c r="CX325">
        <v>0</v>
      </c>
      <c r="CY325">
        <v>1656175979.4</v>
      </c>
      <c r="CZ325">
        <v>0</v>
      </c>
      <c r="DA325">
        <v>0</v>
      </c>
      <c r="DB325" t="s">
        <v>356</v>
      </c>
      <c r="DC325">
        <v>1656081796.1</v>
      </c>
      <c r="DD325">
        <v>1656081786.6</v>
      </c>
      <c r="DE325">
        <v>0</v>
      </c>
      <c r="DF325">
        <v>0.447</v>
      </c>
      <c r="DG325">
        <v>0.012</v>
      </c>
      <c r="DH325">
        <v>1.816</v>
      </c>
      <c r="DI325">
        <v>-0.091</v>
      </c>
      <c r="DJ325">
        <v>420</v>
      </c>
      <c r="DK325">
        <v>13</v>
      </c>
      <c r="DL325">
        <v>0.64</v>
      </c>
      <c r="DM325">
        <v>0.22</v>
      </c>
      <c r="DN325">
        <v>-38.6619829268293</v>
      </c>
      <c r="DO325">
        <v>-1.26233519163758</v>
      </c>
      <c r="DP325">
        <v>0.239666543654994</v>
      </c>
      <c r="DQ325">
        <v>0</v>
      </c>
      <c r="DR325">
        <v>1.03901743902439</v>
      </c>
      <c r="DS325">
        <v>-0.3061812543554</v>
      </c>
      <c r="DT325">
        <v>0.0308863298975285</v>
      </c>
      <c r="DU325">
        <v>0</v>
      </c>
      <c r="DV325">
        <v>0</v>
      </c>
      <c r="DW325">
        <v>2</v>
      </c>
      <c r="DX325" t="s">
        <v>357</v>
      </c>
      <c r="DY325">
        <v>2.78575</v>
      </c>
      <c r="DZ325">
        <v>2.71649</v>
      </c>
      <c r="EA325">
        <v>0.157343</v>
      </c>
      <c r="EB325">
        <v>0.160374</v>
      </c>
      <c r="EC325">
        <v>0.0880912</v>
      </c>
      <c r="ED325">
        <v>0.0849618</v>
      </c>
      <c r="EE325">
        <v>23339.7</v>
      </c>
      <c r="EF325">
        <v>20180.6</v>
      </c>
      <c r="EG325">
        <v>24841.1</v>
      </c>
      <c r="EH325">
        <v>23449.9</v>
      </c>
      <c r="EI325">
        <v>38772.1</v>
      </c>
      <c r="EJ325">
        <v>35575</v>
      </c>
      <c r="EK325">
        <v>45026.2</v>
      </c>
      <c r="EL325">
        <v>41911.1</v>
      </c>
      <c r="EM325">
        <v>1.65045</v>
      </c>
      <c r="EN325">
        <v>2.06142</v>
      </c>
      <c r="EO325">
        <v>-0.0547245</v>
      </c>
      <c r="EP325">
        <v>0</v>
      </c>
      <c r="EQ325">
        <v>29.4002</v>
      </c>
      <c r="ER325">
        <v>999.9</v>
      </c>
      <c r="ES325">
        <v>33.189</v>
      </c>
      <c r="ET325">
        <v>38.924</v>
      </c>
      <c r="EU325">
        <v>30.4218</v>
      </c>
      <c r="EV325">
        <v>53.4569</v>
      </c>
      <c r="EW325">
        <v>32.0513</v>
      </c>
      <c r="EX325">
        <v>2</v>
      </c>
      <c r="EY325">
        <v>0.748138</v>
      </c>
      <c r="EZ325">
        <v>5.9678</v>
      </c>
      <c r="FA325">
        <v>20.137</v>
      </c>
      <c r="FB325">
        <v>5.23346</v>
      </c>
      <c r="FC325">
        <v>11.9968</v>
      </c>
      <c r="FD325">
        <v>4.9552</v>
      </c>
      <c r="FE325">
        <v>3.30393</v>
      </c>
      <c r="FF325">
        <v>9999</v>
      </c>
      <c r="FG325">
        <v>312.6</v>
      </c>
      <c r="FH325">
        <v>3847.5</v>
      </c>
      <c r="FI325">
        <v>9999</v>
      </c>
      <c r="FJ325">
        <v>1.86814</v>
      </c>
      <c r="FK325">
        <v>1.86401</v>
      </c>
      <c r="FL325">
        <v>1.87135</v>
      </c>
      <c r="FM325">
        <v>1.86253</v>
      </c>
      <c r="FN325">
        <v>1.86188</v>
      </c>
      <c r="FO325">
        <v>1.86817</v>
      </c>
      <c r="FP325">
        <v>1.85838</v>
      </c>
      <c r="FQ325">
        <v>1.86462</v>
      </c>
      <c r="FR325">
        <v>5</v>
      </c>
      <c r="FS325">
        <v>0</v>
      </c>
      <c r="FT325">
        <v>0</v>
      </c>
      <c r="FU325">
        <v>0</v>
      </c>
      <c r="FV325" t="s">
        <v>358</v>
      </c>
      <c r="FW325" t="s">
        <v>359</v>
      </c>
      <c r="FX325" t="s">
        <v>360</v>
      </c>
      <c r="FY325" t="s">
        <v>360</v>
      </c>
      <c r="FZ325" t="s">
        <v>360</v>
      </c>
      <c r="GA325" t="s">
        <v>360</v>
      </c>
      <c r="GB325">
        <v>0</v>
      </c>
      <c r="GC325">
        <v>100</v>
      </c>
      <c r="GD325">
        <v>100</v>
      </c>
      <c r="GE325">
        <v>2.6</v>
      </c>
      <c r="GF325">
        <v>0.0515</v>
      </c>
      <c r="GG325">
        <v>0.394990895927804</v>
      </c>
      <c r="GH325">
        <v>0.00311535208462502</v>
      </c>
      <c r="GI325">
        <v>-2.16445174003142e-06</v>
      </c>
      <c r="GJ325">
        <v>9.0383515404126e-10</v>
      </c>
      <c r="GK325">
        <v>0.0515542376217994</v>
      </c>
      <c r="GL325">
        <v>0</v>
      </c>
      <c r="GM325">
        <v>0</v>
      </c>
      <c r="GN325">
        <v>0</v>
      </c>
      <c r="GO325">
        <v>18</v>
      </c>
      <c r="GP325">
        <v>2154</v>
      </c>
      <c r="GQ325">
        <v>2</v>
      </c>
      <c r="GR325">
        <v>17</v>
      </c>
      <c r="GS325">
        <v>1569.7</v>
      </c>
      <c r="GT325">
        <v>1569.9</v>
      </c>
      <c r="GU325">
        <v>3.16895</v>
      </c>
      <c r="GV325">
        <v>2.36206</v>
      </c>
      <c r="GW325">
        <v>1.99829</v>
      </c>
      <c r="GX325">
        <v>2.66479</v>
      </c>
      <c r="GY325">
        <v>2.09351</v>
      </c>
      <c r="GZ325">
        <v>2.41821</v>
      </c>
      <c r="HA325">
        <v>44.1954</v>
      </c>
      <c r="HB325">
        <v>14.815</v>
      </c>
      <c r="HC325">
        <v>18</v>
      </c>
      <c r="HD325">
        <v>404.817</v>
      </c>
      <c r="HE325">
        <v>692.154</v>
      </c>
      <c r="HF325">
        <v>22.9998</v>
      </c>
      <c r="HG325">
        <v>36.5133</v>
      </c>
      <c r="HH325">
        <v>30.0009</v>
      </c>
      <c r="HI325">
        <v>36.2556</v>
      </c>
      <c r="HJ325">
        <v>36.2427</v>
      </c>
      <c r="HK325">
        <v>63.4216</v>
      </c>
      <c r="HL325">
        <v>24.7677</v>
      </c>
      <c r="HM325">
        <v>22.9527</v>
      </c>
      <c r="HN325">
        <v>23</v>
      </c>
      <c r="HO325">
        <v>1274.16</v>
      </c>
      <c r="HP325">
        <v>23.937</v>
      </c>
      <c r="HQ325">
        <v>95.207</v>
      </c>
      <c r="HR325">
        <v>98.4682</v>
      </c>
    </row>
    <row r="326" spans="1:226">
      <c r="A326">
        <v>310</v>
      </c>
      <c r="B326">
        <v>1656175985.5</v>
      </c>
      <c r="C326">
        <v>6189</v>
      </c>
      <c r="D326" t="s">
        <v>981</v>
      </c>
      <c r="E326" t="s">
        <v>982</v>
      </c>
      <c r="F326">
        <v>5</v>
      </c>
      <c r="G326" t="s">
        <v>832</v>
      </c>
      <c r="H326" t="s">
        <v>354</v>
      </c>
      <c r="I326">
        <v>1656175978</v>
      </c>
      <c r="J326">
        <f>(K326)/1000</f>
        <v>0</v>
      </c>
      <c r="K326">
        <f>IF(BF326, AN326, AH326)</f>
        <v>0</v>
      </c>
      <c r="L326">
        <f>IF(BF326, AI326, AG326)</f>
        <v>0</v>
      </c>
      <c r="M326">
        <f>BH326 - IF(AU326&gt;1, L326*BB326*100.0/(AW326*BV326), 0)</f>
        <v>0</v>
      </c>
      <c r="N326">
        <f>((T326-J326/2)*M326-L326)/(T326+J326/2)</f>
        <v>0</v>
      </c>
      <c r="O326">
        <f>N326*(BO326+BP326)/1000.0</f>
        <v>0</v>
      </c>
      <c r="P326">
        <f>(BH326 - IF(AU326&gt;1, L326*BB326*100.0/(AW326*BV326), 0))*(BO326+BP326)/1000.0</f>
        <v>0</v>
      </c>
      <c r="Q326">
        <f>2.0/((1/S326-1/R326)+SIGN(S326)*SQRT((1/S326-1/R326)*(1/S326-1/R326) + 4*BC326/((BC326+1)*(BC326+1))*(2*1/S326*1/R326-1/R326*1/R326)))</f>
        <v>0</v>
      </c>
      <c r="R326">
        <f>IF(LEFT(BD326,1)&lt;&gt;"0",IF(LEFT(BD326,1)="1",3.0,BE326),$D$5+$E$5*(BV326*BO326/($K$5*1000))+$F$5*(BV326*BO326/($K$5*1000))*MAX(MIN(BB326,$J$5),$I$5)*MAX(MIN(BB326,$J$5),$I$5)+$G$5*MAX(MIN(BB326,$J$5),$I$5)*(BV326*BO326/($K$5*1000))+$H$5*(BV326*BO326/($K$5*1000))*(BV326*BO326/($K$5*1000)))</f>
        <v>0</v>
      </c>
      <c r="S326">
        <f>J326*(1000-(1000*0.61365*exp(17.502*W326/(240.97+W326))/(BO326+BP326)+BJ326)/2)/(1000*0.61365*exp(17.502*W326/(240.97+W326))/(BO326+BP326)-BJ326)</f>
        <v>0</v>
      </c>
      <c r="T326">
        <f>1/((BC326+1)/(Q326/1.6)+1/(R326/1.37)) + BC326/((BC326+1)/(Q326/1.6) + BC326/(R326/1.37))</f>
        <v>0</v>
      </c>
      <c r="U326">
        <f>(AX326*BA326)</f>
        <v>0</v>
      </c>
      <c r="V326">
        <f>(BQ326+(U326+2*0.95*5.67E-8*(((BQ326+$B$7)+273)^4-(BQ326+273)^4)-44100*J326)/(1.84*29.3*R326+8*0.95*5.67E-8*(BQ326+273)^3))</f>
        <v>0</v>
      </c>
      <c r="W326">
        <f>($C$7*BR326+$D$7*BS326+$E$7*V326)</f>
        <v>0</v>
      </c>
      <c r="X326">
        <f>0.61365*exp(17.502*W326/(240.97+W326))</f>
        <v>0</v>
      </c>
      <c r="Y326">
        <f>(Z326/AA326*100)</f>
        <v>0</v>
      </c>
      <c r="Z326">
        <f>BJ326*(BO326+BP326)/1000</f>
        <v>0</v>
      </c>
      <c r="AA326">
        <f>0.61365*exp(17.502*BQ326/(240.97+BQ326))</f>
        <v>0</v>
      </c>
      <c r="AB326">
        <f>(X326-BJ326*(BO326+BP326)/1000)</f>
        <v>0</v>
      </c>
      <c r="AC326">
        <f>(-J326*44100)</f>
        <v>0</v>
      </c>
      <c r="AD326">
        <f>2*29.3*R326*0.92*(BQ326-W326)</f>
        <v>0</v>
      </c>
      <c r="AE326">
        <f>2*0.95*5.67E-8*(((BQ326+$B$7)+273)^4-(W326+273)^4)</f>
        <v>0</v>
      </c>
      <c r="AF326">
        <f>U326+AE326+AC326+AD326</f>
        <v>0</v>
      </c>
      <c r="AG326">
        <f>BN326*AU326*(BI326-BH326*(1000-AU326*BK326)/(1000-AU326*BJ326))/(100*BB326)</f>
        <v>0</v>
      </c>
      <c r="AH326">
        <f>1000*BN326*AU326*(BJ326-BK326)/(100*BB326*(1000-AU326*BJ326))</f>
        <v>0</v>
      </c>
      <c r="AI326">
        <f>(AJ326 - AK326 - BO326*1E3/(8.314*(BQ326+273.15)) * AM326/BN326 * AL326) * BN326/(100*BB326) * (1000 - BK326)/1000</f>
        <v>0</v>
      </c>
      <c r="AJ326">
        <v>1288.51813046675</v>
      </c>
      <c r="AK326">
        <v>1259.4203030303</v>
      </c>
      <c r="AL326">
        <v>3.45098615279387</v>
      </c>
      <c r="AM326">
        <v>66.8778104933795</v>
      </c>
      <c r="AN326">
        <f>(AP326 - AO326 + BO326*1E3/(8.314*(BQ326+273.15)) * AR326/BN326 * AQ326) * BN326/(100*BB326) * 1000/(1000 - AP326)</f>
        <v>0</v>
      </c>
      <c r="AO326">
        <v>23.8243668147418</v>
      </c>
      <c r="AP326">
        <v>24.812663030303</v>
      </c>
      <c r="AQ326">
        <v>2.24017816183995e-05</v>
      </c>
      <c r="AR326">
        <v>77.414151381061</v>
      </c>
      <c r="AS326">
        <v>33</v>
      </c>
      <c r="AT326">
        <v>7</v>
      </c>
      <c r="AU326">
        <f>IF(AS326*$H$13&gt;=AW326,1.0,(AW326/(AW326-AS326*$H$13)))</f>
        <v>0</v>
      </c>
      <c r="AV326">
        <f>(AU326-1)*100</f>
        <v>0</v>
      </c>
      <c r="AW326">
        <f>MAX(0,($B$13+$C$13*BV326)/(1+$D$13*BV326)*BO326/(BQ326+273)*$E$13)</f>
        <v>0</v>
      </c>
      <c r="AX326">
        <f>$B$11*BW326+$C$11*BX326+$F$11*CI326*(1-CL326)</f>
        <v>0</v>
      </c>
      <c r="AY326">
        <f>AX326*AZ326</f>
        <v>0</v>
      </c>
      <c r="AZ326">
        <f>($B$11*$D$9+$C$11*$D$9+$F$11*((CV326+CN326)/MAX(CV326+CN326+CW326, 0.1)*$I$9+CW326/MAX(CV326+CN326+CW326, 0.1)*$J$9))/($B$11+$C$11+$F$11)</f>
        <v>0</v>
      </c>
      <c r="BA326">
        <f>($B$11*$K$9+$C$11*$K$9+$F$11*((CV326+CN326)/MAX(CV326+CN326+CW326, 0.1)*$P$9+CW326/MAX(CV326+CN326+CW326, 0.1)*$Q$9))/($B$11+$C$11+$F$11)</f>
        <v>0</v>
      </c>
      <c r="BB326">
        <v>2.18</v>
      </c>
      <c r="BC326">
        <v>0.5</v>
      </c>
      <c r="BD326" t="s">
        <v>355</v>
      </c>
      <c r="BE326">
        <v>2</v>
      </c>
      <c r="BF326" t="b">
        <v>1</v>
      </c>
      <c r="BG326">
        <v>1656175978</v>
      </c>
      <c r="BH326">
        <v>1204.69481481481</v>
      </c>
      <c r="BI326">
        <v>1243.60814814815</v>
      </c>
      <c r="BJ326">
        <v>24.8145925925926</v>
      </c>
      <c r="BK326">
        <v>23.8101925925926</v>
      </c>
      <c r="BL326">
        <v>1202.11222222222</v>
      </c>
      <c r="BM326">
        <v>24.7630333333333</v>
      </c>
      <c r="BN326">
        <v>500.011074074074</v>
      </c>
      <c r="BO326">
        <v>76.3457592592593</v>
      </c>
      <c r="BP326">
        <v>0.100025092592593</v>
      </c>
      <c r="BQ326">
        <v>28.0909592592593</v>
      </c>
      <c r="BR326">
        <v>28.4801703703704</v>
      </c>
      <c r="BS326">
        <v>999.9</v>
      </c>
      <c r="BT326">
        <v>0</v>
      </c>
      <c r="BU326">
        <v>0</v>
      </c>
      <c r="BV326">
        <v>10006.55</v>
      </c>
      <c r="BW326">
        <v>0</v>
      </c>
      <c r="BX326">
        <v>1994.72888888889</v>
      </c>
      <c r="BY326">
        <v>-38.9112740740741</v>
      </c>
      <c r="BZ326">
        <v>1235.35111111111</v>
      </c>
      <c r="CA326">
        <v>1273.93925925926</v>
      </c>
      <c r="CB326">
        <v>1.0043937037037</v>
      </c>
      <c r="CC326">
        <v>1243.60814814815</v>
      </c>
      <c r="CD326">
        <v>23.8101925925926</v>
      </c>
      <c r="CE326">
        <v>1.89448851851852</v>
      </c>
      <c r="CF326">
        <v>1.81780888888889</v>
      </c>
      <c r="CG326">
        <v>16.5890185185185</v>
      </c>
      <c r="CH326">
        <v>15.9407666666667</v>
      </c>
      <c r="CI326">
        <v>1999.98037037037</v>
      </c>
      <c r="CJ326">
        <v>0.979997592592593</v>
      </c>
      <c r="CK326">
        <v>0.0200020555555556</v>
      </c>
      <c r="CL326">
        <v>0</v>
      </c>
      <c r="CM326">
        <v>2.48452592592593</v>
      </c>
      <c r="CN326">
        <v>0</v>
      </c>
      <c r="CO326">
        <v>2060.98407407407</v>
      </c>
      <c r="CP326">
        <v>16705.237037037</v>
      </c>
      <c r="CQ326">
        <v>46.562</v>
      </c>
      <c r="CR326">
        <v>49.375</v>
      </c>
      <c r="CS326">
        <v>47.625</v>
      </c>
      <c r="CT326">
        <v>47.312</v>
      </c>
      <c r="CU326">
        <v>46.125</v>
      </c>
      <c r="CV326">
        <v>1959.98</v>
      </c>
      <c r="CW326">
        <v>40.0003703703704</v>
      </c>
      <c r="CX326">
        <v>0</v>
      </c>
      <c r="CY326">
        <v>1656175984.2</v>
      </c>
      <c r="CZ326">
        <v>0</v>
      </c>
      <c r="DA326">
        <v>0</v>
      </c>
      <c r="DB326" t="s">
        <v>356</v>
      </c>
      <c r="DC326">
        <v>1656081796.1</v>
      </c>
      <c r="DD326">
        <v>1656081786.6</v>
      </c>
      <c r="DE326">
        <v>0</v>
      </c>
      <c r="DF326">
        <v>0.447</v>
      </c>
      <c r="DG326">
        <v>0.012</v>
      </c>
      <c r="DH326">
        <v>1.816</v>
      </c>
      <c r="DI326">
        <v>-0.091</v>
      </c>
      <c r="DJ326">
        <v>420</v>
      </c>
      <c r="DK326">
        <v>13</v>
      </c>
      <c r="DL326">
        <v>0.64</v>
      </c>
      <c r="DM326">
        <v>0.22</v>
      </c>
      <c r="DN326">
        <v>-38.7542682926829</v>
      </c>
      <c r="DO326">
        <v>-2.3418606271777</v>
      </c>
      <c r="DP326">
        <v>0.252615482829889</v>
      </c>
      <c r="DQ326">
        <v>0</v>
      </c>
      <c r="DR326">
        <v>1.01953141463415</v>
      </c>
      <c r="DS326">
        <v>-0.223705442508709</v>
      </c>
      <c r="DT326">
        <v>0.0255469151504859</v>
      </c>
      <c r="DU326">
        <v>0</v>
      </c>
      <c r="DV326">
        <v>0</v>
      </c>
      <c r="DW326">
        <v>2</v>
      </c>
      <c r="DX326" t="s">
        <v>357</v>
      </c>
      <c r="DY326">
        <v>2.78563</v>
      </c>
      <c r="DZ326">
        <v>2.71651</v>
      </c>
      <c r="EA326">
        <v>0.158701</v>
      </c>
      <c r="EB326">
        <v>0.161692</v>
      </c>
      <c r="EC326">
        <v>0.0880837</v>
      </c>
      <c r="ED326">
        <v>0.0848972</v>
      </c>
      <c r="EE326">
        <v>23301.8</v>
      </c>
      <c r="EF326">
        <v>20148.2</v>
      </c>
      <c r="EG326">
        <v>24840.9</v>
      </c>
      <c r="EH326">
        <v>23449.2</v>
      </c>
      <c r="EI326">
        <v>38772.1</v>
      </c>
      <c r="EJ326">
        <v>35576.6</v>
      </c>
      <c r="EK326">
        <v>45025.7</v>
      </c>
      <c r="EL326">
        <v>41910.1</v>
      </c>
      <c r="EM326">
        <v>1.65035</v>
      </c>
      <c r="EN326">
        <v>2.06123</v>
      </c>
      <c r="EO326">
        <v>-0.060387</v>
      </c>
      <c r="EP326">
        <v>0</v>
      </c>
      <c r="EQ326">
        <v>29.4055</v>
      </c>
      <c r="ER326">
        <v>999.9</v>
      </c>
      <c r="ES326">
        <v>33.14</v>
      </c>
      <c r="ET326">
        <v>38.935</v>
      </c>
      <c r="EU326">
        <v>30.3982</v>
      </c>
      <c r="EV326">
        <v>53.4369</v>
      </c>
      <c r="EW326">
        <v>31.9351</v>
      </c>
      <c r="EX326">
        <v>2</v>
      </c>
      <c r="EY326">
        <v>0.748933</v>
      </c>
      <c r="EZ326">
        <v>5.97338</v>
      </c>
      <c r="FA326">
        <v>20.1368</v>
      </c>
      <c r="FB326">
        <v>5.23346</v>
      </c>
      <c r="FC326">
        <v>11.9948</v>
      </c>
      <c r="FD326">
        <v>4.9553</v>
      </c>
      <c r="FE326">
        <v>3.304</v>
      </c>
      <c r="FF326">
        <v>9999</v>
      </c>
      <c r="FG326">
        <v>312.6</v>
      </c>
      <c r="FH326">
        <v>3847.7</v>
      </c>
      <c r="FI326">
        <v>9999</v>
      </c>
      <c r="FJ326">
        <v>1.86813</v>
      </c>
      <c r="FK326">
        <v>1.86401</v>
      </c>
      <c r="FL326">
        <v>1.87136</v>
      </c>
      <c r="FM326">
        <v>1.86252</v>
      </c>
      <c r="FN326">
        <v>1.86188</v>
      </c>
      <c r="FO326">
        <v>1.8682</v>
      </c>
      <c r="FP326">
        <v>1.85838</v>
      </c>
      <c r="FQ326">
        <v>1.86462</v>
      </c>
      <c r="FR326">
        <v>5</v>
      </c>
      <c r="FS326">
        <v>0</v>
      </c>
      <c r="FT326">
        <v>0</v>
      </c>
      <c r="FU326">
        <v>0</v>
      </c>
      <c r="FV326" t="s">
        <v>358</v>
      </c>
      <c r="FW326" t="s">
        <v>359</v>
      </c>
      <c r="FX326" t="s">
        <v>360</v>
      </c>
      <c r="FY326" t="s">
        <v>360</v>
      </c>
      <c r="FZ326" t="s">
        <v>360</v>
      </c>
      <c r="GA326" t="s">
        <v>360</v>
      </c>
      <c r="GB326">
        <v>0</v>
      </c>
      <c r="GC326">
        <v>100</v>
      </c>
      <c r="GD326">
        <v>100</v>
      </c>
      <c r="GE326">
        <v>2.63</v>
      </c>
      <c r="GF326">
        <v>0.0515</v>
      </c>
      <c r="GG326">
        <v>0.394990895927804</v>
      </c>
      <c r="GH326">
        <v>0.00311535208462502</v>
      </c>
      <c r="GI326">
        <v>-2.16445174003142e-06</v>
      </c>
      <c r="GJ326">
        <v>9.0383515404126e-10</v>
      </c>
      <c r="GK326">
        <v>0.0515542376217994</v>
      </c>
      <c r="GL326">
        <v>0</v>
      </c>
      <c r="GM326">
        <v>0</v>
      </c>
      <c r="GN326">
        <v>0</v>
      </c>
      <c r="GO326">
        <v>18</v>
      </c>
      <c r="GP326">
        <v>2154</v>
      </c>
      <c r="GQ326">
        <v>2</v>
      </c>
      <c r="GR326">
        <v>17</v>
      </c>
      <c r="GS326">
        <v>1569.8</v>
      </c>
      <c r="GT326">
        <v>1570</v>
      </c>
      <c r="GU326">
        <v>3.20068</v>
      </c>
      <c r="GV326">
        <v>2.3584</v>
      </c>
      <c r="GW326">
        <v>1.99829</v>
      </c>
      <c r="GX326">
        <v>2.66479</v>
      </c>
      <c r="GY326">
        <v>2.09351</v>
      </c>
      <c r="GZ326">
        <v>2.38647</v>
      </c>
      <c r="HA326">
        <v>44.1954</v>
      </c>
      <c r="HB326">
        <v>14.8062</v>
      </c>
      <c r="HC326">
        <v>18</v>
      </c>
      <c r="HD326">
        <v>404.824</v>
      </c>
      <c r="HE326">
        <v>692.093</v>
      </c>
      <c r="HF326">
        <v>23.0005</v>
      </c>
      <c r="HG326">
        <v>36.5244</v>
      </c>
      <c r="HH326">
        <v>30.0008</v>
      </c>
      <c r="HI326">
        <v>36.267</v>
      </c>
      <c r="HJ326">
        <v>36.2536</v>
      </c>
      <c r="HK326">
        <v>64.0355</v>
      </c>
      <c r="HL326">
        <v>24.4723</v>
      </c>
      <c r="HM326">
        <v>22.9527</v>
      </c>
      <c r="HN326">
        <v>23</v>
      </c>
      <c r="HO326">
        <v>1287.59</v>
      </c>
      <c r="HP326">
        <v>23.9585</v>
      </c>
      <c r="HQ326">
        <v>95.206</v>
      </c>
      <c r="HR326">
        <v>98.4656</v>
      </c>
    </row>
    <row r="327" spans="1:226">
      <c r="A327">
        <v>311</v>
      </c>
      <c r="B327">
        <v>1656175990.5</v>
      </c>
      <c r="C327">
        <v>6194</v>
      </c>
      <c r="D327" t="s">
        <v>983</v>
      </c>
      <c r="E327" t="s">
        <v>984</v>
      </c>
      <c r="F327">
        <v>5</v>
      </c>
      <c r="G327" t="s">
        <v>832</v>
      </c>
      <c r="H327" t="s">
        <v>354</v>
      </c>
      <c r="I327">
        <v>1656175982.71429</v>
      </c>
      <c r="J327">
        <f>(K327)/1000</f>
        <v>0</v>
      </c>
      <c r="K327">
        <f>IF(BF327, AN327, AH327)</f>
        <v>0</v>
      </c>
      <c r="L327">
        <f>IF(BF327, AI327, AG327)</f>
        <v>0</v>
      </c>
      <c r="M327">
        <f>BH327 - IF(AU327&gt;1, L327*BB327*100.0/(AW327*BV327), 0)</f>
        <v>0</v>
      </c>
      <c r="N327">
        <f>((T327-J327/2)*M327-L327)/(T327+J327/2)</f>
        <v>0</v>
      </c>
      <c r="O327">
        <f>N327*(BO327+BP327)/1000.0</f>
        <v>0</v>
      </c>
      <c r="P327">
        <f>(BH327 - IF(AU327&gt;1, L327*BB327*100.0/(AW327*BV327), 0))*(BO327+BP327)/1000.0</f>
        <v>0</v>
      </c>
      <c r="Q327">
        <f>2.0/((1/S327-1/R327)+SIGN(S327)*SQRT((1/S327-1/R327)*(1/S327-1/R327) + 4*BC327/((BC327+1)*(BC327+1))*(2*1/S327*1/R327-1/R327*1/R327)))</f>
        <v>0</v>
      </c>
      <c r="R327">
        <f>IF(LEFT(BD327,1)&lt;&gt;"0",IF(LEFT(BD327,1)="1",3.0,BE327),$D$5+$E$5*(BV327*BO327/($K$5*1000))+$F$5*(BV327*BO327/($K$5*1000))*MAX(MIN(BB327,$J$5),$I$5)*MAX(MIN(BB327,$J$5),$I$5)+$G$5*MAX(MIN(BB327,$J$5),$I$5)*(BV327*BO327/($K$5*1000))+$H$5*(BV327*BO327/($K$5*1000))*(BV327*BO327/($K$5*1000)))</f>
        <v>0</v>
      </c>
      <c r="S327">
        <f>J327*(1000-(1000*0.61365*exp(17.502*W327/(240.97+W327))/(BO327+BP327)+BJ327)/2)/(1000*0.61365*exp(17.502*W327/(240.97+W327))/(BO327+BP327)-BJ327)</f>
        <v>0</v>
      </c>
      <c r="T327">
        <f>1/((BC327+1)/(Q327/1.6)+1/(R327/1.37)) + BC327/((BC327+1)/(Q327/1.6) + BC327/(R327/1.37))</f>
        <v>0</v>
      </c>
      <c r="U327">
        <f>(AX327*BA327)</f>
        <v>0</v>
      </c>
      <c r="V327">
        <f>(BQ327+(U327+2*0.95*5.67E-8*(((BQ327+$B$7)+273)^4-(BQ327+273)^4)-44100*J327)/(1.84*29.3*R327+8*0.95*5.67E-8*(BQ327+273)^3))</f>
        <v>0</v>
      </c>
      <c r="W327">
        <f>($C$7*BR327+$D$7*BS327+$E$7*V327)</f>
        <v>0</v>
      </c>
      <c r="X327">
        <f>0.61365*exp(17.502*W327/(240.97+W327))</f>
        <v>0</v>
      </c>
      <c r="Y327">
        <f>(Z327/AA327*100)</f>
        <v>0</v>
      </c>
      <c r="Z327">
        <f>BJ327*(BO327+BP327)/1000</f>
        <v>0</v>
      </c>
      <c r="AA327">
        <f>0.61365*exp(17.502*BQ327/(240.97+BQ327))</f>
        <v>0</v>
      </c>
      <c r="AB327">
        <f>(X327-BJ327*(BO327+BP327)/1000)</f>
        <v>0</v>
      </c>
      <c r="AC327">
        <f>(-J327*44100)</f>
        <v>0</v>
      </c>
      <c r="AD327">
        <f>2*29.3*R327*0.92*(BQ327-W327)</f>
        <v>0</v>
      </c>
      <c r="AE327">
        <f>2*0.95*5.67E-8*(((BQ327+$B$7)+273)^4-(W327+273)^4)</f>
        <v>0</v>
      </c>
      <c r="AF327">
        <f>U327+AE327+AC327+AD327</f>
        <v>0</v>
      </c>
      <c r="AG327">
        <f>BN327*AU327*(BI327-BH327*(1000-AU327*BK327)/(1000-AU327*BJ327))/(100*BB327)</f>
        <v>0</v>
      </c>
      <c r="AH327">
        <f>1000*BN327*AU327*(BJ327-BK327)/(100*BB327*(1000-AU327*BJ327))</f>
        <v>0</v>
      </c>
      <c r="AI327">
        <f>(AJ327 - AK327 - BO327*1E3/(8.314*(BQ327+273.15)) * AM327/BN327 * AL327) * BN327/(100*BB327) * (1000 - BK327)/1000</f>
        <v>0</v>
      </c>
      <c r="AJ327">
        <v>1305.72933542457</v>
      </c>
      <c r="AK327">
        <v>1276.39090909091</v>
      </c>
      <c r="AL327">
        <v>3.41292096909589</v>
      </c>
      <c r="AM327">
        <v>66.8778104933795</v>
      </c>
      <c r="AN327">
        <f>(AP327 - AO327 + BO327*1E3/(8.314*(BQ327+273.15)) * AR327/BN327 * AQ327) * BN327/(100*BB327) * 1000/(1000 - AP327)</f>
        <v>0</v>
      </c>
      <c r="AO327">
        <v>23.8182280757667</v>
      </c>
      <c r="AP327">
        <v>24.8023787878788</v>
      </c>
      <c r="AQ327">
        <v>-0.000261860151896529</v>
      </c>
      <c r="AR327">
        <v>77.414151381061</v>
      </c>
      <c r="AS327">
        <v>33</v>
      </c>
      <c r="AT327">
        <v>7</v>
      </c>
      <c r="AU327">
        <f>IF(AS327*$H$13&gt;=AW327,1.0,(AW327/(AW327-AS327*$H$13)))</f>
        <v>0</v>
      </c>
      <c r="AV327">
        <f>(AU327-1)*100</f>
        <v>0</v>
      </c>
      <c r="AW327">
        <f>MAX(0,($B$13+$C$13*BV327)/(1+$D$13*BV327)*BO327/(BQ327+273)*$E$13)</f>
        <v>0</v>
      </c>
      <c r="AX327">
        <f>$B$11*BW327+$C$11*BX327+$F$11*CI327*(1-CL327)</f>
        <v>0</v>
      </c>
      <c r="AY327">
        <f>AX327*AZ327</f>
        <v>0</v>
      </c>
      <c r="AZ327">
        <f>($B$11*$D$9+$C$11*$D$9+$F$11*((CV327+CN327)/MAX(CV327+CN327+CW327, 0.1)*$I$9+CW327/MAX(CV327+CN327+CW327, 0.1)*$J$9))/($B$11+$C$11+$F$11)</f>
        <v>0</v>
      </c>
      <c r="BA327">
        <f>($B$11*$K$9+$C$11*$K$9+$F$11*((CV327+CN327)/MAX(CV327+CN327+CW327, 0.1)*$P$9+CW327/MAX(CV327+CN327+CW327, 0.1)*$Q$9))/($B$11+$C$11+$F$11)</f>
        <v>0</v>
      </c>
      <c r="BB327">
        <v>2.18</v>
      </c>
      <c r="BC327">
        <v>0.5</v>
      </c>
      <c r="BD327" t="s">
        <v>355</v>
      </c>
      <c r="BE327">
        <v>2</v>
      </c>
      <c r="BF327" t="b">
        <v>1</v>
      </c>
      <c r="BG327">
        <v>1656175982.71429</v>
      </c>
      <c r="BH327">
        <v>1220.425</v>
      </c>
      <c r="BI327">
        <v>1259.47035714286</v>
      </c>
      <c r="BJ327">
        <v>24.8111928571429</v>
      </c>
      <c r="BK327">
        <v>23.8199107142857</v>
      </c>
      <c r="BL327">
        <v>1217.81285714286</v>
      </c>
      <c r="BM327">
        <v>24.7596321428571</v>
      </c>
      <c r="BN327">
        <v>500.022571428571</v>
      </c>
      <c r="BO327">
        <v>76.3460785714285</v>
      </c>
      <c r="BP327">
        <v>0.100018760714286</v>
      </c>
      <c r="BQ327">
        <v>28.0940035714286</v>
      </c>
      <c r="BR327">
        <v>28.4717214285714</v>
      </c>
      <c r="BS327">
        <v>999.9</v>
      </c>
      <c r="BT327">
        <v>0</v>
      </c>
      <c r="BU327">
        <v>0</v>
      </c>
      <c r="BV327">
        <v>10005.0214285714</v>
      </c>
      <c r="BW327">
        <v>0</v>
      </c>
      <c r="BX327">
        <v>1995.34714285714</v>
      </c>
      <c r="BY327">
        <v>-39.0449214285714</v>
      </c>
      <c r="BZ327">
        <v>1251.47607142857</v>
      </c>
      <c r="CA327">
        <v>1290.20285714286</v>
      </c>
      <c r="CB327">
        <v>0.991274714285714</v>
      </c>
      <c r="CC327">
        <v>1259.47035714286</v>
      </c>
      <c r="CD327">
        <v>23.8199107142857</v>
      </c>
      <c r="CE327">
        <v>1.89423678571429</v>
      </c>
      <c r="CF327">
        <v>1.81855785714286</v>
      </c>
      <c r="CG327">
        <v>16.5869321428571</v>
      </c>
      <c r="CH327">
        <v>15.9472214285714</v>
      </c>
      <c r="CI327">
        <v>1999.97607142857</v>
      </c>
      <c r="CJ327">
        <v>0.979997714285714</v>
      </c>
      <c r="CK327">
        <v>0.0200019642857143</v>
      </c>
      <c r="CL327">
        <v>0</v>
      </c>
      <c r="CM327">
        <v>2.46452857142857</v>
      </c>
      <c r="CN327">
        <v>0</v>
      </c>
      <c r="CO327">
        <v>2060.32035714286</v>
      </c>
      <c r="CP327">
        <v>16705.2107142857</v>
      </c>
      <c r="CQ327">
        <v>46.562</v>
      </c>
      <c r="CR327">
        <v>49.375</v>
      </c>
      <c r="CS327">
        <v>47.625</v>
      </c>
      <c r="CT327">
        <v>47.312</v>
      </c>
      <c r="CU327">
        <v>46.125</v>
      </c>
      <c r="CV327">
        <v>1959.97571428571</v>
      </c>
      <c r="CW327">
        <v>40.0003571428571</v>
      </c>
      <c r="CX327">
        <v>0</v>
      </c>
      <c r="CY327">
        <v>1656175989.6</v>
      </c>
      <c r="CZ327">
        <v>0</v>
      </c>
      <c r="DA327">
        <v>0</v>
      </c>
      <c r="DB327" t="s">
        <v>356</v>
      </c>
      <c r="DC327">
        <v>1656081796.1</v>
      </c>
      <c r="DD327">
        <v>1656081786.6</v>
      </c>
      <c r="DE327">
        <v>0</v>
      </c>
      <c r="DF327">
        <v>0.447</v>
      </c>
      <c r="DG327">
        <v>0.012</v>
      </c>
      <c r="DH327">
        <v>1.816</v>
      </c>
      <c r="DI327">
        <v>-0.091</v>
      </c>
      <c r="DJ327">
        <v>420</v>
      </c>
      <c r="DK327">
        <v>13</v>
      </c>
      <c r="DL327">
        <v>0.64</v>
      </c>
      <c r="DM327">
        <v>0.22</v>
      </c>
      <c r="DN327">
        <v>-38.926256097561</v>
      </c>
      <c r="DO327">
        <v>-1.60649059233458</v>
      </c>
      <c r="DP327">
        <v>0.197922714713105</v>
      </c>
      <c r="DQ327">
        <v>0</v>
      </c>
      <c r="DR327">
        <v>1.00173817073171</v>
      </c>
      <c r="DS327">
        <v>-0.139228871080136</v>
      </c>
      <c r="DT327">
        <v>0.0195459425368484</v>
      </c>
      <c r="DU327">
        <v>0</v>
      </c>
      <c r="DV327">
        <v>0</v>
      </c>
      <c r="DW327">
        <v>2</v>
      </c>
      <c r="DX327" t="s">
        <v>357</v>
      </c>
      <c r="DY327">
        <v>2.7857</v>
      </c>
      <c r="DZ327">
        <v>2.71657</v>
      </c>
      <c r="EA327">
        <v>0.160037</v>
      </c>
      <c r="EB327">
        <v>0.163037</v>
      </c>
      <c r="EC327">
        <v>0.0880618</v>
      </c>
      <c r="ED327">
        <v>0.0850231</v>
      </c>
      <c r="EE327">
        <v>23264</v>
      </c>
      <c r="EF327">
        <v>20115.2</v>
      </c>
      <c r="EG327">
        <v>24840.2</v>
      </c>
      <c r="EH327">
        <v>23448.5</v>
      </c>
      <c r="EI327">
        <v>38772</v>
      </c>
      <c r="EJ327">
        <v>35570.9</v>
      </c>
      <c r="EK327">
        <v>45024.6</v>
      </c>
      <c r="EL327">
        <v>41909.1</v>
      </c>
      <c r="EM327">
        <v>1.65025</v>
      </c>
      <c r="EN327">
        <v>2.06095</v>
      </c>
      <c r="EO327">
        <v>-0.0539348</v>
      </c>
      <c r="EP327">
        <v>0</v>
      </c>
      <c r="EQ327">
        <v>29.4121</v>
      </c>
      <c r="ER327">
        <v>999.9</v>
      </c>
      <c r="ES327">
        <v>33.085</v>
      </c>
      <c r="ET327">
        <v>38.955</v>
      </c>
      <c r="EU327">
        <v>30.3775</v>
      </c>
      <c r="EV327">
        <v>53.5969</v>
      </c>
      <c r="EW327">
        <v>31.9832</v>
      </c>
      <c r="EX327">
        <v>2</v>
      </c>
      <c r="EY327">
        <v>0.74971</v>
      </c>
      <c r="EZ327">
        <v>5.9798</v>
      </c>
      <c r="FA327">
        <v>20.1366</v>
      </c>
      <c r="FB327">
        <v>5.23301</v>
      </c>
      <c r="FC327">
        <v>11.9954</v>
      </c>
      <c r="FD327">
        <v>4.95515</v>
      </c>
      <c r="FE327">
        <v>3.30398</v>
      </c>
      <c r="FF327">
        <v>9999</v>
      </c>
      <c r="FG327">
        <v>312.6</v>
      </c>
      <c r="FH327">
        <v>3847.7</v>
      </c>
      <c r="FI327">
        <v>9999</v>
      </c>
      <c r="FJ327">
        <v>1.86813</v>
      </c>
      <c r="FK327">
        <v>1.86401</v>
      </c>
      <c r="FL327">
        <v>1.87136</v>
      </c>
      <c r="FM327">
        <v>1.86258</v>
      </c>
      <c r="FN327">
        <v>1.86188</v>
      </c>
      <c r="FO327">
        <v>1.86821</v>
      </c>
      <c r="FP327">
        <v>1.85837</v>
      </c>
      <c r="FQ327">
        <v>1.86462</v>
      </c>
      <c r="FR327">
        <v>5</v>
      </c>
      <c r="FS327">
        <v>0</v>
      </c>
      <c r="FT327">
        <v>0</v>
      </c>
      <c r="FU327">
        <v>0</v>
      </c>
      <c r="FV327" t="s">
        <v>358</v>
      </c>
      <c r="FW327" t="s">
        <v>359</v>
      </c>
      <c r="FX327" t="s">
        <v>360</v>
      </c>
      <c r="FY327" t="s">
        <v>360</v>
      </c>
      <c r="FZ327" t="s">
        <v>360</v>
      </c>
      <c r="GA327" t="s">
        <v>360</v>
      </c>
      <c r="GB327">
        <v>0</v>
      </c>
      <c r="GC327">
        <v>100</v>
      </c>
      <c r="GD327">
        <v>100</v>
      </c>
      <c r="GE327">
        <v>2.66</v>
      </c>
      <c r="GF327">
        <v>0.0515</v>
      </c>
      <c r="GG327">
        <v>0.394990895927804</v>
      </c>
      <c r="GH327">
        <v>0.00311535208462502</v>
      </c>
      <c r="GI327">
        <v>-2.16445174003142e-06</v>
      </c>
      <c r="GJ327">
        <v>9.0383515404126e-10</v>
      </c>
      <c r="GK327">
        <v>0.0515542376217994</v>
      </c>
      <c r="GL327">
        <v>0</v>
      </c>
      <c r="GM327">
        <v>0</v>
      </c>
      <c r="GN327">
        <v>0</v>
      </c>
      <c r="GO327">
        <v>18</v>
      </c>
      <c r="GP327">
        <v>2154</v>
      </c>
      <c r="GQ327">
        <v>2</v>
      </c>
      <c r="GR327">
        <v>17</v>
      </c>
      <c r="GS327">
        <v>1569.9</v>
      </c>
      <c r="GT327">
        <v>1570.1</v>
      </c>
      <c r="GU327">
        <v>3.23364</v>
      </c>
      <c r="GV327">
        <v>2.37061</v>
      </c>
      <c r="GW327">
        <v>1.99829</v>
      </c>
      <c r="GX327">
        <v>2.66479</v>
      </c>
      <c r="GY327">
        <v>2.09351</v>
      </c>
      <c r="GZ327">
        <v>2.34131</v>
      </c>
      <c r="HA327">
        <v>44.1954</v>
      </c>
      <c r="HB327">
        <v>14.7975</v>
      </c>
      <c r="HC327">
        <v>18</v>
      </c>
      <c r="HD327">
        <v>404.829</v>
      </c>
      <c r="HE327">
        <v>691.97</v>
      </c>
      <c r="HF327">
        <v>23.0011</v>
      </c>
      <c r="HG327">
        <v>36.5358</v>
      </c>
      <c r="HH327">
        <v>30.0008</v>
      </c>
      <c r="HI327">
        <v>36.2779</v>
      </c>
      <c r="HJ327">
        <v>36.2651</v>
      </c>
      <c r="HK327">
        <v>64.705</v>
      </c>
      <c r="HL327">
        <v>24.1852</v>
      </c>
      <c r="HM327">
        <v>22.9527</v>
      </c>
      <c r="HN327">
        <v>23</v>
      </c>
      <c r="HO327">
        <v>1307.69</v>
      </c>
      <c r="HP327">
        <v>23.985</v>
      </c>
      <c r="HQ327">
        <v>95.2036</v>
      </c>
      <c r="HR327">
        <v>98.4631</v>
      </c>
    </row>
    <row r="328" spans="1:226">
      <c r="A328">
        <v>312</v>
      </c>
      <c r="B328">
        <v>1656175995.5</v>
      </c>
      <c r="C328">
        <v>6199</v>
      </c>
      <c r="D328" t="s">
        <v>985</v>
      </c>
      <c r="E328" t="s">
        <v>986</v>
      </c>
      <c r="F328">
        <v>5</v>
      </c>
      <c r="G328" t="s">
        <v>832</v>
      </c>
      <c r="H328" t="s">
        <v>354</v>
      </c>
      <c r="I328">
        <v>1656175988</v>
      </c>
      <c r="J328">
        <f>(K328)/1000</f>
        <v>0</v>
      </c>
      <c r="K328">
        <f>IF(BF328, AN328, AH328)</f>
        <v>0</v>
      </c>
      <c r="L328">
        <f>IF(BF328, AI328, AG328)</f>
        <v>0</v>
      </c>
      <c r="M328">
        <f>BH328 - IF(AU328&gt;1, L328*BB328*100.0/(AW328*BV328), 0)</f>
        <v>0</v>
      </c>
      <c r="N328">
        <f>((T328-J328/2)*M328-L328)/(T328+J328/2)</f>
        <v>0</v>
      </c>
      <c r="O328">
        <f>N328*(BO328+BP328)/1000.0</f>
        <v>0</v>
      </c>
      <c r="P328">
        <f>(BH328 - IF(AU328&gt;1, L328*BB328*100.0/(AW328*BV328), 0))*(BO328+BP328)/1000.0</f>
        <v>0</v>
      </c>
      <c r="Q328">
        <f>2.0/((1/S328-1/R328)+SIGN(S328)*SQRT((1/S328-1/R328)*(1/S328-1/R328) + 4*BC328/((BC328+1)*(BC328+1))*(2*1/S328*1/R328-1/R328*1/R328)))</f>
        <v>0</v>
      </c>
      <c r="R328">
        <f>IF(LEFT(BD328,1)&lt;&gt;"0",IF(LEFT(BD328,1)="1",3.0,BE328),$D$5+$E$5*(BV328*BO328/($K$5*1000))+$F$5*(BV328*BO328/($K$5*1000))*MAX(MIN(BB328,$J$5),$I$5)*MAX(MIN(BB328,$J$5),$I$5)+$G$5*MAX(MIN(BB328,$J$5),$I$5)*(BV328*BO328/($K$5*1000))+$H$5*(BV328*BO328/($K$5*1000))*(BV328*BO328/($K$5*1000)))</f>
        <v>0</v>
      </c>
      <c r="S328">
        <f>J328*(1000-(1000*0.61365*exp(17.502*W328/(240.97+W328))/(BO328+BP328)+BJ328)/2)/(1000*0.61365*exp(17.502*W328/(240.97+W328))/(BO328+BP328)-BJ328)</f>
        <v>0</v>
      </c>
      <c r="T328">
        <f>1/((BC328+1)/(Q328/1.6)+1/(R328/1.37)) + BC328/((BC328+1)/(Q328/1.6) + BC328/(R328/1.37))</f>
        <v>0</v>
      </c>
      <c r="U328">
        <f>(AX328*BA328)</f>
        <v>0</v>
      </c>
      <c r="V328">
        <f>(BQ328+(U328+2*0.95*5.67E-8*(((BQ328+$B$7)+273)^4-(BQ328+273)^4)-44100*J328)/(1.84*29.3*R328+8*0.95*5.67E-8*(BQ328+273)^3))</f>
        <v>0</v>
      </c>
      <c r="W328">
        <f>($C$7*BR328+$D$7*BS328+$E$7*V328)</f>
        <v>0</v>
      </c>
      <c r="X328">
        <f>0.61365*exp(17.502*W328/(240.97+W328))</f>
        <v>0</v>
      </c>
      <c r="Y328">
        <f>(Z328/AA328*100)</f>
        <v>0</v>
      </c>
      <c r="Z328">
        <f>BJ328*(BO328+BP328)/1000</f>
        <v>0</v>
      </c>
      <c r="AA328">
        <f>0.61365*exp(17.502*BQ328/(240.97+BQ328))</f>
        <v>0</v>
      </c>
      <c r="AB328">
        <f>(X328-BJ328*(BO328+BP328)/1000)</f>
        <v>0</v>
      </c>
      <c r="AC328">
        <f>(-J328*44100)</f>
        <v>0</v>
      </c>
      <c r="AD328">
        <f>2*29.3*R328*0.92*(BQ328-W328)</f>
        <v>0</v>
      </c>
      <c r="AE328">
        <f>2*0.95*5.67E-8*(((BQ328+$B$7)+273)^4-(W328+273)^4)</f>
        <v>0</v>
      </c>
      <c r="AF328">
        <f>U328+AE328+AC328+AD328</f>
        <v>0</v>
      </c>
      <c r="AG328">
        <f>BN328*AU328*(BI328-BH328*(1000-AU328*BK328)/(1000-AU328*BJ328))/(100*BB328)</f>
        <v>0</v>
      </c>
      <c r="AH328">
        <f>1000*BN328*AU328*(BJ328-BK328)/(100*BB328*(1000-AU328*BJ328))</f>
        <v>0</v>
      </c>
      <c r="AI328">
        <f>(AJ328 - AK328 - BO328*1E3/(8.314*(BQ328+273.15)) * AM328/BN328 * AL328) * BN328/(100*BB328) * (1000 - BK328)/1000</f>
        <v>0</v>
      </c>
      <c r="AJ328">
        <v>1322.99159836039</v>
      </c>
      <c r="AK328">
        <v>1293.63460606061</v>
      </c>
      <c r="AL328">
        <v>3.4535997240716</v>
      </c>
      <c r="AM328">
        <v>66.8778104933795</v>
      </c>
      <c r="AN328">
        <f>(AP328 - AO328 + BO328*1E3/(8.314*(BQ328+273.15)) * AR328/BN328 * AQ328) * BN328/(100*BB328) * 1000/(1000 - AP328)</f>
        <v>0</v>
      </c>
      <c r="AO328">
        <v>23.8617264609241</v>
      </c>
      <c r="AP328">
        <v>24.8127793939394</v>
      </c>
      <c r="AQ328">
        <v>8.05598539428915e-05</v>
      </c>
      <c r="AR328">
        <v>77.414151381061</v>
      </c>
      <c r="AS328">
        <v>33</v>
      </c>
      <c r="AT328">
        <v>7</v>
      </c>
      <c r="AU328">
        <f>IF(AS328*$H$13&gt;=AW328,1.0,(AW328/(AW328-AS328*$H$13)))</f>
        <v>0</v>
      </c>
      <c r="AV328">
        <f>(AU328-1)*100</f>
        <v>0</v>
      </c>
      <c r="AW328">
        <f>MAX(0,($B$13+$C$13*BV328)/(1+$D$13*BV328)*BO328/(BQ328+273)*$E$13)</f>
        <v>0</v>
      </c>
      <c r="AX328">
        <f>$B$11*BW328+$C$11*BX328+$F$11*CI328*(1-CL328)</f>
        <v>0</v>
      </c>
      <c r="AY328">
        <f>AX328*AZ328</f>
        <v>0</v>
      </c>
      <c r="AZ328">
        <f>($B$11*$D$9+$C$11*$D$9+$F$11*((CV328+CN328)/MAX(CV328+CN328+CW328, 0.1)*$I$9+CW328/MAX(CV328+CN328+CW328, 0.1)*$J$9))/($B$11+$C$11+$F$11)</f>
        <v>0</v>
      </c>
      <c r="BA328">
        <f>($B$11*$K$9+$C$11*$K$9+$F$11*((CV328+CN328)/MAX(CV328+CN328+CW328, 0.1)*$P$9+CW328/MAX(CV328+CN328+CW328, 0.1)*$Q$9))/($B$11+$C$11+$F$11)</f>
        <v>0</v>
      </c>
      <c r="BB328">
        <v>2.18</v>
      </c>
      <c r="BC328">
        <v>0.5</v>
      </c>
      <c r="BD328" t="s">
        <v>355</v>
      </c>
      <c r="BE328">
        <v>2</v>
      </c>
      <c r="BF328" t="b">
        <v>1</v>
      </c>
      <c r="BG328">
        <v>1656175988</v>
      </c>
      <c r="BH328">
        <v>1238.09518518518</v>
      </c>
      <c r="BI328">
        <v>1277.23259259259</v>
      </c>
      <c r="BJ328">
        <v>24.8084555555556</v>
      </c>
      <c r="BK328">
        <v>23.8395296296296</v>
      </c>
      <c r="BL328">
        <v>1235.44925925926</v>
      </c>
      <c r="BM328">
        <v>24.7569</v>
      </c>
      <c r="BN328">
        <v>500.027037037037</v>
      </c>
      <c r="BO328">
        <v>76.3467444444444</v>
      </c>
      <c r="BP328">
        <v>0.100016177777778</v>
      </c>
      <c r="BQ328">
        <v>28.0963888888889</v>
      </c>
      <c r="BR328">
        <v>28.4865925925926</v>
      </c>
      <c r="BS328">
        <v>999.9</v>
      </c>
      <c r="BT328">
        <v>0</v>
      </c>
      <c r="BU328">
        <v>0</v>
      </c>
      <c r="BV328">
        <v>9992.5462962963</v>
      </c>
      <c r="BW328">
        <v>0</v>
      </c>
      <c r="BX328">
        <v>1995.80444444444</v>
      </c>
      <c r="BY328">
        <v>-39.1374444444444</v>
      </c>
      <c r="BZ328">
        <v>1269.59111111111</v>
      </c>
      <c r="CA328">
        <v>1308.42518518519</v>
      </c>
      <c r="CB328">
        <v>0.968920185185185</v>
      </c>
      <c r="CC328">
        <v>1277.23259259259</v>
      </c>
      <c r="CD328">
        <v>23.8395296296296</v>
      </c>
      <c r="CE328">
        <v>1.89404444444444</v>
      </c>
      <c r="CF328">
        <v>1.82007074074074</v>
      </c>
      <c r="CG328">
        <v>16.585337037037</v>
      </c>
      <c r="CH328">
        <v>15.960237037037</v>
      </c>
      <c r="CI328">
        <v>1999.98111111111</v>
      </c>
      <c r="CJ328">
        <v>0.979998037037037</v>
      </c>
      <c r="CK328">
        <v>0.0200017222222222</v>
      </c>
      <c r="CL328">
        <v>0</v>
      </c>
      <c r="CM328">
        <v>2.48134814814815</v>
      </c>
      <c r="CN328">
        <v>0</v>
      </c>
      <c r="CO328">
        <v>2059.38592592593</v>
      </c>
      <c r="CP328">
        <v>16705.2555555556</v>
      </c>
      <c r="CQ328">
        <v>46.562</v>
      </c>
      <c r="CR328">
        <v>49.375</v>
      </c>
      <c r="CS328">
        <v>47.625</v>
      </c>
      <c r="CT328">
        <v>47.312</v>
      </c>
      <c r="CU328">
        <v>46.125</v>
      </c>
      <c r="CV328">
        <v>1959.98111111111</v>
      </c>
      <c r="CW328">
        <v>40</v>
      </c>
      <c r="CX328">
        <v>0</v>
      </c>
      <c r="CY328">
        <v>1656175994.4</v>
      </c>
      <c r="CZ328">
        <v>0</v>
      </c>
      <c r="DA328">
        <v>0</v>
      </c>
      <c r="DB328" t="s">
        <v>356</v>
      </c>
      <c r="DC328">
        <v>1656081796.1</v>
      </c>
      <c r="DD328">
        <v>1656081786.6</v>
      </c>
      <c r="DE328">
        <v>0</v>
      </c>
      <c r="DF328">
        <v>0.447</v>
      </c>
      <c r="DG328">
        <v>0.012</v>
      </c>
      <c r="DH328">
        <v>1.816</v>
      </c>
      <c r="DI328">
        <v>-0.091</v>
      </c>
      <c r="DJ328">
        <v>420</v>
      </c>
      <c r="DK328">
        <v>13</v>
      </c>
      <c r="DL328">
        <v>0.64</v>
      </c>
      <c r="DM328">
        <v>0.22</v>
      </c>
      <c r="DN328">
        <v>-39.0641804878049</v>
      </c>
      <c r="DO328">
        <v>-1.50841254355403</v>
      </c>
      <c r="DP328">
        <v>0.189032286853154</v>
      </c>
      <c r="DQ328">
        <v>0</v>
      </c>
      <c r="DR328">
        <v>0.981819804878049</v>
      </c>
      <c r="DS328">
        <v>-0.23155492682927</v>
      </c>
      <c r="DT328">
        <v>0.0282327767797224</v>
      </c>
      <c r="DU328">
        <v>0</v>
      </c>
      <c r="DV328">
        <v>0</v>
      </c>
      <c r="DW328">
        <v>2</v>
      </c>
      <c r="DX328" t="s">
        <v>357</v>
      </c>
      <c r="DY328">
        <v>2.78522</v>
      </c>
      <c r="DZ328">
        <v>2.71625</v>
      </c>
      <c r="EA328">
        <v>0.161378</v>
      </c>
      <c r="EB328">
        <v>0.164345</v>
      </c>
      <c r="EC328">
        <v>0.0880896</v>
      </c>
      <c r="ED328">
        <v>0.0851046</v>
      </c>
      <c r="EE328">
        <v>23226.3</v>
      </c>
      <c r="EF328">
        <v>20083.2</v>
      </c>
      <c r="EG328">
        <v>24839.7</v>
      </c>
      <c r="EH328">
        <v>23448.1</v>
      </c>
      <c r="EI328">
        <v>38770.3</v>
      </c>
      <c r="EJ328">
        <v>35567.4</v>
      </c>
      <c r="EK328">
        <v>45023.8</v>
      </c>
      <c r="EL328">
        <v>41908.7</v>
      </c>
      <c r="EM328">
        <v>1.65</v>
      </c>
      <c r="EN328">
        <v>2.06115</v>
      </c>
      <c r="EO328">
        <v>-0.0578016</v>
      </c>
      <c r="EP328">
        <v>0</v>
      </c>
      <c r="EQ328">
        <v>29.4197</v>
      </c>
      <c r="ER328">
        <v>999.9</v>
      </c>
      <c r="ES328">
        <v>33.061</v>
      </c>
      <c r="ET328">
        <v>38.965</v>
      </c>
      <c r="EU328">
        <v>30.3731</v>
      </c>
      <c r="EV328">
        <v>53.7269</v>
      </c>
      <c r="EW328">
        <v>31.903</v>
      </c>
      <c r="EX328">
        <v>2</v>
      </c>
      <c r="EY328">
        <v>0.750587</v>
      </c>
      <c r="EZ328">
        <v>5.98638</v>
      </c>
      <c r="FA328">
        <v>20.1364</v>
      </c>
      <c r="FB328">
        <v>5.23391</v>
      </c>
      <c r="FC328">
        <v>11.9962</v>
      </c>
      <c r="FD328">
        <v>4.95545</v>
      </c>
      <c r="FE328">
        <v>3.30395</v>
      </c>
      <c r="FF328">
        <v>9999</v>
      </c>
      <c r="FG328">
        <v>312.6</v>
      </c>
      <c r="FH328">
        <v>3848</v>
      </c>
      <c r="FI328">
        <v>9999</v>
      </c>
      <c r="FJ328">
        <v>1.86814</v>
      </c>
      <c r="FK328">
        <v>1.86401</v>
      </c>
      <c r="FL328">
        <v>1.87136</v>
      </c>
      <c r="FM328">
        <v>1.86258</v>
      </c>
      <c r="FN328">
        <v>1.86188</v>
      </c>
      <c r="FO328">
        <v>1.86821</v>
      </c>
      <c r="FP328">
        <v>1.85837</v>
      </c>
      <c r="FQ328">
        <v>1.86462</v>
      </c>
      <c r="FR328">
        <v>5</v>
      </c>
      <c r="FS328">
        <v>0</v>
      </c>
      <c r="FT328">
        <v>0</v>
      </c>
      <c r="FU328">
        <v>0</v>
      </c>
      <c r="FV328" t="s">
        <v>358</v>
      </c>
      <c r="FW328" t="s">
        <v>359</v>
      </c>
      <c r="FX328" t="s">
        <v>360</v>
      </c>
      <c r="FY328" t="s">
        <v>360</v>
      </c>
      <c r="FZ328" t="s">
        <v>360</v>
      </c>
      <c r="GA328" t="s">
        <v>360</v>
      </c>
      <c r="GB328">
        <v>0</v>
      </c>
      <c r="GC328">
        <v>100</v>
      </c>
      <c r="GD328">
        <v>100</v>
      </c>
      <c r="GE328">
        <v>2.69</v>
      </c>
      <c r="GF328">
        <v>0.0516</v>
      </c>
      <c r="GG328">
        <v>0.394990895927804</v>
      </c>
      <c r="GH328">
        <v>0.00311535208462502</v>
      </c>
      <c r="GI328">
        <v>-2.16445174003142e-06</v>
      </c>
      <c r="GJ328">
        <v>9.0383515404126e-10</v>
      </c>
      <c r="GK328">
        <v>0.0515542376217994</v>
      </c>
      <c r="GL328">
        <v>0</v>
      </c>
      <c r="GM328">
        <v>0</v>
      </c>
      <c r="GN328">
        <v>0</v>
      </c>
      <c r="GO328">
        <v>18</v>
      </c>
      <c r="GP328">
        <v>2154</v>
      </c>
      <c r="GQ328">
        <v>2</v>
      </c>
      <c r="GR328">
        <v>17</v>
      </c>
      <c r="GS328">
        <v>1570</v>
      </c>
      <c r="GT328">
        <v>1570.1</v>
      </c>
      <c r="GU328">
        <v>3.26416</v>
      </c>
      <c r="GV328">
        <v>2.36084</v>
      </c>
      <c r="GW328">
        <v>1.99829</v>
      </c>
      <c r="GX328">
        <v>2.66479</v>
      </c>
      <c r="GY328">
        <v>2.09351</v>
      </c>
      <c r="GZ328">
        <v>2.41211</v>
      </c>
      <c r="HA328">
        <v>44.2232</v>
      </c>
      <c r="HB328">
        <v>14.815</v>
      </c>
      <c r="HC328">
        <v>18</v>
      </c>
      <c r="HD328">
        <v>404.75</v>
      </c>
      <c r="HE328">
        <v>692.271</v>
      </c>
      <c r="HF328">
        <v>23.0012</v>
      </c>
      <c r="HG328">
        <v>36.5474</v>
      </c>
      <c r="HH328">
        <v>30.0009</v>
      </c>
      <c r="HI328">
        <v>36.2891</v>
      </c>
      <c r="HJ328">
        <v>36.2763</v>
      </c>
      <c r="HK328">
        <v>65.3107</v>
      </c>
      <c r="HL328">
        <v>24.1852</v>
      </c>
      <c r="HM328">
        <v>22.9527</v>
      </c>
      <c r="HN328">
        <v>23</v>
      </c>
      <c r="HO328">
        <v>1321.16</v>
      </c>
      <c r="HP328">
        <v>23.9905</v>
      </c>
      <c r="HQ328">
        <v>95.2019</v>
      </c>
      <c r="HR328">
        <v>98.4618</v>
      </c>
    </row>
    <row r="329" spans="1:226">
      <c r="A329">
        <v>313</v>
      </c>
      <c r="B329">
        <v>1656176000.5</v>
      </c>
      <c r="C329">
        <v>6204</v>
      </c>
      <c r="D329" t="s">
        <v>987</v>
      </c>
      <c r="E329" t="s">
        <v>988</v>
      </c>
      <c r="F329">
        <v>5</v>
      </c>
      <c r="G329" t="s">
        <v>832</v>
      </c>
      <c r="H329" t="s">
        <v>354</v>
      </c>
      <c r="I329">
        <v>1656175992.71429</v>
      </c>
      <c r="J329">
        <f>(K329)/1000</f>
        <v>0</v>
      </c>
      <c r="K329">
        <f>IF(BF329, AN329, AH329)</f>
        <v>0</v>
      </c>
      <c r="L329">
        <f>IF(BF329, AI329, AG329)</f>
        <v>0</v>
      </c>
      <c r="M329">
        <f>BH329 - IF(AU329&gt;1, L329*BB329*100.0/(AW329*BV329), 0)</f>
        <v>0</v>
      </c>
      <c r="N329">
        <f>((T329-J329/2)*M329-L329)/(T329+J329/2)</f>
        <v>0</v>
      </c>
      <c r="O329">
        <f>N329*(BO329+BP329)/1000.0</f>
        <v>0</v>
      </c>
      <c r="P329">
        <f>(BH329 - IF(AU329&gt;1, L329*BB329*100.0/(AW329*BV329), 0))*(BO329+BP329)/1000.0</f>
        <v>0</v>
      </c>
      <c r="Q329">
        <f>2.0/((1/S329-1/R329)+SIGN(S329)*SQRT((1/S329-1/R329)*(1/S329-1/R329) + 4*BC329/((BC329+1)*(BC329+1))*(2*1/S329*1/R329-1/R329*1/R329)))</f>
        <v>0</v>
      </c>
      <c r="R329">
        <f>IF(LEFT(BD329,1)&lt;&gt;"0",IF(LEFT(BD329,1)="1",3.0,BE329),$D$5+$E$5*(BV329*BO329/($K$5*1000))+$F$5*(BV329*BO329/($K$5*1000))*MAX(MIN(BB329,$J$5),$I$5)*MAX(MIN(BB329,$J$5),$I$5)+$G$5*MAX(MIN(BB329,$J$5),$I$5)*(BV329*BO329/($K$5*1000))+$H$5*(BV329*BO329/($K$5*1000))*(BV329*BO329/($K$5*1000)))</f>
        <v>0</v>
      </c>
      <c r="S329">
        <f>J329*(1000-(1000*0.61365*exp(17.502*W329/(240.97+W329))/(BO329+BP329)+BJ329)/2)/(1000*0.61365*exp(17.502*W329/(240.97+W329))/(BO329+BP329)-BJ329)</f>
        <v>0</v>
      </c>
      <c r="T329">
        <f>1/((BC329+1)/(Q329/1.6)+1/(R329/1.37)) + BC329/((BC329+1)/(Q329/1.6) + BC329/(R329/1.37))</f>
        <v>0</v>
      </c>
      <c r="U329">
        <f>(AX329*BA329)</f>
        <v>0</v>
      </c>
      <c r="V329">
        <f>(BQ329+(U329+2*0.95*5.67E-8*(((BQ329+$B$7)+273)^4-(BQ329+273)^4)-44100*J329)/(1.84*29.3*R329+8*0.95*5.67E-8*(BQ329+273)^3))</f>
        <v>0</v>
      </c>
      <c r="W329">
        <f>($C$7*BR329+$D$7*BS329+$E$7*V329)</f>
        <v>0</v>
      </c>
      <c r="X329">
        <f>0.61365*exp(17.502*W329/(240.97+W329))</f>
        <v>0</v>
      </c>
      <c r="Y329">
        <f>(Z329/AA329*100)</f>
        <v>0</v>
      </c>
      <c r="Z329">
        <f>BJ329*(BO329+BP329)/1000</f>
        <v>0</v>
      </c>
      <c r="AA329">
        <f>0.61365*exp(17.502*BQ329/(240.97+BQ329))</f>
        <v>0</v>
      </c>
      <c r="AB329">
        <f>(X329-BJ329*(BO329+BP329)/1000)</f>
        <v>0</v>
      </c>
      <c r="AC329">
        <f>(-J329*44100)</f>
        <v>0</v>
      </c>
      <c r="AD329">
        <f>2*29.3*R329*0.92*(BQ329-W329)</f>
        <v>0</v>
      </c>
      <c r="AE329">
        <f>2*0.95*5.67E-8*(((BQ329+$B$7)+273)^4-(W329+273)^4)</f>
        <v>0</v>
      </c>
      <c r="AF329">
        <f>U329+AE329+AC329+AD329</f>
        <v>0</v>
      </c>
      <c r="AG329">
        <f>BN329*AU329*(BI329-BH329*(1000-AU329*BK329)/(1000-AU329*BJ329))/(100*BB329)</f>
        <v>0</v>
      </c>
      <c r="AH329">
        <f>1000*BN329*AU329*(BJ329-BK329)/(100*BB329*(1000-AU329*BJ329))</f>
        <v>0</v>
      </c>
      <c r="AI329">
        <f>(AJ329 - AK329 - BO329*1E3/(8.314*(BQ329+273.15)) * AM329/BN329 * AL329) * BN329/(100*BB329) * (1000 - BK329)/1000</f>
        <v>0</v>
      </c>
      <c r="AJ329">
        <v>1340.2269036811</v>
      </c>
      <c r="AK329">
        <v>1310.8163030303</v>
      </c>
      <c r="AL329">
        <v>3.4271006811617</v>
      </c>
      <c r="AM329">
        <v>66.8778104933795</v>
      </c>
      <c r="AN329">
        <f>(AP329 - AO329 + BO329*1E3/(8.314*(BQ329+273.15)) * AR329/BN329 * AQ329) * BN329/(100*BB329) * 1000/(1000 - AP329)</f>
        <v>0</v>
      </c>
      <c r="AO329">
        <v>23.8882403393709</v>
      </c>
      <c r="AP329">
        <v>24.8214490909091</v>
      </c>
      <c r="AQ329">
        <v>6.16728020278299e-05</v>
      </c>
      <c r="AR329">
        <v>77.414151381061</v>
      </c>
      <c r="AS329">
        <v>33</v>
      </c>
      <c r="AT329">
        <v>7</v>
      </c>
      <c r="AU329">
        <f>IF(AS329*$H$13&gt;=AW329,1.0,(AW329/(AW329-AS329*$H$13)))</f>
        <v>0</v>
      </c>
      <c r="AV329">
        <f>(AU329-1)*100</f>
        <v>0</v>
      </c>
      <c r="AW329">
        <f>MAX(0,($B$13+$C$13*BV329)/(1+$D$13*BV329)*BO329/(BQ329+273)*$E$13)</f>
        <v>0</v>
      </c>
      <c r="AX329">
        <f>$B$11*BW329+$C$11*BX329+$F$11*CI329*(1-CL329)</f>
        <v>0</v>
      </c>
      <c r="AY329">
        <f>AX329*AZ329</f>
        <v>0</v>
      </c>
      <c r="AZ329">
        <f>($B$11*$D$9+$C$11*$D$9+$F$11*((CV329+CN329)/MAX(CV329+CN329+CW329, 0.1)*$I$9+CW329/MAX(CV329+CN329+CW329, 0.1)*$J$9))/($B$11+$C$11+$F$11)</f>
        <v>0</v>
      </c>
      <c r="BA329">
        <f>($B$11*$K$9+$C$11*$K$9+$F$11*((CV329+CN329)/MAX(CV329+CN329+CW329, 0.1)*$P$9+CW329/MAX(CV329+CN329+CW329, 0.1)*$Q$9))/($B$11+$C$11+$F$11)</f>
        <v>0</v>
      </c>
      <c r="BB329">
        <v>2.18</v>
      </c>
      <c r="BC329">
        <v>0.5</v>
      </c>
      <c r="BD329" t="s">
        <v>355</v>
      </c>
      <c r="BE329">
        <v>2</v>
      </c>
      <c r="BF329" t="b">
        <v>1</v>
      </c>
      <c r="BG329">
        <v>1656175992.71429</v>
      </c>
      <c r="BH329">
        <v>1253.86178571429</v>
      </c>
      <c r="BI329">
        <v>1292.97535714286</v>
      </c>
      <c r="BJ329">
        <v>24.8103035714286</v>
      </c>
      <c r="BK329">
        <v>23.8697321428571</v>
      </c>
      <c r="BL329">
        <v>1251.18642857143</v>
      </c>
      <c r="BM329">
        <v>24.7587428571429</v>
      </c>
      <c r="BN329">
        <v>500.020785714286</v>
      </c>
      <c r="BO329">
        <v>76.3469321428571</v>
      </c>
      <c r="BP329">
        <v>0.0999904142857143</v>
      </c>
      <c r="BQ329">
        <v>28.0995464285714</v>
      </c>
      <c r="BR329">
        <v>28.4956892857143</v>
      </c>
      <c r="BS329">
        <v>999.9</v>
      </c>
      <c r="BT329">
        <v>0</v>
      </c>
      <c r="BU329">
        <v>0</v>
      </c>
      <c r="BV329">
        <v>9994.35357142857</v>
      </c>
      <c r="BW329">
        <v>0</v>
      </c>
      <c r="BX329">
        <v>1996.21392857143</v>
      </c>
      <c r="BY329">
        <v>-39.1135285714286</v>
      </c>
      <c r="BZ329">
        <v>1285.7625</v>
      </c>
      <c r="CA329">
        <v>1324.59357142857</v>
      </c>
      <c r="CB329">
        <v>0.940562357142857</v>
      </c>
      <c r="CC329">
        <v>1292.97535714286</v>
      </c>
      <c r="CD329">
        <v>23.8697321428571</v>
      </c>
      <c r="CE329">
        <v>1.89419</v>
      </c>
      <c r="CF329">
        <v>1.82238071428571</v>
      </c>
      <c r="CG329">
        <v>16.5865428571429</v>
      </c>
      <c r="CH329">
        <v>15.9800857142857</v>
      </c>
      <c r="CI329">
        <v>1999.98071428571</v>
      </c>
      <c r="CJ329">
        <v>0.979998142857143</v>
      </c>
      <c r="CK329">
        <v>0.0200016428571429</v>
      </c>
      <c r="CL329">
        <v>0</v>
      </c>
      <c r="CM329">
        <v>2.44177857142857</v>
      </c>
      <c r="CN329">
        <v>0</v>
      </c>
      <c r="CO329">
        <v>2058.86035714286</v>
      </c>
      <c r="CP329">
        <v>16705.2464285714</v>
      </c>
      <c r="CQ329">
        <v>46.562</v>
      </c>
      <c r="CR329">
        <v>49.375</v>
      </c>
      <c r="CS329">
        <v>47.625</v>
      </c>
      <c r="CT329">
        <v>47.312</v>
      </c>
      <c r="CU329">
        <v>46.125</v>
      </c>
      <c r="CV329">
        <v>1959.98071428571</v>
      </c>
      <c r="CW329">
        <v>40</v>
      </c>
      <c r="CX329">
        <v>0</v>
      </c>
      <c r="CY329">
        <v>1656175999.2</v>
      </c>
      <c r="CZ329">
        <v>0</v>
      </c>
      <c r="DA329">
        <v>0</v>
      </c>
      <c r="DB329" t="s">
        <v>356</v>
      </c>
      <c r="DC329">
        <v>1656081796.1</v>
      </c>
      <c r="DD329">
        <v>1656081786.6</v>
      </c>
      <c r="DE329">
        <v>0</v>
      </c>
      <c r="DF329">
        <v>0.447</v>
      </c>
      <c r="DG329">
        <v>0.012</v>
      </c>
      <c r="DH329">
        <v>1.816</v>
      </c>
      <c r="DI329">
        <v>-0.091</v>
      </c>
      <c r="DJ329">
        <v>420</v>
      </c>
      <c r="DK329">
        <v>13</v>
      </c>
      <c r="DL329">
        <v>0.64</v>
      </c>
      <c r="DM329">
        <v>0.22</v>
      </c>
      <c r="DN329">
        <v>-39.1233609756098</v>
      </c>
      <c r="DO329">
        <v>-0.497180487804854</v>
      </c>
      <c r="DP329">
        <v>0.18448203545041</v>
      </c>
      <c r="DQ329">
        <v>0</v>
      </c>
      <c r="DR329">
        <v>0.961911146341463</v>
      </c>
      <c r="DS329">
        <v>-0.31977804878049</v>
      </c>
      <c r="DT329">
        <v>0.0347718709974242</v>
      </c>
      <c r="DU329">
        <v>0</v>
      </c>
      <c r="DV329">
        <v>0</v>
      </c>
      <c r="DW329">
        <v>2</v>
      </c>
      <c r="DX329" t="s">
        <v>357</v>
      </c>
      <c r="DY329">
        <v>2.7853</v>
      </c>
      <c r="DZ329">
        <v>2.71644</v>
      </c>
      <c r="EA329">
        <v>0.162697</v>
      </c>
      <c r="EB329">
        <v>0.165554</v>
      </c>
      <c r="EC329">
        <v>0.088109</v>
      </c>
      <c r="ED329">
        <v>0.0852514</v>
      </c>
      <c r="EE329">
        <v>23188.6</v>
      </c>
      <c r="EF329">
        <v>20054</v>
      </c>
      <c r="EG329">
        <v>24838.6</v>
      </c>
      <c r="EH329">
        <v>23448.1</v>
      </c>
      <c r="EI329">
        <v>38768.3</v>
      </c>
      <c r="EJ329">
        <v>35561.5</v>
      </c>
      <c r="EK329">
        <v>45022.4</v>
      </c>
      <c r="EL329">
        <v>41908.5</v>
      </c>
      <c r="EM329">
        <v>1.64965</v>
      </c>
      <c r="EN329">
        <v>2.06093</v>
      </c>
      <c r="EO329">
        <v>-0.0516996</v>
      </c>
      <c r="EP329">
        <v>0</v>
      </c>
      <c r="EQ329">
        <v>29.4285</v>
      </c>
      <c r="ER329">
        <v>999.9</v>
      </c>
      <c r="ES329">
        <v>33.061</v>
      </c>
      <c r="ET329">
        <v>38.965</v>
      </c>
      <c r="EU329">
        <v>30.3708</v>
      </c>
      <c r="EV329">
        <v>53.2869</v>
      </c>
      <c r="EW329">
        <v>32.0232</v>
      </c>
      <c r="EX329">
        <v>2</v>
      </c>
      <c r="EY329">
        <v>0.751405</v>
      </c>
      <c r="EZ329">
        <v>5.99933</v>
      </c>
      <c r="FA329">
        <v>20.136</v>
      </c>
      <c r="FB329">
        <v>5.23286</v>
      </c>
      <c r="FC329">
        <v>11.9972</v>
      </c>
      <c r="FD329">
        <v>4.95505</v>
      </c>
      <c r="FE329">
        <v>3.30393</v>
      </c>
      <c r="FF329">
        <v>9999</v>
      </c>
      <c r="FG329">
        <v>312.6</v>
      </c>
      <c r="FH329">
        <v>3848</v>
      </c>
      <c r="FI329">
        <v>9999</v>
      </c>
      <c r="FJ329">
        <v>1.86813</v>
      </c>
      <c r="FK329">
        <v>1.86401</v>
      </c>
      <c r="FL329">
        <v>1.87136</v>
      </c>
      <c r="FM329">
        <v>1.86256</v>
      </c>
      <c r="FN329">
        <v>1.86188</v>
      </c>
      <c r="FO329">
        <v>1.86823</v>
      </c>
      <c r="FP329">
        <v>1.85838</v>
      </c>
      <c r="FQ329">
        <v>1.86462</v>
      </c>
      <c r="FR329">
        <v>5</v>
      </c>
      <c r="FS329">
        <v>0</v>
      </c>
      <c r="FT329">
        <v>0</v>
      </c>
      <c r="FU329">
        <v>0</v>
      </c>
      <c r="FV329" t="s">
        <v>358</v>
      </c>
      <c r="FW329" t="s">
        <v>359</v>
      </c>
      <c r="FX329" t="s">
        <v>360</v>
      </c>
      <c r="FY329" t="s">
        <v>360</v>
      </c>
      <c r="FZ329" t="s">
        <v>360</v>
      </c>
      <c r="GA329" t="s">
        <v>360</v>
      </c>
      <c r="GB329">
        <v>0</v>
      </c>
      <c r="GC329">
        <v>100</v>
      </c>
      <c r="GD329">
        <v>100</v>
      </c>
      <c r="GE329">
        <v>2.72</v>
      </c>
      <c r="GF329">
        <v>0.0516</v>
      </c>
      <c r="GG329">
        <v>0.394990895927804</v>
      </c>
      <c r="GH329">
        <v>0.00311535208462502</v>
      </c>
      <c r="GI329">
        <v>-2.16445174003142e-06</v>
      </c>
      <c r="GJ329">
        <v>9.0383515404126e-10</v>
      </c>
      <c r="GK329">
        <v>0.0515542376217994</v>
      </c>
      <c r="GL329">
        <v>0</v>
      </c>
      <c r="GM329">
        <v>0</v>
      </c>
      <c r="GN329">
        <v>0</v>
      </c>
      <c r="GO329">
        <v>18</v>
      </c>
      <c r="GP329">
        <v>2154</v>
      </c>
      <c r="GQ329">
        <v>2</v>
      </c>
      <c r="GR329">
        <v>17</v>
      </c>
      <c r="GS329">
        <v>1570.1</v>
      </c>
      <c r="GT329">
        <v>1570.2</v>
      </c>
      <c r="GU329">
        <v>3.29834</v>
      </c>
      <c r="GV329">
        <v>2.37305</v>
      </c>
      <c r="GW329">
        <v>1.99829</v>
      </c>
      <c r="GX329">
        <v>2.66479</v>
      </c>
      <c r="GY329">
        <v>2.09351</v>
      </c>
      <c r="GZ329">
        <v>2.3645</v>
      </c>
      <c r="HA329">
        <v>44.2232</v>
      </c>
      <c r="HB329">
        <v>14.7975</v>
      </c>
      <c r="HC329">
        <v>18</v>
      </c>
      <c r="HD329">
        <v>404.609</v>
      </c>
      <c r="HE329">
        <v>692.188</v>
      </c>
      <c r="HF329">
        <v>23.0023</v>
      </c>
      <c r="HG329">
        <v>36.5585</v>
      </c>
      <c r="HH329">
        <v>30.0009</v>
      </c>
      <c r="HI329">
        <v>36.2997</v>
      </c>
      <c r="HJ329">
        <v>36.2873</v>
      </c>
      <c r="HK329">
        <v>65.9737</v>
      </c>
      <c r="HL329">
        <v>23.9098</v>
      </c>
      <c r="HM329">
        <v>22.9527</v>
      </c>
      <c r="HN329">
        <v>23</v>
      </c>
      <c r="HO329">
        <v>1341.43</v>
      </c>
      <c r="HP329">
        <v>24.0042</v>
      </c>
      <c r="HQ329">
        <v>95.1986</v>
      </c>
      <c r="HR329">
        <v>98.4615</v>
      </c>
    </row>
    <row r="330" spans="1:226">
      <c r="A330">
        <v>314</v>
      </c>
      <c r="B330">
        <v>1656176005.5</v>
      </c>
      <c r="C330">
        <v>6209</v>
      </c>
      <c r="D330" t="s">
        <v>989</v>
      </c>
      <c r="E330" t="s">
        <v>990</v>
      </c>
      <c r="F330">
        <v>5</v>
      </c>
      <c r="G330" t="s">
        <v>832</v>
      </c>
      <c r="H330" t="s">
        <v>354</v>
      </c>
      <c r="I330">
        <v>1656175998</v>
      </c>
      <c r="J330">
        <f>(K330)/1000</f>
        <v>0</v>
      </c>
      <c r="K330">
        <f>IF(BF330, AN330, AH330)</f>
        <v>0</v>
      </c>
      <c r="L330">
        <f>IF(BF330, AI330, AG330)</f>
        <v>0</v>
      </c>
      <c r="M330">
        <f>BH330 - IF(AU330&gt;1, L330*BB330*100.0/(AW330*BV330), 0)</f>
        <v>0</v>
      </c>
      <c r="N330">
        <f>((T330-J330/2)*M330-L330)/(T330+J330/2)</f>
        <v>0</v>
      </c>
      <c r="O330">
        <f>N330*(BO330+BP330)/1000.0</f>
        <v>0</v>
      </c>
      <c r="P330">
        <f>(BH330 - IF(AU330&gt;1, L330*BB330*100.0/(AW330*BV330), 0))*(BO330+BP330)/1000.0</f>
        <v>0</v>
      </c>
      <c r="Q330">
        <f>2.0/((1/S330-1/R330)+SIGN(S330)*SQRT((1/S330-1/R330)*(1/S330-1/R330) + 4*BC330/((BC330+1)*(BC330+1))*(2*1/S330*1/R330-1/R330*1/R330)))</f>
        <v>0</v>
      </c>
      <c r="R330">
        <f>IF(LEFT(BD330,1)&lt;&gt;"0",IF(LEFT(BD330,1)="1",3.0,BE330),$D$5+$E$5*(BV330*BO330/($K$5*1000))+$F$5*(BV330*BO330/($K$5*1000))*MAX(MIN(BB330,$J$5),$I$5)*MAX(MIN(BB330,$J$5),$I$5)+$G$5*MAX(MIN(BB330,$J$5),$I$5)*(BV330*BO330/($K$5*1000))+$H$5*(BV330*BO330/($K$5*1000))*(BV330*BO330/($K$5*1000)))</f>
        <v>0</v>
      </c>
      <c r="S330">
        <f>J330*(1000-(1000*0.61365*exp(17.502*W330/(240.97+W330))/(BO330+BP330)+BJ330)/2)/(1000*0.61365*exp(17.502*W330/(240.97+W330))/(BO330+BP330)-BJ330)</f>
        <v>0</v>
      </c>
      <c r="T330">
        <f>1/((BC330+1)/(Q330/1.6)+1/(R330/1.37)) + BC330/((BC330+1)/(Q330/1.6) + BC330/(R330/1.37))</f>
        <v>0</v>
      </c>
      <c r="U330">
        <f>(AX330*BA330)</f>
        <v>0</v>
      </c>
      <c r="V330">
        <f>(BQ330+(U330+2*0.95*5.67E-8*(((BQ330+$B$7)+273)^4-(BQ330+273)^4)-44100*J330)/(1.84*29.3*R330+8*0.95*5.67E-8*(BQ330+273)^3))</f>
        <v>0</v>
      </c>
      <c r="W330">
        <f>($C$7*BR330+$D$7*BS330+$E$7*V330)</f>
        <v>0</v>
      </c>
      <c r="X330">
        <f>0.61365*exp(17.502*W330/(240.97+W330))</f>
        <v>0</v>
      </c>
      <c r="Y330">
        <f>(Z330/AA330*100)</f>
        <v>0</v>
      </c>
      <c r="Z330">
        <f>BJ330*(BO330+BP330)/1000</f>
        <v>0</v>
      </c>
      <c r="AA330">
        <f>0.61365*exp(17.502*BQ330/(240.97+BQ330))</f>
        <v>0</v>
      </c>
      <c r="AB330">
        <f>(X330-BJ330*(BO330+BP330)/1000)</f>
        <v>0</v>
      </c>
      <c r="AC330">
        <f>(-J330*44100)</f>
        <v>0</v>
      </c>
      <c r="AD330">
        <f>2*29.3*R330*0.92*(BQ330-W330)</f>
        <v>0</v>
      </c>
      <c r="AE330">
        <f>2*0.95*5.67E-8*(((BQ330+$B$7)+273)^4-(W330+273)^4)</f>
        <v>0</v>
      </c>
      <c r="AF330">
        <f>U330+AE330+AC330+AD330</f>
        <v>0</v>
      </c>
      <c r="AG330">
        <f>BN330*AU330*(BI330-BH330*(1000-AU330*BK330)/(1000-AU330*BJ330))/(100*BB330)</f>
        <v>0</v>
      </c>
      <c r="AH330">
        <f>1000*BN330*AU330*(BJ330-BK330)/(100*BB330*(1000-AU330*BJ330))</f>
        <v>0</v>
      </c>
      <c r="AI330">
        <f>(AJ330 - AK330 - BO330*1E3/(8.314*(BQ330+273.15)) * AM330/BN330 * AL330) * BN330/(100*BB330) * (1000 - BK330)/1000</f>
        <v>0</v>
      </c>
      <c r="AJ330">
        <v>1356.82275335457</v>
      </c>
      <c r="AK330">
        <v>1327.73248484848</v>
      </c>
      <c r="AL330">
        <v>3.38077515087995</v>
      </c>
      <c r="AM330">
        <v>66.8778104933795</v>
      </c>
      <c r="AN330">
        <f>(AP330 - AO330 + BO330*1E3/(8.314*(BQ330+273.15)) * AR330/BN330 * AQ330) * BN330/(100*BB330) * 1000/(1000 - AP330)</f>
        <v>0</v>
      </c>
      <c r="AO330">
        <v>23.9614218523805</v>
      </c>
      <c r="AP330">
        <v>24.8455824242424</v>
      </c>
      <c r="AQ330">
        <v>0.00586100097640082</v>
      </c>
      <c r="AR330">
        <v>77.414151381061</v>
      </c>
      <c r="AS330">
        <v>33</v>
      </c>
      <c r="AT330">
        <v>7</v>
      </c>
      <c r="AU330">
        <f>IF(AS330*$H$13&gt;=AW330,1.0,(AW330/(AW330-AS330*$H$13)))</f>
        <v>0</v>
      </c>
      <c r="AV330">
        <f>(AU330-1)*100</f>
        <v>0</v>
      </c>
      <c r="AW330">
        <f>MAX(0,($B$13+$C$13*BV330)/(1+$D$13*BV330)*BO330/(BQ330+273)*$E$13)</f>
        <v>0</v>
      </c>
      <c r="AX330">
        <f>$B$11*BW330+$C$11*BX330+$F$11*CI330*(1-CL330)</f>
        <v>0</v>
      </c>
      <c r="AY330">
        <f>AX330*AZ330</f>
        <v>0</v>
      </c>
      <c r="AZ330">
        <f>($B$11*$D$9+$C$11*$D$9+$F$11*((CV330+CN330)/MAX(CV330+CN330+CW330, 0.1)*$I$9+CW330/MAX(CV330+CN330+CW330, 0.1)*$J$9))/($B$11+$C$11+$F$11)</f>
        <v>0</v>
      </c>
      <c r="BA330">
        <f>($B$11*$K$9+$C$11*$K$9+$F$11*((CV330+CN330)/MAX(CV330+CN330+CW330, 0.1)*$P$9+CW330/MAX(CV330+CN330+CW330, 0.1)*$Q$9))/($B$11+$C$11+$F$11)</f>
        <v>0</v>
      </c>
      <c r="BB330">
        <v>2.18</v>
      </c>
      <c r="BC330">
        <v>0.5</v>
      </c>
      <c r="BD330" t="s">
        <v>355</v>
      </c>
      <c r="BE330">
        <v>2</v>
      </c>
      <c r="BF330" t="b">
        <v>1</v>
      </c>
      <c r="BG330">
        <v>1656175998</v>
      </c>
      <c r="BH330">
        <v>1271.51814814815</v>
      </c>
      <c r="BI330">
        <v>1310.55888888889</v>
      </c>
      <c r="BJ330">
        <v>24.8207407407407</v>
      </c>
      <c r="BK330">
        <v>23.9163925925926</v>
      </c>
      <c r="BL330">
        <v>1268.80851851852</v>
      </c>
      <c r="BM330">
        <v>24.7691925925926</v>
      </c>
      <c r="BN330">
        <v>500.012888888889</v>
      </c>
      <c r="BO330">
        <v>76.3464777777778</v>
      </c>
      <c r="BP330">
        <v>0.0999965148148148</v>
      </c>
      <c r="BQ330">
        <v>28.1038518518518</v>
      </c>
      <c r="BR330">
        <v>28.5194814814815</v>
      </c>
      <c r="BS330">
        <v>999.9</v>
      </c>
      <c r="BT330">
        <v>0</v>
      </c>
      <c r="BU330">
        <v>0</v>
      </c>
      <c r="BV330">
        <v>9986.55185185185</v>
      </c>
      <c r="BW330">
        <v>0</v>
      </c>
      <c r="BX330">
        <v>1996.41703703704</v>
      </c>
      <c r="BY330">
        <v>-39.0400851851852</v>
      </c>
      <c r="BZ330">
        <v>1303.88222222222</v>
      </c>
      <c r="CA330">
        <v>1342.67111111111</v>
      </c>
      <c r="CB330">
        <v>0.904344851851852</v>
      </c>
      <c r="CC330">
        <v>1310.55888888889</v>
      </c>
      <c r="CD330">
        <v>23.9163925925926</v>
      </c>
      <c r="CE330">
        <v>1.8949762962963</v>
      </c>
      <c r="CF330">
        <v>1.82593148148148</v>
      </c>
      <c r="CG330">
        <v>16.593062962963</v>
      </c>
      <c r="CH330">
        <v>16.0105592592593</v>
      </c>
      <c r="CI330">
        <v>2000.00074074074</v>
      </c>
      <c r="CJ330">
        <v>0.979998185185185</v>
      </c>
      <c r="CK330">
        <v>0.0200016111111111</v>
      </c>
      <c r="CL330">
        <v>0</v>
      </c>
      <c r="CM330">
        <v>2.47721111111111</v>
      </c>
      <c r="CN330">
        <v>0</v>
      </c>
      <c r="CO330">
        <v>2058.24518518519</v>
      </c>
      <c r="CP330">
        <v>16705.4074074074</v>
      </c>
      <c r="CQ330">
        <v>46.562</v>
      </c>
      <c r="CR330">
        <v>49.375</v>
      </c>
      <c r="CS330">
        <v>47.625</v>
      </c>
      <c r="CT330">
        <v>47.319</v>
      </c>
      <c r="CU330">
        <v>46.125</v>
      </c>
      <c r="CV330">
        <v>1960</v>
      </c>
      <c r="CW330">
        <v>40.0007407407407</v>
      </c>
      <c r="CX330">
        <v>0</v>
      </c>
      <c r="CY330">
        <v>1656176004.6</v>
      </c>
      <c r="CZ330">
        <v>0</v>
      </c>
      <c r="DA330">
        <v>0</v>
      </c>
      <c r="DB330" t="s">
        <v>356</v>
      </c>
      <c r="DC330">
        <v>1656081796.1</v>
      </c>
      <c r="DD330">
        <v>1656081786.6</v>
      </c>
      <c r="DE330">
        <v>0</v>
      </c>
      <c r="DF330">
        <v>0.447</v>
      </c>
      <c r="DG330">
        <v>0.012</v>
      </c>
      <c r="DH330">
        <v>1.816</v>
      </c>
      <c r="DI330">
        <v>-0.091</v>
      </c>
      <c r="DJ330">
        <v>420</v>
      </c>
      <c r="DK330">
        <v>13</v>
      </c>
      <c r="DL330">
        <v>0.64</v>
      </c>
      <c r="DM330">
        <v>0.22</v>
      </c>
      <c r="DN330">
        <v>-39.0663951219512</v>
      </c>
      <c r="DO330">
        <v>0.976047386759504</v>
      </c>
      <c r="DP330">
        <v>0.373396838498393</v>
      </c>
      <c r="DQ330">
        <v>0</v>
      </c>
      <c r="DR330">
        <v>0.924541317073171</v>
      </c>
      <c r="DS330">
        <v>-0.409587114982576</v>
      </c>
      <c r="DT330">
        <v>0.0416561160534148</v>
      </c>
      <c r="DU330">
        <v>0</v>
      </c>
      <c r="DV330">
        <v>0</v>
      </c>
      <c r="DW330">
        <v>2</v>
      </c>
      <c r="DX330" t="s">
        <v>357</v>
      </c>
      <c r="DY330">
        <v>2.78528</v>
      </c>
      <c r="DZ330">
        <v>2.71642</v>
      </c>
      <c r="EA330">
        <v>0.163988</v>
      </c>
      <c r="EB330">
        <v>0.166935</v>
      </c>
      <c r="EC330">
        <v>0.0881658</v>
      </c>
      <c r="ED330">
        <v>0.0853113</v>
      </c>
      <c r="EE330">
        <v>23152.1</v>
      </c>
      <c r="EF330">
        <v>20020</v>
      </c>
      <c r="EG330">
        <v>24838</v>
      </c>
      <c r="EH330">
        <v>23447.3</v>
      </c>
      <c r="EI330">
        <v>38764.5</v>
      </c>
      <c r="EJ330">
        <v>35558.4</v>
      </c>
      <c r="EK330">
        <v>45020.7</v>
      </c>
      <c r="EL330">
        <v>41907.6</v>
      </c>
      <c r="EM330">
        <v>1.64963</v>
      </c>
      <c r="EN330">
        <v>2.06088</v>
      </c>
      <c r="EO330">
        <v>-0.0571907</v>
      </c>
      <c r="EP330">
        <v>0</v>
      </c>
      <c r="EQ330">
        <v>29.4365</v>
      </c>
      <c r="ER330">
        <v>999.9</v>
      </c>
      <c r="ES330">
        <v>33.036</v>
      </c>
      <c r="ET330">
        <v>38.985</v>
      </c>
      <c r="EU330">
        <v>30.3812</v>
      </c>
      <c r="EV330">
        <v>53.6869</v>
      </c>
      <c r="EW330">
        <v>31.9471</v>
      </c>
      <c r="EX330">
        <v>2</v>
      </c>
      <c r="EY330">
        <v>0.752312</v>
      </c>
      <c r="EZ330">
        <v>6.0156</v>
      </c>
      <c r="FA330">
        <v>20.1355</v>
      </c>
      <c r="FB330">
        <v>5.23331</v>
      </c>
      <c r="FC330">
        <v>11.9969</v>
      </c>
      <c r="FD330">
        <v>4.9552</v>
      </c>
      <c r="FE330">
        <v>3.30393</v>
      </c>
      <c r="FF330">
        <v>9999</v>
      </c>
      <c r="FG330">
        <v>312.6</v>
      </c>
      <c r="FH330">
        <v>3848</v>
      </c>
      <c r="FI330">
        <v>9999</v>
      </c>
      <c r="FJ330">
        <v>1.86813</v>
      </c>
      <c r="FK330">
        <v>1.86401</v>
      </c>
      <c r="FL330">
        <v>1.87134</v>
      </c>
      <c r="FM330">
        <v>1.86254</v>
      </c>
      <c r="FN330">
        <v>1.86188</v>
      </c>
      <c r="FO330">
        <v>1.86822</v>
      </c>
      <c r="FP330">
        <v>1.85837</v>
      </c>
      <c r="FQ330">
        <v>1.86462</v>
      </c>
      <c r="FR330">
        <v>5</v>
      </c>
      <c r="FS330">
        <v>0</v>
      </c>
      <c r="FT330">
        <v>0</v>
      </c>
      <c r="FU330">
        <v>0</v>
      </c>
      <c r="FV330" t="s">
        <v>358</v>
      </c>
      <c r="FW330" t="s">
        <v>359</v>
      </c>
      <c r="FX330" t="s">
        <v>360</v>
      </c>
      <c r="FY330" t="s">
        <v>360</v>
      </c>
      <c r="FZ330" t="s">
        <v>360</v>
      </c>
      <c r="GA330" t="s">
        <v>360</v>
      </c>
      <c r="GB330">
        <v>0</v>
      </c>
      <c r="GC330">
        <v>100</v>
      </c>
      <c r="GD330">
        <v>100</v>
      </c>
      <c r="GE330">
        <v>2.76</v>
      </c>
      <c r="GF330">
        <v>0.0516</v>
      </c>
      <c r="GG330">
        <v>0.394990895927804</v>
      </c>
      <c r="GH330">
        <v>0.00311535208462502</v>
      </c>
      <c r="GI330">
        <v>-2.16445174003142e-06</v>
      </c>
      <c r="GJ330">
        <v>9.0383515404126e-10</v>
      </c>
      <c r="GK330">
        <v>0.0515542376217994</v>
      </c>
      <c r="GL330">
        <v>0</v>
      </c>
      <c r="GM330">
        <v>0</v>
      </c>
      <c r="GN330">
        <v>0</v>
      </c>
      <c r="GO330">
        <v>18</v>
      </c>
      <c r="GP330">
        <v>2154</v>
      </c>
      <c r="GQ330">
        <v>2</v>
      </c>
      <c r="GR330">
        <v>17</v>
      </c>
      <c r="GS330">
        <v>1570.2</v>
      </c>
      <c r="GT330">
        <v>1570.3</v>
      </c>
      <c r="GU330">
        <v>3.32764</v>
      </c>
      <c r="GV330">
        <v>2.36084</v>
      </c>
      <c r="GW330">
        <v>1.99829</v>
      </c>
      <c r="GX330">
        <v>2.66479</v>
      </c>
      <c r="GY330">
        <v>2.09351</v>
      </c>
      <c r="GZ330">
        <v>2.43042</v>
      </c>
      <c r="HA330">
        <v>44.2232</v>
      </c>
      <c r="HB330">
        <v>14.8062</v>
      </c>
      <c r="HC330">
        <v>18</v>
      </c>
      <c r="HD330">
        <v>404.662</v>
      </c>
      <c r="HE330">
        <v>692.268</v>
      </c>
      <c r="HF330">
        <v>23.0029</v>
      </c>
      <c r="HG330">
        <v>36.57</v>
      </c>
      <c r="HH330">
        <v>30.0009</v>
      </c>
      <c r="HI330">
        <v>36.3115</v>
      </c>
      <c r="HJ330">
        <v>36.2988</v>
      </c>
      <c r="HK330">
        <v>66.5832</v>
      </c>
      <c r="HL330">
        <v>23.9098</v>
      </c>
      <c r="HM330">
        <v>22.9527</v>
      </c>
      <c r="HN330">
        <v>23</v>
      </c>
      <c r="HO330">
        <v>1354.88</v>
      </c>
      <c r="HP330">
        <v>23.9986</v>
      </c>
      <c r="HQ330">
        <v>95.1953</v>
      </c>
      <c r="HR330">
        <v>98.4589</v>
      </c>
    </row>
    <row r="331" spans="1:226">
      <c r="A331">
        <v>315</v>
      </c>
      <c r="B331">
        <v>1656176010.5</v>
      </c>
      <c r="C331">
        <v>6214</v>
      </c>
      <c r="D331" t="s">
        <v>991</v>
      </c>
      <c r="E331" t="s">
        <v>992</v>
      </c>
      <c r="F331">
        <v>5</v>
      </c>
      <c r="G331" t="s">
        <v>832</v>
      </c>
      <c r="H331" t="s">
        <v>354</v>
      </c>
      <c r="I331">
        <v>1656176002.71429</v>
      </c>
      <c r="J331">
        <f>(K331)/1000</f>
        <v>0</v>
      </c>
      <c r="K331">
        <f>IF(BF331, AN331, AH331)</f>
        <v>0</v>
      </c>
      <c r="L331">
        <f>IF(BF331, AI331, AG331)</f>
        <v>0</v>
      </c>
      <c r="M331">
        <f>BH331 - IF(AU331&gt;1, L331*BB331*100.0/(AW331*BV331), 0)</f>
        <v>0</v>
      </c>
      <c r="N331">
        <f>((T331-J331/2)*M331-L331)/(T331+J331/2)</f>
        <v>0</v>
      </c>
      <c r="O331">
        <f>N331*(BO331+BP331)/1000.0</f>
        <v>0</v>
      </c>
      <c r="P331">
        <f>(BH331 - IF(AU331&gt;1, L331*BB331*100.0/(AW331*BV331), 0))*(BO331+BP331)/1000.0</f>
        <v>0</v>
      </c>
      <c r="Q331">
        <f>2.0/((1/S331-1/R331)+SIGN(S331)*SQRT((1/S331-1/R331)*(1/S331-1/R331) + 4*BC331/((BC331+1)*(BC331+1))*(2*1/S331*1/R331-1/R331*1/R331)))</f>
        <v>0</v>
      </c>
      <c r="R331">
        <f>IF(LEFT(BD331,1)&lt;&gt;"0",IF(LEFT(BD331,1)="1",3.0,BE331),$D$5+$E$5*(BV331*BO331/($K$5*1000))+$F$5*(BV331*BO331/($K$5*1000))*MAX(MIN(BB331,$J$5),$I$5)*MAX(MIN(BB331,$J$5),$I$5)+$G$5*MAX(MIN(BB331,$J$5),$I$5)*(BV331*BO331/($K$5*1000))+$H$5*(BV331*BO331/($K$5*1000))*(BV331*BO331/($K$5*1000)))</f>
        <v>0</v>
      </c>
      <c r="S331">
        <f>J331*(1000-(1000*0.61365*exp(17.502*W331/(240.97+W331))/(BO331+BP331)+BJ331)/2)/(1000*0.61365*exp(17.502*W331/(240.97+W331))/(BO331+BP331)-BJ331)</f>
        <v>0</v>
      </c>
      <c r="T331">
        <f>1/((BC331+1)/(Q331/1.6)+1/(R331/1.37)) + BC331/((BC331+1)/(Q331/1.6) + BC331/(R331/1.37))</f>
        <v>0</v>
      </c>
      <c r="U331">
        <f>(AX331*BA331)</f>
        <v>0</v>
      </c>
      <c r="V331">
        <f>(BQ331+(U331+2*0.95*5.67E-8*(((BQ331+$B$7)+273)^4-(BQ331+273)^4)-44100*J331)/(1.84*29.3*R331+8*0.95*5.67E-8*(BQ331+273)^3))</f>
        <v>0</v>
      </c>
      <c r="W331">
        <f>($C$7*BR331+$D$7*BS331+$E$7*V331)</f>
        <v>0</v>
      </c>
      <c r="X331">
        <f>0.61365*exp(17.502*W331/(240.97+W331))</f>
        <v>0</v>
      </c>
      <c r="Y331">
        <f>(Z331/AA331*100)</f>
        <v>0</v>
      </c>
      <c r="Z331">
        <f>BJ331*(BO331+BP331)/1000</f>
        <v>0</v>
      </c>
      <c r="AA331">
        <f>0.61365*exp(17.502*BQ331/(240.97+BQ331))</f>
        <v>0</v>
      </c>
      <c r="AB331">
        <f>(X331-BJ331*(BO331+BP331)/1000)</f>
        <v>0</v>
      </c>
      <c r="AC331">
        <f>(-J331*44100)</f>
        <v>0</v>
      </c>
      <c r="AD331">
        <f>2*29.3*R331*0.92*(BQ331-W331)</f>
        <v>0</v>
      </c>
      <c r="AE331">
        <f>2*0.95*5.67E-8*(((BQ331+$B$7)+273)^4-(W331+273)^4)</f>
        <v>0</v>
      </c>
      <c r="AF331">
        <f>U331+AE331+AC331+AD331</f>
        <v>0</v>
      </c>
      <c r="AG331">
        <f>BN331*AU331*(BI331-BH331*(1000-AU331*BK331)/(1000-AU331*BJ331))/(100*BB331)</f>
        <v>0</v>
      </c>
      <c r="AH331">
        <f>1000*BN331*AU331*(BJ331-BK331)/(100*BB331*(1000-AU331*BJ331))</f>
        <v>0</v>
      </c>
      <c r="AI331">
        <f>(AJ331 - AK331 - BO331*1E3/(8.314*(BQ331+273.15)) * AM331/BN331 * AL331) * BN331/(100*BB331) * (1000 - BK331)/1000</f>
        <v>0</v>
      </c>
      <c r="AJ331">
        <v>1374.77036464204</v>
      </c>
      <c r="AK331">
        <v>1344.9636969697</v>
      </c>
      <c r="AL331">
        <v>3.44078127267586</v>
      </c>
      <c r="AM331">
        <v>66.8778104933795</v>
      </c>
      <c r="AN331">
        <f>(AP331 - AO331 + BO331*1E3/(8.314*(BQ331+273.15)) * AR331/BN331 * AQ331) * BN331/(100*BB331) * 1000/(1000 - AP331)</f>
        <v>0</v>
      </c>
      <c r="AO331">
        <v>23.9736523815649</v>
      </c>
      <c r="AP331">
        <v>24.8583648484848</v>
      </c>
      <c r="AQ331">
        <v>0.00118594489109501</v>
      </c>
      <c r="AR331">
        <v>77.414151381061</v>
      </c>
      <c r="AS331">
        <v>33</v>
      </c>
      <c r="AT331">
        <v>7</v>
      </c>
      <c r="AU331">
        <f>IF(AS331*$H$13&gt;=AW331,1.0,(AW331/(AW331-AS331*$H$13)))</f>
        <v>0</v>
      </c>
      <c r="AV331">
        <f>(AU331-1)*100</f>
        <v>0</v>
      </c>
      <c r="AW331">
        <f>MAX(0,($B$13+$C$13*BV331)/(1+$D$13*BV331)*BO331/(BQ331+273)*$E$13)</f>
        <v>0</v>
      </c>
      <c r="AX331">
        <f>$B$11*BW331+$C$11*BX331+$F$11*CI331*(1-CL331)</f>
        <v>0</v>
      </c>
      <c r="AY331">
        <f>AX331*AZ331</f>
        <v>0</v>
      </c>
      <c r="AZ331">
        <f>($B$11*$D$9+$C$11*$D$9+$F$11*((CV331+CN331)/MAX(CV331+CN331+CW331, 0.1)*$I$9+CW331/MAX(CV331+CN331+CW331, 0.1)*$J$9))/($B$11+$C$11+$F$11)</f>
        <v>0</v>
      </c>
      <c r="BA331">
        <f>($B$11*$K$9+$C$11*$K$9+$F$11*((CV331+CN331)/MAX(CV331+CN331+CW331, 0.1)*$P$9+CW331/MAX(CV331+CN331+CW331, 0.1)*$Q$9))/($B$11+$C$11+$F$11)</f>
        <v>0</v>
      </c>
      <c r="BB331">
        <v>2.18</v>
      </c>
      <c r="BC331">
        <v>0.5</v>
      </c>
      <c r="BD331" t="s">
        <v>355</v>
      </c>
      <c r="BE331">
        <v>2</v>
      </c>
      <c r="BF331" t="b">
        <v>1</v>
      </c>
      <c r="BG331">
        <v>1656176002.71429</v>
      </c>
      <c r="BH331">
        <v>1287.25428571429</v>
      </c>
      <c r="BI331">
        <v>1326.34571428571</v>
      </c>
      <c r="BJ331">
        <v>24.8353357142857</v>
      </c>
      <c r="BK331">
        <v>23.94755</v>
      </c>
      <c r="BL331">
        <v>1284.51357142857</v>
      </c>
      <c r="BM331">
        <v>24.7837821428571</v>
      </c>
      <c r="BN331">
        <v>499.997857142857</v>
      </c>
      <c r="BO331">
        <v>76.3457071428571</v>
      </c>
      <c r="BP331">
        <v>0.0999758428571429</v>
      </c>
      <c r="BQ331">
        <v>28.1087321428571</v>
      </c>
      <c r="BR331">
        <v>28.5297928571429</v>
      </c>
      <c r="BS331">
        <v>999.9</v>
      </c>
      <c r="BT331">
        <v>0</v>
      </c>
      <c r="BU331">
        <v>0</v>
      </c>
      <c r="BV331">
        <v>9993.08214285714</v>
      </c>
      <c r="BW331">
        <v>0</v>
      </c>
      <c r="BX331">
        <v>1996.36392857143</v>
      </c>
      <c r="BY331">
        <v>-39.0908321428571</v>
      </c>
      <c r="BZ331">
        <v>1320.03928571429</v>
      </c>
      <c r="CA331">
        <v>1358.88857142857</v>
      </c>
      <c r="CB331">
        <v>0.887781678571429</v>
      </c>
      <c r="CC331">
        <v>1326.34571428571</v>
      </c>
      <c r="CD331">
        <v>23.94755</v>
      </c>
      <c r="CE331">
        <v>1.89607107142857</v>
      </c>
      <c r="CF331">
        <v>1.82829178571429</v>
      </c>
      <c r="CG331">
        <v>16.6021464285714</v>
      </c>
      <c r="CH331">
        <v>16.0307892857143</v>
      </c>
      <c r="CI331">
        <v>1999.99928571429</v>
      </c>
      <c r="CJ331">
        <v>0.979998142857143</v>
      </c>
      <c r="CK331">
        <v>0.0200016428571429</v>
      </c>
      <c r="CL331">
        <v>0</v>
      </c>
      <c r="CM331">
        <v>2.49360714285714</v>
      </c>
      <c r="CN331">
        <v>0</v>
      </c>
      <c r="CO331">
        <v>2057.87714285714</v>
      </c>
      <c r="CP331">
        <v>16705.4</v>
      </c>
      <c r="CQ331">
        <v>46.562</v>
      </c>
      <c r="CR331">
        <v>49.3838571428571</v>
      </c>
      <c r="CS331">
        <v>47.625</v>
      </c>
      <c r="CT331">
        <v>47.3345</v>
      </c>
      <c r="CU331">
        <v>46.125</v>
      </c>
      <c r="CV331">
        <v>1959.99821428571</v>
      </c>
      <c r="CW331">
        <v>40.0010714285714</v>
      </c>
      <c r="CX331">
        <v>0</v>
      </c>
      <c r="CY331">
        <v>1656176009.4</v>
      </c>
      <c r="CZ331">
        <v>0</v>
      </c>
      <c r="DA331">
        <v>0</v>
      </c>
      <c r="DB331" t="s">
        <v>356</v>
      </c>
      <c r="DC331">
        <v>1656081796.1</v>
      </c>
      <c r="DD331">
        <v>1656081786.6</v>
      </c>
      <c r="DE331">
        <v>0</v>
      </c>
      <c r="DF331">
        <v>0.447</v>
      </c>
      <c r="DG331">
        <v>0.012</v>
      </c>
      <c r="DH331">
        <v>1.816</v>
      </c>
      <c r="DI331">
        <v>-0.091</v>
      </c>
      <c r="DJ331">
        <v>420</v>
      </c>
      <c r="DK331">
        <v>13</v>
      </c>
      <c r="DL331">
        <v>0.64</v>
      </c>
      <c r="DM331">
        <v>0.22</v>
      </c>
      <c r="DN331">
        <v>-39.1453731707317</v>
      </c>
      <c r="DO331">
        <v>-0.134471080139471</v>
      </c>
      <c r="DP331">
        <v>0.415381968809309</v>
      </c>
      <c r="DQ331">
        <v>0</v>
      </c>
      <c r="DR331">
        <v>0.903747707317073</v>
      </c>
      <c r="DS331">
        <v>-0.283615170731708</v>
      </c>
      <c r="DT331">
        <v>0.0307392735860375</v>
      </c>
      <c r="DU331">
        <v>0</v>
      </c>
      <c r="DV331">
        <v>0</v>
      </c>
      <c r="DW331">
        <v>2</v>
      </c>
      <c r="DX331" t="s">
        <v>357</v>
      </c>
      <c r="DY331">
        <v>2.78508</v>
      </c>
      <c r="DZ331">
        <v>2.7165</v>
      </c>
      <c r="EA331">
        <v>0.165292</v>
      </c>
      <c r="EB331">
        <v>0.168169</v>
      </c>
      <c r="EC331">
        <v>0.0881909</v>
      </c>
      <c r="ED331">
        <v>0.0853221</v>
      </c>
      <c r="EE331">
        <v>23115</v>
      </c>
      <c r="EF331">
        <v>19990</v>
      </c>
      <c r="EG331">
        <v>24837</v>
      </c>
      <c r="EH331">
        <v>23447</v>
      </c>
      <c r="EI331">
        <v>38762.6</v>
      </c>
      <c r="EJ331">
        <v>35557.4</v>
      </c>
      <c r="EK331">
        <v>45019.8</v>
      </c>
      <c r="EL331">
        <v>41906.9</v>
      </c>
      <c r="EM331">
        <v>1.6493</v>
      </c>
      <c r="EN331">
        <v>2.06063</v>
      </c>
      <c r="EO331">
        <v>-0.0529066</v>
      </c>
      <c r="EP331">
        <v>0</v>
      </c>
      <c r="EQ331">
        <v>29.4435</v>
      </c>
      <c r="ER331">
        <v>999.9</v>
      </c>
      <c r="ES331">
        <v>33.012</v>
      </c>
      <c r="ET331">
        <v>38.995</v>
      </c>
      <c r="EU331">
        <v>30.3738</v>
      </c>
      <c r="EV331">
        <v>53.6069</v>
      </c>
      <c r="EW331">
        <v>31.9311</v>
      </c>
      <c r="EX331">
        <v>2</v>
      </c>
      <c r="EY331">
        <v>0.753257</v>
      </c>
      <c r="EZ331">
        <v>6.02737</v>
      </c>
      <c r="FA331">
        <v>20.1351</v>
      </c>
      <c r="FB331">
        <v>5.23301</v>
      </c>
      <c r="FC331">
        <v>11.9963</v>
      </c>
      <c r="FD331">
        <v>4.95505</v>
      </c>
      <c r="FE331">
        <v>3.30395</v>
      </c>
      <c r="FF331">
        <v>9999</v>
      </c>
      <c r="FG331">
        <v>312.6</v>
      </c>
      <c r="FH331">
        <v>3848.3</v>
      </c>
      <c r="FI331">
        <v>9999</v>
      </c>
      <c r="FJ331">
        <v>1.86813</v>
      </c>
      <c r="FK331">
        <v>1.86401</v>
      </c>
      <c r="FL331">
        <v>1.87134</v>
      </c>
      <c r="FM331">
        <v>1.86256</v>
      </c>
      <c r="FN331">
        <v>1.86188</v>
      </c>
      <c r="FO331">
        <v>1.86817</v>
      </c>
      <c r="FP331">
        <v>1.85837</v>
      </c>
      <c r="FQ331">
        <v>1.86462</v>
      </c>
      <c r="FR331">
        <v>5</v>
      </c>
      <c r="FS331">
        <v>0</v>
      </c>
      <c r="FT331">
        <v>0</v>
      </c>
      <c r="FU331">
        <v>0</v>
      </c>
      <c r="FV331" t="s">
        <v>358</v>
      </c>
      <c r="FW331" t="s">
        <v>359</v>
      </c>
      <c r="FX331" t="s">
        <v>360</v>
      </c>
      <c r="FY331" t="s">
        <v>360</v>
      </c>
      <c r="FZ331" t="s">
        <v>360</v>
      </c>
      <c r="GA331" t="s">
        <v>360</v>
      </c>
      <c r="GB331">
        <v>0</v>
      </c>
      <c r="GC331">
        <v>100</v>
      </c>
      <c r="GD331">
        <v>100</v>
      </c>
      <c r="GE331">
        <v>2.8</v>
      </c>
      <c r="GF331">
        <v>0.0515</v>
      </c>
      <c r="GG331">
        <v>0.394990895927804</v>
      </c>
      <c r="GH331">
        <v>0.00311535208462502</v>
      </c>
      <c r="GI331">
        <v>-2.16445174003142e-06</v>
      </c>
      <c r="GJ331">
        <v>9.0383515404126e-10</v>
      </c>
      <c r="GK331">
        <v>0.0515542376217994</v>
      </c>
      <c r="GL331">
        <v>0</v>
      </c>
      <c r="GM331">
        <v>0</v>
      </c>
      <c r="GN331">
        <v>0</v>
      </c>
      <c r="GO331">
        <v>18</v>
      </c>
      <c r="GP331">
        <v>2154</v>
      </c>
      <c r="GQ331">
        <v>2</v>
      </c>
      <c r="GR331">
        <v>17</v>
      </c>
      <c r="GS331">
        <v>1570.2</v>
      </c>
      <c r="GT331">
        <v>1570.4</v>
      </c>
      <c r="GU331">
        <v>3.3606</v>
      </c>
      <c r="GV331">
        <v>2.36206</v>
      </c>
      <c r="GW331">
        <v>1.99829</v>
      </c>
      <c r="GX331">
        <v>2.66479</v>
      </c>
      <c r="GY331">
        <v>2.09351</v>
      </c>
      <c r="GZ331">
        <v>2.39136</v>
      </c>
      <c r="HA331">
        <v>44.2509</v>
      </c>
      <c r="HB331">
        <v>14.8062</v>
      </c>
      <c r="HC331">
        <v>18</v>
      </c>
      <c r="HD331">
        <v>404.54</v>
      </c>
      <c r="HE331">
        <v>692.164</v>
      </c>
      <c r="HF331">
        <v>23.0026</v>
      </c>
      <c r="HG331">
        <v>36.5802</v>
      </c>
      <c r="HH331">
        <v>30.001</v>
      </c>
      <c r="HI331">
        <v>36.3228</v>
      </c>
      <c r="HJ331">
        <v>36.31</v>
      </c>
      <c r="HK331">
        <v>67.2362</v>
      </c>
      <c r="HL331">
        <v>23.9098</v>
      </c>
      <c r="HM331">
        <v>22.9527</v>
      </c>
      <c r="HN331">
        <v>23</v>
      </c>
      <c r="HO331">
        <v>1375.09</v>
      </c>
      <c r="HP331">
        <v>24.0017</v>
      </c>
      <c r="HQ331">
        <v>95.1927</v>
      </c>
      <c r="HR331">
        <v>98.4573</v>
      </c>
    </row>
    <row r="332" spans="1:226">
      <c r="A332">
        <v>316</v>
      </c>
      <c r="B332">
        <v>1656176015.5</v>
      </c>
      <c r="C332">
        <v>6219</v>
      </c>
      <c r="D332" t="s">
        <v>993</v>
      </c>
      <c r="E332" t="s">
        <v>994</v>
      </c>
      <c r="F332">
        <v>5</v>
      </c>
      <c r="G332" t="s">
        <v>832</v>
      </c>
      <c r="H332" t="s">
        <v>354</v>
      </c>
      <c r="I332">
        <v>1656176008</v>
      </c>
      <c r="J332">
        <f>(K332)/1000</f>
        <v>0</v>
      </c>
      <c r="K332">
        <f>IF(BF332, AN332, AH332)</f>
        <v>0</v>
      </c>
      <c r="L332">
        <f>IF(BF332, AI332, AG332)</f>
        <v>0</v>
      </c>
      <c r="M332">
        <f>BH332 - IF(AU332&gt;1, L332*BB332*100.0/(AW332*BV332), 0)</f>
        <v>0</v>
      </c>
      <c r="N332">
        <f>((T332-J332/2)*M332-L332)/(T332+J332/2)</f>
        <v>0</v>
      </c>
      <c r="O332">
        <f>N332*(BO332+BP332)/1000.0</f>
        <v>0</v>
      </c>
      <c r="P332">
        <f>(BH332 - IF(AU332&gt;1, L332*BB332*100.0/(AW332*BV332), 0))*(BO332+BP332)/1000.0</f>
        <v>0</v>
      </c>
      <c r="Q332">
        <f>2.0/((1/S332-1/R332)+SIGN(S332)*SQRT((1/S332-1/R332)*(1/S332-1/R332) + 4*BC332/((BC332+1)*(BC332+1))*(2*1/S332*1/R332-1/R332*1/R332)))</f>
        <v>0</v>
      </c>
      <c r="R332">
        <f>IF(LEFT(BD332,1)&lt;&gt;"0",IF(LEFT(BD332,1)="1",3.0,BE332),$D$5+$E$5*(BV332*BO332/($K$5*1000))+$F$5*(BV332*BO332/($K$5*1000))*MAX(MIN(BB332,$J$5),$I$5)*MAX(MIN(BB332,$J$5),$I$5)+$G$5*MAX(MIN(BB332,$J$5),$I$5)*(BV332*BO332/($K$5*1000))+$H$5*(BV332*BO332/($K$5*1000))*(BV332*BO332/($K$5*1000)))</f>
        <v>0</v>
      </c>
      <c r="S332">
        <f>J332*(1000-(1000*0.61365*exp(17.502*W332/(240.97+W332))/(BO332+BP332)+BJ332)/2)/(1000*0.61365*exp(17.502*W332/(240.97+W332))/(BO332+BP332)-BJ332)</f>
        <v>0</v>
      </c>
      <c r="T332">
        <f>1/((BC332+1)/(Q332/1.6)+1/(R332/1.37)) + BC332/((BC332+1)/(Q332/1.6) + BC332/(R332/1.37))</f>
        <v>0</v>
      </c>
      <c r="U332">
        <f>(AX332*BA332)</f>
        <v>0</v>
      </c>
      <c r="V332">
        <f>(BQ332+(U332+2*0.95*5.67E-8*(((BQ332+$B$7)+273)^4-(BQ332+273)^4)-44100*J332)/(1.84*29.3*R332+8*0.95*5.67E-8*(BQ332+273)^3))</f>
        <v>0</v>
      </c>
      <c r="W332">
        <f>($C$7*BR332+$D$7*BS332+$E$7*V332)</f>
        <v>0</v>
      </c>
      <c r="X332">
        <f>0.61365*exp(17.502*W332/(240.97+W332))</f>
        <v>0</v>
      </c>
      <c r="Y332">
        <f>(Z332/AA332*100)</f>
        <v>0</v>
      </c>
      <c r="Z332">
        <f>BJ332*(BO332+BP332)/1000</f>
        <v>0</v>
      </c>
      <c r="AA332">
        <f>0.61365*exp(17.502*BQ332/(240.97+BQ332))</f>
        <v>0</v>
      </c>
      <c r="AB332">
        <f>(X332-BJ332*(BO332+BP332)/1000)</f>
        <v>0</v>
      </c>
      <c r="AC332">
        <f>(-J332*44100)</f>
        <v>0</v>
      </c>
      <c r="AD332">
        <f>2*29.3*R332*0.92*(BQ332-W332)</f>
        <v>0</v>
      </c>
      <c r="AE332">
        <f>2*0.95*5.67E-8*(((BQ332+$B$7)+273)^4-(W332+273)^4)</f>
        <v>0</v>
      </c>
      <c r="AF332">
        <f>U332+AE332+AC332+AD332</f>
        <v>0</v>
      </c>
      <c r="AG332">
        <f>BN332*AU332*(BI332-BH332*(1000-AU332*BK332)/(1000-AU332*BJ332))/(100*BB332)</f>
        <v>0</v>
      </c>
      <c r="AH332">
        <f>1000*BN332*AU332*(BJ332-BK332)/(100*BB332*(1000-AU332*BJ332))</f>
        <v>0</v>
      </c>
      <c r="AI332">
        <f>(AJ332 - AK332 - BO332*1E3/(8.314*(BQ332+273.15)) * AM332/BN332 * AL332) * BN332/(100*BB332) * (1000 - BK332)/1000</f>
        <v>0</v>
      </c>
      <c r="AJ332">
        <v>1391.58434803531</v>
      </c>
      <c r="AK332">
        <v>1361.83690909091</v>
      </c>
      <c r="AL332">
        <v>3.39906801167088</v>
      </c>
      <c r="AM332">
        <v>66.8778104933795</v>
      </c>
      <c r="AN332">
        <f>(AP332 - AO332 + BO332*1E3/(8.314*(BQ332+273.15)) * AR332/BN332 * AQ332) * BN332/(100*BB332) * 1000/(1000 - AP332)</f>
        <v>0</v>
      </c>
      <c r="AO332">
        <v>23.9791989013009</v>
      </c>
      <c r="AP332">
        <v>24.8557848484848</v>
      </c>
      <c r="AQ332">
        <v>-0.000102367648146001</v>
      </c>
      <c r="AR332">
        <v>77.414151381061</v>
      </c>
      <c r="AS332">
        <v>33</v>
      </c>
      <c r="AT332">
        <v>7</v>
      </c>
      <c r="AU332">
        <f>IF(AS332*$H$13&gt;=AW332,1.0,(AW332/(AW332-AS332*$H$13)))</f>
        <v>0</v>
      </c>
      <c r="AV332">
        <f>(AU332-1)*100</f>
        <v>0</v>
      </c>
      <c r="AW332">
        <f>MAX(0,($B$13+$C$13*BV332)/(1+$D$13*BV332)*BO332/(BQ332+273)*$E$13)</f>
        <v>0</v>
      </c>
      <c r="AX332">
        <f>$B$11*BW332+$C$11*BX332+$F$11*CI332*(1-CL332)</f>
        <v>0</v>
      </c>
      <c r="AY332">
        <f>AX332*AZ332</f>
        <v>0</v>
      </c>
      <c r="AZ332">
        <f>($B$11*$D$9+$C$11*$D$9+$F$11*((CV332+CN332)/MAX(CV332+CN332+CW332, 0.1)*$I$9+CW332/MAX(CV332+CN332+CW332, 0.1)*$J$9))/($B$11+$C$11+$F$11)</f>
        <v>0</v>
      </c>
      <c r="BA332">
        <f>($B$11*$K$9+$C$11*$K$9+$F$11*((CV332+CN332)/MAX(CV332+CN332+CW332, 0.1)*$P$9+CW332/MAX(CV332+CN332+CW332, 0.1)*$Q$9))/($B$11+$C$11+$F$11)</f>
        <v>0</v>
      </c>
      <c r="BB332">
        <v>2.18</v>
      </c>
      <c r="BC332">
        <v>0.5</v>
      </c>
      <c r="BD332" t="s">
        <v>355</v>
      </c>
      <c r="BE332">
        <v>2</v>
      </c>
      <c r="BF332" t="b">
        <v>1</v>
      </c>
      <c r="BG332">
        <v>1656176008</v>
      </c>
      <c r="BH332">
        <v>1304.77555555556</v>
      </c>
      <c r="BI332">
        <v>1344.10851851852</v>
      </c>
      <c r="BJ332">
        <v>24.8491259259259</v>
      </c>
      <c r="BK332">
        <v>23.9741333333333</v>
      </c>
      <c r="BL332">
        <v>1301.99888888889</v>
      </c>
      <c r="BM332">
        <v>24.797562962963</v>
      </c>
      <c r="BN332">
        <v>500.008407407407</v>
      </c>
      <c r="BO332">
        <v>76.3449777777778</v>
      </c>
      <c r="BP332">
        <v>0.0999849888888889</v>
      </c>
      <c r="BQ332">
        <v>28.1120333333333</v>
      </c>
      <c r="BR332">
        <v>28.5531111111111</v>
      </c>
      <c r="BS332">
        <v>999.9</v>
      </c>
      <c r="BT332">
        <v>0</v>
      </c>
      <c r="BU332">
        <v>0</v>
      </c>
      <c r="BV332">
        <v>9998.7962962963</v>
      </c>
      <c r="BW332">
        <v>0</v>
      </c>
      <c r="BX332">
        <v>1996.20814814815</v>
      </c>
      <c r="BY332">
        <v>-39.3319</v>
      </c>
      <c r="BZ332">
        <v>1338.02518518519</v>
      </c>
      <c r="CA332">
        <v>1377.12444444444</v>
      </c>
      <c r="CB332">
        <v>0.874987814814815</v>
      </c>
      <c r="CC332">
        <v>1344.10851851852</v>
      </c>
      <c r="CD332">
        <v>23.9741333333333</v>
      </c>
      <c r="CE332">
        <v>1.89710555555556</v>
      </c>
      <c r="CF332">
        <v>1.83030333333333</v>
      </c>
      <c r="CG332">
        <v>16.6107296296296</v>
      </c>
      <c r="CH332">
        <v>16.0480333333333</v>
      </c>
      <c r="CI332">
        <v>2000.00851851852</v>
      </c>
      <c r="CJ332">
        <v>0.979998333333334</v>
      </c>
      <c r="CK332">
        <v>0.0200015</v>
      </c>
      <c r="CL332">
        <v>0</v>
      </c>
      <c r="CM332">
        <v>2.53328148148148</v>
      </c>
      <c r="CN332">
        <v>0</v>
      </c>
      <c r="CO332">
        <v>2057.46814814815</v>
      </c>
      <c r="CP332">
        <v>16705.4740740741</v>
      </c>
      <c r="CQ332">
        <v>46.5643333333333</v>
      </c>
      <c r="CR332">
        <v>49.3933703703704</v>
      </c>
      <c r="CS332">
        <v>47.625</v>
      </c>
      <c r="CT332">
        <v>47.3563333333333</v>
      </c>
      <c r="CU332">
        <v>46.1272962962963</v>
      </c>
      <c r="CV332">
        <v>1960.00703703704</v>
      </c>
      <c r="CW332">
        <v>40.0014814814815</v>
      </c>
      <c r="CX332">
        <v>0</v>
      </c>
      <c r="CY332">
        <v>1656176014.2</v>
      </c>
      <c r="CZ332">
        <v>0</v>
      </c>
      <c r="DA332">
        <v>0</v>
      </c>
      <c r="DB332" t="s">
        <v>356</v>
      </c>
      <c r="DC332">
        <v>1656081796.1</v>
      </c>
      <c r="DD332">
        <v>1656081786.6</v>
      </c>
      <c r="DE332">
        <v>0</v>
      </c>
      <c r="DF332">
        <v>0.447</v>
      </c>
      <c r="DG332">
        <v>0.012</v>
      </c>
      <c r="DH332">
        <v>1.816</v>
      </c>
      <c r="DI332">
        <v>-0.091</v>
      </c>
      <c r="DJ332">
        <v>420</v>
      </c>
      <c r="DK332">
        <v>13</v>
      </c>
      <c r="DL332">
        <v>0.64</v>
      </c>
      <c r="DM332">
        <v>0.22</v>
      </c>
      <c r="DN332">
        <v>-39.1691390243902</v>
      </c>
      <c r="DO332">
        <v>-2.00023275261329</v>
      </c>
      <c r="DP332">
        <v>0.461413035898</v>
      </c>
      <c r="DQ332">
        <v>0</v>
      </c>
      <c r="DR332">
        <v>0.888174195121951</v>
      </c>
      <c r="DS332">
        <v>-0.150045846689897</v>
      </c>
      <c r="DT332">
        <v>0.0213671982004552</v>
      </c>
      <c r="DU332">
        <v>0</v>
      </c>
      <c r="DV332">
        <v>0</v>
      </c>
      <c r="DW332">
        <v>2</v>
      </c>
      <c r="DX332" t="s">
        <v>357</v>
      </c>
      <c r="DY332">
        <v>2.78515</v>
      </c>
      <c r="DZ332">
        <v>2.71663</v>
      </c>
      <c r="EA332">
        <v>0.166577</v>
      </c>
      <c r="EB332">
        <v>0.169494</v>
      </c>
      <c r="EC332">
        <v>0.0881845</v>
      </c>
      <c r="ED332">
        <v>0.0853252</v>
      </c>
      <c r="EE332">
        <v>23079</v>
      </c>
      <c r="EF332">
        <v>19957.7</v>
      </c>
      <c r="EG332">
        <v>24836.8</v>
      </c>
      <c r="EH332">
        <v>23446.6</v>
      </c>
      <c r="EI332">
        <v>38762.4</v>
      </c>
      <c r="EJ332">
        <v>35556.8</v>
      </c>
      <c r="EK332">
        <v>45019.2</v>
      </c>
      <c r="EL332">
        <v>41906.3</v>
      </c>
      <c r="EM332">
        <v>1.6493</v>
      </c>
      <c r="EN332">
        <v>2.0605</v>
      </c>
      <c r="EO332">
        <v>-0.0570714</v>
      </c>
      <c r="EP332">
        <v>0</v>
      </c>
      <c r="EQ332">
        <v>29.4514</v>
      </c>
      <c r="ER332">
        <v>999.9</v>
      </c>
      <c r="ES332">
        <v>32.987</v>
      </c>
      <c r="ET332">
        <v>39.005</v>
      </c>
      <c r="EU332">
        <v>30.3704</v>
      </c>
      <c r="EV332">
        <v>53.4669</v>
      </c>
      <c r="EW332">
        <v>32.0232</v>
      </c>
      <c r="EX332">
        <v>2</v>
      </c>
      <c r="EY332">
        <v>0.754108</v>
      </c>
      <c r="EZ332">
        <v>6.04263</v>
      </c>
      <c r="FA332">
        <v>20.1347</v>
      </c>
      <c r="FB332">
        <v>5.23346</v>
      </c>
      <c r="FC332">
        <v>11.9966</v>
      </c>
      <c r="FD332">
        <v>4.95525</v>
      </c>
      <c r="FE332">
        <v>3.30395</v>
      </c>
      <c r="FF332">
        <v>9999</v>
      </c>
      <c r="FG332">
        <v>312.6</v>
      </c>
      <c r="FH332">
        <v>3848.3</v>
      </c>
      <c r="FI332">
        <v>9999</v>
      </c>
      <c r="FJ332">
        <v>1.86814</v>
      </c>
      <c r="FK332">
        <v>1.86401</v>
      </c>
      <c r="FL332">
        <v>1.87139</v>
      </c>
      <c r="FM332">
        <v>1.86259</v>
      </c>
      <c r="FN332">
        <v>1.86188</v>
      </c>
      <c r="FO332">
        <v>1.86822</v>
      </c>
      <c r="FP332">
        <v>1.85837</v>
      </c>
      <c r="FQ332">
        <v>1.86462</v>
      </c>
      <c r="FR332">
        <v>5</v>
      </c>
      <c r="FS332">
        <v>0</v>
      </c>
      <c r="FT332">
        <v>0</v>
      </c>
      <c r="FU332">
        <v>0</v>
      </c>
      <c r="FV332" t="s">
        <v>358</v>
      </c>
      <c r="FW332" t="s">
        <v>359</v>
      </c>
      <c r="FX332" t="s">
        <v>360</v>
      </c>
      <c r="FY332" t="s">
        <v>360</v>
      </c>
      <c r="FZ332" t="s">
        <v>360</v>
      </c>
      <c r="GA332" t="s">
        <v>360</v>
      </c>
      <c r="GB332">
        <v>0</v>
      </c>
      <c r="GC332">
        <v>100</v>
      </c>
      <c r="GD332">
        <v>100</v>
      </c>
      <c r="GE332">
        <v>2.83</v>
      </c>
      <c r="GF332">
        <v>0.0515</v>
      </c>
      <c r="GG332">
        <v>0.394990895927804</v>
      </c>
      <c r="GH332">
        <v>0.00311535208462502</v>
      </c>
      <c r="GI332">
        <v>-2.16445174003142e-06</v>
      </c>
      <c r="GJ332">
        <v>9.0383515404126e-10</v>
      </c>
      <c r="GK332">
        <v>0.0515542376217994</v>
      </c>
      <c r="GL332">
        <v>0</v>
      </c>
      <c r="GM332">
        <v>0</v>
      </c>
      <c r="GN332">
        <v>0</v>
      </c>
      <c r="GO332">
        <v>18</v>
      </c>
      <c r="GP332">
        <v>2154</v>
      </c>
      <c r="GQ332">
        <v>2</v>
      </c>
      <c r="GR332">
        <v>17</v>
      </c>
      <c r="GS332">
        <v>1570.3</v>
      </c>
      <c r="GT332">
        <v>1570.5</v>
      </c>
      <c r="GU332">
        <v>3.38989</v>
      </c>
      <c r="GV332">
        <v>2.37061</v>
      </c>
      <c r="GW332">
        <v>1.99829</v>
      </c>
      <c r="GX332">
        <v>2.66479</v>
      </c>
      <c r="GY332">
        <v>2.09351</v>
      </c>
      <c r="GZ332">
        <v>2.3291</v>
      </c>
      <c r="HA332">
        <v>44.2509</v>
      </c>
      <c r="HB332">
        <v>14.7887</v>
      </c>
      <c r="HC332">
        <v>18</v>
      </c>
      <c r="HD332">
        <v>404.605</v>
      </c>
      <c r="HE332">
        <v>692.171</v>
      </c>
      <c r="HF332">
        <v>23.0031</v>
      </c>
      <c r="HG332">
        <v>36.5918</v>
      </c>
      <c r="HH332">
        <v>30.0009</v>
      </c>
      <c r="HI332">
        <v>36.3342</v>
      </c>
      <c r="HJ332">
        <v>36.321</v>
      </c>
      <c r="HK332">
        <v>67.8173</v>
      </c>
      <c r="HL332">
        <v>23.9098</v>
      </c>
      <c r="HM332">
        <v>22.5823</v>
      </c>
      <c r="HN332">
        <v>23</v>
      </c>
      <c r="HO332">
        <v>1388.5</v>
      </c>
      <c r="HP332">
        <v>24.0057</v>
      </c>
      <c r="HQ332">
        <v>95.1916</v>
      </c>
      <c r="HR332">
        <v>98.456</v>
      </c>
    </row>
    <row r="333" spans="1:226">
      <c r="A333">
        <v>317</v>
      </c>
      <c r="B333">
        <v>1656176020.5</v>
      </c>
      <c r="C333">
        <v>6224</v>
      </c>
      <c r="D333" t="s">
        <v>995</v>
      </c>
      <c r="E333" t="s">
        <v>996</v>
      </c>
      <c r="F333">
        <v>5</v>
      </c>
      <c r="G333" t="s">
        <v>832</v>
      </c>
      <c r="H333" t="s">
        <v>354</v>
      </c>
      <c r="I333">
        <v>1656176012.71429</v>
      </c>
      <c r="J333">
        <f>(K333)/1000</f>
        <v>0</v>
      </c>
      <c r="K333">
        <f>IF(BF333, AN333, AH333)</f>
        <v>0</v>
      </c>
      <c r="L333">
        <f>IF(BF333, AI333, AG333)</f>
        <v>0</v>
      </c>
      <c r="M333">
        <f>BH333 - IF(AU333&gt;1, L333*BB333*100.0/(AW333*BV333), 0)</f>
        <v>0</v>
      </c>
      <c r="N333">
        <f>((T333-J333/2)*M333-L333)/(T333+J333/2)</f>
        <v>0</v>
      </c>
      <c r="O333">
        <f>N333*(BO333+BP333)/1000.0</f>
        <v>0</v>
      </c>
      <c r="P333">
        <f>(BH333 - IF(AU333&gt;1, L333*BB333*100.0/(AW333*BV333), 0))*(BO333+BP333)/1000.0</f>
        <v>0</v>
      </c>
      <c r="Q333">
        <f>2.0/((1/S333-1/R333)+SIGN(S333)*SQRT((1/S333-1/R333)*(1/S333-1/R333) + 4*BC333/((BC333+1)*(BC333+1))*(2*1/S333*1/R333-1/R333*1/R333)))</f>
        <v>0</v>
      </c>
      <c r="R333">
        <f>IF(LEFT(BD333,1)&lt;&gt;"0",IF(LEFT(BD333,1)="1",3.0,BE333),$D$5+$E$5*(BV333*BO333/($K$5*1000))+$F$5*(BV333*BO333/($K$5*1000))*MAX(MIN(BB333,$J$5),$I$5)*MAX(MIN(BB333,$J$5),$I$5)+$G$5*MAX(MIN(BB333,$J$5),$I$5)*(BV333*BO333/($K$5*1000))+$H$5*(BV333*BO333/($K$5*1000))*(BV333*BO333/($K$5*1000)))</f>
        <v>0</v>
      </c>
      <c r="S333">
        <f>J333*(1000-(1000*0.61365*exp(17.502*W333/(240.97+W333))/(BO333+BP333)+BJ333)/2)/(1000*0.61365*exp(17.502*W333/(240.97+W333))/(BO333+BP333)-BJ333)</f>
        <v>0</v>
      </c>
      <c r="T333">
        <f>1/((BC333+1)/(Q333/1.6)+1/(R333/1.37)) + BC333/((BC333+1)/(Q333/1.6) + BC333/(R333/1.37))</f>
        <v>0</v>
      </c>
      <c r="U333">
        <f>(AX333*BA333)</f>
        <v>0</v>
      </c>
      <c r="V333">
        <f>(BQ333+(U333+2*0.95*5.67E-8*(((BQ333+$B$7)+273)^4-(BQ333+273)^4)-44100*J333)/(1.84*29.3*R333+8*0.95*5.67E-8*(BQ333+273)^3))</f>
        <v>0</v>
      </c>
      <c r="W333">
        <f>($C$7*BR333+$D$7*BS333+$E$7*V333)</f>
        <v>0</v>
      </c>
      <c r="X333">
        <f>0.61365*exp(17.502*W333/(240.97+W333))</f>
        <v>0</v>
      </c>
      <c r="Y333">
        <f>(Z333/AA333*100)</f>
        <v>0</v>
      </c>
      <c r="Z333">
        <f>BJ333*(BO333+BP333)/1000</f>
        <v>0</v>
      </c>
      <c r="AA333">
        <f>0.61365*exp(17.502*BQ333/(240.97+BQ333))</f>
        <v>0</v>
      </c>
      <c r="AB333">
        <f>(X333-BJ333*(BO333+BP333)/1000)</f>
        <v>0</v>
      </c>
      <c r="AC333">
        <f>(-J333*44100)</f>
        <v>0</v>
      </c>
      <c r="AD333">
        <f>2*29.3*R333*0.92*(BQ333-W333)</f>
        <v>0</v>
      </c>
      <c r="AE333">
        <f>2*0.95*5.67E-8*(((BQ333+$B$7)+273)^4-(W333+273)^4)</f>
        <v>0</v>
      </c>
      <c r="AF333">
        <f>U333+AE333+AC333+AD333</f>
        <v>0</v>
      </c>
      <c r="AG333">
        <f>BN333*AU333*(BI333-BH333*(1000-AU333*BK333)/(1000-AU333*BJ333))/(100*BB333)</f>
        <v>0</v>
      </c>
      <c r="AH333">
        <f>1000*BN333*AU333*(BJ333-BK333)/(100*BB333*(1000-AU333*BJ333))</f>
        <v>0</v>
      </c>
      <c r="AI333">
        <f>(AJ333 - AK333 - BO333*1E3/(8.314*(BQ333+273.15)) * AM333/BN333 * AL333) * BN333/(100*BB333) * (1000 - BK333)/1000</f>
        <v>0</v>
      </c>
      <c r="AJ333">
        <v>1409.03833480996</v>
      </c>
      <c r="AK333">
        <v>1379.12563636364</v>
      </c>
      <c r="AL333">
        <v>3.40527320235516</v>
      </c>
      <c r="AM333">
        <v>66.8778104933795</v>
      </c>
      <c r="AN333">
        <f>(AP333 - AO333 + BO333*1E3/(8.314*(BQ333+273.15)) * AR333/BN333 * AQ333) * BN333/(100*BB333) * 1000/(1000 - AP333)</f>
        <v>0</v>
      </c>
      <c r="AO333">
        <v>23.9715973345745</v>
      </c>
      <c r="AP333">
        <v>24.8450751515152</v>
      </c>
      <c r="AQ333">
        <v>6.3737650541796e-05</v>
      </c>
      <c r="AR333">
        <v>77.414151381061</v>
      </c>
      <c r="AS333">
        <v>33</v>
      </c>
      <c r="AT333">
        <v>7</v>
      </c>
      <c r="AU333">
        <f>IF(AS333*$H$13&gt;=AW333,1.0,(AW333/(AW333-AS333*$H$13)))</f>
        <v>0</v>
      </c>
      <c r="AV333">
        <f>(AU333-1)*100</f>
        <v>0</v>
      </c>
      <c r="AW333">
        <f>MAX(0,($B$13+$C$13*BV333)/(1+$D$13*BV333)*BO333/(BQ333+273)*$E$13)</f>
        <v>0</v>
      </c>
      <c r="AX333">
        <f>$B$11*BW333+$C$11*BX333+$F$11*CI333*(1-CL333)</f>
        <v>0</v>
      </c>
      <c r="AY333">
        <f>AX333*AZ333</f>
        <v>0</v>
      </c>
      <c r="AZ333">
        <f>($B$11*$D$9+$C$11*$D$9+$F$11*((CV333+CN333)/MAX(CV333+CN333+CW333, 0.1)*$I$9+CW333/MAX(CV333+CN333+CW333, 0.1)*$J$9))/($B$11+$C$11+$F$11)</f>
        <v>0</v>
      </c>
      <c r="BA333">
        <f>($B$11*$K$9+$C$11*$K$9+$F$11*((CV333+CN333)/MAX(CV333+CN333+CW333, 0.1)*$P$9+CW333/MAX(CV333+CN333+CW333, 0.1)*$Q$9))/($B$11+$C$11+$F$11)</f>
        <v>0</v>
      </c>
      <c r="BB333">
        <v>2.18</v>
      </c>
      <c r="BC333">
        <v>0.5</v>
      </c>
      <c r="BD333" t="s">
        <v>355</v>
      </c>
      <c r="BE333">
        <v>2</v>
      </c>
      <c r="BF333" t="b">
        <v>1</v>
      </c>
      <c r="BG333">
        <v>1656176012.71429</v>
      </c>
      <c r="BH333">
        <v>1320.52607142857</v>
      </c>
      <c r="BI333">
        <v>1359.98892857143</v>
      </c>
      <c r="BJ333">
        <v>24.8541785714286</v>
      </c>
      <c r="BK333">
        <v>23.965925</v>
      </c>
      <c r="BL333">
        <v>1317.71714285714</v>
      </c>
      <c r="BM333">
        <v>24.8026071428571</v>
      </c>
      <c r="BN333">
        <v>500.007821428571</v>
      </c>
      <c r="BO333">
        <v>76.34495</v>
      </c>
      <c r="BP333">
        <v>0.100002564285714</v>
      </c>
      <c r="BQ333">
        <v>28.1174892857143</v>
      </c>
      <c r="BR333">
        <v>28.5442285714286</v>
      </c>
      <c r="BS333">
        <v>999.9</v>
      </c>
      <c r="BT333">
        <v>0</v>
      </c>
      <c r="BU333">
        <v>0</v>
      </c>
      <c r="BV333">
        <v>10001.2482142857</v>
      </c>
      <c r="BW333">
        <v>0</v>
      </c>
      <c r="BX333">
        <v>1995.94535714286</v>
      </c>
      <c r="BY333">
        <v>-39.4613928571429</v>
      </c>
      <c r="BZ333">
        <v>1354.18464285714</v>
      </c>
      <c r="CA333">
        <v>1393.38321428571</v>
      </c>
      <c r="CB333">
        <v>0.888248642857143</v>
      </c>
      <c r="CC333">
        <v>1359.98892857143</v>
      </c>
      <c r="CD333">
        <v>23.965925</v>
      </c>
      <c r="CE333">
        <v>1.89749035714286</v>
      </c>
      <c r="CF333">
        <v>1.82967607142857</v>
      </c>
      <c r="CG333">
        <v>16.6139178571429</v>
      </c>
      <c r="CH333">
        <v>16.0426571428571</v>
      </c>
      <c r="CI333">
        <v>2000.00642857143</v>
      </c>
      <c r="CJ333">
        <v>0.979999</v>
      </c>
      <c r="CK333">
        <v>0.020001</v>
      </c>
      <c r="CL333">
        <v>0</v>
      </c>
      <c r="CM333">
        <v>2.51135714285714</v>
      </c>
      <c r="CN333">
        <v>0</v>
      </c>
      <c r="CO333">
        <v>2057.35928571429</v>
      </c>
      <c r="CP333">
        <v>16705.4642857143</v>
      </c>
      <c r="CQ333">
        <v>46.58</v>
      </c>
      <c r="CR333">
        <v>49.3993571428571</v>
      </c>
      <c r="CS333">
        <v>47.625</v>
      </c>
      <c r="CT333">
        <v>47.3705</v>
      </c>
      <c r="CU333">
        <v>46.1316428571428</v>
      </c>
      <c r="CV333">
        <v>1960.00571428571</v>
      </c>
      <c r="CW333">
        <v>40.0007142857143</v>
      </c>
      <c r="CX333">
        <v>0</v>
      </c>
      <c r="CY333">
        <v>1656176019.6</v>
      </c>
      <c r="CZ333">
        <v>0</v>
      </c>
      <c r="DA333">
        <v>0</v>
      </c>
      <c r="DB333" t="s">
        <v>356</v>
      </c>
      <c r="DC333">
        <v>1656081796.1</v>
      </c>
      <c r="DD333">
        <v>1656081786.6</v>
      </c>
      <c r="DE333">
        <v>0</v>
      </c>
      <c r="DF333">
        <v>0.447</v>
      </c>
      <c r="DG333">
        <v>0.012</v>
      </c>
      <c r="DH333">
        <v>1.816</v>
      </c>
      <c r="DI333">
        <v>-0.091</v>
      </c>
      <c r="DJ333">
        <v>420</v>
      </c>
      <c r="DK333">
        <v>13</v>
      </c>
      <c r="DL333">
        <v>0.64</v>
      </c>
      <c r="DM333">
        <v>0.22</v>
      </c>
      <c r="DN333">
        <v>-39.297287804878</v>
      </c>
      <c r="DO333">
        <v>-2.39705017421605</v>
      </c>
      <c r="DP333">
        <v>0.505712460572318</v>
      </c>
      <c r="DQ333">
        <v>0</v>
      </c>
      <c r="DR333">
        <v>0.882945048780488</v>
      </c>
      <c r="DS333">
        <v>0.13036524041812</v>
      </c>
      <c r="DT333">
        <v>0.0176424805967692</v>
      </c>
      <c r="DU333">
        <v>0</v>
      </c>
      <c r="DV333">
        <v>0</v>
      </c>
      <c r="DW333">
        <v>2</v>
      </c>
      <c r="DX333" t="s">
        <v>357</v>
      </c>
      <c r="DY333">
        <v>2.78514</v>
      </c>
      <c r="DZ333">
        <v>2.71638</v>
      </c>
      <c r="EA333">
        <v>0.167861</v>
      </c>
      <c r="EB333">
        <v>0.170682</v>
      </c>
      <c r="EC333">
        <v>0.0881445</v>
      </c>
      <c r="ED333">
        <v>0.0851325</v>
      </c>
      <c r="EE333">
        <v>23042.5</v>
      </c>
      <c r="EF333">
        <v>19928.6</v>
      </c>
      <c r="EG333">
        <v>24835.9</v>
      </c>
      <c r="EH333">
        <v>23446.1</v>
      </c>
      <c r="EI333">
        <v>38762.8</v>
      </c>
      <c r="EJ333">
        <v>35563.7</v>
      </c>
      <c r="EK333">
        <v>45017.6</v>
      </c>
      <c r="EL333">
        <v>41905.6</v>
      </c>
      <c r="EM333">
        <v>1.6491</v>
      </c>
      <c r="EN333">
        <v>2.06045</v>
      </c>
      <c r="EO333">
        <v>-0.0574887</v>
      </c>
      <c r="EP333">
        <v>0</v>
      </c>
      <c r="EQ333">
        <v>29.4618</v>
      </c>
      <c r="ER333">
        <v>999.9</v>
      </c>
      <c r="ES333">
        <v>32.939</v>
      </c>
      <c r="ET333">
        <v>39.025</v>
      </c>
      <c r="EU333">
        <v>30.3571</v>
      </c>
      <c r="EV333">
        <v>53.5369</v>
      </c>
      <c r="EW333">
        <v>31.855</v>
      </c>
      <c r="EX333">
        <v>2</v>
      </c>
      <c r="EY333">
        <v>0.755185</v>
      </c>
      <c r="EZ333">
        <v>6.06999</v>
      </c>
      <c r="FA333">
        <v>20.1336</v>
      </c>
      <c r="FB333">
        <v>5.23226</v>
      </c>
      <c r="FC333">
        <v>11.9968</v>
      </c>
      <c r="FD333">
        <v>4.9549</v>
      </c>
      <c r="FE333">
        <v>3.30385</v>
      </c>
      <c r="FF333">
        <v>9999</v>
      </c>
      <c r="FG333">
        <v>312.6</v>
      </c>
      <c r="FH333">
        <v>3848.6</v>
      </c>
      <c r="FI333">
        <v>9999</v>
      </c>
      <c r="FJ333">
        <v>1.86815</v>
      </c>
      <c r="FK333">
        <v>1.86401</v>
      </c>
      <c r="FL333">
        <v>1.87136</v>
      </c>
      <c r="FM333">
        <v>1.86261</v>
      </c>
      <c r="FN333">
        <v>1.86188</v>
      </c>
      <c r="FO333">
        <v>1.86818</v>
      </c>
      <c r="FP333">
        <v>1.85837</v>
      </c>
      <c r="FQ333">
        <v>1.86461</v>
      </c>
      <c r="FR333">
        <v>5</v>
      </c>
      <c r="FS333">
        <v>0</v>
      </c>
      <c r="FT333">
        <v>0</v>
      </c>
      <c r="FU333">
        <v>0</v>
      </c>
      <c r="FV333" t="s">
        <v>358</v>
      </c>
      <c r="FW333" t="s">
        <v>359</v>
      </c>
      <c r="FX333" t="s">
        <v>360</v>
      </c>
      <c r="FY333" t="s">
        <v>360</v>
      </c>
      <c r="FZ333" t="s">
        <v>360</v>
      </c>
      <c r="GA333" t="s">
        <v>360</v>
      </c>
      <c r="GB333">
        <v>0</v>
      </c>
      <c r="GC333">
        <v>100</v>
      </c>
      <c r="GD333">
        <v>100</v>
      </c>
      <c r="GE333">
        <v>2.87</v>
      </c>
      <c r="GF333">
        <v>0.0516</v>
      </c>
      <c r="GG333">
        <v>0.394990895927804</v>
      </c>
      <c r="GH333">
        <v>0.00311535208462502</v>
      </c>
      <c r="GI333">
        <v>-2.16445174003142e-06</v>
      </c>
      <c r="GJ333">
        <v>9.0383515404126e-10</v>
      </c>
      <c r="GK333">
        <v>0.0515542376217994</v>
      </c>
      <c r="GL333">
        <v>0</v>
      </c>
      <c r="GM333">
        <v>0</v>
      </c>
      <c r="GN333">
        <v>0</v>
      </c>
      <c r="GO333">
        <v>18</v>
      </c>
      <c r="GP333">
        <v>2154</v>
      </c>
      <c r="GQ333">
        <v>2</v>
      </c>
      <c r="GR333">
        <v>17</v>
      </c>
      <c r="GS333">
        <v>1570.4</v>
      </c>
      <c r="GT333">
        <v>1570.6</v>
      </c>
      <c r="GU333">
        <v>3.42163</v>
      </c>
      <c r="GV333">
        <v>2.34985</v>
      </c>
      <c r="GW333">
        <v>1.99829</v>
      </c>
      <c r="GX333">
        <v>2.66479</v>
      </c>
      <c r="GY333">
        <v>2.09351</v>
      </c>
      <c r="GZ333">
        <v>2.44263</v>
      </c>
      <c r="HA333">
        <v>44.2509</v>
      </c>
      <c r="HB333">
        <v>14.7712</v>
      </c>
      <c r="HC333">
        <v>18</v>
      </c>
      <c r="HD333">
        <v>404.552</v>
      </c>
      <c r="HE333">
        <v>692.251</v>
      </c>
      <c r="HF333">
        <v>23.0048</v>
      </c>
      <c r="HG333">
        <v>36.6042</v>
      </c>
      <c r="HH333">
        <v>30.001</v>
      </c>
      <c r="HI333">
        <v>36.3451</v>
      </c>
      <c r="HJ333">
        <v>36.3325</v>
      </c>
      <c r="HK333">
        <v>68.4538</v>
      </c>
      <c r="HL333">
        <v>23.6347</v>
      </c>
      <c r="HM333">
        <v>22.5823</v>
      </c>
      <c r="HN333">
        <v>23</v>
      </c>
      <c r="HO333">
        <v>1408.58</v>
      </c>
      <c r="HP333">
        <v>24.0352</v>
      </c>
      <c r="HQ333">
        <v>95.1882</v>
      </c>
      <c r="HR333">
        <v>98.4541</v>
      </c>
    </row>
    <row r="334" spans="1:226">
      <c r="A334">
        <v>318</v>
      </c>
      <c r="B334">
        <v>1656176025.5</v>
      </c>
      <c r="C334">
        <v>6229</v>
      </c>
      <c r="D334" t="s">
        <v>997</v>
      </c>
      <c r="E334" t="s">
        <v>998</v>
      </c>
      <c r="F334">
        <v>5</v>
      </c>
      <c r="G334" t="s">
        <v>832</v>
      </c>
      <c r="H334" t="s">
        <v>354</v>
      </c>
      <c r="I334">
        <v>1656176018</v>
      </c>
      <c r="J334">
        <f>(K334)/1000</f>
        <v>0</v>
      </c>
      <c r="K334">
        <f>IF(BF334, AN334, AH334)</f>
        <v>0</v>
      </c>
      <c r="L334">
        <f>IF(BF334, AI334, AG334)</f>
        <v>0</v>
      </c>
      <c r="M334">
        <f>BH334 - IF(AU334&gt;1, L334*BB334*100.0/(AW334*BV334), 0)</f>
        <v>0</v>
      </c>
      <c r="N334">
        <f>((T334-J334/2)*M334-L334)/(T334+J334/2)</f>
        <v>0</v>
      </c>
      <c r="O334">
        <f>N334*(BO334+BP334)/1000.0</f>
        <v>0</v>
      </c>
      <c r="P334">
        <f>(BH334 - IF(AU334&gt;1, L334*BB334*100.0/(AW334*BV334), 0))*(BO334+BP334)/1000.0</f>
        <v>0</v>
      </c>
      <c r="Q334">
        <f>2.0/((1/S334-1/R334)+SIGN(S334)*SQRT((1/S334-1/R334)*(1/S334-1/R334) + 4*BC334/((BC334+1)*(BC334+1))*(2*1/S334*1/R334-1/R334*1/R334)))</f>
        <v>0</v>
      </c>
      <c r="R334">
        <f>IF(LEFT(BD334,1)&lt;&gt;"0",IF(LEFT(BD334,1)="1",3.0,BE334),$D$5+$E$5*(BV334*BO334/($K$5*1000))+$F$5*(BV334*BO334/($K$5*1000))*MAX(MIN(BB334,$J$5),$I$5)*MAX(MIN(BB334,$J$5),$I$5)+$G$5*MAX(MIN(BB334,$J$5),$I$5)*(BV334*BO334/($K$5*1000))+$H$5*(BV334*BO334/($K$5*1000))*(BV334*BO334/($K$5*1000)))</f>
        <v>0</v>
      </c>
      <c r="S334">
        <f>J334*(1000-(1000*0.61365*exp(17.502*W334/(240.97+W334))/(BO334+BP334)+BJ334)/2)/(1000*0.61365*exp(17.502*W334/(240.97+W334))/(BO334+BP334)-BJ334)</f>
        <v>0</v>
      </c>
      <c r="T334">
        <f>1/((BC334+1)/(Q334/1.6)+1/(R334/1.37)) + BC334/((BC334+1)/(Q334/1.6) + BC334/(R334/1.37))</f>
        <v>0</v>
      </c>
      <c r="U334">
        <f>(AX334*BA334)</f>
        <v>0</v>
      </c>
      <c r="V334">
        <f>(BQ334+(U334+2*0.95*5.67E-8*(((BQ334+$B$7)+273)^4-(BQ334+273)^4)-44100*J334)/(1.84*29.3*R334+8*0.95*5.67E-8*(BQ334+273)^3))</f>
        <v>0</v>
      </c>
      <c r="W334">
        <f>($C$7*BR334+$D$7*BS334+$E$7*V334)</f>
        <v>0</v>
      </c>
      <c r="X334">
        <f>0.61365*exp(17.502*W334/(240.97+W334))</f>
        <v>0</v>
      </c>
      <c r="Y334">
        <f>(Z334/AA334*100)</f>
        <v>0</v>
      </c>
      <c r="Z334">
        <f>BJ334*(BO334+BP334)/1000</f>
        <v>0</v>
      </c>
      <c r="AA334">
        <f>0.61365*exp(17.502*BQ334/(240.97+BQ334))</f>
        <v>0</v>
      </c>
      <c r="AB334">
        <f>(X334-BJ334*(BO334+BP334)/1000)</f>
        <v>0</v>
      </c>
      <c r="AC334">
        <f>(-J334*44100)</f>
        <v>0</v>
      </c>
      <c r="AD334">
        <f>2*29.3*R334*0.92*(BQ334-W334)</f>
        <v>0</v>
      </c>
      <c r="AE334">
        <f>2*0.95*5.67E-8*(((BQ334+$B$7)+273)^4-(W334+273)^4)</f>
        <v>0</v>
      </c>
      <c r="AF334">
        <f>U334+AE334+AC334+AD334</f>
        <v>0</v>
      </c>
      <c r="AG334">
        <f>BN334*AU334*(BI334-BH334*(1000-AU334*BK334)/(1000-AU334*BJ334))/(100*BB334)</f>
        <v>0</v>
      </c>
      <c r="AH334">
        <f>1000*BN334*AU334*(BJ334-BK334)/(100*BB334*(1000-AU334*BJ334))</f>
        <v>0</v>
      </c>
      <c r="AI334">
        <f>(AJ334 - AK334 - BO334*1E3/(8.314*(BQ334+273.15)) * AM334/BN334 * AL334) * BN334/(100*BB334) * (1000 - BK334)/1000</f>
        <v>0</v>
      </c>
      <c r="AJ334">
        <v>1425.43995206244</v>
      </c>
      <c r="AK334">
        <v>1395.94284848485</v>
      </c>
      <c r="AL334">
        <v>3.40269673215577</v>
      </c>
      <c r="AM334">
        <v>66.8778104933795</v>
      </c>
      <c r="AN334">
        <f>(AP334 - AO334 + BO334*1E3/(8.314*(BQ334+273.15)) * AR334/BN334 * AQ334) * BN334/(100*BB334) * 1000/(1000 - AP334)</f>
        <v>0</v>
      </c>
      <c r="AO334">
        <v>23.9023094422914</v>
      </c>
      <c r="AP334">
        <v>24.81162</v>
      </c>
      <c r="AQ334">
        <v>-0.00899109136893254</v>
      </c>
      <c r="AR334">
        <v>77.414151381061</v>
      </c>
      <c r="AS334">
        <v>33</v>
      </c>
      <c r="AT334">
        <v>7</v>
      </c>
      <c r="AU334">
        <f>IF(AS334*$H$13&gt;=AW334,1.0,(AW334/(AW334-AS334*$H$13)))</f>
        <v>0</v>
      </c>
      <c r="AV334">
        <f>(AU334-1)*100</f>
        <v>0</v>
      </c>
      <c r="AW334">
        <f>MAX(0,($B$13+$C$13*BV334)/(1+$D$13*BV334)*BO334/(BQ334+273)*$E$13)</f>
        <v>0</v>
      </c>
      <c r="AX334">
        <f>$B$11*BW334+$C$11*BX334+$F$11*CI334*(1-CL334)</f>
        <v>0</v>
      </c>
      <c r="AY334">
        <f>AX334*AZ334</f>
        <v>0</v>
      </c>
      <c r="AZ334">
        <f>($B$11*$D$9+$C$11*$D$9+$F$11*((CV334+CN334)/MAX(CV334+CN334+CW334, 0.1)*$I$9+CW334/MAX(CV334+CN334+CW334, 0.1)*$J$9))/($B$11+$C$11+$F$11)</f>
        <v>0</v>
      </c>
      <c r="BA334">
        <f>($B$11*$K$9+$C$11*$K$9+$F$11*((CV334+CN334)/MAX(CV334+CN334+CW334, 0.1)*$P$9+CW334/MAX(CV334+CN334+CW334, 0.1)*$Q$9))/($B$11+$C$11+$F$11)</f>
        <v>0</v>
      </c>
      <c r="BB334">
        <v>2.18</v>
      </c>
      <c r="BC334">
        <v>0.5</v>
      </c>
      <c r="BD334" t="s">
        <v>355</v>
      </c>
      <c r="BE334">
        <v>2</v>
      </c>
      <c r="BF334" t="b">
        <v>1</v>
      </c>
      <c r="BG334">
        <v>1656176018</v>
      </c>
      <c r="BH334">
        <v>1338.06851851852</v>
      </c>
      <c r="BI334">
        <v>1377.52740740741</v>
      </c>
      <c r="BJ334">
        <v>24.8440518518519</v>
      </c>
      <c r="BK334">
        <v>23.9454111111111</v>
      </c>
      <c r="BL334">
        <v>1335.22148148148</v>
      </c>
      <c r="BM334">
        <v>24.7924851851852</v>
      </c>
      <c r="BN334">
        <v>500.019333333333</v>
      </c>
      <c r="BO334">
        <v>76.3453703703704</v>
      </c>
      <c r="BP334">
        <v>0.100011433333333</v>
      </c>
      <c r="BQ334">
        <v>28.1271259259259</v>
      </c>
      <c r="BR334">
        <v>28.5277555555556</v>
      </c>
      <c r="BS334">
        <v>999.9</v>
      </c>
      <c r="BT334">
        <v>0</v>
      </c>
      <c r="BU334">
        <v>0</v>
      </c>
      <c r="BV334">
        <v>10002.1040740741</v>
      </c>
      <c r="BW334">
        <v>0</v>
      </c>
      <c r="BX334">
        <v>1995.58333333333</v>
      </c>
      <c r="BY334">
        <v>-39.4578518518518</v>
      </c>
      <c r="BZ334">
        <v>1372.15962962963</v>
      </c>
      <c r="CA334">
        <v>1411.32222222222</v>
      </c>
      <c r="CB334">
        <v>0.898634259259259</v>
      </c>
      <c r="CC334">
        <v>1377.52740740741</v>
      </c>
      <c r="CD334">
        <v>23.9454111111111</v>
      </c>
      <c r="CE334">
        <v>1.89672777777778</v>
      </c>
      <c r="CF334">
        <v>1.82812074074074</v>
      </c>
      <c r="CG334">
        <v>16.6075962962963</v>
      </c>
      <c r="CH334">
        <v>16.0293333333333</v>
      </c>
      <c r="CI334">
        <v>2000.00703703704</v>
      </c>
      <c r="CJ334">
        <v>0.979999518518519</v>
      </c>
      <c r="CK334">
        <v>0.0200006111111111</v>
      </c>
      <c r="CL334">
        <v>0</v>
      </c>
      <c r="CM334">
        <v>2.53643703703704</v>
      </c>
      <c r="CN334">
        <v>0</v>
      </c>
      <c r="CO334">
        <v>2057.33518518519</v>
      </c>
      <c r="CP334">
        <v>16705.462962963</v>
      </c>
      <c r="CQ334">
        <v>46.6016666666667</v>
      </c>
      <c r="CR334">
        <v>49.4025555555556</v>
      </c>
      <c r="CS334">
        <v>47.625</v>
      </c>
      <c r="CT334">
        <v>47.375</v>
      </c>
      <c r="CU334">
        <v>46.1387777777778</v>
      </c>
      <c r="CV334">
        <v>1960.00666666667</v>
      </c>
      <c r="CW334">
        <v>40.0003703703704</v>
      </c>
      <c r="CX334">
        <v>0</v>
      </c>
      <c r="CY334">
        <v>1656176024.4</v>
      </c>
      <c r="CZ334">
        <v>0</v>
      </c>
      <c r="DA334">
        <v>0</v>
      </c>
      <c r="DB334" t="s">
        <v>356</v>
      </c>
      <c r="DC334">
        <v>1656081796.1</v>
      </c>
      <c r="DD334">
        <v>1656081786.6</v>
      </c>
      <c r="DE334">
        <v>0</v>
      </c>
      <c r="DF334">
        <v>0.447</v>
      </c>
      <c r="DG334">
        <v>0.012</v>
      </c>
      <c r="DH334">
        <v>1.816</v>
      </c>
      <c r="DI334">
        <v>-0.091</v>
      </c>
      <c r="DJ334">
        <v>420</v>
      </c>
      <c r="DK334">
        <v>13</v>
      </c>
      <c r="DL334">
        <v>0.64</v>
      </c>
      <c r="DM334">
        <v>0.22</v>
      </c>
      <c r="DN334">
        <v>-39.4400317073171</v>
      </c>
      <c r="DO334">
        <v>0.623439721254222</v>
      </c>
      <c r="DP334">
        <v>0.330974442635036</v>
      </c>
      <c r="DQ334">
        <v>0</v>
      </c>
      <c r="DR334">
        <v>0.892441902439024</v>
      </c>
      <c r="DS334">
        <v>0.171697379790942</v>
      </c>
      <c r="DT334">
        <v>0.0217709868456711</v>
      </c>
      <c r="DU334">
        <v>0</v>
      </c>
      <c r="DV334">
        <v>0</v>
      </c>
      <c r="DW334">
        <v>2</v>
      </c>
      <c r="DX334" t="s">
        <v>357</v>
      </c>
      <c r="DY334">
        <v>2.78491</v>
      </c>
      <c r="DZ334">
        <v>2.7165</v>
      </c>
      <c r="EA334">
        <v>0.169119</v>
      </c>
      <c r="EB334">
        <v>0.171953</v>
      </c>
      <c r="EC334">
        <v>0.0880638</v>
      </c>
      <c r="ED334">
        <v>0.0852161</v>
      </c>
      <c r="EE334">
        <v>23006.9</v>
      </c>
      <c r="EF334">
        <v>19897.5</v>
      </c>
      <c r="EG334">
        <v>24835.2</v>
      </c>
      <c r="EH334">
        <v>23445.5</v>
      </c>
      <c r="EI334">
        <v>38765.5</v>
      </c>
      <c r="EJ334">
        <v>35559.6</v>
      </c>
      <c r="EK334">
        <v>45016.7</v>
      </c>
      <c r="EL334">
        <v>41904.6</v>
      </c>
      <c r="EM334">
        <v>1.64895</v>
      </c>
      <c r="EN334">
        <v>2.0602</v>
      </c>
      <c r="EO334">
        <v>-0.0610426</v>
      </c>
      <c r="EP334">
        <v>0</v>
      </c>
      <c r="EQ334">
        <v>29.4736</v>
      </c>
      <c r="ER334">
        <v>999.9</v>
      </c>
      <c r="ES334">
        <v>32.914</v>
      </c>
      <c r="ET334">
        <v>39.035</v>
      </c>
      <c r="EU334">
        <v>30.3516</v>
      </c>
      <c r="EV334">
        <v>53.5769</v>
      </c>
      <c r="EW334">
        <v>31.9511</v>
      </c>
      <c r="EX334">
        <v>2</v>
      </c>
      <c r="EY334">
        <v>0.75623</v>
      </c>
      <c r="EZ334">
        <v>6.10096</v>
      </c>
      <c r="FA334">
        <v>20.1325</v>
      </c>
      <c r="FB334">
        <v>5.23346</v>
      </c>
      <c r="FC334">
        <v>11.9965</v>
      </c>
      <c r="FD334">
        <v>4.9553</v>
      </c>
      <c r="FE334">
        <v>3.304</v>
      </c>
      <c r="FF334">
        <v>9999</v>
      </c>
      <c r="FG334">
        <v>312.6</v>
      </c>
      <c r="FH334">
        <v>3848.6</v>
      </c>
      <c r="FI334">
        <v>9999</v>
      </c>
      <c r="FJ334">
        <v>1.86815</v>
      </c>
      <c r="FK334">
        <v>1.86401</v>
      </c>
      <c r="FL334">
        <v>1.87136</v>
      </c>
      <c r="FM334">
        <v>1.8626</v>
      </c>
      <c r="FN334">
        <v>1.86188</v>
      </c>
      <c r="FO334">
        <v>1.8682</v>
      </c>
      <c r="FP334">
        <v>1.85837</v>
      </c>
      <c r="FQ334">
        <v>1.86462</v>
      </c>
      <c r="FR334">
        <v>5</v>
      </c>
      <c r="FS334">
        <v>0</v>
      </c>
      <c r="FT334">
        <v>0</v>
      </c>
      <c r="FU334">
        <v>0</v>
      </c>
      <c r="FV334" t="s">
        <v>358</v>
      </c>
      <c r="FW334" t="s">
        <v>359</v>
      </c>
      <c r="FX334" t="s">
        <v>360</v>
      </c>
      <c r="FY334" t="s">
        <v>360</v>
      </c>
      <c r="FZ334" t="s">
        <v>360</v>
      </c>
      <c r="GA334" t="s">
        <v>360</v>
      </c>
      <c r="GB334">
        <v>0</v>
      </c>
      <c r="GC334">
        <v>100</v>
      </c>
      <c r="GD334">
        <v>100</v>
      </c>
      <c r="GE334">
        <v>2.9</v>
      </c>
      <c r="GF334">
        <v>0.0516</v>
      </c>
      <c r="GG334">
        <v>0.394990895927804</v>
      </c>
      <c r="GH334">
        <v>0.00311535208462502</v>
      </c>
      <c r="GI334">
        <v>-2.16445174003142e-06</v>
      </c>
      <c r="GJ334">
        <v>9.0383515404126e-10</v>
      </c>
      <c r="GK334">
        <v>0.0515542376217994</v>
      </c>
      <c r="GL334">
        <v>0</v>
      </c>
      <c r="GM334">
        <v>0</v>
      </c>
      <c r="GN334">
        <v>0</v>
      </c>
      <c r="GO334">
        <v>18</v>
      </c>
      <c r="GP334">
        <v>2154</v>
      </c>
      <c r="GQ334">
        <v>2</v>
      </c>
      <c r="GR334">
        <v>17</v>
      </c>
      <c r="GS334">
        <v>1570.5</v>
      </c>
      <c r="GT334">
        <v>1570.6</v>
      </c>
      <c r="GU334">
        <v>3.45093</v>
      </c>
      <c r="GV334">
        <v>2.35962</v>
      </c>
      <c r="GW334">
        <v>1.99829</v>
      </c>
      <c r="GX334">
        <v>2.66479</v>
      </c>
      <c r="GY334">
        <v>2.09351</v>
      </c>
      <c r="GZ334">
        <v>2.37549</v>
      </c>
      <c r="HA334">
        <v>44.2787</v>
      </c>
      <c r="HB334">
        <v>14.7887</v>
      </c>
      <c r="HC334">
        <v>18</v>
      </c>
      <c r="HD334">
        <v>404.531</v>
      </c>
      <c r="HE334">
        <v>692.147</v>
      </c>
      <c r="HF334">
        <v>23.0058</v>
      </c>
      <c r="HG334">
        <v>36.6158</v>
      </c>
      <c r="HH334">
        <v>30.0011</v>
      </c>
      <c r="HI334">
        <v>36.3564</v>
      </c>
      <c r="HJ334">
        <v>36.3438</v>
      </c>
      <c r="HK334">
        <v>69.034</v>
      </c>
      <c r="HL334">
        <v>23.6347</v>
      </c>
      <c r="HM334">
        <v>22.5823</v>
      </c>
      <c r="HN334">
        <v>23</v>
      </c>
      <c r="HO334">
        <v>1421.98</v>
      </c>
      <c r="HP334">
        <v>24.0701</v>
      </c>
      <c r="HQ334">
        <v>95.1861</v>
      </c>
      <c r="HR334">
        <v>98.4518</v>
      </c>
    </row>
    <row r="335" spans="1:226">
      <c r="A335">
        <v>319</v>
      </c>
      <c r="B335">
        <v>1656176030.5</v>
      </c>
      <c r="C335">
        <v>6234</v>
      </c>
      <c r="D335" t="s">
        <v>999</v>
      </c>
      <c r="E335" t="s">
        <v>1000</v>
      </c>
      <c r="F335">
        <v>5</v>
      </c>
      <c r="G335" t="s">
        <v>832</v>
      </c>
      <c r="H335" t="s">
        <v>354</v>
      </c>
      <c r="I335">
        <v>1656176022.71429</v>
      </c>
      <c r="J335">
        <f>(K335)/1000</f>
        <v>0</v>
      </c>
      <c r="K335">
        <f>IF(BF335, AN335, AH335)</f>
        <v>0</v>
      </c>
      <c r="L335">
        <f>IF(BF335, AI335, AG335)</f>
        <v>0</v>
      </c>
      <c r="M335">
        <f>BH335 - IF(AU335&gt;1, L335*BB335*100.0/(AW335*BV335), 0)</f>
        <v>0</v>
      </c>
      <c r="N335">
        <f>((T335-J335/2)*M335-L335)/(T335+J335/2)</f>
        <v>0</v>
      </c>
      <c r="O335">
        <f>N335*(BO335+BP335)/1000.0</f>
        <v>0</v>
      </c>
      <c r="P335">
        <f>(BH335 - IF(AU335&gt;1, L335*BB335*100.0/(AW335*BV335), 0))*(BO335+BP335)/1000.0</f>
        <v>0</v>
      </c>
      <c r="Q335">
        <f>2.0/((1/S335-1/R335)+SIGN(S335)*SQRT((1/S335-1/R335)*(1/S335-1/R335) + 4*BC335/((BC335+1)*(BC335+1))*(2*1/S335*1/R335-1/R335*1/R335)))</f>
        <v>0</v>
      </c>
      <c r="R335">
        <f>IF(LEFT(BD335,1)&lt;&gt;"0",IF(LEFT(BD335,1)="1",3.0,BE335),$D$5+$E$5*(BV335*BO335/($K$5*1000))+$F$5*(BV335*BO335/($K$5*1000))*MAX(MIN(BB335,$J$5),$I$5)*MAX(MIN(BB335,$J$5),$I$5)+$G$5*MAX(MIN(BB335,$J$5),$I$5)*(BV335*BO335/($K$5*1000))+$H$5*(BV335*BO335/($K$5*1000))*(BV335*BO335/($K$5*1000)))</f>
        <v>0</v>
      </c>
      <c r="S335">
        <f>J335*(1000-(1000*0.61365*exp(17.502*W335/(240.97+W335))/(BO335+BP335)+BJ335)/2)/(1000*0.61365*exp(17.502*W335/(240.97+W335))/(BO335+BP335)-BJ335)</f>
        <v>0</v>
      </c>
      <c r="T335">
        <f>1/((BC335+1)/(Q335/1.6)+1/(R335/1.37)) + BC335/((BC335+1)/(Q335/1.6) + BC335/(R335/1.37))</f>
        <v>0</v>
      </c>
      <c r="U335">
        <f>(AX335*BA335)</f>
        <v>0</v>
      </c>
      <c r="V335">
        <f>(BQ335+(U335+2*0.95*5.67E-8*(((BQ335+$B$7)+273)^4-(BQ335+273)^4)-44100*J335)/(1.84*29.3*R335+8*0.95*5.67E-8*(BQ335+273)^3))</f>
        <v>0</v>
      </c>
      <c r="W335">
        <f>($C$7*BR335+$D$7*BS335+$E$7*V335)</f>
        <v>0</v>
      </c>
      <c r="X335">
        <f>0.61365*exp(17.502*W335/(240.97+W335))</f>
        <v>0</v>
      </c>
      <c r="Y335">
        <f>(Z335/AA335*100)</f>
        <v>0</v>
      </c>
      <c r="Z335">
        <f>BJ335*(BO335+BP335)/1000</f>
        <v>0</v>
      </c>
      <c r="AA335">
        <f>0.61365*exp(17.502*BQ335/(240.97+BQ335))</f>
        <v>0</v>
      </c>
      <c r="AB335">
        <f>(X335-BJ335*(BO335+BP335)/1000)</f>
        <v>0</v>
      </c>
      <c r="AC335">
        <f>(-J335*44100)</f>
        <v>0</v>
      </c>
      <c r="AD335">
        <f>2*29.3*R335*0.92*(BQ335-W335)</f>
        <v>0</v>
      </c>
      <c r="AE335">
        <f>2*0.95*5.67E-8*(((BQ335+$B$7)+273)^4-(W335+273)^4)</f>
        <v>0</v>
      </c>
      <c r="AF335">
        <f>U335+AE335+AC335+AD335</f>
        <v>0</v>
      </c>
      <c r="AG335">
        <f>BN335*AU335*(BI335-BH335*(1000-AU335*BK335)/(1000-AU335*BJ335))/(100*BB335)</f>
        <v>0</v>
      </c>
      <c r="AH335">
        <f>1000*BN335*AU335*(BJ335-BK335)/(100*BB335*(1000-AU335*BJ335))</f>
        <v>0</v>
      </c>
      <c r="AI335">
        <f>(AJ335 - AK335 - BO335*1E3/(8.314*(BQ335+273.15)) * AM335/BN335 * AL335) * BN335/(100*BB335) * (1000 - BK335)/1000</f>
        <v>0</v>
      </c>
      <c r="AJ335">
        <v>1442.72755169877</v>
      </c>
      <c r="AK335">
        <v>1413.08278787879</v>
      </c>
      <c r="AL335">
        <v>3.41913564408723</v>
      </c>
      <c r="AM335">
        <v>66.8778104933795</v>
      </c>
      <c r="AN335">
        <f>(AP335 - AO335 + BO335*1E3/(8.314*(BQ335+273.15)) * AR335/BN335 * AQ335) * BN335/(100*BB335) * 1000/(1000 - AP335)</f>
        <v>0</v>
      </c>
      <c r="AO335">
        <v>23.9427050420546</v>
      </c>
      <c r="AP335">
        <v>24.8030527272727</v>
      </c>
      <c r="AQ335">
        <v>-0.00104471853564888</v>
      </c>
      <c r="AR335">
        <v>77.414151381061</v>
      </c>
      <c r="AS335">
        <v>33</v>
      </c>
      <c r="AT335">
        <v>7</v>
      </c>
      <c r="AU335">
        <f>IF(AS335*$H$13&gt;=AW335,1.0,(AW335/(AW335-AS335*$H$13)))</f>
        <v>0</v>
      </c>
      <c r="AV335">
        <f>(AU335-1)*100</f>
        <v>0</v>
      </c>
      <c r="AW335">
        <f>MAX(0,($B$13+$C$13*BV335)/(1+$D$13*BV335)*BO335/(BQ335+273)*$E$13)</f>
        <v>0</v>
      </c>
      <c r="AX335">
        <f>$B$11*BW335+$C$11*BX335+$F$11*CI335*(1-CL335)</f>
        <v>0</v>
      </c>
      <c r="AY335">
        <f>AX335*AZ335</f>
        <v>0</v>
      </c>
      <c r="AZ335">
        <f>($B$11*$D$9+$C$11*$D$9+$F$11*((CV335+CN335)/MAX(CV335+CN335+CW335, 0.1)*$I$9+CW335/MAX(CV335+CN335+CW335, 0.1)*$J$9))/($B$11+$C$11+$F$11)</f>
        <v>0</v>
      </c>
      <c r="BA335">
        <f>($B$11*$K$9+$C$11*$K$9+$F$11*((CV335+CN335)/MAX(CV335+CN335+CW335, 0.1)*$P$9+CW335/MAX(CV335+CN335+CW335, 0.1)*$Q$9))/($B$11+$C$11+$F$11)</f>
        <v>0</v>
      </c>
      <c r="BB335">
        <v>2.18</v>
      </c>
      <c r="BC335">
        <v>0.5</v>
      </c>
      <c r="BD335" t="s">
        <v>355</v>
      </c>
      <c r="BE335">
        <v>2</v>
      </c>
      <c r="BF335" t="b">
        <v>1</v>
      </c>
      <c r="BG335">
        <v>1656176022.71429</v>
      </c>
      <c r="BH335">
        <v>1353.80035714286</v>
      </c>
      <c r="BI335">
        <v>1393.10178571429</v>
      </c>
      <c r="BJ335">
        <v>24.8275821428571</v>
      </c>
      <c r="BK335">
        <v>23.9409178571429</v>
      </c>
      <c r="BL335">
        <v>1350.91857142857</v>
      </c>
      <c r="BM335">
        <v>24.7760285714286</v>
      </c>
      <c r="BN335">
        <v>500.012428571429</v>
      </c>
      <c r="BO335">
        <v>76.3454214285714</v>
      </c>
      <c r="BP335">
        <v>0.100007482142857</v>
      </c>
      <c r="BQ335">
        <v>28.1369357142857</v>
      </c>
      <c r="BR335">
        <v>28.509275</v>
      </c>
      <c r="BS335">
        <v>999.9</v>
      </c>
      <c r="BT335">
        <v>0</v>
      </c>
      <c r="BU335">
        <v>0</v>
      </c>
      <c r="BV335">
        <v>9997.21107142857</v>
      </c>
      <c r="BW335">
        <v>0</v>
      </c>
      <c r="BX335">
        <v>1995.68392857143</v>
      </c>
      <c r="BY335">
        <v>-39.3015821428571</v>
      </c>
      <c r="BZ335">
        <v>1388.26785714286</v>
      </c>
      <c r="CA335">
        <v>1427.27285714286</v>
      </c>
      <c r="CB335">
        <v>0.886663821428571</v>
      </c>
      <c r="CC335">
        <v>1393.10178571429</v>
      </c>
      <c r="CD335">
        <v>23.9409178571429</v>
      </c>
      <c r="CE335">
        <v>1.89547214285714</v>
      </c>
      <c r="CF335">
        <v>1.82777928571429</v>
      </c>
      <c r="CG335">
        <v>16.597175</v>
      </c>
      <c r="CH335">
        <v>16.0264</v>
      </c>
      <c r="CI335">
        <v>2000.01428571429</v>
      </c>
      <c r="CJ335">
        <v>0.979999857142857</v>
      </c>
      <c r="CK335">
        <v>0.0200003571428571</v>
      </c>
      <c r="CL335">
        <v>0</v>
      </c>
      <c r="CM335">
        <v>2.52373214285714</v>
      </c>
      <c r="CN335">
        <v>0</v>
      </c>
      <c r="CO335">
        <v>2057.07785714286</v>
      </c>
      <c r="CP335">
        <v>16705.5321428571</v>
      </c>
      <c r="CQ335">
        <v>46.6205</v>
      </c>
      <c r="CR335">
        <v>49.4082142857143</v>
      </c>
      <c r="CS335">
        <v>47.6316428571428</v>
      </c>
      <c r="CT335">
        <v>47.375</v>
      </c>
      <c r="CU335">
        <v>46.1537857142857</v>
      </c>
      <c r="CV335">
        <v>1960.01392857143</v>
      </c>
      <c r="CW335">
        <v>40.0003571428571</v>
      </c>
      <c r="CX335">
        <v>0</v>
      </c>
      <c r="CY335">
        <v>1656176029.2</v>
      </c>
      <c r="CZ335">
        <v>0</v>
      </c>
      <c r="DA335">
        <v>0</v>
      </c>
      <c r="DB335" t="s">
        <v>356</v>
      </c>
      <c r="DC335">
        <v>1656081796.1</v>
      </c>
      <c r="DD335">
        <v>1656081786.6</v>
      </c>
      <c r="DE335">
        <v>0</v>
      </c>
      <c r="DF335">
        <v>0.447</v>
      </c>
      <c r="DG335">
        <v>0.012</v>
      </c>
      <c r="DH335">
        <v>1.816</v>
      </c>
      <c r="DI335">
        <v>-0.091</v>
      </c>
      <c r="DJ335">
        <v>420</v>
      </c>
      <c r="DK335">
        <v>13</v>
      </c>
      <c r="DL335">
        <v>0.64</v>
      </c>
      <c r="DM335">
        <v>0.22</v>
      </c>
      <c r="DN335">
        <v>-39.3607536585366</v>
      </c>
      <c r="DO335">
        <v>1.47418536585361</v>
      </c>
      <c r="DP335">
        <v>0.388097435023708</v>
      </c>
      <c r="DQ335">
        <v>0</v>
      </c>
      <c r="DR335">
        <v>0.885365585365854</v>
      </c>
      <c r="DS335">
        <v>-0.104629212543554</v>
      </c>
      <c r="DT335">
        <v>0.0311605072072559</v>
      </c>
      <c r="DU335">
        <v>0</v>
      </c>
      <c r="DV335">
        <v>0</v>
      </c>
      <c r="DW335">
        <v>2</v>
      </c>
      <c r="DX335" t="s">
        <v>357</v>
      </c>
      <c r="DY335">
        <v>2.78467</v>
      </c>
      <c r="DZ335">
        <v>2.71645</v>
      </c>
      <c r="EA335">
        <v>0.170378</v>
      </c>
      <c r="EB335">
        <v>0.173123</v>
      </c>
      <c r="EC335">
        <v>0.0880469</v>
      </c>
      <c r="ED335">
        <v>0.0853802</v>
      </c>
      <c r="EE335">
        <v>22971</v>
      </c>
      <c r="EF335">
        <v>19868.8</v>
      </c>
      <c r="EG335">
        <v>24834.2</v>
      </c>
      <c r="EH335">
        <v>23445</v>
      </c>
      <c r="EI335">
        <v>38764.5</v>
      </c>
      <c r="EJ335">
        <v>35552.3</v>
      </c>
      <c r="EK335">
        <v>45014.7</v>
      </c>
      <c r="EL335">
        <v>41903.4</v>
      </c>
      <c r="EM335">
        <v>1.64855</v>
      </c>
      <c r="EN335">
        <v>2.06033</v>
      </c>
      <c r="EO335">
        <v>-0.0612363</v>
      </c>
      <c r="EP335">
        <v>0</v>
      </c>
      <c r="EQ335">
        <v>29.4846</v>
      </c>
      <c r="ER335">
        <v>999.9</v>
      </c>
      <c r="ES335">
        <v>32.89</v>
      </c>
      <c r="ET335">
        <v>39.055</v>
      </c>
      <c r="EU335">
        <v>30.3611</v>
      </c>
      <c r="EV335">
        <v>53.4369</v>
      </c>
      <c r="EW335">
        <v>31.9832</v>
      </c>
      <c r="EX335">
        <v>2</v>
      </c>
      <c r="EY335">
        <v>0.757525</v>
      </c>
      <c r="EZ335">
        <v>6.12845</v>
      </c>
      <c r="FA335">
        <v>20.1314</v>
      </c>
      <c r="FB335">
        <v>5.23122</v>
      </c>
      <c r="FC335">
        <v>11.9969</v>
      </c>
      <c r="FD335">
        <v>4.95475</v>
      </c>
      <c r="FE335">
        <v>3.304</v>
      </c>
      <c r="FF335">
        <v>9999</v>
      </c>
      <c r="FG335">
        <v>312.6</v>
      </c>
      <c r="FH335">
        <v>3848.8</v>
      </c>
      <c r="FI335">
        <v>9999</v>
      </c>
      <c r="FJ335">
        <v>1.86813</v>
      </c>
      <c r="FK335">
        <v>1.86401</v>
      </c>
      <c r="FL335">
        <v>1.87135</v>
      </c>
      <c r="FM335">
        <v>1.86255</v>
      </c>
      <c r="FN335">
        <v>1.86188</v>
      </c>
      <c r="FO335">
        <v>1.86821</v>
      </c>
      <c r="FP335">
        <v>1.85837</v>
      </c>
      <c r="FQ335">
        <v>1.86462</v>
      </c>
      <c r="FR335">
        <v>5</v>
      </c>
      <c r="FS335">
        <v>0</v>
      </c>
      <c r="FT335">
        <v>0</v>
      </c>
      <c r="FU335">
        <v>0</v>
      </c>
      <c r="FV335" t="s">
        <v>358</v>
      </c>
      <c r="FW335" t="s">
        <v>359</v>
      </c>
      <c r="FX335" t="s">
        <v>360</v>
      </c>
      <c r="FY335" t="s">
        <v>360</v>
      </c>
      <c r="FZ335" t="s">
        <v>360</v>
      </c>
      <c r="GA335" t="s">
        <v>360</v>
      </c>
      <c r="GB335">
        <v>0</v>
      </c>
      <c r="GC335">
        <v>100</v>
      </c>
      <c r="GD335">
        <v>100</v>
      </c>
      <c r="GE335">
        <v>2.94</v>
      </c>
      <c r="GF335">
        <v>0.0515</v>
      </c>
      <c r="GG335">
        <v>0.394990895927804</v>
      </c>
      <c r="GH335">
        <v>0.00311535208462502</v>
      </c>
      <c r="GI335">
        <v>-2.16445174003142e-06</v>
      </c>
      <c r="GJ335">
        <v>9.0383515404126e-10</v>
      </c>
      <c r="GK335">
        <v>0.0515542376217994</v>
      </c>
      <c r="GL335">
        <v>0</v>
      </c>
      <c r="GM335">
        <v>0</v>
      </c>
      <c r="GN335">
        <v>0</v>
      </c>
      <c r="GO335">
        <v>18</v>
      </c>
      <c r="GP335">
        <v>2154</v>
      </c>
      <c r="GQ335">
        <v>2</v>
      </c>
      <c r="GR335">
        <v>17</v>
      </c>
      <c r="GS335">
        <v>1570.6</v>
      </c>
      <c r="GT335">
        <v>1570.7</v>
      </c>
      <c r="GU335">
        <v>3.48267</v>
      </c>
      <c r="GV335">
        <v>2.33276</v>
      </c>
      <c r="GW335">
        <v>1.99829</v>
      </c>
      <c r="GX335">
        <v>2.66357</v>
      </c>
      <c r="GY335">
        <v>2.09351</v>
      </c>
      <c r="GZ335">
        <v>2.37915</v>
      </c>
      <c r="HA335">
        <v>44.2787</v>
      </c>
      <c r="HB335">
        <v>14.7887</v>
      </c>
      <c r="HC335">
        <v>18</v>
      </c>
      <c r="HD335">
        <v>404.366</v>
      </c>
      <c r="HE335">
        <v>692.379</v>
      </c>
      <c r="HF335">
        <v>23.0057</v>
      </c>
      <c r="HG335">
        <v>36.6281</v>
      </c>
      <c r="HH335">
        <v>30.0012</v>
      </c>
      <c r="HI335">
        <v>36.3678</v>
      </c>
      <c r="HJ335">
        <v>36.3548</v>
      </c>
      <c r="HK335">
        <v>69.6765</v>
      </c>
      <c r="HL335">
        <v>23.0346</v>
      </c>
      <c r="HM335">
        <v>22.5823</v>
      </c>
      <c r="HN335">
        <v>23</v>
      </c>
      <c r="HO335">
        <v>1442.06</v>
      </c>
      <c r="HP335">
        <v>24.2117</v>
      </c>
      <c r="HQ335">
        <v>95.182</v>
      </c>
      <c r="HR335">
        <v>98.4492</v>
      </c>
    </row>
    <row r="336" spans="1:226">
      <c r="A336">
        <v>320</v>
      </c>
      <c r="B336">
        <v>1656176035.5</v>
      </c>
      <c r="C336">
        <v>6239</v>
      </c>
      <c r="D336" t="s">
        <v>1001</v>
      </c>
      <c r="E336" t="s">
        <v>1002</v>
      </c>
      <c r="F336">
        <v>5</v>
      </c>
      <c r="G336" t="s">
        <v>832</v>
      </c>
      <c r="H336" t="s">
        <v>354</v>
      </c>
      <c r="I336">
        <v>1656176028</v>
      </c>
      <c r="J336">
        <f>(K336)/1000</f>
        <v>0</v>
      </c>
      <c r="K336">
        <f>IF(BF336, AN336, AH336)</f>
        <v>0</v>
      </c>
      <c r="L336">
        <f>IF(BF336, AI336, AG336)</f>
        <v>0</v>
      </c>
      <c r="M336">
        <f>BH336 - IF(AU336&gt;1, L336*BB336*100.0/(AW336*BV336), 0)</f>
        <v>0</v>
      </c>
      <c r="N336">
        <f>((T336-J336/2)*M336-L336)/(T336+J336/2)</f>
        <v>0</v>
      </c>
      <c r="O336">
        <f>N336*(BO336+BP336)/1000.0</f>
        <v>0</v>
      </c>
      <c r="P336">
        <f>(BH336 - IF(AU336&gt;1, L336*BB336*100.0/(AW336*BV336), 0))*(BO336+BP336)/1000.0</f>
        <v>0</v>
      </c>
      <c r="Q336">
        <f>2.0/((1/S336-1/R336)+SIGN(S336)*SQRT((1/S336-1/R336)*(1/S336-1/R336) + 4*BC336/((BC336+1)*(BC336+1))*(2*1/S336*1/R336-1/R336*1/R336)))</f>
        <v>0</v>
      </c>
      <c r="R336">
        <f>IF(LEFT(BD336,1)&lt;&gt;"0",IF(LEFT(BD336,1)="1",3.0,BE336),$D$5+$E$5*(BV336*BO336/($K$5*1000))+$F$5*(BV336*BO336/($K$5*1000))*MAX(MIN(BB336,$J$5),$I$5)*MAX(MIN(BB336,$J$5),$I$5)+$G$5*MAX(MIN(BB336,$J$5),$I$5)*(BV336*BO336/($K$5*1000))+$H$5*(BV336*BO336/($K$5*1000))*(BV336*BO336/($K$5*1000)))</f>
        <v>0</v>
      </c>
      <c r="S336">
        <f>J336*(1000-(1000*0.61365*exp(17.502*W336/(240.97+W336))/(BO336+BP336)+BJ336)/2)/(1000*0.61365*exp(17.502*W336/(240.97+W336))/(BO336+BP336)-BJ336)</f>
        <v>0</v>
      </c>
      <c r="T336">
        <f>1/((BC336+1)/(Q336/1.6)+1/(R336/1.37)) + BC336/((BC336+1)/(Q336/1.6) + BC336/(R336/1.37))</f>
        <v>0</v>
      </c>
      <c r="U336">
        <f>(AX336*BA336)</f>
        <v>0</v>
      </c>
      <c r="V336">
        <f>(BQ336+(U336+2*0.95*5.67E-8*(((BQ336+$B$7)+273)^4-(BQ336+273)^4)-44100*J336)/(1.84*29.3*R336+8*0.95*5.67E-8*(BQ336+273)^3))</f>
        <v>0</v>
      </c>
      <c r="W336">
        <f>($C$7*BR336+$D$7*BS336+$E$7*V336)</f>
        <v>0</v>
      </c>
      <c r="X336">
        <f>0.61365*exp(17.502*W336/(240.97+W336))</f>
        <v>0</v>
      </c>
      <c r="Y336">
        <f>(Z336/AA336*100)</f>
        <v>0</v>
      </c>
      <c r="Z336">
        <f>BJ336*(BO336+BP336)/1000</f>
        <v>0</v>
      </c>
      <c r="AA336">
        <f>0.61365*exp(17.502*BQ336/(240.97+BQ336))</f>
        <v>0</v>
      </c>
      <c r="AB336">
        <f>(X336-BJ336*(BO336+BP336)/1000)</f>
        <v>0</v>
      </c>
      <c r="AC336">
        <f>(-J336*44100)</f>
        <v>0</v>
      </c>
      <c r="AD336">
        <f>2*29.3*R336*0.92*(BQ336-W336)</f>
        <v>0</v>
      </c>
      <c r="AE336">
        <f>2*0.95*5.67E-8*(((BQ336+$B$7)+273)^4-(W336+273)^4)</f>
        <v>0</v>
      </c>
      <c r="AF336">
        <f>U336+AE336+AC336+AD336</f>
        <v>0</v>
      </c>
      <c r="AG336">
        <f>BN336*AU336*(BI336-BH336*(1000-AU336*BK336)/(1000-AU336*BJ336))/(100*BB336)</f>
        <v>0</v>
      </c>
      <c r="AH336">
        <f>1000*BN336*AU336*(BJ336-BK336)/(100*BB336*(1000-AU336*BJ336))</f>
        <v>0</v>
      </c>
      <c r="AI336">
        <f>(AJ336 - AK336 - BO336*1E3/(8.314*(BQ336+273.15)) * AM336/BN336 * AL336) * BN336/(100*BB336) * (1000 - BK336)/1000</f>
        <v>0</v>
      </c>
      <c r="AJ336">
        <v>1459.44542840807</v>
      </c>
      <c r="AK336">
        <v>1429.85545454545</v>
      </c>
      <c r="AL336">
        <v>3.3967955767785</v>
      </c>
      <c r="AM336">
        <v>66.8778104933795</v>
      </c>
      <c r="AN336">
        <f>(AP336 - AO336 + BO336*1E3/(8.314*(BQ336+273.15)) * AR336/BN336 * AQ336) * BN336/(100*BB336) * 1000/(1000 - AP336)</f>
        <v>0</v>
      </c>
      <c r="AO336">
        <v>24.025243029931</v>
      </c>
      <c r="AP336">
        <v>24.8278636363636</v>
      </c>
      <c r="AQ336">
        <v>0.000743985063889301</v>
      </c>
      <c r="AR336">
        <v>77.414151381061</v>
      </c>
      <c r="AS336">
        <v>33</v>
      </c>
      <c r="AT336">
        <v>7</v>
      </c>
      <c r="AU336">
        <f>IF(AS336*$H$13&gt;=AW336,1.0,(AW336/(AW336-AS336*$H$13)))</f>
        <v>0</v>
      </c>
      <c r="AV336">
        <f>(AU336-1)*100</f>
        <v>0</v>
      </c>
      <c r="AW336">
        <f>MAX(0,($B$13+$C$13*BV336)/(1+$D$13*BV336)*BO336/(BQ336+273)*$E$13)</f>
        <v>0</v>
      </c>
      <c r="AX336">
        <f>$B$11*BW336+$C$11*BX336+$F$11*CI336*(1-CL336)</f>
        <v>0</v>
      </c>
      <c r="AY336">
        <f>AX336*AZ336</f>
        <v>0</v>
      </c>
      <c r="AZ336">
        <f>($B$11*$D$9+$C$11*$D$9+$F$11*((CV336+CN336)/MAX(CV336+CN336+CW336, 0.1)*$I$9+CW336/MAX(CV336+CN336+CW336, 0.1)*$J$9))/($B$11+$C$11+$F$11)</f>
        <v>0</v>
      </c>
      <c r="BA336">
        <f>($B$11*$K$9+$C$11*$K$9+$F$11*((CV336+CN336)/MAX(CV336+CN336+CW336, 0.1)*$P$9+CW336/MAX(CV336+CN336+CW336, 0.1)*$Q$9))/($B$11+$C$11+$F$11)</f>
        <v>0</v>
      </c>
      <c r="BB336">
        <v>2.18</v>
      </c>
      <c r="BC336">
        <v>0.5</v>
      </c>
      <c r="BD336" t="s">
        <v>355</v>
      </c>
      <c r="BE336">
        <v>2</v>
      </c>
      <c r="BF336" t="b">
        <v>1</v>
      </c>
      <c r="BG336">
        <v>1656176028</v>
      </c>
      <c r="BH336">
        <v>1371.23740740741</v>
      </c>
      <c r="BI336">
        <v>1410.5037037037</v>
      </c>
      <c r="BJ336">
        <v>24.8141740740741</v>
      </c>
      <c r="BK336">
        <v>23.9743740740741</v>
      </c>
      <c r="BL336">
        <v>1368.31518518519</v>
      </c>
      <c r="BM336">
        <v>24.7626148148148</v>
      </c>
      <c r="BN336">
        <v>500.025148148148</v>
      </c>
      <c r="BO336">
        <v>76.3458</v>
      </c>
      <c r="BP336">
        <v>0.100019588888889</v>
      </c>
      <c r="BQ336">
        <v>28.1485037037037</v>
      </c>
      <c r="BR336">
        <v>28.4981333333333</v>
      </c>
      <c r="BS336">
        <v>999.9</v>
      </c>
      <c r="BT336">
        <v>0</v>
      </c>
      <c r="BU336">
        <v>0</v>
      </c>
      <c r="BV336">
        <v>9991.62333333333</v>
      </c>
      <c r="BW336">
        <v>0</v>
      </c>
      <c r="BX336">
        <v>1995.31962962963</v>
      </c>
      <c r="BY336">
        <v>-39.2682518518519</v>
      </c>
      <c r="BZ336">
        <v>1406.12814814815</v>
      </c>
      <c r="CA336">
        <v>1445.15222222222</v>
      </c>
      <c r="CB336">
        <v>0.839793259259259</v>
      </c>
      <c r="CC336">
        <v>1410.5037037037</v>
      </c>
      <c r="CD336">
        <v>23.9743740740741</v>
      </c>
      <c r="CE336">
        <v>1.89445703703704</v>
      </c>
      <c r="CF336">
        <v>1.83034259259259</v>
      </c>
      <c r="CG336">
        <v>16.588762962963</v>
      </c>
      <c r="CH336">
        <v>16.0483148148148</v>
      </c>
      <c r="CI336">
        <v>1999.99444444444</v>
      </c>
      <c r="CJ336">
        <v>0.979999666666667</v>
      </c>
      <c r="CK336">
        <v>0.0200005</v>
      </c>
      <c r="CL336">
        <v>0</v>
      </c>
      <c r="CM336">
        <v>2.5338962962963</v>
      </c>
      <c r="CN336">
        <v>0</v>
      </c>
      <c r="CO336">
        <v>2056.59481481481</v>
      </c>
      <c r="CP336">
        <v>16705.3555555556</v>
      </c>
      <c r="CQ336">
        <v>46.625</v>
      </c>
      <c r="CR336">
        <v>49.4232222222222</v>
      </c>
      <c r="CS336">
        <v>47.6318888888889</v>
      </c>
      <c r="CT336">
        <v>47.375</v>
      </c>
      <c r="CU336">
        <v>46.1686296296296</v>
      </c>
      <c r="CV336">
        <v>1959.99407407407</v>
      </c>
      <c r="CW336">
        <v>40.0003703703704</v>
      </c>
      <c r="CX336">
        <v>0</v>
      </c>
      <c r="CY336">
        <v>1656176034.6</v>
      </c>
      <c r="CZ336">
        <v>0</v>
      </c>
      <c r="DA336">
        <v>0</v>
      </c>
      <c r="DB336" t="s">
        <v>356</v>
      </c>
      <c r="DC336">
        <v>1656081796.1</v>
      </c>
      <c r="DD336">
        <v>1656081786.6</v>
      </c>
      <c r="DE336">
        <v>0</v>
      </c>
      <c r="DF336">
        <v>0.447</v>
      </c>
      <c r="DG336">
        <v>0.012</v>
      </c>
      <c r="DH336">
        <v>1.816</v>
      </c>
      <c r="DI336">
        <v>-0.091</v>
      </c>
      <c r="DJ336">
        <v>420</v>
      </c>
      <c r="DK336">
        <v>13</v>
      </c>
      <c r="DL336">
        <v>0.64</v>
      </c>
      <c r="DM336">
        <v>0.22</v>
      </c>
      <c r="DN336">
        <v>-39.320887804878</v>
      </c>
      <c r="DO336">
        <v>1.98211986062709</v>
      </c>
      <c r="DP336">
        <v>0.414659276053403</v>
      </c>
      <c r="DQ336">
        <v>0</v>
      </c>
      <c r="DR336">
        <v>0.865061951219512</v>
      </c>
      <c r="DS336">
        <v>-0.439434083623692</v>
      </c>
      <c r="DT336">
        <v>0.0544005285770371</v>
      </c>
      <c r="DU336">
        <v>0</v>
      </c>
      <c r="DV336">
        <v>0</v>
      </c>
      <c r="DW336">
        <v>2</v>
      </c>
      <c r="DX336" t="s">
        <v>357</v>
      </c>
      <c r="DY336">
        <v>2.78482</v>
      </c>
      <c r="DZ336">
        <v>2.71634</v>
      </c>
      <c r="EA336">
        <v>0.171614</v>
      </c>
      <c r="EB336">
        <v>0.174416</v>
      </c>
      <c r="EC336">
        <v>0.0881122</v>
      </c>
      <c r="ED336">
        <v>0.0855736</v>
      </c>
      <c r="EE336">
        <v>22935.8</v>
      </c>
      <c r="EF336">
        <v>19837</v>
      </c>
      <c r="EG336">
        <v>24833.4</v>
      </c>
      <c r="EH336">
        <v>23444.2</v>
      </c>
      <c r="EI336">
        <v>38760.8</v>
      </c>
      <c r="EJ336">
        <v>35543.8</v>
      </c>
      <c r="EK336">
        <v>45013.6</v>
      </c>
      <c r="EL336">
        <v>41902.3</v>
      </c>
      <c r="EM336">
        <v>1.6487</v>
      </c>
      <c r="EN336">
        <v>2.06025</v>
      </c>
      <c r="EO336">
        <v>-0.0608116</v>
      </c>
      <c r="EP336">
        <v>0</v>
      </c>
      <c r="EQ336">
        <v>29.4973</v>
      </c>
      <c r="ER336">
        <v>999.9</v>
      </c>
      <c r="ES336">
        <v>32.865</v>
      </c>
      <c r="ET336">
        <v>39.055</v>
      </c>
      <c r="EU336">
        <v>30.3407</v>
      </c>
      <c r="EV336">
        <v>53.6869</v>
      </c>
      <c r="EW336">
        <v>31.8069</v>
      </c>
      <c r="EX336">
        <v>2</v>
      </c>
      <c r="EY336">
        <v>0.758521</v>
      </c>
      <c r="EZ336">
        <v>6.15366</v>
      </c>
      <c r="FA336">
        <v>20.1306</v>
      </c>
      <c r="FB336">
        <v>5.23107</v>
      </c>
      <c r="FC336">
        <v>11.9965</v>
      </c>
      <c r="FD336">
        <v>4.9553</v>
      </c>
      <c r="FE336">
        <v>3.30398</v>
      </c>
      <c r="FF336">
        <v>9999</v>
      </c>
      <c r="FG336">
        <v>312.6</v>
      </c>
      <c r="FH336">
        <v>3848.8</v>
      </c>
      <c r="FI336">
        <v>9999</v>
      </c>
      <c r="FJ336">
        <v>1.86814</v>
      </c>
      <c r="FK336">
        <v>1.86401</v>
      </c>
      <c r="FL336">
        <v>1.87135</v>
      </c>
      <c r="FM336">
        <v>1.86254</v>
      </c>
      <c r="FN336">
        <v>1.86188</v>
      </c>
      <c r="FO336">
        <v>1.86817</v>
      </c>
      <c r="FP336">
        <v>1.85837</v>
      </c>
      <c r="FQ336">
        <v>1.86462</v>
      </c>
      <c r="FR336">
        <v>5</v>
      </c>
      <c r="FS336">
        <v>0</v>
      </c>
      <c r="FT336">
        <v>0</v>
      </c>
      <c r="FU336">
        <v>0</v>
      </c>
      <c r="FV336" t="s">
        <v>358</v>
      </c>
      <c r="FW336" t="s">
        <v>359</v>
      </c>
      <c r="FX336" t="s">
        <v>360</v>
      </c>
      <c r="FY336" t="s">
        <v>360</v>
      </c>
      <c r="FZ336" t="s">
        <v>360</v>
      </c>
      <c r="GA336" t="s">
        <v>360</v>
      </c>
      <c r="GB336">
        <v>0</v>
      </c>
      <c r="GC336">
        <v>100</v>
      </c>
      <c r="GD336">
        <v>100</v>
      </c>
      <c r="GE336">
        <v>2.98</v>
      </c>
      <c r="GF336">
        <v>0.0515</v>
      </c>
      <c r="GG336">
        <v>0.394990895927804</v>
      </c>
      <c r="GH336">
        <v>0.00311535208462502</v>
      </c>
      <c r="GI336">
        <v>-2.16445174003142e-06</v>
      </c>
      <c r="GJ336">
        <v>9.0383515404126e-10</v>
      </c>
      <c r="GK336">
        <v>0.0515542376217994</v>
      </c>
      <c r="GL336">
        <v>0</v>
      </c>
      <c r="GM336">
        <v>0</v>
      </c>
      <c r="GN336">
        <v>0</v>
      </c>
      <c r="GO336">
        <v>18</v>
      </c>
      <c r="GP336">
        <v>2154</v>
      </c>
      <c r="GQ336">
        <v>2</v>
      </c>
      <c r="GR336">
        <v>17</v>
      </c>
      <c r="GS336">
        <v>1570.7</v>
      </c>
      <c r="GT336">
        <v>1570.8</v>
      </c>
      <c r="GU336">
        <v>3.51196</v>
      </c>
      <c r="GV336">
        <v>2.35718</v>
      </c>
      <c r="GW336">
        <v>1.99829</v>
      </c>
      <c r="GX336">
        <v>2.66357</v>
      </c>
      <c r="GY336">
        <v>2.09351</v>
      </c>
      <c r="GZ336">
        <v>2.44141</v>
      </c>
      <c r="HA336">
        <v>44.2787</v>
      </c>
      <c r="HB336">
        <v>14.7975</v>
      </c>
      <c r="HC336">
        <v>18</v>
      </c>
      <c r="HD336">
        <v>404.521</v>
      </c>
      <c r="HE336">
        <v>692.439</v>
      </c>
      <c r="HF336">
        <v>23.0053</v>
      </c>
      <c r="HG336">
        <v>36.6406</v>
      </c>
      <c r="HH336">
        <v>30.0011</v>
      </c>
      <c r="HI336">
        <v>36.38</v>
      </c>
      <c r="HJ336">
        <v>36.3666</v>
      </c>
      <c r="HK336">
        <v>70.2727</v>
      </c>
      <c r="HL336">
        <v>22.7303</v>
      </c>
      <c r="HM336">
        <v>22.5823</v>
      </c>
      <c r="HN336">
        <v>23</v>
      </c>
      <c r="HO336">
        <v>1455.46</v>
      </c>
      <c r="HP336">
        <v>24.2473</v>
      </c>
      <c r="HQ336">
        <v>95.1794</v>
      </c>
      <c r="HR336">
        <v>98.4464</v>
      </c>
    </row>
    <row r="337" spans="1:226">
      <c r="A337">
        <v>321</v>
      </c>
      <c r="B337">
        <v>1656176040</v>
      </c>
      <c r="C337">
        <v>6243.5</v>
      </c>
      <c r="D337" t="s">
        <v>1003</v>
      </c>
      <c r="E337" t="s">
        <v>1004</v>
      </c>
      <c r="F337">
        <v>5</v>
      </c>
      <c r="G337" t="s">
        <v>832</v>
      </c>
      <c r="H337" t="s">
        <v>354</v>
      </c>
      <c r="I337">
        <v>1656176032.44444</v>
      </c>
      <c r="J337">
        <f>(K337)/1000</f>
        <v>0</v>
      </c>
      <c r="K337">
        <f>IF(BF337, AN337, AH337)</f>
        <v>0</v>
      </c>
      <c r="L337">
        <f>IF(BF337, AI337, AG337)</f>
        <v>0</v>
      </c>
      <c r="M337">
        <f>BH337 - IF(AU337&gt;1, L337*BB337*100.0/(AW337*BV337), 0)</f>
        <v>0</v>
      </c>
      <c r="N337">
        <f>((T337-J337/2)*M337-L337)/(T337+J337/2)</f>
        <v>0</v>
      </c>
      <c r="O337">
        <f>N337*(BO337+BP337)/1000.0</f>
        <v>0</v>
      </c>
      <c r="P337">
        <f>(BH337 - IF(AU337&gt;1, L337*BB337*100.0/(AW337*BV337), 0))*(BO337+BP337)/1000.0</f>
        <v>0</v>
      </c>
      <c r="Q337">
        <f>2.0/((1/S337-1/R337)+SIGN(S337)*SQRT((1/S337-1/R337)*(1/S337-1/R337) + 4*BC337/((BC337+1)*(BC337+1))*(2*1/S337*1/R337-1/R337*1/R337)))</f>
        <v>0</v>
      </c>
      <c r="R337">
        <f>IF(LEFT(BD337,1)&lt;&gt;"0",IF(LEFT(BD337,1)="1",3.0,BE337),$D$5+$E$5*(BV337*BO337/($K$5*1000))+$F$5*(BV337*BO337/($K$5*1000))*MAX(MIN(BB337,$J$5),$I$5)*MAX(MIN(BB337,$J$5),$I$5)+$G$5*MAX(MIN(BB337,$J$5),$I$5)*(BV337*BO337/($K$5*1000))+$H$5*(BV337*BO337/($K$5*1000))*(BV337*BO337/($K$5*1000)))</f>
        <v>0</v>
      </c>
      <c r="S337">
        <f>J337*(1000-(1000*0.61365*exp(17.502*W337/(240.97+W337))/(BO337+BP337)+BJ337)/2)/(1000*0.61365*exp(17.502*W337/(240.97+W337))/(BO337+BP337)-BJ337)</f>
        <v>0</v>
      </c>
      <c r="T337">
        <f>1/((BC337+1)/(Q337/1.6)+1/(R337/1.37)) + BC337/((BC337+1)/(Q337/1.6) + BC337/(R337/1.37))</f>
        <v>0</v>
      </c>
      <c r="U337">
        <f>(AX337*BA337)</f>
        <v>0</v>
      </c>
      <c r="V337">
        <f>(BQ337+(U337+2*0.95*5.67E-8*(((BQ337+$B$7)+273)^4-(BQ337+273)^4)-44100*J337)/(1.84*29.3*R337+8*0.95*5.67E-8*(BQ337+273)^3))</f>
        <v>0</v>
      </c>
      <c r="W337">
        <f>($C$7*BR337+$D$7*BS337+$E$7*V337)</f>
        <v>0</v>
      </c>
      <c r="X337">
        <f>0.61365*exp(17.502*W337/(240.97+W337))</f>
        <v>0</v>
      </c>
      <c r="Y337">
        <f>(Z337/AA337*100)</f>
        <v>0</v>
      </c>
      <c r="Z337">
        <f>BJ337*(BO337+BP337)/1000</f>
        <v>0</v>
      </c>
      <c r="AA337">
        <f>0.61365*exp(17.502*BQ337/(240.97+BQ337))</f>
        <v>0</v>
      </c>
      <c r="AB337">
        <f>(X337-BJ337*(BO337+BP337)/1000)</f>
        <v>0</v>
      </c>
      <c r="AC337">
        <f>(-J337*44100)</f>
        <v>0</v>
      </c>
      <c r="AD337">
        <f>2*29.3*R337*0.92*(BQ337-W337)</f>
        <v>0</v>
      </c>
      <c r="AE337">
        <f>2*0.95*5.67E-8*(((BQ337+$B$7)+273)^4-(W337+273)^4)</f>
        <v>0</v>
      </c>
      <c r="AF337">
        <f>U337+AE337+AC337+AD337</f>
        <v>0</v>
      </c>
      <c r="AG337">
        <f>BN337*AU337*(BI337-BH337*(1000-AU337*BK337)/(1000-AU337*BJ337))/(100*BB337)</f>
        <v>0</v>
      </c>
      <c r="AH337">
        <f>1000*BN337*AU337*(BJ337-BK337)/(100*BB337*(1000-AU337*BJ337))</f>
        <v>0</v>
      </c>
      <c r="AI337">
        <f>(AJ337 - AK337 - BO337*1E3/(8.314*(BQ337+273.15)) * AM337/BN337 * AL337) * BN337/(100*BB337) * (1000 - BK337)/1000</f>
        <v>0</v>
      </c>
      <c r="AJ337">
        <v>1475.26561502515</v>
      </c>
      <c r="AK337">
        <v>1445.34448484848</v>
      </c>
      <c r="AL337">
        <v>3.44273414379946</v>
      </c>
      <c r="AM337">
        <v>66.8778104933795</v>
      </c>
      <c r="AN337">
        <f>(AP337 - AO337 + BO337*1E3/(8.314*(BQ337+273.15)) * AR337/BN337 * AQ337) * BN337/(100*BB337) * 1000/(1000 - AP337)</f>
        <v>0</v>
      </c>
      <c r="AO337">
        <v>24.0901261352016</v>
      </c>
      <c r="AP337">
        <v>24.862043030303</v>
      </c>
      <c r="AQ337">
        <v>0.00778823599015977</v>
      </c>
      <c r="AR337">
        <v>77.414151381061</v>
      </c>
      <c r="AS337">
        <v>33</v>
      </c>
      <c r="AT337">
        <v>7</v>
      </c>
      <c r="AU337">
        <f>IF(AS337*$H$13&gt;=AW337,1.0,(AW337/(AW337-AS337*$H$13)))</f>
        <v>0</v>
      </c>
      <c r="AV337">
        <f>(AU337-1)*100</f>
        <v>0</v>
      </c>
      <c r="AW337">
        <f>MAX(0,($B$13+$C$13*BV337)/(1+$D$13*BV337)*BO337/(BQ337+273)*$E$13)</f>
        <v>0</v>
      </c>
      <c r="AX337">
        <f>$B$11*BW337+$C$11*BX337+$F$11*CI337*(1-CL337)</f>
        <v>0</v>
      </c>
      <c r="AY337">
        <f>AX337*AZ337</f>
        <v>0</v>
      </c>
      <c r="AZ337">
        <f>($B$11*$D$9+$C$11*$D$9+$F$11*((CV337+CN337)/MAX(CV337+CN337+CW337, 0.1)*$I$9+CW337/MAX(CV337+CN337+CW337, 0.1)*$J$9))/($B$11+$C$11+$F$11)</f>
        <v>0</v>
      </c>
      <c r="BA337">
        <f>($B$11*$K$9+$C$11*$K$9+$F$11*((CV337+CN337)/MAX(CV337+CN337+CW337, 0.1)*$P$9+CW337/MAX(CV337+CN337+CW337, 0.1)*$Q$9))/($B$11+$C$11+$F$11)</f>
        <v>0</v>
      </c>
      <c r="BB337">
        <v>2.18</v>
      </c>
      <c r="BC337">
        <v>0.5</v>
      </c>
      <c r="BD337" t="s">
        <v>355</v>
      </c>
      <c r="BE337">
        <v>2</v>
      </c>
      <c r="BF337" t="b">
        <v>1</v>
      </c>
      <c r="BG337">
        <v>1656176032.44444</v>
      </c>
      <c r="BH337">
        <v>1385.97888888889</v>
      </c>
      <c r="BI337">
        <v>1425.28925925926</v>
      </c>
      <c r="BJ337">
        <v>24.8215851851852</v>
      </c>
      <c r="BK337">
        <v>24.0355962962963</v>
      </c>
      <c r="BL337">
        <v>1383.0237037037</v>
      </c>
      <c r="BM337">
        <v>24.7700185185185</v>
      </c>
      <c r="BN337">
        <v>500.024888888889</v>
      </c>
      <c r="BO337">
        <v>76.3453444444444</v>
      </c>
      <c r="BP337">
        <v>0.10002267037037</v>
      </c>
      <c r="BQ337">
        <v>28.1561777777778</v>
      </c>
      <c r="BR337">
        <v>28.5113111111111</v>
      </c>
      <c r="BS337">
        <v>999.9</v>
      </c>
      <c r="BT337">
        <v>0</v>
      </c>
      <c r="BU337">
        <v>0</v>
      </c>
      <c r="BV337">
        <v>9988.84555555555</v>
      </c>
      <c r="BW337">
        <v>0</v>
      </c>
      <c r="BX337">
        <v>1994.95333333333</v>
      </c>
      <c r="BY337">
        <v>-39.312162962963</v>
      </c>
      <c r="BZ337">
        <v>1421.25518518519</v>
      </c>
      <c r="CA337">
        <v>1460.39296296296</v>
      </c>
      <c r="CB337">
        <v>0.785981222222222</v>
      </c>
      <c r="CC337">
        <v>1425.28925925926</v>
      </c>
      <c r="CD337">
        <v>24.0355962962963</v>
      </c>
      <c r="CE337">
        <v>1.89501185185185</v>
      </c>
      <c r="CF337">
        <v>1.83500555555556</v>
      </c>
      <c r="CG337">
        <v>16.593362962963</v>
      </c>
      <c r="CH337">
        <v>16.0881555555556</v>
      </c>
      <c r="CI337">
        <v>1999.98814814815</v>
      </c>
      <c r="CJ337">
        <v>0.979999666666667</v>
      </c>
      <c r="CK337">
        <v>0.0200005</v>
      </c>
      <c r="CL337">
        <v>0</v>
      </c>
      <c r="CM337">
        <v>2.45369259259259</v>
      </c>
      <c r="CN337">
        <v>0</v>
      </c>
      <c r="CO337">
        <v>2056.23111111111</v>
      </c>
      <c r="CP337">
        <v>16705.3074074074</v>
      </c>
      <c r="CQ337">
        <v>46.625</v>
      </c>
      <c r="CR337">
        <v>49.4324074074074</v>
      </c>
      <c r="CS337">
        <v>47.6502592592593</v>
      </c>
      <c r="CT337">
        <v>47.3795925925926</v>
      </c>
      <c r="CU337">
        <v>46.1824074074074</v>
      </c>
      <c r="CV337">
        <v>1959.98777777778</v>
      </c>
      <c r="CW337">
        <v>40.0003703703704</v>
      </c>
      <c r="CX337">
        <v>0</v>
      </c>
      <c r="CY337">
        <v>1656176039.4</v>
      </c>
      <c r="CZ337">
        <v>0</v>
      </c>
      <c r="DA337">
        <v>0</v>
      </c>
      <c r="DB337" t="s">
        <v>356</v>
      </c>
      <c r="DC337">
        <v>1656081796.1</v>
      </c>
      <c r="DD337">
        <v>1656081786.6</v>
      </c>
      <c r="DE337">
        <v>0</v>
      </c>
      <c r="DF337">
        <v>0.447</v>
      </c>
      <c r="DG337">
        <v>0.012</v>
      </c>
      <c r="DH337">
        <v>1.816</v>
      </c>
      <c r="DI337">
        <v>-0.091</v>
      </c>
      <c r="DJ337">
        <v>420</v>
      </c>
      <c r="DK337">
        <v>13</v>
      </c>
      <c r="DL337">
        <v>0.64</v>
      </c>
      <c r="DM337">
        <v>0.22</v>
      </c>
      <c r="DN337">
        <v>-39.2788243902439</v>
      </c>
      <c r="DO337">
        <v>-1.13003414634158</v>
      </c>
      <c r="DP337">
        <v>0.350520771299553</v>
      </c>
      <c r="DQ337">
        <v>0</v>
      </c>
      <c r="DR337">
        <v>0.828075902439024</v>
      </c>
      <c r="DS337">
        <v>-0.738138250871079</v>
      </c>
      <c r="DT337">
        <v>0.0733886941086029</v>
      </c>
      <c r="DU337">
        <v>0</v>
      </c>
      <c r="DV337">
        <v>0</v>
      </c>
      <c r="DW337">
        <v>2</v>
      </c>
      <c r="DX337" t="s">
        <v>357</v>
      </c>
      <c r="DY337">
        <v>2.78458</v>
      </c>
      <c r="DZ337">
        <v>2.71638</v>
      </c>
      <c r="EA337">
        <v>0.172739</v>
      </c>
      <c r="EB337">
        <v>0.175498</v>
      </c>
      <c r="EC337">
        <v>0.0881967</v>
      </c>
      <c r="ED337">
        <v>0.085712</v>
      </c>
      <c r="EE337">
        <v>22904.1</v>
      </c>
      <c r="EF337">
        <v>19810.7</v>
      </c>
      <c r="EG337">
        <v>24832.9</v>
      </c>
      <c r="EH337">
        <v>23444.1</v>
      </c>
      <c r="EI337">
        <v>38756.3</v>
      </c>
      <c r="EJ337">
        <v>35538.2</v>
      </c>
      <c r="EK337">
        <v>45012.5</v>
      </c>
      <c r="EL337">
        <v>41902</v>
      </c>
      <c r="EM337">
        <v>1.64815</v>
      </c>
      <c r="EN337">
        <v>2.0603</v>
      </c>
      <c r="EO337">
        <v>-0.0576302</v>
      </c>
      <c r="EP337">
        <v>0</v>
      </c>
      <c r="EQ337">
        <v>29.5096</v>
      </c>
      <c r="ER337">
        <v>999.9</v>
      </c>
      <c r="ES337">
        <v>32.841</v>
      </c>
      <c r="ET337">
        <v>39.065</v>
      </c>
      <c r="EU337">
        <v>30.3315</v>
      </c>
      <c r="EV337">
        <v>53.7869</v>
      </c>
      <c r="EW337">
        <v>31.8149</v>
      </c>
      <c r="EX337">
        <v>2</v>
      </c>
      <c r="EY337">
        <v>0.759405</v>
      </c>
      <c r="EZ337">
        <v>6.16834</v>
      </c>
      <c r="FA337">
        <v>20.1302</v>
      </c>
      <c r="FB337">
        <v>5.23002</v>
      </c>
      <c r="FC337">
        <v>11.9968</v>
      </c>
      <c r="FD337">
        <v>4.9552</v>
      </c>
      <c r="FE337">
        <v>3.3039</v>
      </c>
      <c r="FF337">
        <v>9999</v>
      </c>
      <c r="FG337">
        <v>312.6</v>
      </c>
      <c r="FH337">
        <v>3849.1</v>
      </c>
      <c r="FI337">
        <v>9999</v>
      </c>
      <c r="FJ337">
        <v>1.86813</v>
      </c>
      <c r="FK337">
        <v>1.86401</v>
      </c>
      <c r="FL337">
        <v>1.87134</v>
      </c>
      <c r="FM337">
        <v>1.86254</v>
      </c>
      <c r="FN337">
        <v>1.86187</v>
      </c>
      <c r="FO337">
        <v>1.86815</v>
      </c>
      <c r="FP337">
        <v>1.85837</v>
      </c>
      <c r="FQ337">
        <v>1.86461</v>
      </c>
      <c r="FR337">
        <v>5</v>
      </c>
      <c r="FS337">
        <v>0</v>
      </c>
      <c r="FT337">
        <v>0</v>
      </c>
      <c r="FU337">
        <v>0</v>
      </c>
      <c r="FV337" t="s">
        <v>358</v>
      </c>
      <c r="FW337" t="s">
        <v>359</v>
      </c>
      <c r="FX337" t="s">
        <v>360</v>
      </c>
      <c r="FY337" t="s">
        <v>360</v>
      </c>
      <c r="FZ337" t="s">
        <v>360</v>
      </c>
      <c r="GA337" t="s">
        <v>360</v>
      </c>
      <c r="GB337">
        <v>0</v>
      </c>
      <c r="GC337">
        <v>100</v>
      </c>
      <c r="GD337">
        <v>100</v>
      </c>
      <c r="GE337">
        <v>3.01</v>
      </c>
      <c r="GF337">
        <v>0.0516</v>
      </c>
      <c r="GG337">
        <v>0.394990895927804</v>
      </c>
      <c r="GH337">
        <v>0.00311535208462502</v>
      </c>
      <c r="GI337">
        <v>-2.16445174003142e-06</v>
      </c>
      <c r="GJ337">
        <v>9.0383515404126e-10</v>
      </c>
      <c r="GK337">
        <v>0.0515542376217994</v>
      </c>
      <c r="GL337">
        <v>0</v>
      </c>
      <c r="GM337">
        <v>0</v>
      </c>
      <c r="GN337">
        <v>0</v>
      </c>
      <c r="GO337">
        <v>18</v>
      </c>
      <c r="GP337">
        <v>2154</v>
      </c>
      <c r="GQ337">
        <v>2</v>
      </c>
      <c r="GR337">
        <v>17</v>
      </c>
      <c r="GS337">
        <v>1570.7</v>
      </c>
      <c r="GT337">
        <v>1570.9</v>
      </c>
      <c r="GU337">
        <v>3.5376</v>
      </c>
      <c r="GV337">
        <v>2.35229</v>
      </c>
      <c r="GW337">
        <v>1.99829</v>
      </c>
      <c r="GX337">
        <v>2.66479</v>
      </c>
      <c r="GY337">
        <v>2.09351</v>
      </c>
      <c r="GZ337">
        <v>2.42676</v>
      </c>
      <c r="HA337">
        <v>44.3064</v>
      </c>
      <c r="HB337">
        <v>14.7975</v>
      </c>
      <c r="HC337">
        <v>18</v>
      </c>
      <c r="HD337">
        <v>404.262</v>
      </c>
      <c r="HE337">
        <v>692.598</v>
      </c>
      <c r="HF337">
        <v>23.0042</v>
      </c>
      <c r="HG337">
        <v>36.6519</v>
      </c>
      <c r="HH337">
        <v>30.0011</v>
      </c>
      <c r="HI337">
        <v>36.3899</v>
      </c>
      <c r="HJ337">
        <v>36.3771</v>
      </c>
      <c r="HK337">
        <v>70.7911</v>
      </c>
      <c r="HL337">
        <v>22.439</v>
      </c>
      <c r="HM337">
        <v>22.5823</v>
      </c>
      <c r="HN337">
        <v>23</v>
      </c>
      <c r="HO337">
        <v>1475.61</v>
      </c>
      <c r="HP337">
        <v>24.2655</v>
      </c>
      <c r="HQ337">
        <v>95.1771</v>
      </c>
      <c r="HR337">
        <v>98.4457</v>
      </c>
    </row>
    <row r="338" spans="1:226">
      <c r="A338">
        <v>322</v>
      </c>
      <c r="B338">
        <v>1656176045.5</v>
      </c>
      <c r="C338">
        <v>6249</v>
      </c>
      <c r="D338" t="s">
        <v>1005</v>
      </c>
      <c r="E338" t="s">
        <v>1006</v>
      </c>
      <c r="F338">
        <v>5</v>
      </c>
      <c r="G338" t="s">
        <v>832</v>
      </c>
      <c r="H338" t="s">
        <v>354</v>
      </c>
      <c r="I338">
        <v>1656176037.73214</v>
      </c>
      <c r="J338">
        <f>(K338)/1000</f>
        <v>0</v>
      </c>
      <c r="K338">
        <f>IF(BF338, AN338, AH338)</f>
        <v>0</v>
      </c>
      <c r="L338">
        <f>IF(BF338, AI338, AG338)</f>
        <v>0</v>
      </c>
      <c r="M338">
        <f>BH338 - IF(AU338&gt;1, L338*BB338*100.0/(AW338*BV338), 0)</f>
        <v>0</v>
      </c>
      <c r="N338">
        <f>((T338-J338/2)*M338-L338)/(T338+J338/2)</f>
        <v>0</v>
      </c>
      <c r="O338">
        <f>N338*(BO338+BP338)/1000.0</f>
        <v>0</v>
      </c>
      <c r="P338">
        <f>(BH338 - IF(AU338&gt;1, L338*BB338*100.0/(AW338*BV338), 0))*(BO338+BP338)/1000.0</f>
        <v>0</v>
      </c>
      <c r="Q338">
        <f>2.0/((1/S338-1/R338)+SIGN(S338)*SQRT((1/S338-1/R338)*(1/S338-1/R338) + 4*BC338/((BC338+1)*(BC338+1))*(2*1/S338*1/R338-1/R338*1/R338)))</f>
        <v>0</v>
      </c>
      <c r="R338">
        <f>IF(LEFT(BD338,1)&lt;&gt;"0",IF(LEFT(BD338,1)="1",3.0,BE338),$D$5+$E$5*(BV338*BO338/($K$5*1000))+$F$5*(BV338*BO338/($K$5*1000))*MAX(MIN(BB338,$J$5),$I$5)*MAX(MIN(BB338,$J$5),$I$5)+$G$5*MAX(MIN(BB338,$J$5),$I$5)*(BV338*BO338/($K$5*1000))+$H$5*(BV338*BO338/($K$5*1000))*(BV338*BO338/($K$5*1000)))</f>
        <v>0</v>
      </c>
      <c r="S338">
        <f>J338*(1000-(1000*0.61365*exp(17.502*W338/(240.97+W338))/(BO338+BP338)+BJ338)/2)/(1000*0.61365*exp(17.502*W338/(240.97+W338))/(BO338+BP338)-BJ338)</f>
        <v>0</v>
      </c>
      <c r="T338">
        <f>1/((BC338+1)/(Q338/1.6)+1/(R338/1.37)) + BC338/((BC338+1)/(Q338/1.6) + BC338/(R338/1.37))</f>
        <v>0</v>
      </c>
      <c r="U338">
        <f>(AX338*BA338)</f>
        <v>0</v>
      </c>
      <c r="V338">
        <f>(BQ338+(U338+2*0.95*5.67E-8*(((BQ338+$B$7)+273)^4-(BQ338+273)^4)-44100*J338)/(1.84*29.3*R338+8*0.95*5.67E-8*(BQ338+273)^3))</f>
        <v>0</v>
      </c>
      <c r="W338">
        <f>($C$7*BR338+$D$7*BS338+$E$7*V338)</f>
        <v>0</v>
      </c>
      <c r="X338">
        <f>0.61365*exp(17.502*W338/(240.97+W338))</f>
        <v>0</v>
      </c>
      <c r="Y338">
        <f>(Z338/AA338*100)</f>
        <v>0</v>
      </c>
      <c r="Z338">
        <f>BJ338*(BO338+BP338)/1000</f>
        <v>0</v>
      </c>
      <c r="AA338">
        <f>0.61365*exp(17.502*BQ338/(240.97+BQ338))</f>
        <v>0</v>
      </c>
      <c r="AB338">
        <f>(X338-BJ338*(BO338+BP338)/1000)</f>
        <v>0</v>
      </c>
      <c r="AC338">
        <f>(-J338*44100)</f>
        <v>0</v>
      </c>
      <c r="AD338">
        <f>2*29.3*R338*0.92*(BQ338-W338)</f>
        <v>0</v>
      </c>
      <c r="AE338">
        <f>2*0.95*5.67E-8*(((BQ338+$B$7)+273)^4-(W338+273)^4)</f>
        <v>0</v>
      </c>
      <c r="AF338">
        <f>U338+AE338+AC338+AD338</f>
        <v>0</v>
      </c>
      <c r="AG338">
        <f>BN338*AU338*(BI338-BH338*(1000-AU338*BK338)/(1000-AU338*BJ338))/(100*BB338)</f>
        <v>0</v>
      </c>
      <c r="AH338">
        <f>1000*BN338*AU338*(BJ338-BK338)/(100*BB338*(1000-AU338*BJ338))</f>
        <v>0</v>
      </c>
      <c r="AI338">
        <f>(AJ338 - AK338 - BO338*1E3/(8.314*(BQ338+273.15)) * AM338/BN338 * AL338) * BN338/(100*BB338) * (1000 - BK338)/1000</f>
        <v>0</v>
      </c>
      <c r="AJ338">
        <v>1493.96823303673</v>
      </c>
      <c r="AK338">
        <v>1464.11442424242</v>
      </c>
      <c r="AL338">
        <v>3.41304154161836</v>
      </c>
      <c r="AM338">
        <v>66.8778104933795</v>
      </c>
      <c r="AN338">
        <f>(AP338 - AO338 + BO338*1E3/(8.314*(BQ338+273.15)) * AR338/BN338 * AQ338) * BN338/(100*BB338) * 1000/(1000 - AP338)</f>
        <v>0</v>
      </c>
      <c r="AO338">
        <v>24.1490254799124</v>
      </c>
      <c r="AP338">
        <v>24.8988163636364</v>
      </c>
      <c r="AQ338">
        <v>0.00680281212216823</v>
      </c>
      <c r="AR338">
        <v>77.414151381061</v>
      </c>
      <c r="AS338">
        <v>33</v>
      </c>
      <c r="AT338">
        <v>7</v>
      </c>
      <c r="AU338">
        <f>IF(AS338*$H$13&gt;=AW338,1.0,(AW338/(AW338-AS338*$H$13)))</f>
        <v>0</v>
      </c>
      <c r="AV338">
        <f>(AU338-1)*100</f>
        <v>0</v>
      </c>
      <c r="AW338">
        <f>MAX(0,($B$13+$C$13*BV338)/(1+$D$13*BV338)*BO338/(BQ338+273)*$E$13)</f>
        <v>0</v>
      </c>
      <c r="AX338">
        <f>$B$11*BW338+$C$11*BX338+$F$11*CI338*(1-CL338)</f>
        <v>0</v>
      </c>
      <c r="AY338">
        <f>AX338*AZ338</f>
        <v>0</v>
      </c>
      <c r="AZ338">
        <f>($B$11*$D$9+$C$11*$D$9+$F$11*((CV338+CN338)/MAX(CV338+CN338+CW338, 0.1)*$I$9+CW338/MAX(CV338+CN338+CW338, 0.1)*$J$9))/($B$11+$C$11+$F$11)</f>
        <v>0</v>
      </c>
      <c r="BA338">
        <f>($B$11*$K$9+$C$11*$K$9+$F$11*((CV338+CN338)/MAX(CV338+CN338+CW338, 0.1)*$P$9+CW338/MAX(CV338+CN338+CW338, 0.1)*$Q$9))/($B$11+$C$11+$F$11)</f>
        <v>0</v>
      </c>
      <c r="BB338">
        <v>2.18</v>
      </c>
      <c r="BC338">
        <v>0.5</v>
      </c>
      <c r="BD338" t="s">
        <v>355</v>
      </c>
      <c r="BE338">
        <v>2</v>
      </c>
      <c r="BF338" t="b">
        <v>1</v>
      </c>
      <c r="BG338">
        <v>1656176037.73214</v>
      </c>
      <c r="BH338">
        <v>1403.48214285714</v>
      </c>
      <c r="BI338">
        <v>1442.91035714286</v>
      </c>
      <c r="BJ338">
        <v>24.8490714285714</v>
      </c>
      <c r="BK338">
        <v>24.1075285714286</v>
      </c>
      <c r="BL338">
        <v>1400.48642857143</v>
      </c>
      <c r="BM338">
        <v>24.7974928571429</v>
      </c>
      <c r="BN338">
        <v>500.017535714286</v>
      </c>
      <c r="BO338">
        <v>76.345375</v>
      </c>
      <c r="BP338">
        <v>0.100004396428571</v>
      </c>
      <c r="BQ338">
        <v>28.1651214285714</v>
      </c>
      <c r="BR338">
        <v>28.5377178571429</v>
      </c>
      <c r="BS338">
        <v>999.9</v>
      </c>
      <c r="BT338">
        <v>0</v>
      </c>
      <c r="BU338">
        <v>0</v>
      </c>
      <c r="BV338">
        <v>9989.15107142857</v>
      </c>
      <c r="BW338">
        <v>0</v>
      </c>
      <c r="BX338">
        <v>1994.39142857143</v>
      </c>
      <c r="BY338">
        <v>-39.4293464285714</v>
      </c>
      <c r="BZ338">
        <v>1439.24571428571</v>
      </c>
      <c r="CA338">
        <v>1478.55642857143</v>
      </c>
      <c r="CB338">
        <v>0.74152525</v>
      </c>
      <c r="CC338">
        <v>1442.91035714286</v>
      </c>
      <c r="CD338">
        <v>24.1075285714286</v>
      </c>
      <c r="CE338">
        <v>1.89711071428571</v>
      </c>
      <c r="CF338">
        <v>1.84049821428571</v>
      </c>
      <c r="CG338">
        <v>16.6107714285714</v>
      </c>
      <c r="CH338">
        <v>16.1350142857143</v>
      </c>
      <c r="CI338">
        <v>1999.99714285714</v>
      </c>
      <c r="CJ338">
        <v>0.979999857142857</v>
      </c>
      <c r="CK338">
        <v>0.0200003571428571</v>
      </c>
      <c r="CL338">
        <v>0</v>
      </c>
      <c r="CM338">
        <v>2.44356071428571</v>
      </c>
      <c r="CN338">
        <v>0</v>
      </c>
      <c r="CO338">
        <v>2056.22928571429</v>
      </c>
      <c r="CP338">
        <v>16705.3714285714</v>
      </c>
      <c r="CQ338">
        <v>46.625</v>
      </c>
      <c r="CR338">
        <v>49.437</v>
      </c>
      <c r="CS338">
        <v>47.6626428571428</v>
      </c>
      <c r="CT338">
        <v>47.4015714285714</v>
      </c>
      <c r="CU338">
        <v>46.187</v>
      </c>
      <c r="CV338">
        <v>1959.99678571429</v>
      </c>
      <c r="CW338">
        <v>40.0003571428571</v>
      </c>
      <c r="CX338">
        <v>0</v>
      </c>
      <c r="CY338">
        <v>1656176044.2</v>
      </c>
      <c r="CZ338">
        <v>0</v>
      </c>
      <c r="DA338">
        <v>0</v>
      </c>
      <c r="DB338" t="s">
        <v>356</v>
      </c>
      <c r="DC338">
        <v>1656081796.1</v>
      </c>
      <c r="DD338">
        <v>1656081786.6</v>
      </c>
      <c r="DE338">
        <v>0</v>
      </c>
      <c r="DF338">
        <v>0.447</v>
      </c>
      <c r="DG338">
        <v>0.012</v>
      </c>
      <c r="DH338">
        <v>1.816</v>
      </c>
      <c r="DI338">
        <v>-0.091</v>
      </c>
      <c r="DJ338">
        <v>420</v>
      </c>
      <c r="DK338">
        <v>13</v>
      </c>
      <c r="DL338">
        <v>0.64</v>
      </c>
      <c r="DM338">
        <v>0.22</v>
      </c>
      <c r="DN338">
        <v>-39.3618097560976</v>
      </c>
      <c r="DO338">
        <v>-1.58534634146331</v>
      </c>
      <c r="DP338">
        <v>0.358198768777336</v>
      </c>
      <c r="DQ338">
        <v>0</v>
      </c>
      <c r="DR338">
        <v>0.769955195121951</v>
      </c>
      <c r="DS338">
        <v>-0.511762871080138</v>
      </c>
      <c r="DT338">
        <v>0.0533601262116928</v>
      </c>
      <c r="DU338">
        <v>0</v>
      </c>
      <c r="DV338">
        <v>0</v>
      </c>
      <c r="DW338">
        <v>2</v>
      </c>
      <c r="DX338" t="s">
        <v>357</v>
      </c>
      <c r="DY338">
        <v>2.78459</v>
      </c>
      <c r="DZ338">
        <v>2.71662</v>
      </c>
      <c r="EA338">
        <v>0.174102</v>
      </c>
      <c r="EB338">
        <v>0.176878</v>
      </c>
      <c r="EC338">
        <v>0.0882883</v>
      </c>
      <c r="ED338">
        <v>0.0858375</v>
      </c>
      <c r="EE338">
        <v>22865.7</v>
      </c>
      <c r="EF338">
        <v>19776.6</v>
      </c>
      <c r="EG338">
        <v>24832.4</v>
      </c>
      <c r="EH338">
        <v>23443.1</v>
      </c>
      <c r="EI338">
        <v>38751.9</v>
      </c>
      <c r="EJ338">
        <v>35532.2</v>
      </c>
      <c r="EK338">
        <v>45011.9</v>
      </c>
      <c r="EL338">
        <v>41900.6</v>
      </c>
      <c r="EM338">
        <v>1.64802</v>
      </c>
      <c r="EN338">
        <v>2.0599</v>
      </c>
      <c r="EO338">
        <v>-0.0565276</v>
      </c>
      <c r="EP338">
        <v>0</v>
      </c>
      <c r="EQ338">
        <v>29.5312</v>
      </c>
      <c r="ER338">
        <v>999.9</v>
      </c>
      <c r="ES338">
        <v>32.841</v>
      </c>
      <c r="ET338">
        <v>39.076</v>
      </c>
      <c r="EU338">
        <v>30.35</v>
      </c>
      <c r="EV338">
        <v>53.5869</v>
      </c>
      <c r="EW338">
        <v>31.903</v>
      </c>
      <c r="EX338">
        <v>2</v>
      </c>
      <c r="EY338">
        <v>0.760574</v>
      </c>
      <c r="EZ338">
        <v>6.1816</v>
      </c>
      <c r="FA338">
        <v>20.1299</v>
      </c>
      <c r="FB338">
        <v>5.23017</v>
      </c>
      <c r="FC338">
        <v>11.9977</v>
      </c>
      <c r="FD338">
        <v>4.95535</v>
      </c>
      <c r="FE338">
        <v>3.30395</v>
      </c>
      <c r="FF338">
        <v>9999</v>
      </c>
      <c r="FG338">
        <v>312.6</v>
      </c>
      <c r="FH338">
        <v>3849.1</v>
      </c>
      <c r="FI338">
        <v>9999</v>
      </c>
      <c r="FJ338">
        <v>1.86813</v>
      </c>
      <c r="FK338">
        <v>1.86401</v>
      </c>
      <c r="FL338">
        <v>1.87135</v>
      </c>
      <c r="FM338">
        <v>1.86254</v>
      </c>
      <c r="FN338">
        <v>1.86188</v>
      </c>
      <c r="FO338">
        <v>1.86815</v>
      </c>
      <c r="FP338">
        <v>1.85837</v>
      </c>
      <c r="FQ338">
        <v>1.86462</v>
      </c>
      <c r="FR338">
        <v>5</v>
      </c>
      <c r="FS338">
        <v>0</v>
      </c>
      <c r="FT338">
        <v>0</v>
      </c>
      <c r="FU338">
        <v>0</v>
      </c>
      <c r="FV338" t="s">
        <v>358</v>
      </c>
      <c r="FW338" t="s">
        <v>359</v>
      </c>
      <c r="FX338" t="s">
        <v>360</v>
      </c>
      <c r="FY338" t="s">
        <v>360</v>
      </c>
      <c r="FZ338" t="s">
        <v>360</v>
      </c>
      <c r="GA338" t="s">
        <v>360</v>
      </c>
      <c r="GB338">
        <v>0</v>
      </c>
      <c r="GC338">
        <v>100</v>
      </c>
      <c r="GD338">
        <v>100</v>
      </c>
      <c r="GE338">
        <v>3.05</v>
      </c>
      <c r="GF338">
        <v>0.0516</v>
      </c>
      <c r="GG338">
        <v>0.394990895927804</v>
      </c>
      <c r="GH338">
        <v>0.00311535208462502</v>
      </c>
      <c r="GI338">
        <v>-2.16445174003142e-06</v>
      </c>
      <c r="GJ338">
        <v>9.0383515404126e-10</v>
      </c>
      <c r="GK338">
        <v>0.0515542376217994</v>
      </c>
      <c r="GL338">
        <v>0</v>
      </c>
      <c r="GM338">
        <v>0</v>
      </c>
      <c r="GN338">
        <v>0</v>
      </c>
      <c r="GO338">
        <v>18</v>
      </c>
      <c r="GP338">
        <v>2154</v>
      </c>
      <c r="GQ338">
        <v>2</v>
      </c>
      <c r="GR338">
        <v>17</v>
      </c>
      <c r="GS338">
        <v>1570.8</v>
      </c>
      <c r="GT338">
        <v>1571</v>
      </c>
      <c r="GU338">
        <v>3.573</v>
      </c>
      <c r="GV338">
        <v>2.35962</v>
      </c>
      <c r="GW338">
        <v>1.99829</v>
      </c>
      <c r="GX338">
        <v>2.66357</v>
      </c>
      <c r="GY338">
        <v>2.09473</v>
      </c>
      <c r="GZ338">
        <v>2.35352</v>
      </c>
      <c r="HA338">
        <v>44.3064</v>
      </c>
      <c r="HB338">
        <v>14.7887</v>
      </c>
      <c r="HC338">
        <v>18</v>
      </c>
      <c r="HD338">
        <v>404.261</v>
      </c>
      <c r="HE338">
        <v>692.378</v>
      </c>
      <c r="HF338">
        <v>23.0029</v>
      </c>
      <c r="HG338">
        <v>36.6655</v>
      </c>
      <c r="HH338">
        <v>30.0011</v>
      </c>
      <c r="HI338">
        <v>36.4024</v>
      </c>
      <c r="HJ338">
        <v>36.39</v>
      </c>
      <c r="HK338">
        <v>71.4976</v>
      </c>
      <c r="HL338">
        <v>22.439</v>
      </c>
      <c r="HM338">
        <v>22.5823</v>
      </c>
      <c r="HN338">
        <v>23</v>
      </c>
      <c r="HO338">
        <v>1489.15</v>
      </c>
      <c r="HP338">
        <v>24.2771</v>
      </c>
      <c r="HQ338">
        <v>95.1756</v>
      </c>
      <c r="HR338">
        <v>98.4422</v>
      </c>
    </row>
    <row r="339" spans="1:226">
      <c r="A339">
        <v>323</v>
      </c>
      <c r="B339">
        <v>1656176050.5</v>
      </c>
      <c r="C339">
        <v>6254</v>
      </c>
      <c r="D339" t="s">
        <v>1007</v>
      </c>
      <c r="E339" t="s">
        <v>1008</v>
      </c>
      <c r="F339">
        <v>5</v>
      </c>
      <c r="G339" t="s">
        <v>832</v>
      </c>
      <c r="H339" t="s">
        <v>354</v>
      </c>
      <c r="I339">
        <v>1656176043.01852</v>
      </c>
      <c r="J339">
        <f>(K339)/1000</f>
        <v>0</v>
      </c>
      <c r="K339">
        <f>IF(BF339, AN339, AH339)</f>
        <v>0</v>
      </c>
      <c r="L339">
        <f>IF(BF339, AI339, AG339)</f>
        <v>0</v>
      </c>
      <c r="M339">
        <f>BH339 - IF(AU339&gt;1, L339*BB339*100.0/(AW339*BV339), 0)</f>
        <v>0</v>
      </c>
      <c r="N339">
        <f>((T339-J339/2)*M339-L339)/(T339+J339/2)</f>
        <v>0</v>
      </c>
      <c r="O339">
        <f>N339*(BO339+BP339)/1000.0</f>
        <v>0</v>
      </c>
      <c r="P339">
        <f>(BH339 - IF(AU339&gt;1, L339*BB339*100.0/(AW339*BV339), 0))*(BO339+BP339)/1000.0</f>
        <v>0</v>
      </c>
      <c r="Q339">
        <f>2.0/((1/S339-1/R339)+SIGN(S339)*SQRT((1/S339-1/R339)*(1/S339-1/R339) + 4*BC339/((BC339+1)*(BC339+1))*(2*1/S339*1/R339-1/R339*1/R339)))</f>
        <v>0</v>
      </c>
      <c r="R339">
        <f>IF(LEFT(BD339,1)&lt;&gt;"0",IF(LEFT(BD339,1)="1",3.0,BE339),$D$5+$E$5*(BV339*BO339/($K$5*1000))+$F$5*(BV339*BO339/($K$5*1000))*MAX(MIN(BB339,$J$5),$I$5)*MAX(MIN(BB339,$J$5),$I$5)+$G$5*MAX(MIN(BB339,$J$5),$I$5)*(BV339*BO339/($K$5*1000))+$H$5*(BV339*BO339/($K$5*1000))*(BV339*BO339/($K$5*1000)))</f>
        <v>0</v>
      </c>
      <c r="S339">
        <f>J339*(1000-(1000*0.61365*exp(17.502*W339/(240.97+W339))/(BO339+BP339)+BJ339)/2)/(1000*0.61365*exp(17.502*W339/(240.97+W339))/(BO339+BP339)-BJ339)</f>
        <v>0</v>
      </c>
      <c r="T339">
        <f>1/((BC339+1)/(Q339/1.6)+1/(R339/1.37)) + BC339/((BC339+1)/(Q339/1.6) + BC339/(R339/1.37))</f>
        <v>0</v>
      </c>
      <c r="U339">
        <f>(AX339*BA339)</f>
        <v>0</v>
      </c>
      <c r="V339">
        <f>(BQ339+(U339+2*0.95*5.67E-8*(((BQ339+$B$7)+273)^4-(BQ339+273)^4)-44100*J339)/(1.84*29.3*R339+8*0.95*5.67E-8*(BQ339+273)^3))</f>
        <v>0</v>
      </c>
      <c r="W339">
        <f>($C$7*BR339+$D$7*BS339+$E$7*V339)</f>
        <v>0</v>
      </c>
      <c r="X339">
        <f>0.61365*exp(17.502*W339/(240.97+W339))</f>
        <v>0</v>
      </c>
      <c r="Y339">
        <f>(Z339/AA339*100)</f>
        <v>0</v>
      </c>
      <c r="Z339">
        <f>BJ339*(BO339+BP339)/1000</f>
        <v>0</v>
      </c>
      <c r="AA339">
        <f>0.61365*exp(17.502*BQ339/(240.97+BQ339))</f>
        <v>0</v>
      </c>
      <c r="AB339">
        <f>(X339-BJ339*(BO339+BP339)/1000)</f>
        <v>0</v>
      </c>
      <c r="AC339">
        <f>(-J339*44100)</f>
        <v>0</v>
      </c>
      <c r="AD339">
        <f>2*29.3*R339*0.92*(BQ339-W339)</f>
        <v>0</v>
      </c>
      <c r="AE339">
        <f>2*0.95*5.67E-8*(((BQ339+$B$7)+273)^4-(W339+273)^4)</f>
        <v>0</v>
      </c>
      <c r="AF339">
        <f>U339+AE339+AC339+AD339</f>
        <v>0</v>
      </c>
      <c r="AG339">
        <f>BN339*AU339*(BI339-BH339*(1000-AU339*BK339)/(1000-AU339*BJ339))/(100*BB339)</f>
        <v>0</v>
      </c>
      <c r="AH339">
        <f>1000*BN339*AU339*(BJ339-BK339)/(100*BB339*(1000-AU339*BJ339))</f>
        <v>0</v>
      </c>
      <c r="AI339">
        <f>(AJ339 - AK339 - BO339*1E3/(8.314*(BQ339+273.15)) * AM339/BN339 * AL339) * BN339/(100*BB339) * (1000 - BK339)/1000</f>
        <v>0</v>
      </c>
      <c r="AJ339">
        <v>1511.71372299843</v>
      </c>
      <c r="AK339">
        <v>1481.51927272727</v>
      </c>
      <c r="AL339">
        <v>3.46379626659954</v>
      </c>
      <c r="AM339">
        <v>66.8778104933795</v>
      </c>
      <c r="AN339">
        <f>(AP339 - AO339 + BO339*1E3/(8.314*(BQ339+273.15)) * AR339/BN339 * AQ339) * BN339/(100*BB339) * 1000/(1000 - AP339)</f>
        <v>0</v>
      </c>
      <c r="AO339">
        <v>24.1938858840133</v>
      </c>
      <c r="AP339">
        <v>24.9250133333333</v>
      </c>
      <c r="AQ339">
        <v>0.00567708313134013</v>
      </c>
      <c r="AR339">
        <v>77.414151381061</v>
      </c>
      <c r="AS339">
        <v>33</v>
      </c>
      <c r="AT339">
        <v>7</v>
      </c>
      <c r="AU339">
        <f>IF(AS339*$H$13&gt;=AW339,1.0,(AW339/(AW339-AS339*$H$13)))</f>
        <v>0</v>
      </c>
      <c r="AV339">
        <f>(AU339-1)*100</f>
        <v>0</v>
      </c>
      <c r="AW339">
        <f>MAX(0,($B$13+$C$13*BV339)/(1+$D$13*BV339)*BO339/(BQ339+273)*$E$13)</f>
        <v>0</v>
      </c>
      <c r="AX339">
        <f>$B$11*BW339+$C$11*BX339+$F$11*CI339*(1-CL339)</f>
        <v>0</v>
      </c>
      <c r="AY339">
        <f>AX339*AZ339</f>
        <v>0</v>
      </c>
      <c r="AZ339">
        <f>($B$11*$D$9+$C$11*$D$9+$F$11*((CV339+CN339)/MAX(CV339+CN339+CW339, 0.1)*$I$9+CW339/MAX(CV339+CN339+CW339, 0.1)*$J$9))/($B$11+$C$11+$F$11)</f>
        <v>0</v>
      </c>
      <c r="BA339">
        <f>($B$11*$K$9+$C$11*$K$9+$F$11*((CV339+CN339)/MAX(CV339+CN339+CW339, 0.1)*$P$9+CW339/MAX(CV339+CN339+CW339, 0.1)*$Q$9))/($B$11+$C$11+$F$11)</f>
        <v>0</v>
      </c>
      <c r="BB339">
        <v>2.18</v>
      </c>
      <c r="BC339">
        <v>0.5</v>
      </c>
      <c r="BD339" t="s">
        <v>355</v>
      </c>
      <c r="BE339">
        <v>2</v>
      </c>
      <c r="BF339" t="b">
        <v>1</v>
      </c>
      <c r="BG339">
        <v>1656176043.01852</v>
      </c>
      <c r="BH339">
        <v>1421.13740740741</v>
      </c>
      <c r="BI339">
        <v>1460.75703703704</v>
      </c>
      <c r="BJ339">
        <v>24.8843814814815</v>
      </c>
      <c r="BK339">
        <v>24.1615074074074</v>
      </c>
      <c r="BL339">
        <v>1418.10074074074</v>
      </c>
      <c r="BM339">
        <v>24.8328148148148</v>
      </c>
      <c r="BN339">
        <v>500.014407407407</v>
      </c>
      <c r="BO339">
        <v>76.3453555555556</v>
      </c>
      <c r="BP339">
        <v>0.0999845185185185</v>
      </c>
      <c r="BQ339">
        <v>28.1722296296296</v>
      </c>
      <c r="BR339">
        <v>28.5723666666667</v>
      </c>
      <c r="BS339">
        <v>999.9</v>
      </c>
      <c r="BT339">
        <v>0</v>
      </c>
      <c r="BU339">
        <v>0</v>
      </c>
      <c r="BV339">
        <v>9995.50962962963</v>
      </c>
      <c r="BW339">
        <v>0</v>
      </c>
      <c r="BX339">
        <v>1994.22296296296</v>
      </c>
      <c r="BY339">
        <v>-39.6193740740741</v>
      </c>
      <c r="BZ339">
        <v>1457.40481481481</v>
      </c>
      <c r="CA339">
        <v>1496.92518518519</v>
      </c>
      <c r="CB339">
        <v>0.722868703703704</v>
      </c>
      <c r="CC339">
        <v>1460.75703703704</v>
      </c>
      <c r="CD339">
        <v>24.1615074074074</v>
      </c>
      <c r="CE339">
        <v>1.89980740740741</v>
      </c>
      <c r="CF339">
        <v>1.84461888888889</v>
      </c>
      <c r="CG339">
        <v>16.6331074074074</v>
      </c>
      <c r="CH339">
        <v>16.1700888888889</v>
      </c>
      <c r="CI339">
        <v>2000.02222222222</v>
      </c>
      <c r="CJ339">
        <v>0.980000111111111</v>
      </c>
      <c r="CK339">
        <v>0.0200001666666667</v>
      </c>
      <c r="CL339">
        <v>0</v>
      </c>
      <c r="CM339">
        <v>2.40045555555556</v>
      </c>
      <c r="CN339">
        <v>0</v>
      </c>
      <c r="CO339">
        <v>2056.42444444444</v>
      </c>
      <c r="CP339">
        <v>16705.5851851852</v>
      </c>
      <c r="CQ339">
        <v>46.625</v>
      </c>
      <c r="CR339">
        <v>49.4393333333333</v>
      </c>
      <c r="CS339">
        <v>47.6824074074074</v>
      </c>
      <c r="CT339">
        <v>47.4232222222222</v>
      </c>
      <c r="CU339">
        <v>46.187</v>
      </c>
      <c r="CV339">
        <v>1960.02148148148</v>
      </c>
      <c r="CW339">
        <v>40.0007407407407</v>
      </c>
      <c r="CX339">
        <v>0</v>
      </c>
      <c r="CY339">
        <v>1656176049.6</v>
      </c>
      <c r="CZ339">
        <v>0</v>
      </c>
      <c r="DA339">
        <v>0</v>
      </c>
      <c r="DB339" t="s">
        <v>356</v>
      </c>
      <c r="DC339">
        <v>1656081796.1</v>
      </c>
      <c r="DD339">
        <v>1656081786.6</v>
      </c>
      <c r="DE339">
        <v>0</v>
      </c>
      <c r="DF339">
        <v>0.447</v>
      </c>
      <c r="DG339">
        <v>0.012</v>
      </c>
      <c r="DH339">
        <v>1.816</v>
      </c>
      <c r="DI339">
        <v>-0.091</v>
      </c>
      <c r="DJ339">
        <v>420</v>
      </c>
      <c r="DK339">
        <v>13</v>
      </c>
      <c r="DL339">
        <v>0.64</v>
      </c>
      <c r="DM339">
        <v>0.22</v>
      </c>
      <c r="DN339">
        <v>-39.453556097561</v>
      </c>
      <c r="DO339">
        <v>-3.09276376306619</v>
      </c>
      <c r="DP339">
        <v>0.398890842118786</v>
      </c>
      <c r="DQ339">
        <v>0</v>
      </c>
      <c r="DR339">
        <v>0.741960658536585</v>
      </c>
      <c r="DS339">
        <v>-0.281073261324041</v>
      </c>
      <c r="DT339">
        <v>0.0314015278901302</v>
      </c>
      <c r="DU339">
        <v>0</v>
      </c>
      <c r="DV339">
        <v>0</v>
      </c>
      <c r="DW339">
        <v>2</v>
      </c>
      <c r="DX339" t="s">
        <v>357</v>
      </c>
      <c r="DY339">
        <v>2.7843</v>
      </c>
      <c r="DZ339">
        <v>2.71642</v>
      </c>
      <c r="EA339">
        <v>0.175354</v>
      </c>
      <c r="EB339">
        <v>0.178081</v>
      </c>
      <c r="EC339">
        <v>0.0883467</v>
      </c>
      <c r="ED339">
        <v>0.085861</v>
      </c>
      <c r="EE339">
        <v>22830</v>
      </c>
      <c r="EF339">
        <v>19747.3</v>
      </c>
      <c r="EG339">
        <v>24831.4</v>
      </c>
      <c r="EH339">
        <v>23442.8</v>
      </c>
      <c r="EI339">
        <v>38748</v>
      </c>
      <c r="EJ339">
        <v>35530.7</v>
      </c>
      <c r="EK339">
        <v>45010.1</v>
      </c>
      <c r="EL339">
        <v>41900</v>
      </c>
      <c r="EM339">
        <v>1.64778</v>
      </c>
      <c r="EN339">
        <v>2.05995</v>
      </c>
      <c r="EO339">
        <v>-0.0605583</v>
      </c>
      <c r="EP339">
        <v>0</v>
      </c>
      <c r="EQ339">
        <v>29.5513</v>
      </c>
      <c r="ER339">
        <v>999.9</v>
      </c>
      <c r="ES339">
        <v>32.817</v>
      </c>
      <c r="ET339">
        <v>39.096</v>
      </c>
      <c r="EU339">
        <v>30.358</v>
      </c>
      <c r="EV339">
        <v>53.6569</v>
      </c>
      <c r="EW339">
        <v>31.8349</v>
      </c>
      <c r="EX339">
        <v>2</v>
      </c>
      <c r="EY339">
        <v>0.761631</v>
      </c>
      <c r="EZ339">
        <v>6.19486</v>
      </c>
      <c r="FA339">
        <v>20.1294</v>
      </c>
      <c r="FB339">
        <v>5.22972</v>
      </c>
      <c r="FC339">
        <v>11.9971</v>
      </c>
      <c r="FD339">
        <v>4.955</v>
      </c>
      <c r="FE339">
        <v>3.30393</v>
      </c>
      <c r="FF339">
        <v>9999</v>
      </c>
      <c r="FG339">
        <v>312.6</v>
      </c>
      <c r="FH339">
        <v>3849.4</v>
      </c>
      <c r="FI339">
        <v>9999</v>
      </c>
      <c r="FJ339">
        <v>1.86813</v>
      </c>
      <c r="FK339">
        <v>1.86401</v>
      </c>
      <c r="FL339">
        <v>1.87136</v>
      </c>
      <c r="FM339">
        <v>1.86255</v>
      </c>
      <c r="FN339">
        <v>1.86188</v>
      </c>
      <c r="FO339">
        <v>1.86821</v>
      </c>
      <c r="FP339">
        <v>1.85837</v>
      </c>
      <c r="FQ339">
        <v>1.86462</v>
      </c>
      <c r="FR339">
        <v>5</v>
      </c>
      <c r="FS339">
        <v>0</v>
      </c>
      <c r="FT339">
        <v>0</v>
      </c>
      <c r="FU339">
        <v>0</v>
      </c>
      <c r="FV339" t="s">
        <v>358</v>
      </c>
      <c r="FW339" t="s">
        <v>359</v>
      </c>
      <c r="FX339" t="s">
        <v>360</v>
      </c>
      <c r="FY339" t="s">
        <v>360</v>
      </c>
      <c r="FZ339" t="s">
        <v>360</v>
      </c>
      <c r="GA339" t="s">
        <v>360</v>
      </c>
      <c r="GB339">
        <v>0</v>
      </c>
      <c r="GC339">
        <v>100</v>
      </c>
      <c r="GD339">
        <v>100</v>
      </c>
      <c r="GE339">
        <v>3.1</v>
      </c>
      <c r="GF339">
        <v>0.0516</v>
      </c>
      <c r="GG339">
        <v>0.394990895927804</v>
      </c>
      <c r="GH339">
        <v>0.00311535208462502</v>
      </c>
      <c r="GI339">
        <v>-2.16445174003142e-06</v>
      </c>
      <c r="GJ339">
        <v>9.0383515404126e-10</v>
      </c>
      <c r="GK339">
        <v>0.0515542376217994</v>
      </c>
      <c r="GL339">
        <v>0</v>
      </c>
      <c r="GM339">
        <v>0</v>
      </c>
      <c r="GN339">
        <v>0</v>
      </c>
      <c r="GO339">
        <v>18</v>
      </c>
      <c r="GP339">
        <v>2154</v>
      </c>
      <c r="GQ339">
        <v>2</v>
      </c>
      <c r="GR339">
        <v>17</v>
      </c>
      <c r="GS339">
        <v>1570.9</v>
      </c>
      <c r="GT339">
        <v>1571.1</v>
      </c>
      <c r="GU339">
        <v>3.59863</v>
      </c>
      <c r="GV339">
        <v>2.34741</v>
      </c>
      <c r="GW339">
        <v>1.99829</v>
      </c>
      <c r="GX339">
        <v>2.66479</v>
      </c>
      <c r="GY339">
        <v>2.09473</v>
      </c>
      <c r="GZ339">
        <v>2.42554</v>
      </c>
      <c r="HA339">
        <v>44.3342</v>
      </c>
      <c r="HB339">
        <v>14.7975</v>
      </c>
      <c r="HC339">
        <v>18</v>
      </c>
      <c r="HD339">
        <v>404.182</v>
      </c>
      <c r="HE339">
        <v>692.544</v>
      </c>
      <c r="HF339">
        <v>23.0028</v>
      </c>
      <c r="HG339">
        <v>36.6783</v>
      </c>
      <c r="HH339">
        <v>30.0011</v>
      </c>
      <c r="HI339">
        <v>36.4137</v>
      </c>
      <c r="HJ339">
        <v>36.4013</v>
      </c>
      <c r="HK339">
        <v>72.1244</v>
      </c>
      <c r="HL339">
        <v>22.439</v>
      </c>
      <c r="HM339">
        <v>22.5823</v>
      </c>
      <c r="HN339">
        <v>23</v>
      </c>
      <c r="HO339">
        <v>1509.32</v>
      </c>
      <c r="HP339">
        <v>24.2933</v>
      </c>
      <c r="HQ339">
        <v>95.1719</v>
      </c>
      <c r="HR339">
        <v>98.4406</v>
      </c>
    </row>
    <row r="340" spans="1:226">
      <c r="A340">
        <v>324</v>
      </c>
      <c r="B340">
        <v>1656176055.5</v>
      </c>
      <c r="C340">
        <v>6259</v>
      </c>
      <c r="D340" t="s">
        <v>1009</v>
      </c>
      <c r="E340" t="s">
        <v>1010</v>
      </c>
      <c r="F340">
        <v>5</v>
      </c>
      <c r="G340" t="s">
        <v>832</v>
      </c>
      <c r="H340" t="s">
        <v>354</v>
      </c>
      <c r="I340">
        <v>1656176047.73214</v>
      </c>
      <c r="J340">
        <f>(K340)/1000</f>
        <v>0</v>
      </c>
      <c r="K340">
        <f>IF(BF340, AN340, AH340)</f>
        <v>0</v>
      </c>
      <c r="L340">
        <f>IF(BF340, AI340, AG340)</f>
        <v>0</v>
      </c>
      <c r="M340">
        <f>BH340 - IF(AU340&gt;1, L340*BB340*100.0/(AW340*BV340), 0)</f>
        <v>0</v>
      </c>
      <c r="N340">
        <f>((T340-J340/2)*M340-L340)/(T340+J340/2)</f>
        <v>0</v>
      </c>
      <c r="O340">
        <f>N340*(BO340+BP340)/1000.0</f>
        <v>0</v>
      </c>
      <c r="P340">
        <f>(BH340 - IF(AU340&gt;1, L340*BB340*100.0/(AW340*BV340), 0))*(BO340+BP340)/1000.0</f>
        <v>0</v>
      </c>
      <c r="Q340">
        <f>2.0/((1/S340-1/R340)+SIGN(S340)*SQRT((1/S340-1/R340)*(1/S340-1/R340) + 4*BC340/((BC340+1)*(BC340+1))*(2*1/S340*1/R340-1/R340*1/R340)))</f>
        <v>0</v>
      </c>
      <c r="R340">
        <f>IF(LEFT(BD340,1)&lt;&gt;"0",IF(LEFT(BD340,1)="1",3.0,BE340),$D$5+$E$5*(BV340*BO340/($K$5*1000))+$F$5*(BV340*BO340/($K$5*1000))*MAX(MIN(BB340,$J$5),$I$5)*MAX(MIN(BB340,$J$5),$I$5)+$G$5*MAX(MIN(BB340,$J$5),$I$5)*(BV340*BO340/($K$5*1000))+$H$5*(BV340*BO340/($K$5*1000))*(BV340*BO340/($K$5*1000)))</f>
        <v>0</v>
      </c>
      <c r="S340">
        <f>J340*(1000-(1000*0.61365*exp(17.502*W340/(240.97+W340))/(BO340+BP340)+BJ340)/2)/(1000*0.61365*exp(17.502*W340/(240.97+W340))/(BO340+BP340)-BJ340)</f>
        <v>0</v>
      </c>
      <c r="T340">
        <f>1/((BC340+1)/(Q340/1.6)+1/(R340/1.37)) + BC340/((BC340+1)/(Q340/1.6) + BC340/(R340/1.37))</f>
        <v>0</v>
      </c>
      <c r="U340">
        <f>(AX340*BA340)</f>
        <v>0</v>
      </c>
      <c r="V340">
        <f>(BQ340+(U340+2*0.95*5.67E-8*(((BQ340+$B$7)+273)^4-(BQ340+273)^4)-44100*J340)/(1.84*29.3*R340+8*0.95*5.67E-8*(BQ340+273)^3))</f>
        <v>0</v>
      </c>
      <c r="W340">
        <f>($C$7*BR340+$D$7*BS340+$E$7*V340)</f>
        <v>0</v>
      </c>
      <c r="X340">
        <f>0.61365*exp(17.502*W340/(240.97+W340))</f>
        <v>0</v>
      </c>
      <c r="Y340">
        <f>(Z340/AA340*100)</f>
        <v>0</v>
      </c>
      <c r="Z340">
        <f>BJ340*(BO340+BP340)/1000</f>
        <v>0</v>
      </c>
      <c r="AA340">
        <f>0.61365*exp(17.502*BQ340/(240.97+BQ340))</f>
        <v>0</v>
      </c>
      <c r="AB340">
        <f>(X340-BJ340*(BO340+BP340)/1000)</f>
        <v>0</v>
      </c>
      <c r="AC340">
        <f>(-J340*44100)</f>
        <v>0</v>
      </c>
      <c r="AD340">
        <f>2*29.3*R340*0.92*(BQ340-W340)</f>
        <v>0</v>
      </c>
      <c r="AE340">
        <f>2*0.95*5.67E-8*(((BQ340+$B$7)+273)^4-(W340+273)^4)</f>
        <v>0</v>
      </c>
      <c r="AF340">
        <f>U340+AE340+AC340+AD340</f>
        <v>0</v>
      </c>
      <c r="AG340">
        <f>BN340*AU340*(BI340-BH340*(1000-AU340*BK340)/(1000-AU340*BJ340))/(100*BB340)</f>
        <v>0</v>
      </c>
      <c r="AH340">
        <f>1000*BN340*AU340*(BJ340-BK340)/(100*BB340*(1000-AU340*BJ340))</f>
        <v>0</v>
      </c>
      <c r="AI340">
        <f>(AJ340 - AK340 - BO340*1E3/(8.314*(BQ340+273.15)) * AM340/BN340 * AL340) * BN340/(100*BB340) * (1000 - BK340)/1000</f>
        <v>0</v>
      </c>
      <c r="AJ340">
        <v>1528.64969922187</v>
      </c>
      <c r="AK340">
        <v>1498.58436363636</v>
      </c>
      <c r="AL340">
        <v>3.41547196067715</v>
      </c>
      <c r="AM340">
        <v>66.8778104933795</v>
      </c>
      <c r="AN340">
        <f>(AP340 - AO340 + BO340*1E3/(8.314*(BQ340+273.15)) * AR340/BN340 * AQ340) * BN340/(100*BB340) * 1000/(1000 - AP340)</f>
        <v>0</v>
      </c>
      <c r="AO340">
        <v>24.2013997266231</v>
      </c>
      <c r="AP340">
        <v>24.933783030303</v>
      </c>
      <c r="AQ340">
        <v>0.000526573805485845</v>
      </c>
      <c r="AR340">
        <v>77.414151381061</v>
      </c>
      <c r="AS340">
        <v>33</v>
      </c>
      <c r="AT340">
        <v>7</v>
      </c>
      <c r="AU340">
        <f>IF(AS340*$H$13&gt;=AW340,1.0,(AW340/(AW340-AS340*$H$13)))</f>
        <v>0</v>
      </c>
      <c r="AV340">
        <f>(AU340-1)*100</f>
        <v>0</v>
      </c>
      <c r="AW340">
        <f>MAX(0,($B$13+$C$13*BV340)/(1+$D$13*BV340)*BO340/(BQ340+273)*$E$13)</f>
        <v>0</v>
      </c>
      <c r="AX340">
        <f>$B$11*BW340+$C$11*BX340+$F$11*CI340*(1-CL340)</f>
        <v>0</v>
      </c>
      <c r="AY340">
        <f>AX340*AZ340</f>
        <v>0</v>
      </c>
      <c r="AZ340">
        <f>($B$11*$D$9+$C$11*$D$9+$F$11*((CV340+CN340)/MAX(CV340+CN340+CW340, 0.1)*$I$9+CW340/MAX(CV340+CN340+CW340, 0.1)*$J$9))/($B$11+$C$11+$F$11)</f>
        <v>0</v>
      </c>
      <c r="BA340">
        <f>($B$11*$K$9+$C$11*$K$9+$F$11*((CV340+CN340)/MAX(CV340+CN340+CW340, 0.1)*$P$9+CW340/MAX(CV340+CN340+CW340, 0.1)*$Q$9))/($B$11+$C$11+$F$11)</f>
        <v>0</v>
      </c>
      <c r="BB340">
        <v>2.18</v>
      </c>
      <c r="BC340">
        <v>0.5</v>
      </c>
      <c r="BD340" t="s">
        <v>355</v>
      </c>
      <c r="BE340">
        <v>2</v>
      </c>
      <c r="BF340" t="b">
        <v>1</v>
      </c>
      <c r="BG340">
        <v>1656176047.73214</v>
      </c>
      <c r="BH340">
        <v>1436.9075</v>
      </c>
      <c r="BI340">
        <v>1476.61571428571</v>
      </c>
      <c r="BJ340">
        <v>24.9095428571429</v>
      </c>
      <c r="BK340">
        <v>24.1918285714286</v>
      </c>
      <c r="BL340">
        <v>1433.8325</v>
      </c>
      <c r="BM340">
        <v>24.8579785714286</v>
      </c>
      <c r="BN340">
        <v>500.003785714286</v>
      </c>
      <c r="BO340">
        <v>76.3459714285714</v>
      </c>
      <c r="BP340">
        <v>0.0999753464285714</v>
      </c>
      <c r="BQ340">
        <v>28.1816071428571</v>
      </c>
      <c r="BR340">
        <v>28.5727785714286</v>
      </c>
      <c r="BS340">
        <v>999.9</v>
      </c>
      <c r="BT340">
        <v>0</v>
      </c>
      <c r="BU340">
        <v>0</v>
      </c>
      <c r="BV340">
        <v>10001.9614285714</v>
      </c>
      <c r="BW340">
        <v>0</v>
      </c>
      <c r="BX340">
        <v>1974.60107142857</v>
      </c>
      <c r="BY340">
        <v>-39.7078357142857</v>
      </c>
      <c r="BZ340">
        <v>1473.61535714286</v>
      </c>
      <c r="CA340">
        <v>1513.22285714286</v>
      </c>
      <c r="CB340">
        <v>0.717713607142857</v>
      </c>
      <c r="CC340">
        <v>1476.61571428571</v>
      </c>
      <c r="CD340">
        <v>24.1918285714286</v>
      </c>
      <c r="CE340">
        <v>1.90174392857143</v>
      </c>
      <c r="CF340">
        <v>1.84694821428571</v>
      </c>
      <c r="CG340">
        <v>16.6491357142857</v>
      </c>
      <c r="CH340">
        <v>16.1898857142857</v>
      </c>
      <c r="CI340">
        <v>2000.01785714286</v>
      </c>
      <c r="CJ340">
        <v>0.980000142857143</v>
      </c>
      <c r="CK340">
        <v>0.0200001428571429</v>
      </c>
      <c r="CL340">
        <v>0</v>
      </c>
      <c r="CM340">
        <v>2.41123571428571</v>
      </c>
      <c r="CN340">
        <v>0</v>
      </c>
      <c r="CO340">
        <v>2048.70571428571</v>
      </c>
      <c r="CP340">
        <v>16705.5535714286</v>
      </c>
      <c r="CQ340">
        <v>46.625</v>
      </c>
      <c r="CR340">
        <v>49.43925</v>
      </c>
      <c r="CS340">
        <v>47.6825714285714</v>
      </c>
      <c r="CT340">
        <v>47.437</v>
      </c>
      <c r="CU340">
        <v>46.187</v>
      </c>
      <c r="CV340">
        <v>1960.01714285714</v>
      </c>
      <c r="CW340">
        <v>40.0007142857143</v>
      </c>
      <c r="CX340">
        <v>0</v>
      </c>
      <c r="CY340">
        <v>1656176054.4</v>
      </c>
      <c r="CZ340">
        <v>0</v>
      </c>
      <c r="DA340">
        <v>0</v>
      </c>
      <c r="DB340" t="s">
        <v>356</v>
      </c>
      <c r="DC340">
        <v>1656081796.1</v>
      </c>
      <c r="DD340">
        <v>1656081786.6</v>
      </c>
      <c r="DE340">
        <v>0</v>
      </c>
      <c r="DF340">
        <v>0.447</v>
      </c>
      <c r="DG340">
        <v>0.012</v>
      </c>
      <c r="DH340">
        <v>1.816</v>
      </c>
      <c r="DI340">
        <v>-0.091</v>
      </c>
      <c r="DJ340">
        <v>420</v>
      </c>
      <c r="DK340">
        <v>13</v>
      </c>
      <c r="DL340">
        <v>0.64</v>
      </c>
      <c r="DM340">
        <v>0.22</v>
      </c>
      <c r="DN340">
        <v>-39.6345487804878</v>
      </c>
      <c r="DO340">
        <v>-0.926337282229867</v>
      </c>
      <c r="DP340">
        <v>0.20173584046416</v>
      </c>
      <c r="DQ340">
        <v>0</v>
      </c>
      <c r="DR340">
        <v>0.725267317073171</v>
      </c>
      <c r="DS340">
        <v>-0.0845457282229961</v>
      </c>
      <c r="DT340">
        <v>0.0123343994276547</v>
      </c>
      <c r="DU340">
        <v>1</v>
      </c>
      <c r="DV340">
        <v>1</v>
      </c>
      <c r="DW340">
        <v>2</v>
      </c>
      <c r="DX340" t="s">
        <v>375</v>
      </c>
      <c r="DY340">
        <v>2.78434</v>
      </c>
      <c r="DZ340">
        <v>2.71652</v>
      </c>
      <c r="EA340">
        <v>0.176568</v>
      </c>
      <c r="EB340">
        <v>0.179322</v>
      </c>
      <c r="EC340">
        <v>0.0883657</v>
      </c>
      <c r="ED340">
        <v>0.0859905</v>
      </c>
      <c r="EE340">
        <v>22795.6</v>
      </c>
      <c r="EF340">
        <v>19717</v>
      </c>
      <c r="EG340">
        <v>24830.7</v>
      </c>
      <c r="EH340">
        <v>23442.4</v>
      </c>
      <c r="EI340">
        <v>38746.6</v>
      </c>
      <c r="EJ340">
        <v>35524.9</v>
      </c>
      <c r="EK340">
        <v>45009.5</v>
      </c>
      <c r="EL340">
        <v>41899.1</v>
      </c>
      <c r="EM340">
        <v>1.64783</v>
      </c>
      <c r="EN340">
        <v>2.05967</v>
      </c>
      <c r="EO340">
        <v>-0.0604168</v>
      </c>
      <c r="EP340">
        <v>0</v>
      </c>
      <c r="EQ340">
        <v>29.5704</v>
      </c>
      <c r="ER340">
        <v>999.9</v>
      </c>
      <c r="ES340">
        <v>32.786</v>
      </c>
      <c r="ET340">
        <v>39.096</v>
      </c>
      <c r="EU340">
        <v>30.3311</v>
      </c>
      <c r="EV340">
        <v>53.5469</v>
      </c>
      <c r="EW340">
        <v>31.9111</v>
      </c>
      <c r="EX340">
        <v>2</v>
      </c>
      <c r="EY340">
        <v>0.762574</v>
      </c>
      <c r="EZ340">
        <v>6.21157</v>
      </c>
      <c r="FA340">
        <v>20.1288</v>
      </c>
      <c r="FB340">
        <v>5.22987</v>
      </c>
      <c r="FC340">
        <v>11.9975</v>
      </c>
      <c r="FD340">
        <v>4.95545</v>
      </c>
      <c r="FE340">
        <v>3.304</v>
      </c>
      <c r="FF340">
        <v>9999</v>
      </c>
      <c r="FG340">
        <v>312.6</v>
      </c>
      <c r="FH340">
        <v>3849.4</v>
      </c>
      <c r="FI340">
        <v>9999</v>
      </c>
      <c r="FJ340">
        <v>1.86813</v>
      </c>
      <c r="FK340">
        <v>1.86401</v>
      </c>
      <c r="FL340">
        <v>1.87136</v>
      </c>
      <c r="FM340">
        <v>1.86254</v>
      </c>
      <c r="FN340">
        <v>1.86188</v>
      </c>
      <c r="FO340">
        <v>1.86818</v>
      </c>
      <c r="FP340">
        <v>1.85837</v>
      </c>
      <c r="FQ340">
        <v>1.86462</v>
      </c>
      <c r="FR340">
        <v>5</v>
      </c>
      <c r="FS340">
        <v>0</v>
      </c>
      <c r="FT340">
        <v>0</v>
      </c>
      <c r="FU340">
        <v>0</v>
      </c>
      <c r="FV340" t="s">
        <v>358</v>
      </c>
      <c r="FW340" t="s">
        <v>359</v>
      </c>
      <c r="FX340" t="s">
        <v>360</v>
      </c>
      <c r="FY340" t="s">
        <v>360</v>
      </c>
      <c r="FZ340" t="s">
        <v>360</v>
      </c>
      <c r="GA340" t="s">
        <v>360</v>
      </c>
      <c r="GB340">
        <v>0</v>
      </c>
      <c r="GC340">
        <v>100</v>
      </c>
      <c r="GD340">
        <v>100</v>
      </c>
      <c r="GE340">
        <v>3.14</v>
      </c>
      <c r="GF340">
        <v>0.0515</v>
      </c>
      <c r="GG340">
        <v>0.394990895927804</v>
      </c>
      <c r="GH340">
        <v>0.00311535208462502</v>
      </c>
      <c r="GI340">
        <v>-2.16445174003142e-06</v>
      </c>
      <c r="GJ340">
        <v>9.0383515404126e-10</v>
      </c>
      <c r="GK340">
        <v>0.0515542376217994</v>
      </c>
      <c r="GL340">
        <v>0</v>
      </c>
      <c r="GM340">
        <v>0</v>
      </c>
      <c r="GN340">
        <v>0</v>
      </c>
      <c r="GO340">
        <v>18</v>
      </c>
      <c r="GP340">
        <v>2154</v>
      </c>
      <c r="GQ340">
        <v>2</v>
      </c>
      <c r="GR340">
        <v>17</v>
      </c>
      <c r="GS340">
        <v>1571</v>
      </c>
      <c r="GT340">
        <v>1571.1</v>
      </c>
      <c r="GU340">
        <v>3.63403</v>
      </c>
      <c r="GV340">
        <v>2.34375</v>
      </c>
      <c r="GW340">
        <v>1.99829</v>
      </c>
      <c r="GX340">
        <v>2.66357</v>
      </c>
      <c r="GY340">
        <v>2.09351</v>
      </c>
      <c r="GZ340">
        <v>2.39624</v>
      </c>
      <c r="HA340">
        <v>44.3342</v>
      </c>
      <c r="HB340">
        <v>14.78</v>
      </c>
      <c r="HC340">
        <v>18</v>
      </c>
      <c r="HD340">
        <v>404.276</v>
      </c>
      <c r="HE340">
        <v>692.416</v>
      </c>
      <c r="HF340">
        <v>23.0033</v>
      </c>
      <c r="HG340">
        <v>36.6904</v>
      </c>
      <c r="HH340">
        <v>30.001</v>
      </c>
      <c r="HI340">
        <v>36.4252</v>
      </c>
      <c r="HJ340">
        <v>36.4124</v>
      </c>
      <c r="HK340">
        <v>72.7094</v>
      </c>
      <c r="HL340">
        <v>22.1683</v>
      </c>
      <c r="HM340">
        <v>22.5823</v>
      </c>
      <c r="HN340">
        <v>23</v>
      </c>
      <c r="HO340">
        <v>1522.74</v>
      </c>
      <c r="HP340">
        <v>24.3088</v>
      </c>
      <c r="HQ340">
        <v>95.1701</v>
      </c>
      <c r="HR340">
        <v>98.4387</v>
      </c>
    </row>
    <row r="341" spans="1:226">
      <c r="A341">
        <v>325</v>
      </c>
      <c r="B341">
        <v>1656176060.5</v>
      </c>
      <c r="C341">
        <v>6264</v>
      </c>
      <c r="D341" t="s">
        <v>1011</v>
      </c>
      <c r="E341" t="s">
        <v>1012</v>
      </c>
      <c r="F341">
        <v>5</v>
      </c>
      <c r="G341" t="s">
        <v>832</v>
      </c>
      <c r="H341" t="s">
        <v>354</v>
      </c>
      <c r="I341">
        <v>1656176053</v>
      </c>
      <c r="J341">
        <f>(K341)/1000</f>
        <v>0</v>
      </c>
      <c r="K341">
        <f>IF(BF341, AN341, AH341)</f>
        <v>0</v>
      </c>
      <c r="L341">
        <f>IF(BF341, AI341, AG341)</f>
        <v>0</v>
      </c>
      <c r="M341">
        <f>BH341 - IF(AU341&gt;1, L341*BB341*100.0/(AW341*BV341), 0)</f>
        <v>0</v>
      </c>
      <c r="N341">
        <f>((T341-J341/2)*M341-L341)/(T341+J341/2)</f>
        <v>0</v>
      </c>
      <c r="O341">
        <f>N341*(BO341+BP341)/1000.0</f>
        <v>0</v>
      </c>
      <c r="P341">
        <f>(BH341 - IF(AU341&gt;1, L341*BB341*100.0/(AW341*BV341), 0))*(BO341+BP341)/1000.0</f>
        <v>0</v>
      </c>
      <c r="Q341">
        <f>2.0/((1/S341-1/R341)+SIGN(S341)*SQRT((1/S341-1/R341)*(1/S341-1/R341) + 4*BC341/((BC341+1)*(BC341+1))*(2*1/S341*1/R341-1/R341*1/R341)))</f>
        <v>0</v>
      </c>
      <c r="R341">
        <f>IF(LEFT(BD341,1)&lt;&gt;"0",IF(LEFT(BD341,1)="1",3.0,BE341),$D$5+$E$5*(BV341*BO341/($K$5*1000))+$F$5*(BV341*BO341/($K$5*1000))*MAX(MIN(BB341,$J$5),$I$5)*MAX(MIN(BB341,$J$5),$I$5)+$G$5*MAX(MIN(BB341,$J$5),$I$5)*(BV341*BO341/($K$5*1000))+$H$5*(BV341*BO341/($K$5*1000))*(BV341*BO341/($K$5*1000)))</f>
        <v>0</v>
      </c>
      <c r="S341">
        <f>J341*(1000-(1000*0.61365*exp(17.502*W341/(240.97+W341))/(BO341+BP341)+BJ341)/2)/(1000*0.61365*exp(17.502*W341/(240.97+W341))/(BO341+BP341)-BJ341)</f>
        <v>0</v>
      </c>
      <c r="T341">
        <f>1/((BC341+1)/(Q341/1.6)+1/(R341/1.37)) + BC341/((BC341+1)/(Q341/1.6) + BC341/(R341/1.37))</f>
        <v>0</v>
      </c>
      <c r="U341">
        <f>(AX341*BA341)</f>
        <v>0</v>
      </c>
      <c r="V341">
        <f>(BQ341+(U341+2*0.95*5.67E-8*(((BQ341+$B$7)+273)^4-(BQ341+273)^4)-44100*J341)/(1.84*29.3*R341+8*0.95*5.67E-8*(BQ341+273)^3))</f>
        <v>0</v>
      </c>
      <c r="W341">
        <f>($C$7*BR341+$D$7*BS341+$E$7*V341)</f>
        <v>0</v>
      </c>
      <c r="X341">
        <f>0.61365*exp(17.502*W341/(240.97+W341))</f>
        <v>0</v>
      </c>
      <c r="Y341">
        <f>(Z341/AA341*100)</f>
        <v>0</v>
      </c>
      <c r="Z341">
        <f>BJ341*(BO341+BP341)/1000</f>
        <v>0</v>
      </c>
      <c r="AA341">
        <f>0.61365*exp(17.502*BQ341/(240.97+BQ341))</f>
        <v>0</v>
      </c>
      <c r="AB341">
        <f>(X341-BJ341*(BO341+BP341)/1000)</f>
        <v>0</v>
      </c>
      <c r="AC341">
        <f>(-J341*44100)</f>
        <v>0</v>
      </c>
      <c r="AD341">
        <f>2*29.3*R341*0.92*(BQ341-W341)</f>
        <v>0</v>
      </c>
      <c r="AE341">
        <f>2*0.95*5.67E-8*(((BQ341+$B$7)+273)^4-(W341+273)^4)</f>
        <v>0</v>
      </c>
      <c r="AF341">
        <f>U341+AE341+AC341+AD341</f>
        <v>0</v>
      </c>
      <c r="AG341">
        <f>BN341*AU341*(BI341-BH341*(1000-AU341*BK341)/(1000-AU341*BJ341))/(100*BB341)</f>
        <v>0</v>
      </c>
      <c r="AH341">
        <f>1000*BN341*AU341*(BJ341-BK341)/(100*BB341*(1000-AU341*BJ341))</f>
        <v>0</v>
      </c>
      <c r="AI341">
        <f>(AJ341 - AK341 - BO341*1E3/(8.314*(BQ341+273.15)) * AM341/BN341 * AL341) * BN341/(100*BB341) * (1000 - BK341)/1000</f>
        <v>0</v>
      </c>
      <c r="AJ341">
        <v>1546.3658474329</v>
      </c>
      <c r="AK341">
        <v>1515.98206060606</v>
      </c>
      <c r="AL341">
        <v>3.50242429726289</v>
      </c>
      <c r="AM341">
        <v>66.8778104933795</v>
      </c>
      <c r="AN341">
        <f>(AP341 - AO341 + BO341*1E3/(8.314*(BQ341+273.15)) * AR341/BN341 * AQ341) * BN341/(100*BB341) * 1000/(1000 - AP341)</f>
        <v>0</v>
      </c>
      <c r="AO341">
        <v>24.2666099121416</v>
      </c>
      <c r="AP341">
        <v>24.9581012121212</v>
      </c>
      <c r="AQ341">
        <v>0.00748589884857052</v>
      </c>
      <c r="AR341">
        <v>77.414151381061</v>
      </c>
      <c r="AS341">
        <v>33</v>
      </c>
      <c r="AT341">
        <v>7</v>
      </c>
      <c r="AU341">
        <f>IF(AS341*$H$13&gt;=AW341,1.0,(AW341/(AW341-AS341*$H$13)))</f>
        <v>0</v>
      </c>
      <c r="AV341">
        <f>(AU341-1)*100</f>
        <v>0</v>
      </c>
      <c r="AW341">
        <f>MAX(0,($B$13+$C$13*BV341)/(1+$D$13*BV341)*BO341/(BQ341+273)*$E$13)</f>
        <v>0</v>
      </c>
      <c r="AX341">
        <f>$B$11*BW341+$C$11*BX341+$F$11*CI341*(1-CL341)</f>
        <v>0</v>
      </c>
      <c r="AY341">
        <f>AX341*AZ341</f>
        <v>0</v>
      </c>
      <c r="AZ341">
        <f>($B$11*$D$9+$C$11*$D$9+$F$11*((CV341+CN341)/MAX(CV341+CN341+CW341, 0.1)*$I$9+CW341/MAX(CV341+CN341+CW341, 0.1)*$J$9))/($B$11+$C$11+$F$11)</f>
        <v>0</v>
      </c>
      <c r="BA341">
        <f>($B$11*$K$9+$C$11*$K$9+$F$11*((CV341+CN341)/MAX(CV341+CN341+CW341, 0.1)*$P$9+CW341/MAX(CV341+CN341+CW341, 0.1)*$Q$9))/($B$11+$C$11+$F$11)</f>
        <v>0</v>
      </c>
      <c r="BB341">
        <v>2.18</v>
      </c>
      <c r="BC341">
        <v>0.5</v>
      </c>
      <c r="BD341" t="s">
        <v>355</v>
      </c>
      <c r="BE341">
        <v>2</v>
      </c>
      <c r="BF341" t="b">
        <v>1</v>
      </c>
      <c r="BG341">
        <v>1656176053</v>
      </c>
      <c r="BH341">
        <v>1454.57222222222</v>
      </c>
      <c r="BI341">
        <v>1494.45851851852</v>
      </c>
      <c r="BJ341">
        <v>24.9319</v>
      </c>
      <c r="BK341">
        <v>24.2290037037037</v>
      </c>
      <c r="BL341">
        <v>1451.45296296296</v>
      </c>
      <c r="BM341">
        <v>24.8803407407407</v>
      </c>
      <c r="BN341">
        <v>500.021185185185</v>
      </c>
      <c r="BO341">
        <v>76.3461185185185</v>
      </c>
      <c r="BP341">
        <v>0.100020314814815</v>
      </c>
      <c r="BQ341">
        <v>28.1894444444444</v>
      </c>
      <c r="BR341">
        <v>28.5876777777778</v>
      </c>
      <c r="BS341">
        <v>999.9</v>
      </c>
      <c r="BT341">
        <v>0</v>
      </c>
      <c r="BU341">
        <v>0</v>
      </c>
      <c r="BV341">
        <v>10000.7603703704</v>
      </c>
      <c r="BW341">
        <v>0</v>
      </c>
      <c r="BX341">
        <v>1959.4237037037</v>
      </c>
      <c r="BY341">
        <v>-39.8861555555556</v>
      </c>
      <c r="BZ341">
        <v>1491.76518518519</v>
      </c>
      <c r="CA341">
        <v>1531.5662962963</v>
      </c>
      <c r="CB341">
        <v>0.702892074074074</v>
      </c>
      <c r="CC341">
        <v>1494.45851851852</v>
      </c>
      <c r="CD341">
        <v>24.2290037037037</v>
      </c>
      <c r="CE341">
        <v>1.90345444444444</v>
      </c>
      <c r="CF341">
        <v>1.84979037037037</v>
      </c>
      <c r="CG341">
        <v>16.6632814814815</v>
      </c>
      <c r="CH341">
        <v>16.2139888888889</v>
      </c>
      <c r="CI341">
        <v>2000.01407407407</v>
      </c>
      <c r="CJ341">
        <v>0.979999962962963</v>
      </c>
      <c r="CK341">
        <v>0.0200002777777778</v>
      </c>
      <c r="CL341">
        <v>0</v>
      </c>
      <c r="CM341">
        <v>2.39476666666667</v>
      </c>
      <c r="CN341">
        <v>0</v>
      </c>
      <c r="CO341">
        <v>2040.44037037037</v>
      </c>
      <c r="CP341">
        <v>16705.5407407407</v>
      </c>
      <c r="CQ341">
        <v>46.625</v>
      </c>
      <c r="CR341">
        <v>49.444</v>
      </c>
      <c r="CS341">
        <v>47.687</v>
      </c>
      <c r="CT341">
        <v>47.437</v>
      </c>
      <c r="CU341">
        <v>46.187</v>
      </c>
      <c r="CV341">
        <v>1960.01296296296</v>
      </c>
      <c r="CW341">
        <v>40.0011111111111</v>
      </c>
      <c r="CX341">
        <v>0</v>
      </c>
      <c r="CY341">
        <v>1656176059.2</v>
      </c>
      <c r="CZ341">
        <v>0</v>
      </c>
      <c r="DA341">
        <v>0</v>
      </c>
      <c r="DB341" t="s">
        <v>356</v>
      </c>
      <c r="DC341">
        <v>1656081796.1</v>
      </c>
      <c r="DD341">
        <v>1656081786.6</v>
      </c>
      <c r="DE341">
        <v>0</v>
      </c>
      <c r="DF341">
        <v>0.447</v>
      </c>
      <c r="DG341">
        <v>0.012</v>
      </c>
      <c r="DH341">
        <v>1.816</v>
      </c>
      <c r="DI341">
        <v>-0.091</v>
      </c>
      <c r="DJ341">
        <v>420</v>
      </c>
      <c r="DK341">
        <v>13</v>
      </c>
      <c r="DL341">
        <v>0.64</v>
      </c>
      <c r="DM341">
        <v>0.22</v>
      </c>
      <c r="DN341">
        <v>-39.7633146341463</v>
      </c>
      <c r="DO341">
        <v>-2.25993031358888</v>
      </c>
      <c r="DP341">
        <v>0.285829874832596</v>
      </c>
      <c r="DQ341">
        <v>0</v>
      </c>
      <c r="DR341">
        <v>0.709977975609756</v>
      </c>
      <c r="DS341">
        <v>-0.143969038327526</v>
      </c>
      <c r="DT341">
        <v>0.0189089347721895</v>
      </c>
      <c r="DU341">
        <v>0</v>
      </c>
      <c r="DV341">
        <v>0</v>
      </c>
      <c r="DW341">
        <v>2</v>
      </c>
      <c r="DX341" t="s">
        <v>357</v>
      </c>
      <c r="DY341">
        <v>2.78442</v>
      </c>
      <c r="DZ341">
        <v>2.71652</v>
      </c>
      <c r="EA341">
        <v>0.177795</v>
      </c>
      <c r="EB341">
        <v>0.180503</v>
      </c>
      <c r="EC341">
        <v>0.0884211</v>
      </c>
      <c r="ED341">
        <v>0.0860453</v>
      </c>
      <c r="EE341">
        <v>22761.1</v>
      </c>
      <c r="EF341">
        <v>19688.3</v>
      </c>
      <c r="EG341">
        <v>24830.3</v>
      </c>
      <c r="EH341">
        <v>23442.1</v>
      </c>
      <c r="EI341">
        <v>38743.5</v>
      </c>
      <c r="EJ341">
        <v>35522.6</v>
      </c>
      <c r="EK341">
        <v>45008.5</v>
      </c>
      <c r="EL341">
        <v>41898.8</v>
      </c>
      <c r="EM341">
        <v>1.64765</v>
      </c>
      <c r="EN341">
        <v>2.05942</v>
      </c>
      <c r="EO341">
        <v>-0.0589937</v>
      </c>
      <c r="EP341">
        <v>0</v>
      </c>
      <c r="EQ341">
        <v>29.5877</v>
      </c>
      <c r="ER341">
        <v>999.9</v>
      </c>
      <c r="ES341">
        <v>32.786</v>
      </c>
      <c r="ET341">
        <v>39.106</v>
      </c>
      <c r="EU341">
        <v>30.3452</v>
      </c>
      <c r="EV341">
        <v>53.6169</v>
      </c>
      <c r="EW341">
        <v>31.7188</v>
      </c>
      <c r="EX341">
        <v>2</v>
      </c>
      <c r="EY341">
        <v>0.763394</v>
      </c>
      <c r="EZ341">
        <v>6.22679</v>
      </c>
      <c r="FA341">
        <v>20.1282</v>
      </c>
      <c r="FB341">
        <v>5.22912</v>
      </c>
      <c r="FC341">
        <v>11.9969</v>
      </c>
      <c r="FD341">
        <v>4.95515</v>
      </c>
      <c r="FE341">
        <v>3.30393</v>
      </c>
      <c r="FF341">
        <v>9999</v>
      </c>
      <c r="FG341">
        <v>312.6</v>
      </c>
      <c r="FH341">
        <v>3849.7</v>
      </c>
      <c r="FI341">
        <v>9999</v>
      </c>
      <c r="FJ341">
        <v>1.86813</v>
      </c>
      <c r="FK341">
        <v>1.86401</v>
      </c>
      <c r="FL341">
        <v>1.87136</v>
      </c>
      <c r="FM341">
        <v>1.86251</v>
      </c>
      <c r="FN341">
        <v>1.86188</v>
      </c>
      <c r="FO341">
        <v>1.86817</v>
      </c>
      <c r="FP341">
        <v>1.85837</v>
      </c>
      <c r="FQ341">
        <v>1.86462</v>
      </c>
      <c r="FR341">
        <v>5</v>
      </c>
      <c r="FS341">
        <v>0</v>
      </c>
      <c r="FT341">
        <v>0</v>
      </c>
      <c r="FU341">
        <v>0</v>
      </c>
      <c r="FV341" t="s">
        <v>358</v>
      </c>
      <c r="FW341" t="s">
        <v>359</v>
      </c>
      <c r="FX341" t="s">
        <v>360</v>
      </c>
      <c r="FY341" t="s">
        <v>360</v>
      </c>
      <c r="FZ341" t="s">
        <v>360</v>
      </c>
      <c r="GA341" t="s">
        <v>360</v>
      </c>
      <c r="GB341">
        <v>0</v>
      </c>
      <c r="GC341">
        <v>100</v>
      </c>
      <c r="GD341">
        <v>100</v>
      </c>
      <c r="GE341">
        <v>3.18</v>
      </c>
      <c r="GF341">
        <v>0.0516</v>
      </c>
      <c r="GG341">
        <v>0.394990895927804</v>
      </c>
      <c r="GH341">
        <v>0.00311535208462502</v>
      </c>
      <c r="GI341">
        <v>-2.16445174003142e-06</v>
      </c>
      <c r="GJ341">
        <v>9.0383515404126e-10</v>
      </c>
      <c r="GK341">
        <v>0.0515542376217994</v>
      </c>
      <c r="GL341">
        <v>0</v>
      </c>
      <c r="GM341">
        <v>0</v>
      </c>
      <c r="GN341">
        <v>0</v>
      </c>
      <c r="GO341">
        <v>18</v>
      </c>
      <c r="GP341">
        <v>2154</v>
      </c>
      <c r="GQ341">
        <v>2</v>
      </c>
      <c r="GR341">
        <v>17</v>
      </c>
      <c r="GS341">
        <v>1571.1</v>
      </c>
      <c r="GT341">
        <v>1571.2</v>
      </c>
      <c r="GU341">
        <v>3.65967</v>
      </c>
      <c r="GV341">
        <v>2.35718</v>
      </c>
      <c r="GW341">
        <v>1.99829</v>
      </c>
      <c r="GX341">
        <v>2.66479</v>
      </c>
      <c r="GY341">
        <v>2.09351</v>
      </c>
      <c r="GZ341">
        <v>2.37061</v>
      </c>
      <c r="HA341">
        <v>44.3342</v>
      </c>
      <c r="HB341">
        <v>14.78</v>
      </c>
      <c r="HC341">
        <v>18</v>
      </c>
      <c r="HD341">
        <v>404.238</v>
      </c>
      <c r="HE341">
        <v>692.311</v>
      </c>
      <c r="HF341">
        <v>23.0032</v>
      </c>
      <c r="HG341">
        <v>36.7016</v>
      </c>
      <c r="HH341">
        <v>30.0009</v>
      </c>
      <c r="HI341">
        <v>36.4362</v>
      </c>
      <c r="HJ341">
        <v>36.4234</v>
      </c>
      <c r="HK341">
        <v>73.3419</v>
      </c>
      <c r="HL341">
        <v>22.1683</v>
      </c>
      <c r="HM341">
        <v>22.5823</v>
      </c>
      <c r="HN341">
        <v>23</v>
      </c>
      <c r="HO341">
        <v>1543.12</v>
      </c>
      <c r="HP341">
        <v>24.3112</v>
      </c>
      <c r="HQ341">
        <v>95.1682</v>
      </c>
      <c r="HR341">
        <v>98.4379</v>
      </c>
    </row>
    <row r="342" spans="1:226">
      <c r="A342">
        <v>326</v>
      </c>
      <c r="B342">
        <v>1656176065.5</v>
      </c>
      <c r="C342">
        <v>6269</v>
      </c>
      <c r="D342" t="s">
        <v>1013</v>
      </c>
      <c r="E342" t="s">
        <v>1014</v>
      </c>
      <c r="F342">
        <v>5</v>
      </c>
      <c r="G342" t="s">
        <v>832</v>
      </c>
      <c r="H342" t="s">
        <v>354</v>
      </c>
      <c r="I342">
        <v>1656176057.71429</v>
      </c>
      <c r="J342">
        <f>(K342)/1000</f>
        <v>0</v>
      </c>
      <c r="K342">
        <f>IF(BF342, AN342, AH342)</f>
        <v>0</v>
      </c>
      <c r="L342">
        <f>IF(BF342, AI342, AG342)</f>
        <v>0</v>
      </c>
      <c r="M342">
        <f>BH342 - IF(AU342&gt;1, L342*BB342*100.0/(AW342*BV342), 0)</f>
        <v>0</v>
      </c>
      <c r="N342">
        <f>((T342-J342/2)*M342-L342)/(T342+J342/2)</f>
        <v>0</v>
      </c>
      <c r="O342">
        <f>N342*(BO342+BP342)/1000.0</f>
        <v>0</v>
      </c>
      <c r="P342">
        <f>(BH342 - IF(AU342&gt;1, L342*BB342*100.0/(AW342*BV342), 0))*(BO342+BP342)/1000.0</f>
        <v>0</v>
      </c>
      <c r="Q342">
        <f>2.0/((1/S342-1/R342)+SIGN(S342)*SQRT((1/S342-1/R342)*(1/S342-1/R342) + 4*BC342/((BC342+1)*(BC342+1))*(2*1/S342*1/R342-1/R342*1/R342)))</f>
        <v>0</v>
      </c>
      <c r="R342">
        <f>IF(LEFT(BD342,1)&lt;&gt;"0",IF(LEFT(BD342,1)="1",3.0,BE342),$D$5+$E$5*(BV342*BO342/($K$5*1000))+$F$5*(BV342*BO342/($K$5*1000))*MAX(MIN(BB342,$J$5),$I$5)*MAX(MIN(BB342,$J$5),$I$5)+$G$5*MAX(MIN(BB342,$J$5),$I$5)*(BV342*BO342/($K$5*1000))+$H$5*(BV342*BO342/($K$5*1000))*(BV342*BO342/($K$5*1000)))</f>
        <v>0</v>
      </c>
      <c r="S342">
        <f>J342*(1000-(1000*0.61365*exp(17.502*W342/(240.97+W342))/(BO342+BP342)+BJ342)/2)/(1000*0.61365*exp(17.502*W342/(240.97+W342))/(BO342+BP342)-BJ342)</f>
        <v>0</v>
      </c>
      <c r="T342">
        <f>1/((BC342+1)/(Q342/1.6)+1/(R342/1.37)) + BC342/((BC342+1)/(Q342/1.6) + BC342/(R342/1.37))</f>
        <v>0</v>
      </c>
      <c r="U342">
        <f>(AX342*BA342)</f>
        <v>0</v>
      </c>
      <c r="V342">
        <f>(BQ342+(U342+2*0.95*5.67E-8*(((BQ342+$B$7)+273)^4-(BQ342+273)^4)-44100*J342)/(1.84*29.3*R342+8*0.95*5.67E-8*(BQ342+273)^3))</f>
        <v>0</v>
      </c>
      <c r="W342">
        <f>($C$7*BR342+$D$7*BS342+$E$7*V342)</f>
        <v>0</v>
      </c>
      <c r="X342">
        <f>0.61365*exp(17.502*W342/(240.97+W342))</f>
        <v>0</v>
      </c>
      <c r="Y342">
        <f>(Z342/AA342*100)</f>
        <v>0</v>
      </c>
      <c r="Z342">
        <f>BJ342*(BO342+BP342)/1000</f>
        <v>0</v>
      </c>
      <c r="AA342">
        <f>0.61365*exp(17.502*BQ342/(240.97+BQ342))</f>
        <v>0</v>
      </c>
      <c r="AB342">
        <f>(X342-BJ342*(BO342+BP342)/1000)</f>
        <v>0</v>
      </c>
      <c r="AC342">
        <f>(-J342*44100)</f>
        <v>0</v>
      </c>
      <c r="AD342">
        <f>2*29.3*R342*0.92*(BQ342-W342)</f>
        <v>0</v>
      </c>
      <c r="AE342">
        <f>2*0.95*5.67E-8*(((BQ342+$B$7)+273)^4-(W342+273)^4)</f>
        <v>0</v>
      </c>
      <c r="AF342">
        <f>U342+AE342+AC342+AD342</f>
        <v>0</v>
      </c>
      <c r="AG342">
        <f>BN342*AU342*(BI342-BH342*(1000-AU342*BK342)/(1000-AU342*BJ342))/(100*BB342)</f>
        <v>0</v>
      </c>
      <c r="AH342">
        <f>1000*BN342*AU342*(BJ342-BK342)/(100*BB342*(1000-AU342*BJ342))</f>
        <v>0</v>
      </c>
      <c r="AI342">
        <f>(AJ342 - AK342 - BO342*1E3/(8.314*(BQ342+273.15)) * AM342/BN342 * AL342) * BN342/(100*BB342) * (1000 - BK342)/1000</f>
        <v>0</v>
      </c>
      <c r="AJ342">
        <v>1563.32702184221</v>
      </c>
      <c r="AK342">
        <v>1532.80333333333</v>
      </c>
      <c r="AL342">
        <v>3.38359842207056</v>
      </c>
      <c r="AM342">
        <v>66.8778104933795</v>
      </c>
      <c r="AN342">
        <f>(AP342 - AO342 + BO342*1E3/(8.314*(BQ342+273.15)) * AR342/BN342 * AQ342) * BN342/(100*BB342) * 1000/(1000 - AP342)</f>
        <v>0</v>
      </c>
      <c r="AO342">
        <v>24.2788711902278</v>
      </c>
      <c r="AP342">
        <v>24.9613109090909</v>
      </c>
      <c r="AQ342">
        <v>0.000140422242717672</v>
      </c>
      <c r="AR342">
        <v>77.414151381061</v>
      </c>
      <c r="AS342">
        <v>34</v>
      </c>
      <c r="AT342">
        <v>7</v>
      </c>
      <c r="AU342">
        <f>IF(AS342*$H$13&gt;=AW342,1.0,(AW342/(AW342-AS342*$H$13)))</f>
        <v>0</v>
      </c>
      <c r="AV342">
        <f>(AU342-1)*100</f>
        <v>0</v>
      </c>
      <c r="AW342">
        <f>MAX(0,($B$13+$C$13*BV342)/(1+$D$13*BV342)*BO342/(BQ342+273)*$E$13)</f>
        <v>0</v>
      </c>
      <c r="AX342">
        <f>$B$11*BW342+$C$11*BX342+$F$11*CI342*(1-CL342)</f>
        <v>0</v>
      </c>
      <c r="AY342">
        <f>AX342*AZ342</f>
        <v>0</v>
      </c>
      <c r="AZ342">
        <f>($B$11*$D$9+$C$11*$D$9+$F$11*((CV342+CN342)/MAX(CV342+CN342+CW342, 0.1)*$I$9+CW342/MAX(CV342+CN342+CW342, 0.1)*$J$9))/($B$11+$C$11+$F$11)</f>
        <v>0</v>
      </c>
      <c r="BA342">
        <f>($B$11*$K$9+$C$11*$K$9+$F$11*((CV342+CN342)/MAX(CV342+CN342+CW342, 0.1)*$P$9+CW342/MAX(CV342+CN342+CW342, 0.1)*$Q$9))/($B$11+$C$11+$F$11)</f>
        <v>0</v>
      </c>
      <c r="BB342">
        <v>2.18</v>
      </c>
      <c r="BC342">
        <v>0.5</v>
      </c>
      <c r="BD342" t="s">
        <v>355</v>
      </c>
      <c r="BE342">
        <v>2</v>
      </c>
      <c r="BF342" t="b">
        <v>1</v>
      </c>
      <c r="BG342">
        <v>1656176057.71429</v>
      </c>
      <c r="BH342">
        <v>1470.30107142857</v>
      </c>
      <c r="BI342">
        <v>1510.32107142857</v>
      </c>
      <c r="BJ342">
        <v>24.9459821428571</v>
      </c>
      <c r="BK342">
        <v>24.2546321428571</v>
      </c>
      <c r="BL342">
        <v>1467.14035714286</v>
      </c>
      <c r="BM342">
        <v>24.8944285714286</v>
      </c>
      <c r="BN342">
        <v>500.011678571429</v>
      </c>
      <c r="BO342">
        <v>76.346025</v>
      </c>
      <c r="BP342">
        <v>0.100002710714286</v>
      </c>
      <c r="BQ342">
        <v>28.1929214285714</v>
      </c>
      <c r="BR342">
        <v>28.5973285714286</v>
      </c>
      <c r="BS342">
        <v>999.9</v>
      </c>
      <c r="BT342">
        <v>0</v>
      </c>
      <c r="BU342">
        <v>0</v>
      </c>
      <c r="BV342">
        <v>9999.63964285714</v>
      </c>
      <c r="BW342">
        <v>0</v>
      </c>
      <c r="BX342">
        <v>1894.54464285714</v>
      </c>
      <c r="BY342">
        <v>-40.0205357142857</v>
      </c>
      <c r="BZ342">
        <v>1507.91642857143</v>
      </c>
      <c r="CA342">
        <v>1547.86321428571</v>
      </c>
      <c r="CB342">
        <v>0.691343857142857</v>
      </c>
      <c r="CC342">
        <v>1510.32107142857</v>
      </c>
      <c r="CD342">
        <v>24.2546321428571</v>
      </c>
      <c r="CE342">
        <v>1.90452678571429</v>
      </c>
      <c r="CF342">
        <v>1.85174535714286</v>
      </c>
      <c r="CG342">
        <v>16.6721571428571</v>
      </c>
      <c r="CH342">
        <v>16.2305607142857</v>
      </c>
      <c r="CI342">
        <v>2000.01142857143</v>
      </c>
      <c r="CJ342">
        <v>0.980000142857143</v>
      </c>
      <c r="CK342">
        <v>0.0200001428571429</v>
      </c>
      <c r="CL342">
        <v>0</v>
      </c>
      <c r="CM342">
        <v>2.42319642857143</v>
      </c>
      <c r="CN342">
        <v>0</v>
      </c>
      <c r="CO342">
        <v>2027.74321428571</v>
      </c>
      <c r="CP342">
        <v>16705.5178571429</v>
      </c>
      <c r="CQ342">
        <v>46.625</v>
      </c>
      <c r="CR342">
        <v>49.44825</v>
      </c>
      <c r="CS342">
        <v>47.687</v>
      </c>
      <c r="CT342">
        <v>47.437</v>
      </c>
      <c r="CU342">
        <v>46.187</v>
      </c>
      <c r="CV342">
        <v>1960.01107142857</v>
      </c>
      <c r="CW342">
        <v>40.0003571428571</v>
      </c>
      <c r="CX342">
        <v>0</v>
      </c>
      <c r="CY342">
        <v>1656176064.6</v>
      </c>
      <c r="CZ342">
        <v>0</v>
      </c>
      <c r="DA342">
        <v>0</v>
      </c>
      <c r="DB342" t="s">
        <v>356</v>
      </c>
      <c r="DC342">
        <v>1656081796.1</v>
      </c>
      <c r="DD342">
        <v>1656081786.6</v>
      </c>
      <c r="DE342">
        <v>0</v>
      </c>
      <c r="DF342">
        <v>0.447</v>
      </c>
      <c r="DG342">
        <v>0.012</v>
      </c>
      <c r="DH342">
        <v>1.816</v>
      </c>
      <c r="DI342">
        <v>-0.091</v>
      </c>
      <c r="DJ342">
        <v>420</v>
      </c>
      <c r="DK342">
        <v>13</v>
      </c>
      <c r="DL342">
        <v>0.64</v>
      </c>
      <c r="DM342">
        <v>0.22</v>
      </c>
      <c r="DN342">
        <v>-39.9206512195122</v>
      </c>
      <c r="DO342">
        <v>-1.34125296167253</v>
      </c>
      <c r="DP342">
        <v>0.235952508782916</v>
      </c>
      <c r="DQ342">
        <v>0</v>
      </c>
      <c r="DR342">
        <v>0.699536512195122</v>
      </c>
      <c r="DS342">
        <v>-0.164025282229965</v>
      </c>
      <c r="DT342">
        <v>0.0201784731554198</v>
      </c>
      <c r="DU342">
        <v>0</v>
      </c>
      <c r="DV342">
        <v>0</v>
      </c>
      <c r="DW342">
        <v>2</v>
      </c>
      <c r="DX342" t="s">
        <v>357</v>
      </c>
      <c r="DY342">
        <v>2.78404</v>
      </c>
      <c r="DZ342">
        <v>2.71639</v>
      </c>
      <c r="EA342">
        <v>0.178994</v>
      </c>
      <c r="EB342">
        <v>0.181745</v>
      </c>
      <c r="EC342">
        <v>0.0884279</v>
      </c>
      <c r="ED342">
        <v>0.0860554</v>
      </c>
      <c r="EE342">
        <v>22726.5</v>
      </c>
      <c r="EF342">
        <v>19657.5</v>
      </c>
      <c r="EG342">
        <v>24828.9</v>
      </c>
      <c r="EH342">
        <v>23441.2</v>
      </c>
      <c r="EI342">
        <v>38741.5</v>
      </c>
      <c r="EJ342">
        <v>35520.8</v>
      </c>
      <c r="EK342">
        <v>45006.5</v>
      </c>
      <c r="EL342">
        <v>41897.1</v>
      </c>
      <c r="EM342">
        <v>1.64723</v>
      </c>
      <c r="EN342">
        <v>2.0595</v>
      </c>
      <c r="EO342">
        <v>-0.058718</v>
      </c>
      <c r="EP342">
        <v>0</v>
      </c>
      <c r="EQ342">
        <v>29.6043</v>
      </c>
      <c r="ER342">
        <v>999.9</v>
      </c>
      <c r="ES342">
        <v>32.762</v>
      </c>
      <c r="ET342">
        <v>39.106</v>
      </c>
      <c r="EU342">
        <v>30.3254</v>
      </c>
      <c r="EV342">
        <v>53.4469</v>
      </c>
      <c r="EW342">
        <v>31.8429</v>
      </c>
      <c r="EX342">
        <v>2</v>
      </c>
      <c r="EY342">
        <v>0.764507</v>
      </c>
      <c r="EZ342">
        <v>6.23231</v>
      </c>
      <c r="FA342">
        <v>20.128</v>
      </c>
      <c r="FB342">
        <v>5.22927</v>
      </c>
      <c r="FC342">
        <v>11.9963</v>
      </c>
      <c r="FD342">
        <v>4.9551</v>
      </c>
      <c r="FE342">
        <v>3.30385</v>
      </c>
      <c r="FF342">
        <v>9999</v>
      </c>
      <c r="FG342">
        <v>312.6</v>
      </c>
      <c r="FH342">
        <v>3849.7</v>
      </c>
      <c r="FI342">
        <v>9999</v>
      </c>
      <c r="FJ342">
        <v>1.86813</v>
      </c>
      <c r="FK342">
        <v>1.86401</v>
      </c>
      <c r="FL342">
        <v>1.87135</v>
      </c>
      <c r="FM342">
        <v>1.86254</v>
      </c>
      <c r="FN342">
        <v>1.86188</v>
      </c>
      <c r="FO342">
        <v>1.86818</v>
      </c>
      <c r="FP342">
        <v>1.85837</v>
      </c>
      <c r="FQ342">
        <v>1.86462</v>
      </c>
      <c r="FR342">
        <v>5</v>
      </c>
      <c r="FS342">
        <v>0</v>
      </c>
      <c r="FT342">
        <v>0</v>
      </c>
      <c r="FU342">
        <v>0</v>
      </c>
      <c r="FV342" t="s">
        <v>358</v>
      </c>
      <c r="FW342" t="s">
        <v>359</v>
      </c>
      <c r="FX342" t="s">
        <v>360</v>
      </c>
      <c r="FY342" t="s">
        <v>360</v>
      </c>
      <c r="FZ342" t="s">
        <v>360</v>
      </c>
      <c r="GA342" t="s">
        <v>360</v>
      </c>
      <c r="GB342">
        <v>0</v>
      </c>
      <c r="GC342">
        <v>100</v>
      </c>
      <c r="GD342">
        <v>100</v>
      </c>
      <c r="GE342">
        <v>3.23</v>
      </c>
      <c r="GF342">
        <v>0.0515</v>
      </c>
      <c r="GG342">
        <v>0.394990895927804</v>
      </c>
      <c r="GH342">
        <v>0.00311535208462502</v>
      </c>
      <c r="GI342">
        <v>-2.16445174003142e-06</v>
      </c>
      <c r="GJ342">
        <v>9.0383515404126e-10</v>
      </c>
      <c r="GK342">
        <v>0.0515542376217994</v>
      </c>
      <c r="GL342">
        <v>0</v>
      </c>
      <c r="GM342">
        <v>0</v>
      </c>
      <c r="GN342">
        <v>0</v>
      </c>
      <c r="GO342">
        <v>18</v>
      </c>
      <c r="GP342">
        <v>2154</v>
      </c>
      <c r="GQ342">
        <v>2</v>
      </c>
      <c r="GR342">
        <v>17</v>
      </c>
      <c r="GS342">
        <v>1571.2</v>
      </c>
      <c r="GT342">
        <v>1571.3</v>
      </c>
      <c r="GU342">
        <v>3.69385</v>
      </c>
      <c r="GV342">
        <v>2.33765</v>
      </c>
      <c r="GW342">
        <v>1.99829</v>
      </c>
      <c r="GX342">
        <v>2.66357</v>
      </c>
      <c r="GY342">
        <v>2.09351</v>
      </c>
      <c r="GZ342">
        <v>2.4353</v>
      </c>
      <c r="HA342">
        <v>44.3621</v>
      </c>
      <c r="HB342">
        <v>14.7887</v>
      </c>
      <c r="HC342">
        <v>18</v>
      </c>
      <c r="HD342">
        <v>404.066</v>
      </c>
      <c r="HE342">
        <v>692.506</v>
      </c>
      <c r="HF342">
        <v>23.0016</v>
      </c>
      <c r="HG342">
        <v>36.7139</v>
      </c>
      <c r="HH342">
        <v>30.001</v>
      </c>
      <c r="HI342">
        <v>36.4488</v>
      </c>
      <c r="HJ342">
        <v>36.4353</v>
      </c>
      <c r="HK342">
        <v>73.921</v>
      </c>
      <c r="HL342">
        <v>22.1683</v>
      </c>
      <c r="HM342">
        <v>22.5823</v>
      </c>
      <c r="HN342">
        <v>23</v>
      </c>
      <c r="HO342">
        <v>1556.59</v>
      </c>
      <c r="HP342">
        <v>24.3168</v>
      </c>
      <c r="HQ342">
        <v>95.1635</v>
      </c>
      <c r="HR342">
        <v>98.434</v>
      </c>
    </row>
    <row r="343" spans="1:226">
      <c r="A343">
        <v>327</v>
      </c>
      <c r="B343">
        <v>1656176070.5</v>
      </c>
      <c r="C343">
        <v>6274</v>
      </c>
      <c r="D343" t="s">
        <v>1015</v>
      </c>
      <c r="E343" t="s">
        <v>1016</v>
      </c>
      <c r="F343">
        <v>5</v>
      </c>
      <c r="G343" t="s">
        <v>832</v>
      </c>
      <c r="H343" t="s">
        <v>354</v>
      </c>
      <c r="I343">
        <v>1656176063</v>
      </c>
      <c r="J343">
        <f>(K343)/1000</f>
        <v>0</v>
      </c>
      <c r="K343">
        <f>IF(BF343, AN343, AH343)</f>
        <v>0</v>
      </c>
      <c r="L343">
        <f>IF(BF343, AI343, AG343)</f>
        <v>0</v>
      </c>
      <c r="M343">
        <f>BH343 - IF(AU343&gt;1, L343*BB343*100.0/(AW343*BV343), 0)</f>
        <v>0</v>
      </c>
      <c r="N343">
        <f>((T343-J343/2)*M343-L343)/(T343+J343/2)</f>
        <v>0</v>
      </c>
      <c r="O343">
        <f>N343*(BO343+BP343)/1000.0</f>
        <v>0</v>
      </c>
      <c r="P343">
        <f>(BH343 - IF(AU343&gt;1, L343*BB343*100.0/(AW343*BV343), 0))*(BO343+BP343)/1000.0</f>
        <v>0</v>
      </c>
      <c r="Q343">
        <f>2.0/((1/S343-1/R343)+SIGN(S343)*SQRT((1/S343-1/R343)*(1/S343-1/R343) + 4*BC343/((BC343+1)*(BC343+1))*(2*1/S343*1/R343-1/R343*1/R343)))</f>
        <v>0</v>
      </c>
      <c r="R343">
        <f>IF(LEFT(BD343,1)&lt;&gt;"0",IF(LEFT(BD343,1)="1",3.0,BE343),$D$5+$E$5*(BV343*BO343/($K$5*1000))+$F$5*(BV343*BO343/($K$5*1000))*MAX(MIN(BB343,$J$5),$I$5)*MAX(MIN(BB343,$J$5),$I$5)+$G$5*MAX(MIN(BB343,$J$5),$I$5)*(BV343*BO343/($K$5*1000))+$H$5*(BV343*BO343/($K$5*1000))*(BV343*BO343/($K$5*1000)))</f>
        <v>0</v>
      </c>
      <c r="S343">
        <f>J343*(1000-(1000*0.61365*exp(17.502*W343/(240.97+W343))/(BO343+BP343)+BJ343)/2)/(1000*0.61365*exp(17.502*W343/(240.97+W343))/(BO343+BP343)-BJ343)</f>
        <v>0</v>
      </c>
      <c r="T343">
        <f>1/((BC343+1)/(Q343/1.6)+1/(R343/1.37)) + BC343/((BC343+1)/(Q343/1.6) + BC343/(R343/1.37))</f>
        <v>0</v>
      </c>
      <c r="U343">
        <f>(AX343*BA343)</f>
        <v>0</v>
      </c>
      <c r="V343">
        <f>(BQ343+(U343+2*0.95*5.67E-8*(((BQ343+$B$7)+273)^4-(BQ343+273)^4)-44100*J343)/(1.84*29.3*R343+8*0.95*5.67E-8*(BQ343+273)^3))</f>
        <v>0</v>
      </c>
      <c r="W343">
        <f>($C$7*BR343+$D$7*BS343+$E$7*V343)</f>
        <v>0</v>
      </c>
      <c r="X343">
        <f>0.61365*exp(17.502*W343/(240.97+W343))</f>
        <v>0</v>
      </c>
      <c r="Y343">
        <f>(Z343/AA343*100)</f>
        <v>0</v>
      </c>
      <c r="Z343">
        <f>BJ343*(BO343+BP343)/1000</f>
        <v>0</v>
      </c>
      <c r="AA343">
        <f>0.61365*exp(17.502*BQ343/(240.97+BQ343))</f>
        <v>0</v>
      </c>
      <c r="AB343">
        <f>(X343-BJ343*(BO343+BP343)/1000)</f>
        <v>0</v>
      </c>
      <c r="AC343">
        <f>(-J343*44100)</f>
        <v>0</v>
      </c>
      <c r="AD343">
        <f>2*29.3*R343*0.92*(BQ343-W343)</f>
        <v>0</v>
      </c>
      <c r="AE343">
        <f>2*0.95*5.67E-8*(((BQ343+$B$7)+273)^4-(W343+273)^4)</f>
        <v>0</v>
      </c>
      <c r="AF343">
        <f>U343+AE343+AC343+AD343</f>
        <v>0</v>
      </c>
      <c r="AG343">
        <f>BN343*AU343*(BI343-BH343*(1000-AU343*BK343)/(1000-AU343*BJ343))/(100*BB343)</f>
        <v>0</v>
      </c>
      <c r="AH343">
        <f>1000*BN343*AU343*(BJ343-BK343)/(100*BB343*(1000-AU343*BJ343))</f>
        <v>0</v>
      </c>
      <c r="AI343">
        <f>(AJ343 - AK343 - BO343*1E3/(8.314*(BQ343+273.15)) * AM343/BN343 * AL343) * BN343/(100*BB343) * (1000 - BK343)/1000</f>
        <v>0</v>
      </c>
      <c r="AJ343">
        <v>1581.22520826198</v>
      </c>
      <c r="AK343">
        <v>1550.18357575758</v>
      </c>
      <c r="AL343">
        <v>3.46506449387685</v>
      </c>
      <c r="AM343">
        <v>66.8778104933795</v>
      </c>
      <c r="AN343">
        <f>(AP343 - AO343 + BO343*1E3/(8.314*(BQ343+273.15)) * AR343/BN343 * AQ343) * BN343/(100*BB343) * 1000/(1000 - AP343)</f>
        <v>0</v>
      </c>
      <c r="AO343">
        <v>24.2838796164126</v>
      </c>
      <c r="AP343">
        <v>24.9619151515152</v>
      </c>
      <c r="AQ343">
        <v>0.000169203941465402</v>
      </c>
      <c r="AR343">
        <v>77.414151381061</v>
      </c>
      <c r="AS343">
        <v>34</v>
      </c>
      <c r="AT343">
        <v>7</v>
      </c>
      <c r="AU343">
        <f>IF(AS343*$H$13&gt;=AW343,1.0,(AW343/(AW343-AS343*$H$13)))</f>
        <v>0</v>
      </c>
      <c r="AV343">
        <f>(AU343-1)*100</f>
        <v>0</v>
      </c>
      <c r="AW343">
        <f>MAX(0,($B$13+$C$13*BV343)/(1+$D$13*BV343)*BO343/(BQ343+273)*$E$13)</f>
        <v>0</v>
      </c>
      <c r="AX343">
        <f>$B$11*BW343+$C$11*BX343+$F$11*CI343*(1-CL343)</f>
        <v>0</v>
      </c>
      <c r="AY343">
        <f>AX343*AZ343</f>
        <v>0</v>
      </c>
      <c r="AZ343">
        <f>($B$11*$D$9+$C$11*$D$9+$F$11*((CV343+CN343)/MAX(CV343+CN343+CW343, 0.1)*$I$9+CW343/MAX(CV343+CN343+CW343, 0.1)*$J$9))/($B$11+$C$11+$F$11)</f>
        <v>0</v>
      </c>
      <c r="BA343">
        <f>($B$11*$K$9+$C$11*$K$9+$F$11*((CV343+CN343)/MAX(CV343+CN343+CW343, 0.1)*$P$9+CW343/MAX(CV343+CN343+CW343, 0.1)*$Q$9))/($B$11+$C$11+$F$11)</f>
        <v>0</v>
      </c>
      <c r="BB343">
        <v>2.18</v>
      </c>
      <c r="BC343">
        <v>0.5</v>
      </c>
      <c r="BD343" t="s">
        <v>355</v>
      </c>
      <c r="BE343">
        <v>2</v>
      </c>
      <c r="BF343" t="b">
        <v>1</v>
      </c>
      <c r="BG343">
        <v>1656176063</v>
      </c>
      <c r="BH343">
        <v>1487.9762962963</v>
      </c>
      <c r="BI343">
        <v>1528.29111111111</v>
      </c>
      <c r="BJ343">
        <v>24.9574</v>
      </c>
      <c r="BK343">
        <v>24.2769777777778</v>
      </c>
      <c r="BL343">
        <v>1484.76851851852</v>
      </c>
      <c r="BM343">
        <v>24.9058481481481</v>
      </c>
      <c r="BN343">
        <v>500.006074074074</v>
      </c>
      <c r="BO343">
        <v>76.3456518518519</v>
      </c>
      <c r="BP343">
        <v>0.10000342962963</v>
      </c>
      <c r="BQ343">
        <v>28.1910518518519</v>
      </c>
      <c r="BR343">
        <v>28.604237037037</v>
      </c>
      <c r="BS343">
        <v>999.9</v>
      </c>
      <c r="BT343">
        <v>0</v>
      </c>
      <c r="BU343">
        <v>0</v>
      </c>
      <c r="BV343">
        <v>9998.12185185185</v>
      </c>
      <c r="BW343">
        <v>0</v>
      </c>
      <c r="BX343">
        <v>1887.86037037037</v>
      </c>
      <c r="BY343">
        <v>-40.3155518518518</v>
      </c>
      <c r="BZ343">
        <v>1526.06148148148</v>
      </c>
      <c r="CA343">
        <v>1566.31518518519</v>
      </c>
      <c r="CB343">
        <v>0.680414037037037</v>
      </c>
      <c r="CC343">
        <v>1528.29111111111</v>
      </c>
      <c r="CD343">
        <v>24.2769777777778</v>
      </c>
      <c r="CE343">
        <v>1.90538851851852</v>
      </c>
      <c r="CF343">
        <v>1.85344333333333</v>
      </c>
      <c r="CG343">
        <v>16.6792888888889</v>
      </c>
      <c r="CH343">
        <v>16.244937037037</v>
      </c>
      <c r="CI343">
        <v>2000.04814814815</v>
      </c>
      <c r="CJ343">
        <v>0.980000111111111</v>
      </c>
      <c r="CK343">
        <v>0.0200001666666667</v>
      </c>
      <c r="CL343">
        <v>0</v>
      </c>
      <c r="CM343">
        <v>2.43667777777778</v>
      </c>
      <c r="CN343">
        <v>0</v>
      </c>
      <c r="CO343">
        <v>2031.41888888889</v>
      </c>
      <c r="CP343">
        <v>16705.8185185185</v>
      </c>
      <c r="CQ343">
        <v>46.625</v>
      </c>
      <c r="CR343">
        <v>49.4463333333333</v>
      </c>
      <c r="CS343">
        <v>47.6824074074074</v>
      </c>
      <c r="CT343">
        <v>47.437</v>
      </c>
      <c r="CU343">
        <v>46.1963333333333</v>
      </c>
      <c r="CV343">
        <v>1960.04703703704</v>
      </c>
      <c r="CW343">
        <v>40.0011111111111</v>
      </c>
      <c r="CX343">
        <v>0</v>
      </c>
      <c r="CY343">
        <v>1656176069.4</v>
      </c>
      <c r="CZ343">
        <v>0</v>
      </c>
      <c r="DA343">
        <v>0</v>
      </c>
      <c r="DB343" t="s">
        <v>356</v>
      </c>
      <c r="DC343">
        <v>1656081796.1</v>
      </c>
      <c r="DD343">
        <v>1656081786.6</v>
      </c>
      <c r="DE343">
        <v>0</v>
      </c>
      <c r="DF343">
        <v>0.447</v>
      </c>
      <c r="DG343">
        <v>0.012</v>
      </c>
      <c r="DH343">
        <v>1.816</v>
      </c>
      <c r="DI343">
        <v>-0.091</v>
      </c>
      <c r="DJ343">
        <v>420</v>
      </c>
      <c r="DK343">
        <v>13</v>
      </c>
      <c r="DL343">
        <v>0.64</v>
      </c>
      <c r="DM343">
        <v>0.22</v>
      </c>
      <c r="DN343">
        <v>-40.1593512195122</v>
      </c>
      <c r="DO343">
        <v>-3.31401533101051</v>
      </c>
      <c r="DP343">
        <v>0.388499471777869</v>
      </c>
      <c r="DQ343">
        <v>0</v>
      </c>
      <c r="DR343">
        <v>0.689868048780488</v>
      </c>
      <c r="DS343">
        <v>-0.109786703832752</v>
      </c>
      <c r="DT343">
        <v>0.0178434449888689</v>
      </c>
      <c r="DU343">
        <v>0</v>
      </c>
      <c r="DV343">
        <v>0</v>
      </c>
      <c r="DW343">
        <v>2</v>
      </c>
      <c r="DX343" t="s">
        <v>357</v>
      </c>
      <c r="DY343">
        <v>2.78404</v>
      </c>
      <c r="DZ343">
        <v>2.71649</v>
      </c>
      <c r="EA343">
        <v>0.180204</v>
      </c>
      <c r="EB343">
        <v>0.182918</v>
      </c>
      <c r="EC343">
        <v>0.0884217</v>
      </c>
      <c r="ED343">
        <v>0.0859687</v>
      </c>
      <c r="EE343">
        <v>22692</v>
      </c>
      <c r="EF343">
        <v>19628.8</v>
      </c>
      <c r="EG343">
        <v>24828</v>
      </c>
      <c r="EH343">
        <v>23440.7</v>
      </c>
      <c r="EI343">
        <v>38740.7</v>
      </c>
      <c r="EJ343">
        <v>35523.4</v>
      </c>
      <c r="EK343">
        <v>45005.2</v>
      </c>
      <c r="EL343">
        <v>41896.2</v>
      </c>
      <c r="EM343">
        <v>1.6472</v>
      </c>
      <c r="EN343">
        <v>2.05925</v>
      </c>
      <c r="EO343">
        <v>-0.0658408</v>
      </c>
      <c r="EP343">
        <v>0</v>
      </c>
      <c r="EQ343">
        <v>29.6111</v>
      </c>
      <c r="ER343">
        <v>999.9</v>
      </c>
      <c r="ES343">
        <v>32.737</v>
      </c>
      <c r="ET343">
        <v>39.116</v>
      </c>
      <c r="EU343">
        <v>30.3167</v>
      </c>
      <c r="EV343">
        <v>53.6069</v>
      </c>
      <c r="EW343">
        <v>31.847</v>
      </c>
      <c r="EX343">
        <v>2</v>
      </c>
      <c r="EY343">
        <v>0.76529</v>
      </c>
      <c r="EZ343">
        <v>6.22352</v>
      </c>
      <c r="FA343">
        <v>20.1283</v>
      </c>
      <c r="FB343">
        <v>5.22927</v>
      </c>
      <c r="FC343">
        <v>11.9966</v>
      </c>
      <c r="FD343">
        <v>4.95515</v>
      </c>
      <c r="FE343">
        <v>3.30395</v>
      </c>
      <c r="FF343">
        <v>9999</v>
      </c>
      <c r="FG343">
        <v>312.6</v>
      </c>
      <c r="FH343">
        <v>3849.9</v>
      </c>
      <c r="FI343">
        <v>9999</v>
      </c>
      <c r="FJ343">
        <v>1.86813</v>
      </c>
      <c r="FK343">
        <v>1.86401</v>
      </c>
      <c r="FL343">
        <v>1.87137</v>
      </c>
      <c r="FM343">
        <v>1.86256</v>
      </c>
      <c r="FN343">
        <v>1.86188</v>
      </c>
      <c r="FO343">
        <v>1.86819</v>
      </c>
      <c r="FP343">
        <v>1.85837</v>
      </c>
      <c r="FQ343">
        <v>1.86462</v>
      </c>
      <c r="FR343">
        <v>5</v>
      </c>
      <c r="FS343">
        <v>0</v>
      </c>
      <c r="FT343">
        <v>0</v>
      </c>
      <c r="FU343">
        <v>0</v>
      </c>
      <c r="FV343" t="s">
        <v>358</v>
      </c>
      <c r="FW343" t="s">
        <v>359</v>
      </c>
      <c r="FX343" t="s">
        <v>360</v>
      </c>
      <c r="FY343" t="s">
        <v>360</v>
      </c>
      <c r="FZ343" t="s">
        <v>360</v>
      </c>
      <c r="GA343" t="s">
        <v>360</v>
      </c>
      <c r="GB343">
        <v>0</v>
      </c>
      <c r="GC343">
        <v>100</v>
      </c>
      <c r="GD343">
        <v>100</v>
      </c>
      <c r="GE343">
        <v>3.28</v>
      </c>
      <c r="GF343">
        <v>0.0516</v>
      </c>
      <c r="GG343">
        <v>0.394990895927804</v>
      </c>
      <c r="GH343">
        <v>0.00311535208462502</v>
      </c>
      <c r="GI343">
        <v>-2.16445174003142e-06</v>
      </c>
      <c r="GJ343">
        <v>9.0383515404126e-10</v>
      </c>
      <c r="GK343">
        <v>0.0515542376217994</v>
      </c>
      <c r="GL343">
        <v>0</v>
      </c>
      <c r="GM343">
        <v>0</v>
      </c>
      <c r="GN343">
        <v>0</v>
      </c>
      <c r="GO343">
        <v>18</v>
      </c>
      <c r="GP343">
        <v>2154</v>
      </c>
      <c r="GQ343">
        <v>2</v>
      </c>
      <c r="GR343">
        <v>17</v>
      </c>
      <c r="GS343">
        <v>1571.2</v>
      </c>
      <c r="GT343">
        <v>1571.4</v>
      </c>
      <c r="GU343">
        <v>3.71948</v>
      </c>
      <c r="GV343">
        <v>2.34253</v>
      </c>
      <c r="GW343">
        <v>1.99829</v>
      </c>
      <c r="GX343">
        <v>2.66357</v>
      </c>
      <c r="GY343">
        <v>2.09351</v>
      </c>
      <c r="GZ343">
        <v>2.38159</v>
      </c>
      <c r="HA343">
        <v>44.3621</v>
      </c>
      <c r="HB343">
        <v>14.78</v>
      </c>
      <c r="HC343">
        <v>18</v>
      </c>
      <c r="HD343">
        <v>404.111</v>
      </c>
      <c r="HE343">
        <v>692.411</v>
      </c>
      <c r="HF343">
        <v>22.9992</v>
      </c>
      <c r="HG343">
        <v>36.7251</v>
      </c>
      <c r="HH343">
        <v>30.001</v>
      </c>
      <c r="HI343">
        <v>36.4593</v>
      </c>
      <c r="HJ343">
        <v>36.4473</v>
      </c>
      <c r="HK343">
        <v>74.5421</v>
      </c>
      <c r="HL343">
        <v>22.1683</v>
      </c>
      <c r="HM343">
        <v>22.2062</v>
      </c>
      <c r="HN343">
        <v>23</v>
      </c>
      <c r="HO343">
        <v>1576.78</v>
      </c>
      <c r="HP343">
        <v>24.3362</v>
      </c>
      <c r="HQ343">
        <v>95.1607</v>
      </c>
      <c r="HR343">
        <v>98.4317</v>
      </c>
    </row>
    <row r="344" spans="1:226">
      <c r="A344">
        <v>328</v>
      </c>
      <c r="B344">
        <v>1656176075.5</v>
      </c>
      <c r="C344">
        <v>6279</v>
      </c>
      <c r="D344" t="s">
        <v>1017</v>
      </c>
      <c r="E344" t="s">
        <v>1018</v>
      </c>
      <c r="F344">
        <v>5</v>
      </c>
      <c r="G344" t="s">
        <v>832</v>
      </c>
      <c r="H344" t="s">
        <v>354</v>
      </c>
      <c r="I344">
        <v>1656176067.71429</v>
      </c>
      <c r="J344">
        <f>(K344)/1000</f>
        <v>0</v>
      </c>
      <c r="K344">
        <f>IF(BF344, AN344, AH344)</f>
        <v>0</v>
      </c>
      <c r="L344">
        <f>IF(BF344, AI344, AG344)</f>
        <v>0</v>
      </c>
      <c r="M344">
        <f>BH344 - IF(AU344&gt;1, L344*BB344*100.0/(AW344*BV344), 0)</f>
        <v>0</v>
      </c>
      <c r="N344">
        <f>((T344-J344/2)*M344-L344)/(T344+J344/2)</f>
        <v>0</v>
      </c>
      <c r="O344">
        <f>N344*(BO344+BP344)/1000.0</f>
        <v>0</v>
      </c>
      <c r="P344">
        <f>(BH344 - IF(AU344&gt;1, L344*BB344*100.0/(AW344*BV344), 0))*(BO344+BP344)/1000.0</f>
        <v>0</v>
      </c>
      <c r="Q344">
        <f>2.0/((1/S344-1/R344)+SIGN(S344)*SQRT((1/S344-1/R344)*(1/S344-1/R344) + 4*BC344/((BC344+1)*(BC344+1))*(2*1/S344*1/R344-1/R344*1/R344)))</f>
        <v>0</v>
      </c>
      <c r="R344">
        <f>IF(LEFT(BD344,1)&lt;&gt;"0",IF(LEFT(BD344,1)="1",3.0,BE344),$D$5+$E$5*(BV344*BO344/($K$5*1000))+$F$5*(BV344*BO344/($K$5*1000))*MAX(MIN(BB344,$J$5),$I$5)*MAX(MIN(BB344,$J$5),$I$5)+$G$5*MAX(MIN(BB344,$J$5),$I$5)*(BV344*BO344/($K$5*1000))+$H$5*(BV344*BO344/($K$5*1000))*(BV344*BO344/($K$5*1000)))</f>
        <v>0</v>
      </c>
      <c r="S344">
        <f>J344*(1000-(1000*0.61365*exp(17.502*W344/(240.97+W344))/(BO344+BP344)+BJ344)/2)/(1000*0.61365*exp(17.502*W344/(240.97+W344))/(BO344+BP344)-BJ344)</f>
        <v>0</v>
      </c>
      <c r="T344">
        <f>1/((BC344+1)/(Q344/1.6)+1/(R344/1.37)) + BC344/((BC344+1)/(Q344/1.6) + BC344/(R344/1.37))</f>
        <v>0</v>
      </c>
      <c r="U344">
        <f>(AX344*BA344)</f>
        <v>0</v>
      </c>
      <c r="V344">
        <f>(BQ344+(U344+2*0.95*5.67E-8*(((BQ344+$B$7)+273)^4-(BQ344+273)^4)-44100*J344)/(1.84*29.3*R344+8*0.95*5.67E-8*(BQ344+273)^3))</f>
        <v>0</v>
      </c>
      <c r="W344">
        <f>($C$7*BR344+$D$7*BS344+$E$7*V344)</f>
        <v>0</v>
      </c>
      <c r="X344">
        <f>0.61365*exp(17.502*W344/(240.97+W344))</f>
        <v>0</v>
      </c>
      <c r="Y344">
        <f>(Z344/AA344*100)</f>
        <v>0</v>
      </c>
      <c r="Z344">
        <f>BJ344*(BO344+BP344)/1000</f>
        <v>0</v>
      </c>
      <c r="AA344">
        <f>0.61365*exp(17.502*BQ344/(240.97+BQ344))</f>
        <v>0</v>
      </c>
      <c r="AB344">
        <f>(X344-BJ344*(BO344+BP344)/1000)</f>
        <v>0</v>
      </c>
      <c r="AC344">
        <f>(-J344*44100)</f>
        <v>0</v>
      </c>
      <c r="AD344">
        <f>2*29.3*R344*0.92*(BQ344-W344)</f>
        <v>0</v>
      </c>
      <c r="AE344">
        <f>2*0.95*5.67E-8*(((BQ344+$B$7)+273)^4-(W344+273)^4)</f>
        <v>0</v>
      </c>
      <c r="AF344">
        <f>U344+AE344+AC344+AD344</f>
        <v>0</v>
      </c>
      <c r="AG344">
        <f>BN344*AU344*(BI344-BH344*(1000-AU344*BK344)/(1000-AU344*BJ344))/(100*BB344)</f>
        <v>0</v>
      </c>
      <c r="AH344">
        <f>1000*BN344*AU344*(BJ344-BK344)/(100*BB344*(1000-AU344*BJ344))</f>
        <v>0</v>
      </c>
      <c r="AI344">
        <f>(AJ344 - AK344 - BO344*1E3/(8.314*(BQ344+273.15)) * AM344/BN344 * AL344) * BN344/(100*BB344) * (1000 - BK344)/1000</f>
        <v>0</v>
      </c>
      <c r="AJ344">
        <v>1598.24274867778</v>
      </c>
      <c r="AK344">
        <v>1567.67024242424</v>
      </c>
      <c r="AL344">
        <v>3.49839782721031</v>
      </c>
      <c r="AM344">
        <v>66.8778104933795</v>
      </c>
      <c r="AN344">
        <f>(AP344 - AO344 + BO344*1E3/(8.314*(BQ344+273.15)) * AR344/BN344 * AQ344) * BN344/(100*BB344) * 1000/(1000 - AP344)</f>
        <v>0</v>
      </c>
      <c r="AO344">
        <v>24.2304049684314</v>
      </c>
      <c r="AP344">
        <v>24.930123030303</v>
      </c>
      <c r="AQ344">
        <v>-0.00521169980392735</v>
      </c>
      <c r="AR344">
        <v>77.414151381061</v>
      </c>
      <c r="AS344">
        <v>34</v>
      </c>
      <c r="AT344">
        <v>7</v>
      </c>
      <c r="AU344">
        <f>IF(AS344*$H$13&gt;=AW344,1.0,(AW344/(AW344-AS344*$H$13)))</f>
        <v>0</v>
      </c>
      <c r="AV344">
        <f>(AU344-1)*100</f>
        <v>0</v>
      </c>
      <c r="AW344">
        <f>MAX(0,($B$13+$C$13*BV344)/(1+$D$13*BV344)*BO344/(BQ344+273)*$E$13)</f>
        <v>0</v>
      </c>
      <c r="AX344">
        <f>$B$11*BW344+$C$11*BX344+$F$11*CI344*(1-CL344)</f>
        <v>0</v>
      </c>
      <c r="AY344">
        <f>AX344*AZ344</f>
        <v>0</v>
      </c>
      <c r="AZ344">
        <f>($B$11*$D$9+$C$11*$D$9+$F$11*((CV344+CN344)/MAX(CV344+CN344+CW344, 0.1)*$I$9+CW344/MAX(CV344+CN344+CW344, 0.1)*$J$9))/($B$11+$C$11+$F$11)</f>
        <v>0</v>
      </c>
      <c r="BA344">
        <f>($B$11*$K$9+$C$11*$K$9+$F$11*((CV344+CN344)/MAX(CV344+CN344+CW344, 0.1)*$P$9+CW344/MAX(CV344+CN344+CW344, 0.1)*$Q$9))/($B$11+$C$11+$F$11)</f>
        <v>0</v>
      </c>
      <c r="BB344">
        <v>2.18</v>
      </c>
      <c r="BC344">
        <v>0.5</v>
      </c>
      <c r="BD344" t="s">
        <v>355</v>
      </c>
      <c r="BE344">
        <v>2</v>
      </c>
      <c r="BF344" t="b">
        <v>1</v>
      </c>
      <c r="BG344">
        <v>1656176067.71429</v>
      </c>
      <c r="BH344">
        <v>1503.83392857143</v>
      </c>
      <c r="BI344">
        <v>1544.25821428571</v>
      </c>
      <c r="BJ344">
        <v>24.9567321428571</v>
      </c>
      <c r="BK344">
        <v>24.2593464285714</v>
      </c>
      <c r="BL344">
        <v>1500.58428571429</v>
      </c>
      <c r="BM344">
        <v>24.905175</v>
      </c>
      <c r="BN344">
        <v>500.011964285714</v>
      </c>
      <c r="BO344">
        <v>76.3453607142857</v>
      </c>
      <c r="BP344">
        <v>0.100011482142857</v>
      </c>
      <c r="BQ344">
        <v>28.1857642857143</v>
      </c>
      <c r="BR344">
        <v>28.60765</v>
      </c>
      <c r="BS344">
        <v>999.9</v>
      </c>
      <c r="BT344">
        <v>0</v>
      </c>
      <c r="BU344">
        <v>0</v>
      </c>
      <c r="BV344">
        <v>9998.09928571428</v>
      </c>
      <c r="BW344">
        <v>0</v>
      </c>
      <c r="BX344">
        <v>1903.49</v>
      </c>
      <c r="BY344">
        <v>-40.4246357142857</v>
      </c>
      <c r="BZ344">
        <v>1542.32464285714</v>
      </c>
      <c r="CA344">
        <v>1582.65107142857</v>
      </c>
      <c r="CB344">
        <v>0.697382892857143</v>
      </c>
      <c r="CC344">
        <v>1544.25821428571</v>
      </c>
      <c r="CD344">
        <v>24.2593464285714</v>
      </c>
      <c r="CE344">
        <v>1.90533071428571</v>
      </c>
      <c r="CF344">
        <v>1.85209</v>
      </c>
      <c r="CG344">
        <v>16.6788071428571</v>
      </c>
      <c r="CH344">
        <v>16.2334678571429</v>
      </c>
      <c r="CI344">
        <v>2000.0375</v>
      </c>
      <c r="CJ344">
        <v>0.979999714285714</v>
      </c>
      <c r="CK344">
        <v>0.0200004642857143</v>
      </c>
      <c r="CL344">
        <v>0</v>
      </c>
      <c r="CM344">
        <v>2.40806071428571</v>
      </c>
      <c r="CN344">
        <v>0</v>
      </c>
      <c r="CO344">
        <v>2039.01035714286</v>
      </c>
      <c r="CP344">
        <v>16705.7214285714</v>
      </c>
      <c r="CQ344">
        <v>46.625</v>
      </c>
      <c r="CR344">
        <v>49.44825</v>
      </c>
      <c r="CS344">
        <v>47.6825714285714</v>
      </c>
      <c r="CT344">
        <v>47.437</v>
      </c>
      <c r="CU344">
        <v>46.21175</v>
      </c>
      <c r="CV344">
        <v>1960.03607142857</v>
      </c>
      <c r="CW344">
        <v>40.0014285714286</v>
      </c>
      <c r="CX344">
        <v>0</v>
      </c>
      <c r="CY344">
        <v>1656176074.2</v>
      </c>
      <c r="CZ344">
        <v>0</v>
      </c>
      <c r="DA344">
        <v>0</v>
      </c>
      <c r="DB344" t="s">
        <v>356</v>
      </c>
      <c r="DC344">
        <v>1656081796.1</v>
      </c>
      <c r="DD344">
        <v>1656081786.6</v>
      </c>
      <c r="DE344">
        <v>0</v>
      </c>
      <c r="DF344">
        <v>0.447</v>
      </c>
      <c r="DG344">
        <v>0.012</v>
      </c>
      <c r="DH344">
        <v>1.816</v>
      </c>
      <c r="DI344">
        <v>-0.091</v>
      </c>
      <c r="DJ344">
        <v>420</v>
      </c>
      <c r="DK344">
        <v>13</v>
      </c>
      <c r="DL344">
        <v>0.64</v>
      </c>
      <c r="DM344">
        <v>0.22</v>
      </c>
      <c r="DN344">
        <v>-40.3222219512195</v>
      </c>
      <c r="DO344">
        <v>-1.99663693379794</v>
      </c>
      <c r="DP344">
        <v>0.294936482216992</v>
      </c>
      <c r="DQ344">
        <v>0</v>
      </c>
      <c r="DR344">
        <v>0.691052658536585</v>
      </c>
      <c r="DS344">
        <v>0.139033986062719</v>
      </c>
      <c r="DT344">
        <v>0.0202998055026244</v>
      </c>
      <c r="DU344">
        <v>0</v>
      </c>
      <c r="DV344">
        <v>0</v>
      </c>
      <c r="DW344">
        <v>2</v>
      </c>
      <c r="DX344" t="s">
        <v>357</v>
      </c>
      <c r="DY344">
        <v>2.784</v>
      </c>
      <c r="DZ344">
        <v>2.71631</v>
      </c>
      <c r="EA344">
        <v>0.181421</v>
      </c>
      <c r="EB344">
        <v>0.184111</v>
      </c>
      <c r="EC344">
        <v>0.0883322</v>
      </c>
      <c r="ED344">
        <v>0.0858981</v>
      </c>
      <c r="EE344">
        <v>22657.5</v>
      </c>
      <c r="EF344">
        <v>19599.2</v>
      </c>
      <c r="EG344">
        <v>24827.2</v>
      </c>
      <c r="EH344">
        <v>23439.8</v>
      </c>
      <c r="EI344">
        <v>38743.3</v>
      </c>
      <c r="EJ344">
        <v>35525</v>
      </c>
      <c r="EK344">
        <v>45003.8</v>
      </c>
      <c r="EL344">
        <v>41894.9</v>
      </c>
      <c r="EM344">
        <v>1.64692</v>
      </c>
      <c r="EN344">
        <v>2.05912</v>
      </c>
      <c r="EO344">
        <v>-0.0541061</v>
      </c>
      <c r="EP344">
        <v>0</v>
      </c>
      <c r="EQ344">
        <v>29.6122</v>
      </c>
      <c r="ER344">
        <v>999.9</v>
      </c>
      <c r="ES344">
        <v>32.688</v>
      </c>
      <c r="ET344">
        <v>39.146</v>
      </c>
      <c r="EU344">
        <v>30.3246</v>
      </c>
      <c r="EV344">
        <v>53.7969</v>
      </c>
      <c r="EW344">
        <v>31.7668</v>
      </c>
      <c r="EX344">
        <v>2</v>
      </c>
      <c r="EY344">
        <v>0.766372</v>
      </c>
      <c r="EZ344">
        <v>6.21199</v>
      </c>
      <c r="FA344">
        <v>20.1286</v>
      </c>
      <c r="FB344">
        <v>5.22927</v>
      </c>
      <c r="FC344">
        <v>11.9959</v>
      </c>
      <c r="FD344">
        <v>4.9551</v>
      </c>
      <c r="FE344">
        <v>3.30393</v>
      </c>
      <c r="FF344">
        <v>9999</v>
      </c>
      <c r="FG344">
        <v>312.6</v>
      </c>
      <c r="FH344">
        <v>3849.9</v>
      </c>
      <c r="FI344">
        <v>9999</v>
      </c>
      <c r="FJ344">
        <v>1.86813</v>
      </c>
      <c r="FK344">
        <v>1.864</v>
      </c>
      <c r="FL344">
        <v>1.87141</v>
      </c>
      <c r="FM344">
        <v>1.86254</v>
      </c>
      <c r="FN344">
        <v>1.86188</v>
      </c>
      <c r="FO344">
        <v>1.8682</v>
      </c>
      <c r="FP344">
        <v>1.85838</v>
      </c>
      <c r="FQ344">
        <v>1.86462</v>
      </c>
      <c r="FR344">
        <v>5</v>
      </c>
      <c r="FS344">
        <v>0</v>
      </c>
      <c r="FT344">
        <v>0</v>
      </c>
      <c r="FU344">
        <v>0</v>
      </c>
      <c r="FV344" t="s">
        <v>358</v>
      </c>
      <c r="FW344" t="s">
        <v>359</v>
      </c>
      <c r="FX344" t="s">
        <v>360</v>
      </c>
      <c r="FY344" t="s">
        <v>360</v>
      </c>
      <c r="FZ344" t="s">
        <v>360</v>
      </c>
      <c r="GA344" t="s">
        <v>360</v>
      </c>
      <c r="GB344">
        <v>0</v>
      </c>
      <c r="GC344">
        <v>100</v>
      </c>
      <c r="GD344">
        <v>100</v>
      </c>
      <c r="GE344">
        <v>3.33</v>
      </c>
      <c r="GF344">
        <v>0.0515</v>
      </c>
      <c r="GG344">
        <v>0.394990895927804</v>
      </c>
      <c r="GH344">
        <v>0.00311535208462502</v>
      </c>
      <c r="GI344">
        <v>-2.16445174003142e-06</v>
      </c>
      <c r="GJ344">
        <v>9.0383515404126e-10</v>
      </c>
      <c r="GK344">
        <v>0.0515542376217994</v>
      </c>
      <c r="GL344">
        <v>0</v>
      </c>
      <c r="GM344">
        <v>0</v>
      </c>
      <c r="GN344">
        <v>0</v>
      </c>
      <c r="GO344">
        <v>18</v>
      </c>
      <c r="GP344">
        <v>2154</v>
      </c>
      <c r="GQ344">
        <v>2</v>
      </c>
      <c r="GR344">
        <v>17</v>
      </c>
      <c r="GS344">
        <v>1571.3</v>
      </c>
      <c r="GT344">
        <v>1571.5</v>
      </c>
      <c r="GU344">
        <v>3.75366</v>
      </c>
      <c r="GV344">
        <v>2.33154</v>
      </c>
      <c r="GW344">
        <v>1.99829</v>
      </c>
      <c r="GX344">
        <v>2.66357</v>
      </c>
      <c r="GY344">
        <v>2.09351</v>
      </c>
      <c r="GZ344">
        <v>2.35596</v>
      </c>
      <c r="HA344">
        <v>44.3621</v>
      </c>
      <c r="HB344">
        <v>14.78</v>
      </c>
      <c r="HC344">
        <v>18</v>
      </c>
      <c r="HD344">
        <v>404.02</v>
      </c>
      <c r="HE344">
        <v>692.425</v>
      </c>
      <c r="HF344">
        <v>22.9982</v>
      </c>
      <c r="HG344">
        <v>36.7368</v>
      </c>
      <c r="HH344">
        <v>30.001</v>
      </c>
      <c r="HI344">
        <v>36.4711</v>
      </c>
      <c r="HJ344">
        <v>36.459</v>
      </c>
      <c r="HK344">
        <v>75.1169</v>
      </c>
      <c r="HL344">
        <v>21.8498</v>
      </c>
      <c r="HM344">
        <v>22.2062</v>
      </c>
      <c r="HN344">
        <v>23</v>
      </c>
      <c r="HO344">
        <v>1590.25</v>
      </c>
      <c r="HP344">
        <v>24.3919</v>
      </c>
      <c r="HQ344">
        <v>95.1575</v>
      </c>
      <c r="HR344">
        <v>98.4284</v>
      </c>
    </row>
    <row r="345" spans="1:226">
      <c r="A345">
        <v>329</v>
      </c>
      <c r="B345">
        <v>1656176080.5</v>
      </c>
      <c r="C345">
        <v>6284</v>
      </c>
      <c r="D345" t="s">
        <v>1019</v>
      </c>
      <c r="E345" t="s">
        <v>1020</v>
      </c>
      <c r="F345">
        <v>5</v>
      </c>
      <c r="G345" t="s">
        <v>832</v>
      </c>
      <c r="H345" t="s">
        <v>354</v>
      </c>
      <c r="I345">
        <v>1656176073</v>
      </c>
      <c r="J345">
        <f>(K345)/1000</f>
        <v>0</v>
      </c>
      <c r="K345">
        <f>IF(BF345, AN345, AH345)</f>
        <v>0</v>
      </c>
      <c r="L345">
        <f>IF(BF345, AI345, AG345)</f>
        <v>0</v>
      </c>
      <c r="M345">
        <f>BH345 - IF(AU345&gt;1, L345*BB345*100.0/(AW345*BV345), 0)</f>
        <v>0</v>
      </c>
      <c r="N345">
        <f>((T345-J345/2)*M345-L345)/(T345+J345/2)</f>
        <v>0</v>
      </c>
      <c r="O345">
        <f>N345*(BO345+BP345)/1000.0</f>
        <v>0</v>
      </c>
      <c r="P345">
        <f>(BH345 - IF(AU345&gt;1, L345*BB345*100.0/(AW345*BV345), 0))*(BO345+BP345)/1000.0</f>
        <v>0</v>
      </c>
      <c r="Q345">
        <f>2.0/((1/S345-1/R345)+SIGN(S345)*SQRT((1/S345-1/R345)*(1/S345-1/R345) + 4*BC345/((BC345+1)*(BC345+1))*(2*1/S345*1/R345-1/R345*1/R345)))</f>
        <v>0</v>
      </c>
      <c r="R345">
        <f>IF(LEFT(BD345,1)&lt;&gt;"0",IF(LEFT(BD345,1)="1",3.0,BE345),$D$5+$E$5*(BV345*BO345/($K$5*1000))+$F$5*(BV345*BO345/($K$5*1000))*MAX(MIN(BB345,$J$5),$I$5)*MAX(MIN(BB345,$J$5),$I$5)+$G$5*MAX(MIN(BB345,$J$5),$I$5)*(BV345*BO345/($K$5*1000))+$H$5*(BV345*BO345/($K$5*1000))*(BV345*BO345/($K$5*1000)))</f>
        <v>0</v>
      </c>
      <c r="S345">
        <f>J345*(1000-(1000*0.61365*exp(17.502*W345/(240.97+W345))/(BO345+BP345)+BJ345)/2)/(1000*0.61365*exp(17.502*W345/(240.97+W345))/(BO345+BP345)-BJ345)</f>
        <v>0</v>
      </c>
      <c r="T345">
        <f>1/((BC345+1)/(Q345/1.6)+1/(R345/1.37)) + BC345/((BC345+1)/(Q345/1.6) + BC345/(R345/1.37))</f>
        <v>0</v>
      </c>
      <c r="U345">
        <f>(AX345*BA345)</f>
        <v>0</v>
      </c>
      <c r="V345">
        <f>(BQ345+(U345+2*0.95*5.67E-8*(((BQ345+$B$7)+273)^4-(BQ345+273)^4)-44100*J345)/(1.84*29.3*R345+8*0.95*5.67E-8*(BQ345+273)^3))</f>
        <v>0</v>
      </c>
      <c r="W345">
        <f>($C$7*BR345+$D$7*BS345+$E$7*V345)</f>
        <v>0</v>
      </c>
      <c r="X345">
        <f>0.61365*exp(17.502*W345/(240.97+W345))</f>
        <v>0</v>
      </c>
      <c r="Y345">
        <f>(Z345/AA345*100)</f>
        <v>0</v>
      </c>
      <c r="Z345">
        <f>BJ345*(BO345+BP345)/1000</f>
        <v>0</v>
      </c>
      <c r="AA345">
        <f>0.61365*exp(17.502*BQ345/(240.97+BQ345))</f>
        <v>0</v>
      </c>
      <c r="AB345">
        <f>(X345-BJ345*(BO345+BP345)/1000)</f>
        <v>0</v>
      </c>
      <c r="AC345">
        <f>(-J345*44100)</f>
        <v>0</v>
      </c>
      <c r="AD345">
        <f>2*29.3*R345*0.92*(BQ345-W345)</f>
        <v>0</v>
      </c>
      <c r="AE345">
        <f>2*0.95*5.67E-8*(((BQ345+$B$7)+273)^4-(W345+273)^4)</f>
        <v>0</v>
      </c>
      <c r="AF345">
        <f>U345+AE345+AC345+AD345</f>
        <v>0</v>
      </c>
      <c r="AG345">
        <f>BN345*AU345*(BI345-BH345*(1000-AU345*BK345)/(1000-AU345*BJ345))/(100*BB345)</f>
        <v>0</v>
      </c>
      <c r="AH345">
        <f>1000*BN345*AU345*(BJ345-BK345)/(100*BB345*(1000-AU345*BJ345))</f>
        <v>0</v>
      </c>
      <c r="AI345">
        <f>(AJ345 - AK345 - BO345*1E3/(8.314*(BQ345+273.15)) * AM345/BN345 * AL345) * BN345/(100*BB345) * (1000 - BK345)/1000</f>
        <v>0</v>
      </c>
      <c r="AJ345">
        <v>1615.78003873291</v>
      </c>
      <c r="AK345">
        <v>1584.93557575758</v>
      </c>
      <c r="AL345">
        <v>3.48661839107295</v>
      </c>
      <c r="AM345">
        <v>66.8778104933795</v>
      </c>
      <c r="AN345">
        <f>(AP345 - AO345 + BO345*1E3/(8.314*(BQ345+273.15)) * AR345/BN345 * AQ345) * BN345/(100*BB345) * 1000/(1000 - AP345)</f>
        <v>0</v>
      </c>
      <c r="AO345">
        <v>24.2299602965838</v>
      </c>
      <c r="AP345">
        <v>24.9128496969697</v>
      </c>
      <c r="AQ345">
        <v>-0.00509867430947516</v>
      </c>
      <c r="AR345">
        <v>77.414151381061</v>
      </c>
      <c r="AS345">
        <v>34</v>
      </c>
      <c r="AT345">
        <v>7</v>
      </c>
      <c r="AU345">
        <f>IF(AS345*$H$13&gt;=AW345,1.0,(AW345/(AW345-AS345*$H$13)))</f>
        <v>0</v>
      </c>
      <c r="AV345">
        <f>(AU345-1)*100</f>
        <v>0</v>
      </c>
      <c r="AW345">
        <f>MAX(0,($B$13+$C$13*BV345)/(1+$D$13*BV345)*BO345/(BQ345+273)*$E$13)</f>
        <v>0</v>
      </c>
      <c r="AX345">
        <f>$B$11*BW345+$C$11*BX345+$F$11*CI345*(1-CL345)</f>
        <v>0</v>
      </c>
      <c r="AY345">
        <f>AX345*AZ345</f>
        <v>0</v>
      </c>
      <c r="AZ345">
        <f>($B$11*$D$9+$C$11*$D$9+$F$11*((CV345+CN345)/MAX(CV345+CN345+CW345, 0.1)*$I$9+CW345/MAX(CV345+CN345+CW345, 0.1)*$J$9))/($B$11+$C$11+$F$11)</f>
        <v>0</v>
      </c>
      <c r="BA345">
        <f>($B$11*$K$9+$C$11*$K$9+$F$11*((CV345+CN345)/MAX(CV345+CN345+CW345, 0.1)*$P$9+CW345/MAX(CV345+CN345+CW345, 0.1)*$Q$9))/($B$11+$C$11+$F$11)</f>
        <v>0</v>
      </c>
      <c r="BB345">
        <v>2.18</v>
      </c>
      <c r="BC345">
        <v>0.5</v>
      </c>
      <c r="BD345" t="s">
        <v>355</v>
      </c>
      <c r="BE345">
        <v>2</v>
      </c>
      <c r="BF345" t="b">
        <v>1</v>
      </c>
      <c r="BG345">
        <v>1656176073</v>
      </c>
      <c r="BH345">
        <v>1521.6962962963</v>
      </c>
      <c r="BI345">
        <v>1562.22481481482</v>
      </c>
      <c r="BJ345">
        <v>24.9417666666667</v>
      </c>
      <c r="BK345">
        <v>24.2483851851852</v>
      </c>
      <c r="BL345">
        <v>1518.39703703704</v>
      </c>
      <c r="BM345">
        <v>24.8902074074074</v>
      </c>
      <c r="BN345">
        <v>500.004814814815</v>
      </c>
      <c r="BO345">
        <v>76.3451851851852</v>
      </c>
      <c r="BP345">
        <v>0.100001037037037</v>
      </c>
      <c r="BQ345">
        <v>28.1808666666667</v>
      </c>
      <c r="BR345">
        <v>28.6203074074074</v>
      </c>
      <c r="BS345">
        <v>999.9</v>
      </c>
      <c r="BT345">
        <v>0</v>
      </c>
      <c r="BU345">
        <v>0</v>
      </c>
      <c r="BV345">
        <v>9992.91111111111</v>
      </c>
      <c r="BW345">
        <v>0</v>
      </c>
      <c r="BX345">
        <v>1971.26851851852</v>
      </c>
      <c r="BY345">
        <v>-40.5289259259259</v>
      </c>
      <c r="BZ345">
        <v>1560.62111111111</v>
      </c>
      <c r="CA345">
        <v>1601.04666666667</v>
      </c>
      <c r="CB345">
        <v>0.693382222222222</v>
      </c>
      <c r="CC345">
        <v>1562.22481481482</v>
      </c>
      <c r="CD345">
        <v>24.2483851851852</v>
      </c>
      <c r="CE345">
        <v>1.90418296296296</v>
      </c>
      <c r="CF345">
        <v>1.85124814814815</v>
      </c>
      <c r="CG345">
        <v>16.6693259259259</v>
      </c>
      <c r="CH345">
        <v>16.2263444444444</v>
      </c>
      <c r="CI345">
        <v>2000.01703703704</v>
      </c>
      <c r="CJ345">
        <v>0.979999222222222</v>
      </c>
      <c r="CK345">
        <v>0.0200008333333333</v>
      </c>
      <c r="CL345">
        <v>0</v>
      </c>
      <c r="CM345">
        <v>2.43119259259259</v>
      </c>
      <c r="CN345">
        <v>0</v>
      </c>
      <c r="CO345">
        <v>2051.66444444444</v>
      </c>
      <c r="CP345">
        <v>16705.5481481481</v>
      </c>
      <c r="CQ345">
        <v>46.625</v>
      </c>
      <c r="CR345">
        <v>49.444</v>
      </c>
      <c r="CS345">
        <v>47.6824074074074</v>
      </c>
      <c r="CT345">
        <v>47.437</v>
      </c>
      <c r="CU345">
        <v>46.2196666666667</v>
      </c>
      <c r="CV345">
        <v>1960.01518518519</v>
      </c>
      <c r="CW345">
        <v>40.0018518518519</v>
      </c>
      <c r="CX345">
        <v>0</v>
      </c>
      <c r="CY345">
        <v>1656176079.6</v>
      </c>
      <c r="CZ345">
        <v>0</v>
      </c>
      <c r="DA345">
        <v>0</v>
      </c>
      <c r="DB345" t="s">
        <v>356</v>
      </c>
      <c r="DC345">
        <v>1656081796.1</v>
      </c>
      <c r="DD345">
        <v>1656081786.6</v>
      </c>
      <c r="DE345">
        <v>0</v>
      </c>
      <c r="DF345">
        <v>0.447</v>
      </c>
      <c r="DG345">
        <v>0.012</v>
      </c>
      <c r="DH345">
        <v>1.816</v>
      </c>
      <c r="DI345">
        <v>-0.091</v>
      </c>
      <c r="DJ345">
        <v>420</v>
      </c>
      <c r="DK345">
        <v>13</v>
      </c>
      <c r="DL345">
        <v>0.64</v>
      </c>
      <c r="DM345">
        <v>0.22</v>
      </c>
      <c r="DN345">
        <v>-40.4384682926829</v>
      </c>
      <c r="DO345">
        <v>-1.03930871080142</v>
      </c>
      <c r="DP345">
        <v>0.265552587634773</v>
      </c>
      <c r="DQ345">
        <v>0</v>
      </c>
      <c r="DR345">
        <v>0.690380756097561</v>
      </c>
      <c r="DS345">
        <v>0.00834731707317113</v>
      </c>
      <c r="DT345">
        <v>0.024638333576034</v>
      </c>
      <c r="DU345">
        <v>1</v>
      </c>
      <c r="DV345">
        <v>1</v>
      </c>
      <c r="DW345">
        <v>2</v>
      </c>
      <c r="DX345" t="s">
        <v>375</v>
      </c>
      <c r="DY345">
        <v>2.78384</v>
      </c>
      <c r="DZ345">
        <v>2.71636</v>
      </c>
      <c r="EA345">
        <v>0.182625</v>
      </c>
      <c r="EB345">
        <v>0.185258</v>
      </c>
      <c r="EC345">
        <v>0.088296</v>
      </c>
      <c r="ED345">
        <v>0.0860612</v>
      </c>
      <c r="EE345">
        <v>22623.4</v>
      </c>
      <c r="EF345">
        <v>19571.6</v>
      </c>
      <c r="EG345">
        <v>24826.5</v>
      </c>
      <c r="EH345">
        <v>23439.8</v>
      </c>
      <c r="EI345">
        <v>38743.9</v>
      </c>
      <c r="EJ345">
        <v>35518.7</v>
      </c>
      <c r="EK345">
        <v>45002.7</v>
      </c>
      <c r="EL345">
        <v>41894.9</v>
      </c>
      <c r="EM345">
        <v>1.64685</v>
      </c>
      <c r="EN345">
        <v>2.0591</v>
      </c>
      <c r="EO345">
        <v>-0.060223</v>
      </c>
      <c r="EP345">
        <v>0</v>
      </c>
      <c r="EQ345">
        <v>29.6097</v>
      </c>
      <c r="ER345">
        <v>999.9</v>
      </c>
      <c r="ES345">
        <v>32.664</v>
      </c>
      <c r="ET345">
        <v>39.166</v>
      </c>
      <c r="EU345">
        <v>30.3333</v>
      </c>
      <c r="EV345">
        <v>53.9869</v>
      </c>
      <c r="EW345">
        <v>31.8229</v>
      </c>
      <c r="EX345">
        <v>2</v>
      </c>
      <c r="EY345">
        <v>0.767043</v>
      </c>
      <c r="EZ345">
        <v>6.20533</v>
      </c>
      <c r="FA345">
        <v>20.1287</v>
      </c>
      <c r="FB345">
        <v>5.22972</v>
      </c>
      <c r="FC345">
        <v>11.9971</v>
      </c>
      <c r="FD345">
        <v>4.95535</v>
      </c>
      <c r="FE345">
        <v>3.304</v>
      </c>
      <c r="FF345">
        <v>9999</v>
      </c>
      <c r="FG345">
        <v>312.6</v>
      </c>
      <c r="FH345">
        <v>3850.2</v>
      </c>
      <c r="FI345">
        <v>9999</v>
      </c>
      <c r="FJ345">
        <v>1.86813</v>
      </c>
      <c r="FK345">
        <v>1.864</v>
      </c>
      <c r="FL345">
        <v>1.87137</v>
      </c>
      <c r="FM345">
        <v>1.86254</v>
      </c>
      <c r="FN345">
        <v>1.86188</v>
      </c>
      <c r="FO345">
        <v>1.86815</v>
      </c>
      <c r="FP345">
        <v>1.85837</v>
      </c>
      <c r="FQ345">
        <v>1.8646</v>
      </c>
      <c r="FR345">
        <v>5</v>
      </c>
      <c r="FS345">
        <v>0</v>
      </c>
      <c r="FT345">
        <v>0</v>
      </c>
      <c r="FU345">
        <v>0</v>
      </c>
      <c r="FV345" t="s">
        <v>358</v>
      </c>
      <c r="FW345" t="s">
        <v>359</v>
      </c>
      <c r="FX345" t="s">
        <v>360</v>
      </c>
      <c r="FY345" t="s">
        <v>360</v>
      </c>
      <c r="FZ345" t="s">
        <v>360</v>
      </c>
      <c r="GA345" t="s">
        <v>360</v>
      </c>
      <c r="GB345">
        <v>0</v>
      </c>
      <c r="GC345">
        <v>100</v>
      </c>
      <c r="GD345">
        <v>100</v>
      </c>
      <c r="GE345">
        <v>3.37</v>
      </c>
      <c r="GF345">
        <v>0.0516</v>
      </c>
      <c r="GG345">
        <v>0.394990895927804</v>
      </c>
      <c r="GH345">
        <v>0.00311535208462502</v>
      </c>
      <c r="GI345">
        <v>-2.16445174003142e-06</v>
      </c>
      <c r="GJ345">
        <v>9.0383515404126e-10</v>
      </c>
      <c r="GK345">
        <v>0.0515542376217994</v>
      </c>
      <c r="GL345">
        <v>0</v>
      </c>
      <c r="GM345">
        <v>0</v>
      </c>
      <c r="GN345">
        <v>0</v>
      </c>
      <c r="GO345">
        <v>18</v>
      </c>
      <c r="GP345">
        <v>2154</v>
      </c>
      <c r="GQ345">
        <v>2</v>
      </c>
      <c r="GR345">
        <v>17</v>
      </c>
      <c r="GS345">
        <v>1571.4</v>
      </c>
      <c r="GT345">
        <v>1571.6</v>
      </c>
      <c r="GU345">
        <v>3.7793</v>
      </c>
      <c r="GV345">
        <v>2.33276</v>
      </c>
      <c r="GW345">
        <v>1.99829</v>
      </c>
      <c r="GX345">
        <v>2.66357</v>
      </c>
      <c r="GY345">
        <v>2.09351</v>
      </c>
      <c r="GZ345">
        <v>2.4292</v>
      </c>
      <c r="HA345">
        <v>44.3621</v>
      </c>
      <c r="HB345">
        <v>14.7887</v>
      </c>
      <c r="HC345">
        <v>18</v>
      </c>
      <c r="HD345">
        <v>404.038</v>
      </c>
      <c r="HE345">
        <v>692.516</v>
      </c>
      <c r="HF345">
        <v>22.9984</v>
      </c>
      <c r="HG345">
        <v>36.748</v>
      </c>
      <c r="HH345">
        <v>30.0009</v>
      </c>
      <c r="HI345">
        <v>36.4818</v>
      </c>
      <c r="HJ345">
        <v>36.4695</v>
      </c>
      <c r="HK345">
        <v>75.6313</v>
      </c>
      <c r="HL345">
        <v>21.5565</v>
      </c>
      <c r="HM345">
        <v>22.2062</v>
      </c>
      <c r="HN345">
        <v>23</v>
      </c>
      <c r="HO345">
        <v>1610.34</v>
      </c>
      <c r="HP345">
        <v>24.4194</v>
      </c>
      <c r="HQ345">
        <v>95.1552</v>
      </c>
      <c r="HR345">
        <v>98.4285</v>
      </c>
    </row>
    <row r="346" spans="1:226">
      <c r="A346">
        <v>330</v>
      </c>
      <c r="B346">
        <v>1656176085.5</v>
      </c>
      <c r="C346">
        <v>6289</v>
      </c>
      <c r="D346" t="s">
        <v>1021</v>
      </c>
      <c r="E346" t="s">
        <v>1022</v>
      </c>
      <c r="F346">
        <v>5</v>
      </c>
      <c r="G346" t="s">
        <v>832</v>
      </c>
      <c r="H346" t="s">
        <v>354</v>
      </c>
      <c r="I346">
        <v>1656176077.71429</v>
      </c>
      <c r="J346">
        <f>(K346)/1000</f>
        <v>0</v>
      </c>
      <c r="K346">
        <f>IF(BF346, AN346, AH346)</f>
        <v>0</v>
      </c>
      <c r="L346">
        <f>IF(BF346, AI346, AG346)</f>
        <v>0</v>
      </c>
      <c r="M346">
        <f>BH346 - IF(AU346&gt;1, L346*BB346*100.0/(AW346*BV346), 0)</f>
        <v>0</v>
      </c>
      <c r="N346">
        <f>((T346-J346/2)*M346-L346)/(T346+J346/2)</f>
        <v>0</v>
      </c>
      <c r="O346">
        <f>N346*(BO346+BP346)/1000.0</f>
        <v>0</v>
      </c>
      <c r="P346">
        <f>(BH346 - IF(AU346&gt;1, L346*BB346*100.0/(AW346*BV346), 0))*(BO346+BP346)/1000.0</f>
        <v>0</v>
      </c>
      <c r="Q346">
        <f>2.0/((1/S346-1/R346)+SIGN(S346)*SQRT((1/S346-1/R346)*(1/S346-1/R346) + 4*BC346/((BC346+1)*(BC346+1))*(2*1/S346*1/R346-1/R346*1/R346)))</f>
        <v>0</v>
      </c>
      <c r="R346">
        <f>IF(LEFT(BD346,1)&lt;&gt;"0",IF(LEFT(BD346,1)="1",3.0,BE346),$D$5+$E$5*(BV346*BO346/($K$5*1000))+$F$5*(BV346*BO346/($K$5*1000))*MAX(MIN(BB346,$J$5),$I$5)*MAX(MIN(BB346,$J$5),$I$5)+$G$5*MAX(MIN(BB346,$J$5),$I$5)*(BV346*BO346/($K$5*1000))+$H$5*(BV346*BO346/($K$5*1000))*(BV346*BO346/($K$5*1000)))</f>
        <v>0</v>
      </c>
      <c r="S346">
        <f>J346*(1000-(1000*0.61365*exp(17.502*W346/(240.97+W346))/(BO346+BP346)+BJ346)/2)/(1000*0.61365*exp(17.502*W346/(240.97+W346))/(BO346+BP346)-BJ346)</f>
        <v>0</v>
      </c>
      <c r="T346">
        <f>1/((BC346+1)/(Q346/1.6)+1/(R346/1.37)) + BC346/((BC346+1)/(Q346/1.6) + BC346/(R346/1.37))</f>
        <v>0</v>
      </c>
      <c r="U346">
        <f>(AX346*BA346)</f>
        <v>0</v>
      </c>
      <c r="V346">
        <f>(BQ346+(U346+2*0.95*5.67E-8*(((BQ346+$B$7)+273)^4-(BQ346+273)^4)-44100*J346)/(1.84*29.3*R346+8*0.95*5.67E-8*(BQ346+273)^3))</f>
        <v>0</v>
      </c>
      <c r="W346">
        <f>($C$7*BR346+$D$7*BS346+$E$7*V346)</f>
        <v>0</v>
      </c>
      <c r="X346">
        <f>0.61365*exp(17.502*W346/(240.97+W346))</f>
        <v>0</v>
      </c>
      <c r="Y346">
        <f>(Z346/AA346*100)</f>
        <v>0</v>
      </c>
      <c r="Z346">
        <f>BJ346*(BO346+BP346)/1000</f>
        <v>0</v>
      </c>
      <c r="AA346">
        <f>0.61365*exp(17.502*BQ346/(240.97+BQ346))</f>
        <v>0</v>
      </c>
      <c r="AB346">
        <f>(X346-BJ346*(BO346+BP346)/1000)</f>
        <v>0</v>
      </c>
      <c r="AC346">
        <f>(-J346*44100)</f>
        <v>0</v>
      </c>
      <c r="AD346">
        <f>2*29.3*R346*0.92*(BQ346-W346)</f>
        <v>0</v>
      </c>
      <c r="AE346">
        <f>2*0.95*5.67E-8*(((BQ346+$B$7)+273)^4-(W346+273)^4)</f>
        <v>0</v>
      </c>
      <c r="AF346">
        <f>U346+AE346+AC346+AD346</f>
        <v>0</v>
      </c>
      <c r="AG346">
        <f>BN346*AU346*(BI346-BH346*(1000-AU346*BK346)/(1000-AU346*BJ346))/(100*BB346)</f>
        <v>0</v>
      </c>
      <c r="AH346">
        <f>1000*BN346*AU346*(BJ346-BK346)/(100*BB346*(1000-AU346*BJ346))</f>
        <v>0</v>
      </c>
      <c r="AI346">
        <f>(AJ346 - AK346 - BO346*1E3/(8.314*(BQ346+273.15)) * AM346/BN346 * AL346) * BN346/(100*BB346) * (1000 - BK346)/1000</f>
        <v>0</v>
      </c>
      <c r="AJ346">
        <v>1632.26071560473</v>
      </c>
      <c r="AK346">
        <v>1601.69909090909</v>
      </c>
      <c r="AL346">
        <v>3.33468594584721</v>
      </c>
      <c r="AM346">
        <v>66.8778104933795</v>
      </c>
      <c r="AN346">
        <f>(AP346 - AO346 + BO346*1E3/(8.314*(BQ346+273.15)) * AR346/BN346 * AQ346) * BN346/(100*BB346) * 1000/(1000 - AP346)</f>
        <v>0</v>
      </c>
      <c r="AO346">
        <v>24.304832996149</v>
      </c>
      <c r="AP346">
        <v>24.9291018181818</v>
      </c>
      <c r="AQ346">
        <v>0.00083358439254608</v>
      </c>
      <c r="AR346">
        <v>77.414151381061</v>
      </c>
      <c r="AS346">
        <v>34</v>
      </c>
      <c r="AT346">
        <v>7</v>
      </c>
      <c r="AU346">
        <f>IF(AS346*$H$13&gt;=AW346,1.0,(AW346/(AW346-AS346*$H$13)))</f>
        <v>0</v>
      </c>
      <c r="AV346">
        <f>(AU346-1)*100</f>
        <v>0</v>
      </c>
      <c r="AW346">
        <f>MAX(0,($B$13+$C$13*BV346)/(1+$D$13*BV346)*BO346/(BQ346+273)*$E$13)</f>
        <v>0</v>
      </c>
      <c r="AX346">
        <f>$B$11*BW346+$C$11*BX346+$F$11*CI346*(1-CL346)</f>
        <v>0</v>
      </c>
      <c r="AY346">
        <f>AX346*AZ346</f>
        <v>0</v>
      </c>
      <c r="AZ346">
        <f>($B$11*$D$9+$C$11*$D$9+$F$11*((CV346+CN346)/MAX(CV346+CN346+CW346, 0.1)*$I$9+CW346/MAX(CV346+CN346+CW346, 0.1)*$J$9))/($B$11+$C$11+$F$11)</f>
        <v>0</v>
      </c>
      <c r="BA346">
        <f>($B$11*$K$9+$C$11*$K$9+$F$11*((CV346+CN346)/MAX(CV346+CN346+CW346, 0.1)*$P$9+CW346/MAX(CV346+CN346+CW346, 0.1)*$Q$9))/($B$11+$C$11+$F$11)</f>
        <v>0</v>
      </c>
      <c r="BB346">
        <v>2.18</v>
      </c>
      <c r="BC346">
        <v>0.5</v>
      </c>
      <c r="BD346" t="s">
        <v>355</v>
      </c>
      <c r="BE346">
        <v>2</v>
      </c>
      <c r="BF346" t="b">
        <v>1</v>
      </c>
      <c r="BG346">
        <v>1656176077.71429</v>
      </c>
      <c r="BH346">
        <v>1537.57892857143</v>
      </c>
      <c r="BI346">
        <v>1577.84607142857</v>
      </c>
      <c r="BJ346">
        <v>24.9285178571429</v>
      </c>
      <c r="BK346">
        <v>24.2621964285714</v>
      </c>
      <c r="BL346">
        <v>1534.23571428571</v>
      </c>
      <c r="BM346">
        <v>24.8769535714286</v>
      </c>
      <c r="BN346">
        <v>500.015821428571</v>
      </c>
      <c r="BO346">
        <v>76.3449357142857</v>
      </c>
      <c r="BP346">
        <v>0.100008910714286</v>
      </c>
      <c r="BQ346">
        <v>28.1765464285714</v>
      </c>
      <c r="BR346">
        <v>28.6710785714286</v>
      </c>
      <c r="BS346">
        <v>999.9</v>
      </c>
      <c r="BT346">
        <v>0</v>
      </c>
      <c r="BU346">
        <v>0</v>
      </c>
      <c r="BV346">
        <v>9994.21535714286</v>
      </c>
      <c r="BW346">
        <v>0</v>
      </c>
      <c r="BX346">
        <v>1995.29392857143</v>
      </c>
      <c r="BY346">
        <v>-40.2668142857143</v>
      </c>
      <c r="BZ346">
        <v>1576.88928571429</v>
      </c>
      <c r="CA346">
        <v>1617.08071428571</v>
      </c>
      <c r="CB346">
        <v>0.666326</v>
      </c>
      <c r="CC346">
        <v>1577.84607142857</v>
      </c>
      <c r="CD346">
        <v>24.2621964285714</v>
      </c>
      <c r="CE346">
        <v>1.90316607142857</v>
      </c>
      <c r="CF346">
        <v>1.85229607142857</v>
      </c>
      <c r="CG346">
        <v>16.6609178571429</v>
      </c>
      <c r="CH346">
        <v>16.2352107142857</v>
      </c>
      <c r="CI346">
        <v>1999.98464285714</v>
      </c>
      <c r="CJ346">
        <v>0.979999142857143</v>
      </c>
      <c r="CK346">
        <v>0.0200008928571429</v>
      </c>
      <c r="CL346">
        <v>0</v>
      </c>
      <c r="CM346">
        <v>2.44393928571429</v>
      </c>
      <c r="CN346">
        <v>0</v>
      </c>
      <c r="CO346">
        <v>2054.24428571429</v>
      </c>
      <c r="CP346">
        <v>16705.2821428571</v>
      </c>
      <c r="CQ346">
        <v>46.625</v>
      </c>
      <c r="CR346">
        <v>49.446</v>
      </c>
      <c r="CS346">
        <v>47.687</v>
      </c>
      <c r="CT346">
        <v>47.437</v>
      </c>
      <c r="CU346">
        <v>46.214</v>
      </c>
      <c r="CV346">
        <v>1959.98357142857</v>
      </c>
      <c r="CW346">
        <v>40.0010714285714</v>
      </c>
      <c r="CX346">
        <v>0</v>
      </c>
      <c r="CY346">
        <v>1656176084.4</v>
      </c>
      <c r="CZ346">
        <v>0</v>
      </c>
      <c r="DA346">
        <v>0</v>
      </c>
      <c r="DB346" t="s">
        <v>356</v>
      </c>
      <c r="DC346">
        <v>1656081796.1</v>
      </c>
      <c r="DD346">
        <v>1656081786.6</v>
      </c>
      <c r="DE346">
        <v>0</v>
      </c>
      <c r="DF346">
        <v>0.447</v>
      </c>
      <c r="DG346">
        <v>0.012</v>
      </c>
      <c r="DH346">
        <v>1.816</v>
      </c>
      <c r="DI346">
        <v>-0.091</v>
      </c>
      <c r="DJ346">
        <v>420</v>
      </c>
      <c r="DK346">
        <v>13</v>
      </c>
      <c r="DL346">
        <v>0.64</v>
      </c>
      <c r="DM346">
        <v>0.22</v>
      </c>
      <c r="DN346">
        <v>-40.4052512195122</v>
      </c>
      <c r="DO346">
        <v>2.47558536585368</v>
      </c>
      <c r="DP346">
        <v>0.308673514568505</v>
      </c>
      <c r="DQ346">
        <v>0</v>
      </c>
      <c r="DR346">
        <v>0.675151536585366</v>
      </c>
      <c r="DS346">
        <v>-0.274821658536587</v>
      </c>
      <c r="DT346">
        <v>0.0432563791173767</v>
      </c>
      <c r="DU346">
        <v>0</v>
      </c>
      <c r="DV346">
        <v>0</v>
      </c>
      <c r="DW346">
        <v>2</v>
      </c>
      <c r="DX346" t="s">
        <v>357</v>
      </c>
      <c r="DY346">
        <v>2.78372</v>
      </c>
      <c r="DZ346">
        <v>2.71655</v>
      </c>
      <c r="EA346">
        <v>0.183771</v>
      </c>
      <c r="EB346">
        <v>0.186381</v>
      </c>
      <c r="EC346">
        <v>0.0883379</v>
      </c>
      <c r="ED346">
        <v>0.0861709</v>
      </c>
      <c r="EE346">
        <v>22590.3</v>
      </c>
      <c r="EF346">
        <v>19543.6</v>
      </c>
      <c r="EG346">
        <v>24825.2</v>
      </c>
      <c r="EH346">
        <v>23438.7</v>
      </c>
      <c r="EI346">
        <v>38740.9</v>
      </c>
      <c r="EJ346">
        <v>35513</v>
      </c>
      <c r="EK346">
        <v>45001.3</v>
      </c>
      <c r="EL346">
        <v>41893.2</v>
      </c>
      <c r="EM346">
        <v>1.64653</v>
      </c>
      <c r="EN346">
        <v>2.05905</v>
      </c>
      <c r="EO346">
        <v>-0.0589639</v>
      </c>
      <c r="EP346">
        <v>0</v>
      </c>
      <c r="EQ346">
        <v>29.6097</v>
      </c>
      <c r="ER346">
        <v>999.9</v>
      </c>
      <c r="ES346">
        <v>32.639</v>
      </c>
      <c r="ET346">
        <v>39.166</v>
      </c>
      <c r="EU346">
        <v>30.3088</v>
      </c>
      <c r="EV346">
        <v>53.8169</v>
      </c>
      <c r="EW346">
        <v>31.9351</v>
      </c>
      <c r="EX346">
        <v>2</v>
      </c>
      <c r="EY346">
        <v>0.767983</v>
      </c>
      <c r="EZ346">
        <v>6.20257</v>
      </c>
      <c r="FA346">
        <v>20.1289</v>
      </c>
      <c r="FB346">
        <v>5.23032</v>
      </c>
      <c r="FC346">
        <v>11.996</v>
      </c>
      <c r="FD346">
        <v>4.9552</v>
      </c>
      <c r="FE346">
        <v>3.30395</v>
      </c>
      <c r="FF346">
        <v>9999</v>
      </c>
      <c r="FG346">
        <v>312.6</v>
      </c>
      <c r="FH346">
        <v>3850.2</v>
      </c>
      <c r="FI346">
        <v>9999</v>
      </c>
      <c r="FJ346">
        <v>1.86813</v>
      </c>
      <c r="FK346">
        <v>1.86401</v>
      </c>
      <c r="FL346">
        <v>1.87135</v>
      </c>
      <c r="FM346">
        <v>1.86257</v>
      </c>
      <c r="FN346">
        <v>1.86187</v>
      </c>
      <c r="FO346">
        <v>1.86817</v>
      </c>
      <c r="FP346">
        <v>1.85837</v>
      </c>
      <c r="FQ346">
        <v>1.86462</v>
      </c>
      <c r="FR346">
        <v>5</v>
      </c>
      <c r="FS346">
        <v>0</v>
      </c>
      <c r="FT346">
        <v>0</v>
      </c>
      <c r="FU346">
        <v>0</v>
      </c>
      <c r="FV346" t="s">
        <v>358</v>
      </c>
      <c r="FW346" t="s">
        <v>359</v>
      </c>
      <c r="FX346" t="s">
        <v>360</v>
      </c>
      <c r="FY346" t="s">
        <v>360</v>
      </c>
      <c r="FZ346" t="s">
        <v>360</v>
      </c>
      <c r="GA346" t="s">
        <v>360</v>
      </c>
      <c r="GB346">
        <v>0</v>
      </c>
      <c r="GC346">
        <v>100</v>
      </c>
      <c r="GD346">
        <v>100</v>
      </c>
      <c r="GE346">
        <v>3.41</v>
      </c>
      <c r="GF346">
        <v>0.0515</v>
      </c>
      <c r="GG346">
        <v>0.394990895927804</v>
      </c>
      <c r="GH346">
        <v>0.00311535208462502</v>
      </c>
      <c r="GI346">
        <v>-2.16445174003142e-06</v>
      </c>
      <c r="GJ346">
        <v>9.0383515404126e-10</v>
      </c>
      <c r="GK346">
        <v>0.0515542376217994</v>
      </c>
      <c r="GL346">
        <v>0</v>
      </c>
      <c r="GM346">
        <v>0</v>
      </c>
      <c r="GN346">
        <v>0</v>
      </c>
      <c r="GO346">
        <v>18</v>
      </c>
      <c r="GP346">
        <v>2154</v>
      </c>
      <c r="GQ346">
        <v>2</v>
      </c>
      <c r="GR346">
        <v>17</v>
      </c>
      <c r="GS346">
        <v>1571.5</v>
      </c>
      <c r="GT346">
        <v>1571.6</v>
      </c>
      <c r="GU346">
        <v>3.80981</v>
      </c>
      <c r="GV346">
        <v>2.30225</v>
      </c>
      <c r="GW346">
        <v>1.99829</v>
      </c>
      <c r="GX346">
        <v>2.66357</v>
      </c>
      <c r="GY346">
        <v>2.09351</v>
      </c>
      <c r="GZ346">
        <v>2.41821</v>
      </c>
      <c r="HA346">
        <v>44.3899</v>
      </c>
      <c r="HB346">
        <v>14.78</v>
      </c>
      <c r="HC346">
        <v>18</v>
      </c>
      <c r="HD346">
        <v>403.911</v>
      </c>
      <c r="HE346">
        <v>692.586</v>
      </c>
      <c r="HF346">
        <v>22.999</v>
      </c>
      <c r="HG346">
        <v>36.7595</v>
      </c>
      <c r="HH346">
        <v>30.0009</v>
      </c>
      <c r="HI346">
        <v>36.4923</v>
      </c>
      <c r="HJ346">
        <v>36.4802</v>
      </c>
      <c r="HK346">
        <v>76.2496</v>
      </c>
      <c r="HL346">
        <v>21.5565</v>
      </c>
      <c r="HM346">
        <v>22.2062</v>
      </c>
      <c r="HN346">
        <v>23</v>
      </c>
      <c r="HO346">
        <v>1623.85</v>
      </c>
      <c r="HP346">
        <v>24.4304</v>
      </c>
      <c r="HQ346">
        <v>95.1514</v>
      </c>
      <c r="HR346">
        <v>98.4243</v>
      </c>
    </row>
    <row r="347" spans="1:226">
      <c r="A347">
        <v>331</v>
      </c>
      <c r="B347">
        <v>1656176090.5</v>
      </c>
      <c r="C347">
        <v>6294</v>
      </c>
      <c r="D347" t="s">
        <v>1023</v>
      </c>
      <c r="E347" t="s">
        <v>1024</v>
      </c>
      <c r="F347">
        <v>5</v>
      </c>
      <c r="G347" t="s">
        <v>832</v>
      </c>
      <c r="H347" t="s">
        <v>354</v>
      </c>
      <c r="I347">
        <v>1656176083</v>
      </c>
      <c r="J347">
        <f>(K347)/1000</f>
        <v>0</v>
      </c>
      <c r="K347">
        <f>IF(BF347, AN347, AH347)</f>
        <v>0</v>
      </c>
      <c r="L347">
        <f>IF(BF347, AI347, AG347)</f>
        <v>0</v>
      </c>
      <c r="M347">
        <f>BH347 - IF(AU347&gt;1, L347*BB347*100.0/(AW347*BV347), 0)</f>
        <v>0</v>
      </c>
      <c r="N347">
        <f>((T347-J347/2)*M347-L347)/(T347+J347/2)</f>
        <v>0</v>
      </c>
      <c r="O347">
        <f>N347*(BO347+BP347)/1000.0</f>
        <v>0</v>
      </c>
      <c r="P347">
        <f>(BH347 - IF(AU347&gt;1, L347*BB347*100.0/(AW347*BV347), 0))*(BO347+BP347)/1000.0</f>
        <v>0</v>
      </c>
      <c r="Q347">
        <f>2.0/((1/S347-1/R347)+SIGN(S347)*SQRT((1/S347-1/R347)*(1/S347-1/R347) + 4*BC347/((BC347+1)*(BC347+1))*(2*1/S347*1/R347-1/R347*1/R347)))</f>
        <v>0</v>
      </c>
      <c r="R347">
        <f>IF(LEFT(BD347,1)&lt;&gt;"0",IF(LEFT(BD347,1)="1",3.0,BE347),$D$5+$E$5*(BV347*BO347/($K$5*1000))+$F$5*(BV347*BO347/($K$5*1000))*MAX(MIN(BB347,$J$5),$I$5)*MAX(MIN(BB347,$J$5),$I$5)+$G$5*MAX(MIN(BB347,$J$5),$I$5)*(BV347*BO347/($K$5*1000))+$H$5*(BV347*BO347/($K$5*1000))*(BV347*BO347/($K$5*1000)))</f>
        <v>0</v>
      </c>
      <c r="S347">
        <f>J347*(1000-(1000*0.61365*exp(17.502*W347/(240.97+W347))/(BO347+BP347)+BJ347)/2)/(1000*0.61365*exp(17.502*W347/(240.97+W347))/(BO347+BP347)-BJ347)</f>
        <v>0</v>
      </c>
      <c r="T347">
        <f>1/((BC347+1)/(Q347/1.6)+1/(R347/1.37)) + BC347/((BC347+1)/(Q347/1.6) + BC347/(R347/1.37))</f>
        <v>0</v>
      </c>
      <c r="U347">
        <f>(AX347*BA347)</f>
        <v>0</v>
      </c>
      <c r="V347">
        <f>(BQ347+(U347+2*0.95*5.67E-8*(((BQ347+$B$7)+273)^4-(BQ347+273)^4)-44100*J347)/(1.84*29.3*R347+8*0.95*5.67E-8*(BQ347+273)^3))</f>
        <v>0</v>
      </c>
      <c r="W347">
        <f>($C$7*BR347+$D$7*BS347+$E$7*V347)</f>
        <v>0</v>
      </c>
      <c r="X347">
        <f>0.61365*exp(17.502*W347/(240.97+W347))</f>
        <v>0</v>
      </c>
      <c r="Y347">
        <f>(Z347/AA347*100)</f>
        <v>0</v>
      </c>
      <c r="Z347">
        <f>BJ347*(BO347+BP347)/1000</f>
        <v>0</v>
      </c>
      <c r="AA347">
        <f>0.61365*exp(17.502*BQ347/(240.97+BQ347))</f>
        <v>0</v>
      </c>
      <c r="AB347">
        <f>(X347-BJ347*(BO347+BP347)/1000)</f>
        <v>0</v>
      </c>
      <c r="AC347">
        <f>(-J347*44100)</f>
        <v>0</v>
      </c>
      <c r="AD347">
        <f>2*29.3*R347*0.92*(BQ347-W347)</f>
        <v>0</v>
      </c>
      <c r="AE347">
        <f>2*0.95*5.67E-8*(((BQ347+$B$7)+273)^4-(W347+273)^4)</f>
        <v>0</v>
      </c>
      <c r="AF347">
        <f>U347+AE347+AC347+AD347</f>
        <v>0</v>
      </c>
      <c r="AG347">
        <f>BN347*AU347*(BI347-BH347*(1000-AU347*BK347)/(1000-AU347*BJ347))/(100*BB347)</f>
        <v>0</v>
      </c>
      <c r="AH347">
        <f>1000*BN347*AU347*(BJ347-BK347)/(100*BB347*(1000-AU347*BJ347))</f>
        <v>0</v>
      </c>
      <c r="AI347">
        <f>(AJ347 - AK347 - BO347*1E3/(8.314*(BQ347+273.15)) * AM347/BN347 * AL347) * BN347/(100*BB347) * (1000 - BK347)/1000</f>
        <v>0</v>
      </c>
      <c r="AJ347">
        <v>1649.18416399261</v>
      </c>
      <c r="AK347">
        <v>1618.53648484848</v>
      </c>
      <c r="AL347">
        <v>3.38573590269687</v>
      </c>
      <c r="AM347">
        <v>66.8778104933795</v>
      </c>
      <c r="AN347">
        <f>(AP347 - AO347 + BO347*1E3/(8.314*(BQ347+273.15)) * AR347/BN347 * AQ347) * BN347/(100*BB347) * 1000/(1000 - AP347)</f>
        <v>0</v>
      </c>
      <c r="AO347">
        <v>24.3341784629127</v>
      </c>
      <c r="AP347">
        <v>24.9388260606061</v>
      </c>
      <c r="AQ347">
        <v>0.000676187454691739</v>
      </c>
      <c r="AR347">
        <v>77.414151381061</v>
      </c>
      <c r="AS347">
        <v>34</v>
      </c>
      <c r="AT347">
        <v>7</v>
      </c>
      <c r="AU347">
        <f>IF(AS347*$H$13&gt;=AW347,1.0,(AW347/(AW347-AS347*$H$13)))</f>
        <v>0</v>
      </c>
      <c r="AV347">
        <f>(AU347-1)*100</f>
        <v>0</v>
      </c>
      <c r="AW347">
        <f>MAX(0,($B$13+$C$13*BV347)/(1+$D$13*BV347)*BO347/(BQ347+273)*$E$13)</f>
        <v>0</v>
      </c>
      <c r="AX347">
        <f>$B$11*BW347+$C$11*BX347+$F$11*CI347*(1-CL347)</f>
        <v>0</v>
      </c>
      <c r="AY347">
        <f>AX347*AZ347</f>
        <v>0</v>
      </c>
      <c r="AZ347">
        <f>($B$11*$D$9+$C$11*$D$9+$F$11*((CV347+CN347)/MAX(CV347+CN347+CW347, 0.1)*$I$9+CW347/MAX(CV347+CN347+CW347, 0.1)*$J$9))/($B$11+$C$11+$F$11)</f>
        <v>0</v>
      </c>
      <c r="BA347">
        <f>($B$11*$K$9+$C$11*$K$9+$F$11*((CV347+CN347)/MAX(CV347+CN347+CW347, 0.1)*$P$9+CW347/MAX(CV347+CN347+CW347, 0.1)*$Q$9))/($B$11+$C$11+$F$11)</f>
        <v>0</v>
      </c>
      <c r="BB347">
        <v>2.18</v>
      </c>
      <c r="BC347">
        <v>0.5</v>
      </c>
      <c r="BD347" t="s">
        <v>355</v>
      </c>
      <c r="BE347">
        <v>2</v>
      </c>
      <c r="BF347" t="b">
        <v>1</v>
      </c>
      <c r="BG347">
        <v>1656176083</v>
      </c>
      <c r="BH347">
        <v>1555.1462962963</v>
      </c>
      <c r="BI347">
        <v>1595.28037037037</v>
      </c>
      <c r="BJ347">
        <v>24.9236851851852</v>
      </c>
      <c r="BK347">
        <v>24.3042814814815</v>
      </c>
      <c r="BL347">
        <v>1551.75185185185</v>
      </c>
      <c r="BM347">
        <v>24.8721222222222</v>
      </c>
      <c r="BN347">
        <v>500.007962962963</v>
      </c>
      <c r="BO347">
        <v>76.3453148148148</v>
      </c>
      <c r="BP347">
        <v>0.0999845814814815</v>
      </c>
      <c r="BQ347">
        <v>28.1773962962963</v>
      </c>
      <c r="BR347">
        <v>28.6589185185185</v>
      </c>
      <c r="BS347">
        <v>999.9</v>
      </c>
      <c r="BT347">
        <v>0</v>
      </c>
      <c r="BU347">
        <v>0</v>
      </c>
      <c r="BV347">
        <v>10000.58</v>
      </c>
      <c r="BW347">
        <v>0</v>
      </c>
      <c r="BX347">
        <v>1997.83777777778</v>
      </c>
      <c r="BY347">
        <v>-40.1335592592593</v>
      </c>
      <c r="BZ347">
        <v>1594.89777777778</v>
      </c>
      <c r="CA347">
        <v>1635.01814814815</v>
      </c>
      <c r="CB347">
        <v>0.619404777777778</v>
      </c>
      <c r="CC347">
        <v>1595.28037037037</v>
      </c>
      <c r="CD347">
        <v>24.3042814814815</v>
      </c>
      <c r="CE347">
        <v>1.90280666666667</v>
      </c>
      <c r="CF347">
        <v>1.85551740740741</v>
      </c>
      <c r="CG347">
        <v>16.6579481481482</v>
      </c>
      <c r="CH347">
        <v>16.2624777777778</v>
      </c>
      <c r="CI347">
        <v>1999.98</v>
      </c>
      <c r="CJ347">
        <v>0.979999370370371</v>
      </c>
      <c r="CK347">
        <v>0.0200007222222222</v>
      </c>
      <c r="CL347">
        <v>0</v>
      </c>
      <c r="CM347">
        <v>2.4997962962963</v>
      </c>
      <c r="CN347">
        <v>0</v>
      </c>
      <c r="CO347">
        <v>2053.95259259259</v>
      </c>
      <c r="CP347">
        <v>16705.2407407407</v>
      </c>
      <c r="CQ347">
        <v>46.625</v>
      </c>
      <c r="CR347">
        <v>49.4463333333333</v>
      </c>
      <c r="CS347">
        <v>47.6824074074074</v>
      </c>
      <c r="CT347">
        <v>47.437</v>
      </c>
      <c r="CU347">
        <v>46.208</v>
      </c>
      <c r="CV347">
        <v>1959.97962962963</v>
      </c>
      <c r="CW347">
        <v>40.0003703703704</v>
      </c>
      <c r="CX347">
        <v>0</v>
      </c>
      <c r="CY347">
        <v>1656176089.8</v>
      </c>
      <c r="CZ347">
        <v>0</v>
      </c>
      <c r="DA347">
        <v>0</v>
      </c>
      <c r="DB347" t="s">
        <v>356</v>
      </c>
      <c r="DC347">
        <v>1656081796.1</v>
      </c>
      <c r="DD347">
        <v>1656081786.6</v>
      </c>
      <c r="DE347">
        <v>0</v>
      </c>
      <c r="DF347">
        <v>0.447</v>
      </c>
      <c r="DG347">
        <v>0.012</v>
      </c>
      <c r="DH347">
        <v>1.816</v>
      </c>
      <c r="DI347">
        <v>-0.091</v>
      </c>
      <c r="DJ347">
        <v>420</v>
      </c>
      <c r="DK347">
        <v>13</v>
      </c>
      <c r="DL347">
        <v>0.64</v>
      </c>
      <c r="DM347">
        <v>0.22</v>
      </c>
      <c r="DN347">
        <v>-40.2230682926829</v>
      </c>
      <c r="DO347">
        <v>2.09384947735189</v>
      </c>
      <c r="DP347">
        <v>0.293661281933524</v>
      </c>
      <c r="DQ347">
        <v>0</v>
      </c>
      <c r="DR347">
        <v>0.649345073170732</v>
      </c>
      <c r="DS347">
        <v>-0.537799986062719</v>
      </c>
      <c r="DT347">
        <v>0.0562309922961031</v>
      </c>
      <c r="DU347">
        <v>0</v>
      </c>
      <c r="DV347">
        <v>0</v>
      </c>
      <c r="DW347">
        <v>2</v>
      </c>
      <c r="DX347" t="s">
        <v>357</v>
      </c>
      <c r="DY347">
        <v>2.78374</v>
      </c>
      <c r="DZ347">
        <v>2.71655</v>
      </c>
      <c r="EA347">
        <v>0.184925</v>
      </c>
      <c r="EB347">
        <v>0.18753</v>
      </c>
      <c r="EC347">
        <v>0.0883629</v>
      </c>
      <c r="ED347">
        <v>0.0862504</v>
      </c>
      <c r="EE347">
        <v>22557.7</v>
      </c>
      <c r="EF347">
        <v>19515.3</v>
      </c>
      <c r="EG347">
        <v>24824.6</v>
      </c>
      <c r="EH347">
        <v>23438.1</v>
      </c>
      <c r="EI347">
        <v>38738.7</v>
      </c>
      <c r="EJ347">
        <v>35509.1</v>
      </c>
      <c r="EK347">
        <v>44999.9</v>
      </c>
      <c r="EL347">
        <v>41892.2</v>
      </c>
      <c r="EM347">
        <v>1.64657</v>
      </c>
      <c r="EN347">
        <v>2.05905</v>
      </c>
      <c r="EO347">
        <v>-0.0625104</v>
      </c>
      <c r="EP347">
        <v>0</v>
      </c>
      <c r="EQ347">
        <v>29.6097</v>
      </c>
      <c r="ER347">
        <v>999.9</v>
      </c>
      <c r="ES347">
        <v>32.615</v>
      </c>
      <c r="ET347">
        <v>39.176</v>
      </c>
      <c r="EU347">
        <v>30.3029</v>
      </c>
      <c r="EV347">
        <v>53.7969</v>
      </c>
      <c r="EW347">
        <v>31.8189</v>
      </c>
      <c r="EX347">
        <v>2</v>
      </c>
      <c r="EY347">
        <v>0.768735</v>
      </c>
      <c r="EZ347">
        <v>6.20057</v>
      </c>
      <c r="FA347">
        <v>20.129</v>
      </c>
      <c r="FB347">
        <v>5.23107</v>
      </c>
      <c r="FC347">
        <v>11.9972</v>
      </c>
      <c r="FD347">
        <v>4.95525</v>
      </c>
      <c r="FE347">
        <v>3.304</v>
      </c>
      <c r="FF347">
        <v>9999</v>
      </c>
      <c r="FG347">
        <v>312.6</v>
      </c>
      <c r="FH347">
        <v>3850.5</v>
      </c>
      <c r="FI347">
        <v>9999</v>
      </c>
      <c r="FJ347">
        <v>1.86813</v>
      </c>
      <c r="FK347">
        <v>1.86401</v>
      </c>
      <c r="FL347">
        <v>1.87135</v>
      </c>
      <c r="FM347">
        <v>1.86257</v>
      </c>
      <c r="FN347">
        <v>1.86186</v>
      </c>
      <c r="FO347">
        <v>1.86815</v>
      </c>
      <c r="FP347">
        <v>1.85837</v>
      </c>
      <c r="FQ347">
        <v>1.86462</v>
      </c>
      <c r="FR347">
        <v>5</v>
      </c>
      <c r="FS347">
        <v>0</v>
      </c>
      <c r="FT347">
        <v>0</v>
      </c>
      <c r="FU347">
        <v>0</v>
      </c>
      <c r="FV347" t="s">
        <v>358</v>
      </c>
      <c r="FW347" t="s">
        <v>359</v>
      </c>
      <c r="FX347" t="s">
        <v>360</v>
      </c>
      <c r="FY347" t="s">
        <v>360</v>
      </c>
      <c r="FZ347" t="s">
        <v>360</v>
      </c>
      <c r="GA347" t="s">
        <v>360</v>
      </c>
      <c r="GB347">
        <v>0</v>
      </c>
      <c r="GC347">
        <v>100</v>
      </c>
      <c r="GD347">
        <v>100</v>
      </c>
      <c r="GE347">
        <v>3.46</v>
      </c>
      <c r="GF347">
        <v>0.0516</v>
      </c>
      <c r="GG347">
        <v>0.394990895927804</v>
      </c>
      <c r="GH347">
        <v>0.00311535208462502</v>
      </c>
      <c r="GI347">
        <v>-2.16445174003142e-06</v>
      </c>
      <c r="GJ347">
        <v>9.0383515404126e-10</v>
      </c>
      <c r="GK347">
        <v>0.0515542376217994</v>
      </c>
      <c r="GL347">
        <v>0</v>
      </c>
      <c r="GM347">
        <v>0</v>
      </c>
      <c r="GN347">
        <v>0</v>
      </c>
      <c r="GO347">
        <v>18</v>
      </c>
      <c r="GP347">
        <v>2154</v>
      </c>
      <c r="GQ347">
        <v>2</v>
      </c>
      <c r="GR347">
        <v>17</v>
      </c>
      <c r="GS347">
        <v>1571.6</v>
      </c>
      <c r="GT347">
        <v>1571.7</v>
      </c>
      <c r="GU347">
        <v>3.83789</v>
      </c>
      <c r="GV347">
        <v>2.31445</v>
      </c>
      <c r="GW347">
        <v>1.99829</v>
      </c>
      <c r="GX347">
        <v>2.66357</v>
      </c>
      <c r="GY347">
        <v>2.09351</v>
      </c>
      <c r="GZ347">
        <v>2.32788</v>
      </c>
      <c r="HA347">
        <v>44.3899</v>
      </c>
      <c r="HB347">
        <v>14.7712</v>
      </c>
      <c r="HC347">
        <v>18</v>
      </c>
      <c r="HD347">
        <v>403.987</v>
      </c>
      <c r="HE347">
        <v>692.684</v>
      </c>
      <c r="HF347">
        <v>22.9993</v>
      </c>
      <c r="HG347">
        <v>36.7688</v>
      </c>
      <c r="HH347">
        <v>30.0008</v>
      </c>
      <c r="HI347">
        <v>36.5005</v>
      </c>
      <c r="HJ347">
        <v>36.4893</v>
      </c>
      <c r="HK347">
        <v>76.8036</v>
      </c>
      <c r="HL347">
        <v>21.2848</v>
      </c>
      <c r="HM347">
        <v>22.2062</v>
      </c>
      <c r="HN347">
        <v>23</v>
      </c>
      <c r="HO347">
        <v>1644.03</v>
      </c>
      <c r="HP347">
        <v>24.4422</v>
      </c>
      <c r="HQ347">
        <v>95.1488</v>
      </c>
      <c r="HR347">
        <v>98.4219</v>
      </c>
    </row>
    <row r="348" spans="1:226">
      <c r="A348">
        <v>332</v>
      </c>
      <c r="B348">
        <v>1656176095.5</v>
      </c>
      <c r="C348">
        <v>6299</v>
      </c>
      <c r="D348" t="s">
        <v>1025</v>
      </c>
      <c r="E348" t="s">
        <v>1026</v>
      </c>
      <c r="F348">
        <v>5</v>
      </c>
      <c r="G348" t="s">
        <v>832</v>
      </c>
      <c r="H348" t="s">
        <v>354</v>
      </c>
      <c r="I348">
        <v>1656176087.71429</v>
      </c>
      <c r="J348">
        <f>(K348)/1000</f>
        <v>0</v>
      </c>
      <c r="K348">
        <f>IF(BF348, AN348, AH348)</f>
        <v>0</v>
      </c>
      <c r="L348">
        <f>IF(BF348, AI348, AG348)</f>
        <v>0</v>
      </c>
      <c r="M348">
        <f>BH348 - IF(AU348&gt;1, L348*BB348*100.0/(AW348*BV348), 0)</f>
        <v>0</v>
      </c>
      <c r="N348">
        <f>((T348-J348/2)*M348-L348)/(T348+J348/2)</f>
        <v>0</v>
      </c>
      <c r="O348">
        <f>N348*(BO348+BP348)/1000.0</f>
        <v>0</v>
      </c>
      <c r="P348">
        <f>(BH348 - IF(AU348&gt;1, L348*BB348*100.0/(AW348*BV348), 0))*(BO348+BP348)/1000.0</f>
        <v>0</v>
      </c>
      <c r="Q348">
        <f>2.0/((1/S348-1/R348)+SIGN(S348)*SQRT((1/S348-1/R348)*(1/S348-1/R348) + 4*BC348/((BC348+1)*(BC348+1))*(2*1/S348*1/R348-1/R348*1/R348)))</f>
        <v>0</v>
      </c>
      <c r="R348">
        <f>IF(LEFT(BD348,1)&lt;&gt;"0",IF(LEFT(BD348,1)="1",3.0,BE348),$D$5+$E$5*(BV348*BO348/($K$5*1000))+$F$5*(BV348*BO348/($K$5*1000))*MAX(MIN(BB348,$J$5),$I$5)*MAX(MIN(BB348,$J$5),$I$5)+$G$5*MAX(MIN(BB348,$J$5),$I$5)*(BV348*BO348/($K$5*1000))+$H$5*(BV348*BO348/($K$5*1000))*(BV348*BO348/($K$5*1000)))</f>
        <v>0</v>
      </c>
      <c r="S348">
        <f>J348*(1000-(1000*0.61365*exp(17.502*W348/(240.97+W348))/(BO348+BP348)+BJ348)/2)/(1000*0.61365*exp(17.502*W348/(240.97+W348))/(BO348+BP348)-BJ348)</f>
        <v>0</v>
      </c>
      <c r="T348">
        <f>1/((BC348+1)/(Q348/1.6)+1/(R348/1.37)) + BC348/((BC348+1)/(Q348/1.6) + BC348/(R348/1.37))</f>
        <v>0</v>
      </c>
      <c r="U348">
        <f>(AX348*BA348)</f>
        <v>0</v>
      </c>
      <c r="V348">
        <f>(BQ348+(U348+2*0.95*5.67E-8*(((BQ348+$B$7)+273)^4-(BQ348+273)^4)-44100*J348)/(1.84*29.3*R348+8*0.95*5.67E-8*(BQ348+273)^3))</f>
        <v>0</v>
      </c>
      <c r="W348">
        <f>($C$7*BR348+$D$7*BS348+$E$7*V348)</f>
        <v>0</v>
      </c>
      <c r="X348">
        <f>0.61365*exp(17.502*W348/(240.97+W348))</f>
        <v>0</v>
      </c>
      <c r="Y348">
        <f>(Z348/AA348*100)</f>
        <v>0</v>
      </c>
      <c r="Z348">
        <f>BJ348*(BO348+BP348)/1000</f>
        <v>0</v>
      </c>
      <c r="AA348">
        <f>0.61365*exp(17.502*BQ348/(240.97+BQ348))</f>
        <v>0</v>
      </c>
      <c r="AB348">
        <f>(X348-BJ348*(BO348+BP348)/1000)</f>
        <v>0</v>
      </c>
      <c r="AC348">
        <f>(-J348*44100)</f>
        <v>0</v>
      </c>
      <c r="AD348">
        <f>2*29.3*R348*0.92*(BQ348-W348)</f>
        <v>0</v>
      </c>
      <c r="AE348">
        <f>2*0.95*5.67E-8*(((BQ348+$B$7)+273)^4-(W348+273)^4)</f>
        <v>0</v>
      </c>
      <c r="AF348">
        <f>U348+AE348+AC348+AD348</f>
        <v>0</v>
      </c>
      <c r="AG348">
        <f>BN348*AU348*(BI348-BH348*(1000-AU348*BK348)/(1000-AU348*BJ348))/(100*BB348)</f>
        <v>0</v>
      </c>
      <c r="AH348">
        <f>1000*BN348*AU348*(BJ348-BK348)/(100*BB348*(1000-AU348*BJ348))</f>
        <v>0</v>
      </c>
      <c r="AI348">
        <f>(AJ348 - AK348 - BO348*1E3/(8.314*(BQ348+273.15)) * AM348/BN348 * AL348) * BN348/(100*BB348) * (1000 - BK348)/1000</f>
        <v>0</v>
      </c>
      <c r="AJ348">
        <v>1666.41668186215</v>
      </c>
      <c r="AK348">
        <v>1635.51563636364</v>
      </c>
      <c r="AL348">
        <v>3.40728873081685</v>
      </c>
      <c r="AM348">
        <v>66.8778104933795</v>
      </c>
      <c r="AN348">
        <f>(AP348 - AO348 + BO348*1E3/(8.314*(BQ348+273.15)) * AR348/BN348 * AQ348) * BN348/(100*BB348) * 1000/(1000 - AP348)</f>
        <v>0</v>
      </c>
      <c r="AO348">
        <v>24.374459474097</v>
      </c>
      <c r="AP348">
        <v>24.9560921212121</v>
      </c>
      <c r="AQ348">
        <v>0.00095619751569897</v>
      </c>
      <c r="AR348">
        <v>77.414151381061</v>
      </c>
      <c r="AS348">
        <v>34</v>
      </c>
      <c r="AT348">
        <v>7</v>
      </c>
      <c r="AU348">
        <f>IF(AS348*$H$13&gt;=AW348,1.0,(AW348/(AW348-AS348*$H$13)))</f>
        <v>0</v>
      </c>
      <c r="AV348">
        <f>(AU348-1)*100</f>
        <v>0</v>
      </c>
      <c r="AW348">
        <f>MAX(0,($B$13+$C$13*BV348)/(1+$D$13*BV348)*BO348/(BQ348+273)*$E$13)</f>
        <v>0</v>
      </c>
      <c r="AX348">
        <f>$B$11*BW348+$C$11*BX348+$F$11*CI348*(1-CL348)</f>
        <v>0</v>
      </c>
      <c r="AY348">
        <f>AX348*AZ348</f>
        <v>0</v>
      </c>
      <c r="AZ348">
        <f>($B$11*$D$9+$C$11*$D$9+$F$11*((CV348+CN348)/MAX(CV348+CN348+CW348, 0.1)*$I$9+CW348/MAX(CV348+CN348+CW348, 0.1)*$J$9))/($B$11+$C$11+$F$11)</f>
        <v>0</v>
      </c>
      <c r="BA348">
        <f>($B$11*$K$9+$C$11*$K$9+$F$11*((CV348+CN348)/MAX(CV348+CN348+CW348, 0.1)*$P$9+CW348/MAX(CV348+CN348+CW348, 0.1)*$Q$9))/($B$11+$C$11+$F$11)</f>
        <v>0</v>
      </c>
      <c r="BB348">
        <v>2.18</v>
      </c>
      <c r="BC348">
        <v>0.5</v>
      </c>
      <c r="BD348" t="s">
        <v>355</v>
      </c>
      <c r="BE348">
        <v>2</v>
      </c>
      <c r="BF348" t="b">
        <v>1</v>
      </c>
      <c r="BG348">
        <v>1656176087.71429</v>
      </c>
      <c r="BH348">
        <v>1570.69107142857</v>
      </c>
      <c r="BI348">
        <v>1610.78107142857</v>
      </c>
      <c r="BJ348">
        <v>24.9338785714286</v>
      </c>
      <c r="BK348">
        <v>24.3463357142857</v>
      </c>
      <c r="BL348">
        <v>1567.25142857143</v>
      </c>
      <c r="BM348">
        <v>24.8823107142857</v>
      </c>
      <c r="BN348">
        <v>500.009928571429</v>
      </c>
      <c r="BO348">
        <v>76.3453642857143</v>
      </c>
      <c r="BP348">
        <v>0.100010275</v>
      </c>
      <c r="BQ348">
        <v>28.1809392857143</v>
      </c>
      <c r="BR348">
        <v>28.6344107142857</v>
      </c>
      <c r="BS348">
        <v>999.9</v>
      </c>
      <c r="BT348">
        <v>0</v>
      </c>
      <c r="BU348">
        <v>0</v>
      </c>
      <c r="BV348">
        <v>10002.6560714286</v>
      </c>
      <c r="BW348">
        <v>0</v>
      </c>
      <c r="BX348">
        <v>1997.84535714286</v>
      </c>
      <c r="BY348">
        <v>-40.0895071428571</v>
      </c>
      <c r="BZ348">
        <v>1610.8575</v>
      </c>
      <c r="CA348">
        <v>1650.97642857143</v>
      </c>
      <c r="CB348">
        <v>0.587536178571429</v>
      </c>
      <c r="CC348">
        <v>1610.78107142857</v>
      </c>
      <c r="CD348">
        <v>24.3463357142857</v>
      </c>
      <c r="CE348">
        <v>1.90358642857143</v>
      </c>
      <c r="CF348">
        <v>1.85872964285714</v>
      </c>
      <c r="CG348">
        <v>16.6643857142857</v>
      </c>
      <c r="CH348">
        <v>16.289625</v>
      </c>
      <c r="CI348">
        <v>1999.99464285714</v>
      </c>
      <c r="CJ348">
        <v>0.979999714285715</v>
      </c>
      <c r="CK348">
        <v>0.0200004642857143</v>
      </c>
      <c r="CL348">
        <v>0</v>
      </c>
      <c r="CM348">
        <v>2.46398571428571</v>
      </c>
      <c r="CN348">
        <v>0</v>
      </c>
      <c r="CO348">
        <v>2053.77714285714</v>
      </c>
      <c r="CP348">
        <v>16705.3678571429</v>
      </c>
      <c r="CQ348">
        <v>46.625</v>
      </c>
      <c r="CR348">
        <v>49.4505</v>
      </c>
      <c r="CS348">
        <v>47.6825714285714</v>
      </c>
      <c r="CT348">
        <v>47.437</v>
      </c>
      <c r="CU348">
        <v>46.22075</v>
      </c>
      <c r="CV348">
        <v>1959.99464285714</v>
      </c>
      <c r="CW348">
        <v>40</v>
      </c>
      <c r="CX348">
        <v>0</v>
      </c>
      <c r="CY348">
        <v>1656176094.6</v>
      </c>
      <c r="CZ348">
        <v>0</v>
      </c>
      <c r="DA348">
        <v>0</v>
      </c>
      <c r="DB348" t="s">
        <v>356</v>
      </c>
      <c r="DC348">
        <v>1656081796.1</v>
      </c>
      <c r="DD348">
        <v>1656081786.6</v>
      </c>
      <c r="DE348">
        <v>0</v>
      </c>
      <c r="DF348">
        <v>0.447</v>
      </c>
      <c r="DG348">
        <v>0.012</v>
      </c>
      <c r="DH348">
        <v>1.816</v>
      </c>
      <c r="DI348">
        <v>-0.091</v>
      </c>
      <c r="DJ348">
        <v>420</v>
      </c>
      <c r="DK348">
        <v>13</v>
      </c>
      <c r="DL348">
        <v>0.64</v>
      </c>
      <c r="DM348">
        <v>0.22</v>
      </c>
      <c r="DN348">
        <v>-40.1885268292683</v>
      </c>
      <c r="DO348">
        <v>0.888562369337944</v>
      </c>
      <c r="DP348">
        <v>0.27564498289877</v>
      </c>
      <c r="DQ348">
        <v>0</v>
      </c>
      <c r="DR348">
        <v>0.618419219512195</v>
      </c>
      <c r="DS348">
        <v>-0.455378216027874</v>
      </c>
      <c r="DT348">
        <v>0.0484190882267305</v>
      </c>
      <c r="DU348">
        <v>0</v>
      </c>
      <c r="DV348">
        <v>0</v>
      </c>
      <c r="DW348">
        <v>2</v>
      </c>
      <c r="DX348" t="s">
        <v>357</v>
      </c>
      <c r="DY348">
        <v>2.78363</v>
      </c>
      <c r="DZ348">
        <v>2.7165</v>
      </c>
      <c r="EA348">
        <v>0.186078</v>
      </c>
      <c r="EB348">
        <v>0.188688</v>
      </c>
      <c r="EC348">
        <v>0.088406</v>
      </c>
      <c r="ED348">
        <v>0.0863158</v>
      </c>
      <c r="EE348">
        <v>22524.8</v>
      </c>
      <c r="EF348">
        <v>19487.4</v>
      </c>
      <c r="EG348">
        <v>24823.6</v>
      </c>
      <c r="EH348">
        <v>23438.1</v>
      </c>
      <c r="EI348">
        <v>38735.9</v>
      </c>
      <c r="EJ348">
        <v>35506.6</v>
      </c>
      <c r="EK348">
        <v>44998.7</v>
      </c>
      <c r="EL348">
        <v>41892.2</v>
      </c>
      <c r="EM348">
        <v>1.64657</v>
      </c>
      <c r="EN348">
        <v>2.05893</v>
      </c>
      <c r="EO348">
        <v>-0.0621676</v>
      </c>
      <c r="EP348">
        <v>0</v>
      </c>
      <c r="EQ348">
        <v>29.6122</v>
      </c>
      <c r="ER348">
        <v>999.9</v>
      </c>
      <c r="ES348">
        <v>32.615</v>
      </c>
      <c r="ET348">
        <v>39.176</v>
      </c>
      <c r="EU348">
        <v>30.3038</v>
      </c>
      <c r="EV348">
        <v>53.7169</v>
      </c>
      <c r="EW348">
        <v>31.7508</v>
      </c>
      <c r="EX348">
        <v>2</v>
      </c>
      <c r="EY348">
        <v>0.769233</v>
      </c>
      <c r="EZ348">
        <v>6.20023</v>
      </c>
      <c r="FA348">
        <v>20.129</v>
      </c>
      <c r="FB348">
        <v>5.23197</v>
      </c>
      <c r="FC348">
        <v>11.9974</v>
      </c>
      <c r="FD348">
        <v>4.95505</v>
      </c>
      <c r="FE348">
        <v>3.30398</v>
      </c>
      <c r="FF348">
        <v>9999</v>
      </c>
      <c r="FG348">
        <v>312.6</v>
      </c>
      <c r="FH348">
        <v>3850.5</v>
      </c>
      <c r="FI348">
        <v>9999</v>
      </c>
      <c r="FJ348">
        <v>1.86813</v>
      </c>
      <c r="FK348">
        <v>1.86401</v>
      </c>
      <c r="FL348">
        <v>1.87135</v>
      </c>
      <c r="FM348">
        <v>1.86256</v>
      </c>
      <c r="FN348">
        <v>1.86187</v>
      </c>
      <c r="FO348">
        <v>1.86817</v>
      </c>
      <c r="FP348">
        <v>1.85837</v>
      </c>
      <c r="FQ348">
        <v>1.86462</v>
      </c>
      <c r="FR348">
        <v>5</v>
      </c>
      <c r="FS348">
        <v>0</v>
      </c>
      <c r="FT348">
        <v>0</v>
      </c>
      <c r="FU348">
        <v>0</v>
      </c>
      <c r="FV348" t="s">
        <v>358</v>
      </c>
      <c r="FW348" t="s">
        <v>359</v>
      </c>
      <c r="FX348" t="s">
        <v>360</v>
      </c>
      <c r="FY348" t="s">
        <v>360</v>
      </c>
      <c r="FZ348" t="s">
        <v>360</v>
      </c>
      <c r="GA348" t="s">
        <v>360</v>
      </c>
      <c r="GB348">
        <v>0</v>
      </c>
      <c r="GC348">
        <v>100</v>
      </c>
      <c r="GD348">
        <v>100</v>
      </c>
      <c r="GE348">
        <v>3.52</v>
      </c>
      <c r="GF348">
        <v>0.0516</v>
      </c>
      <c r="GG348">
        <v>0.394990895927804</v>
      </c>
      <c r="GH348">
        <v>0.00311535208462502</v>
      </c>
      <c r="GI348">
        <v>-2.16445174003142e-06</v>
      </c>
      <c r="GJ348">
        <v>9.0383515404126e-10</v>
      </c>
      <c r="GK348">
        <v>0.0515542376217994</v>
      </c>
      <c r="GL348">
        <v>0</v>
      </c>
      <c r="GM348">
        <v>0</v>
      </c>
      <c r="GN348">
        <v>0</v>
      </c>
      <c r="GO348">
        <v>18</v>
      </c>
      <c r="GP348">
        <v>2154</v>
      </c>
      <c r="GQ348">
        <v>2</v>
      </c>
      <c r="GR348">
        <v>17</v>
      </c>
      <c r="GS348">
        <v>1571.7</v>
      </c>
      <c r="GT348">
        <v>1571.8</v>
      </c>
      <c r="GU348">
        <v>3.86841</v>
      </c>
      <c r="GV348">
        <v>2.29858</v>
      </c>
      <c r="GW348">
        <v>1.99829</v>
      </c>
      <c r="GX348">
        <v>2.66357</v>
      </c>
      <c r="GY348">
        <v>2.09351</v>
      </c>
      <c r="GZ348">
        <v>2.43042</v>
      </c>
      <c r="HA348">
        <v>44.3899</v>
      </c>
      <c r="HB348">
        <v>14.78</v>
      </c>
      <c r="HC348">
        <v>18</v>
      </c>
      <c r="HD348">
        <v>404.036</v>
      </c>
      <c r="HE348">
        <v>692.682</v>
      </c>
      <c r="HF348">
        <v>22.9997</v>
      </c>
      <c r="HG348">
        <v>36.7785</v>
      </c>
      <c r="HH348">
        <v>30.0007</v>
      </c>
      <c r="HI348">
        <v>36.5092</v>
      </c>
      <c r="HJ348">
        <v>36.4994</v>
      </c>
      <c r="HK348">
        <v>77.4213</v>
      </c>
      <c r="HL348">
        <v>21.2848</v>
      </c>
      <c r="HM348">
        <v>22.2062</v>
      </c>
      <c r="HN348">
        <v>23</v>
      </c>
      <c r="HO348">
        <v>1657.45</v>
      </c>
      <c r="HP348">
        <v>24.4471</v>
      </c>
      <c r="HQ348">
        <v>95.1458</v>
      </c>
      <c r="HR348">
        <v>98.4219</v>
      </c>
    </row>
    <row r="349" spans="1:226">
      <c r="A349">
        <v>333</v>
      </c>
      <c r="B349">
        <v>1656176100.5</v>
      </c>
      <c r="C349">
        <v>6304</v>
      </c>
      <c r="D349" t="s">
        <v>1027</v>
      </c>
      <c r="E349" t="s">
        <v>1028</v>
      </c>
      <c r="F349">
        <v>5</v>
      </c>
      <c r="G349" t="s">
        <v>832</v>
      </c>
      <c r="H349" t="s">
        <v>354</v>
      </c>
      <c r="I349">
        <v>1656176093</v>
      </c>
      <c r="J349">
        <f>(K349)/1000</f>
        <v>0</v>
      </c>
      <c r="K349">
        <f>IF(BF349, AN349, AH349)</f>
        <v>0</v>
      </c>
      <c r="L349">
        <f>IF(BF349, AI349, AG349)</f>
        <v>0</v>
      </c>
      <c r="M349">
        <f>BH349 - IF(AU349&gt;1, L349*BB349*100.0/(AW349*BV349), 0)</f>
        <v>0</v>
      </c>
      <c r="N349">
        <f>((T349-J349/2)*M349-L349)/(T349+J349/2)</f>
        <v>0</v>
      </c>
      <c r="O349">
        <f>N349*(BO349+BP349)/1000.0</f>
        <v>0</v>
      </c>
      <c r="P349">
        <f>(BH349 - IF(AU349&gt;1, L349*BB349*100.0/(AW349*BV349), 0))*(BO349+BP349)/1000.0</f>
        <v>0</v>
      </c>
      <c r="Q349">
        <f>2.0/((1/S349-1/R349)+SIGN(S349)*SQRT((1/S349-1/R349)*(1/S349-1/R349) + 4*BC349/((BC349+1)*(BC349+1))*(2*1/S349*1/R349-1/R349*1/R349)))</f>
        <v>0</v>
      </c>
      <c r="R349">
        <f>IF(LEFT(BD349,1)&lt;&gt;"0",IF(LEFT(BD349,1)="1",3.0,BE349),$D$5+$E$5*(BV349*BO349/($K$5*1000))+$F$5*(BV349*BO349/($K$5*1000))*MAX(MIN(BB349,$J$5),$I$5)*MAX(MIN(BB349,$J$5),$I$5)+$G$5*MAX(MIN(BB349,$J$5),$I$5)*(BV349*BO349/($K$5*1000))+$H$5*(BV349*BO349/($K$5*1000))*(BV349*BO349/($K$5*1000)))</f>
        <v>0</v>
      </c>
      <c r="S349">
        <f>J349*(1000-(1000*0.61365*exp(17.502*W349/(240.97+W349))/(BO349+BP349)+BJ349)/2)/(1000*0.61365*exp(17.502*W349/(240.97+W349))/(BO349+BP349)-BJ349)</f>
        <v>0</v>
      </c>
      <c r="T349">
        <f>1/((BC349+1)/(Q349/1.6)+1/(R349/1.37)) + BC349/((BC349+1)/(Q349/1.6) + BC349/(R349/1.37))</f>
        <v>0</v>
      </c>
      <c r="U349">
        <f>(AX349*BA349)</f>
        <v>0</v>
      </c>
      <c r="V349">
        <f>(BQ349+(U349+2*0.95*5.67E-8*(((BQ349+$B$7)+273)^4-(BQ349+273)^4)-44100*J349)/(1.84*29.3*R349+8*0.95*5.67E-8*(BQ349+273)^3))</f>
        <v>0</v>
      </c>
      <c r="W349">
        <f>($C$7*BR349+$D$7*BS349+$E$7*V349)</f>
        <v>0</v>
      </c>
      <c r="X349">
        <f>0.61365*exp(17.502*W349/(240.97+W349))</f>
        <v>0</v>
      </c>
      <c r="Y349">
        <f>(Z349/AA349*100)</f>
        <v>0</v>
      </c>
      <c r="Z349">
        <f>BJ349*(BO349+BP349)/1000</f>
        <v>0</v>
      </c>
      <c r="AA349">
        <f>0.61365*exp(17.502*BQ349/(240.97+BQ349))</f>
        <v>0</v>
      </c>
      <c r="AB349">
        <f>(X349-BJ349*(BO349+BP349)/1000)</f>
        <v>0</v>
      </c>
      <c r="AC349">
        <f>(-J349*44100)</f>
        <v>0</v>
      </c>
      <c r="AD349">
        <f>2*29.3*R349*0.92*(BQ349-W349)</f>
        <v>0</v>
      </c>
      <c r="AE349">
        <f>2*0.95*5.67E-8*(((BQ349+$B$7)+273)^4-(W349+273)^4)</f>
        <v>0</v>
      </c>
      <c r="AF349">
        <f>U349+AE349+AC349+AD349</f>
        <v>0</v>
      </c>
      <c r="AG349">
        <f>BN349*AU349*(BI349-BH349*(1000-AU349*BK349)/(1000-AU349*BJ349))/(100*BB349)</f>
        <v>0</v>
      </c>
      <c r="AH349">
        <f>1000*BN349*AU349*(BJ349-BK349)/(100*BB349*(1000-AU349*BJ349))</f>
        <v>0</v>
      </c>
      <c r="AI349">
        <f>(AJ349 - AK349 - BO349*1E3/(8.314*(BQ349+273.15)) * AM349/BN349 * AL349) * BN349/(100*BB349) * (1000 - BK349)/1000</f>
        <v>0</v>
      </c>
      <c r="AJ349">
        <v>1683.71063823284</v>
      </c>
      <c r="AK349">
        <v>1652.83175757576</v>
      </c>
      <c r="AL349">
        <v>3.48827235725073</v>
      </c>
      <c r="AM349">
        <v>66.8778104933795</v>
      </c>
      <c r="AN349">
        <f>(AP349 - AO349 + BO349*1E3/(8.314*(BQ349+273.15)) * AR349/BN349 * AQ349) * BN349/(100*BB349) * 1000/(1000 - AP349)</f>
        <v>0</v>
      </c>
      <c r="AO349">
        <v>24.3951143174761</v>
      </c>
      <c r="AP349">
        <v>24.9682745454545</v>
      </c>
      <c r="AQ349">
        <v>0.00047255366478938</v>
      </c>
      <c r="AR349">
        <v>77.414151381061</v>
      </c>
      <c r="AS349">
        <v>34</v>
      </c>
      <c r="AT349">
        <v>7</v>
      </c>
      <c r="AU349">
        <f>IF(AS349*$H$13&gt;=AW349,1.0,(AW349/(AW349-AS349*$H$13)))</f>
        <v>0</v>
      </c>
      <c r="AV349">
        <f>(AU349-1)*100</f>
        <v>0</v>
      </c>
      <c r="AW349">
        <f>MAX(0,($B$13+$C$13*BV349)/(1+$D$13*BV349)*BO349/(BQ349+273)*$E$13)</f>
        <v>0</v>
      </c>
      <c r="AX349">
        <f>$B$11*BW349+$C$11*BX349+$F$11*CI349*(1-CL349)</f>
        <v>0</v>
      </c>
      <c r="AY349">
        <f>AX349*AZ349</f>
        <v>0</v>
      </c>
      <c r="AZ349">
        <f>($B$11*$D$9+$C$11*$D$9+$F$11*((CV349+CN349)/MAX(CV349+CN349+CW349, 0.1)*$I$9+CW349/MAX(CV349+CN349+CW349, 0.1)*$J$9))/($B$11+$C$11+$F$11)</f>
        <v>0</v>
      </c>
      <c r="BA349">
        <f>($B$11*$K$9+$C$11*$K$9+$F$11*((CV349+CN349)/MAX(CV349+CN349+CW349, 0.1)*$P$9+CW349/MAX(CV349+CN349+CW349, 0.1)*$Q$9))/($B$11+$C$11+$F$11)</f>
        <v>0</v>
      </c>
      <c r="BB349">
        <v>2.18</v>
      </c>
      <c r="BC349">
        <v>0.5</v>
      </c>
      <c r="BD349" t="s">
        <v>355</v>
      </c>
      <c r="BE349">
        <v>2</v>
      </c>
      <c r="BF349" t="b">
        <v>1</v>
      </c>
      <c r="BG349">
        <v>1656176093</v>
      </c>
      <c r="BH349">
        <v>1588.11148148148</v>
      </c>
      <c r="BI349">
        <v>1628.43555555556</v>
      </c>
      <c r="BJ349">
        <v>24.9493037037037</v>
      </c>
      <c r="BK349">
        <v>24.3752555555556</v>
      </c>
      <c r="BL349">
        <v>1584.61777777778</v>
      </c>
      <c r="BM349">
        <v>24.8977407407407</v>
      </c>
      <c r="BN349">
        <v>500.013333333333</v>
      </c>
      <c r="BO349">
        <v>76.3455074074074</v>
      </c>
      <c r="BP349">
        <v>0.100007451851852</v>
      </c>
      <c r="BQ349">
        <v>28.1843851851852</v>
      </c>
      <c r="BR349">
        <v>28.6067148148148</v>
      </c>
      <c r="BS349">
        <v>999.9</v>
      </c>
      <c r="BT349">
        <v>0</v>
      </c>
      <c r="BU349">
        <v>0</v>
      </c>
      <c r="BV349">
        <v>10005.3718518519</v>
      </c>
      <c r="BW349">
        <v>0</v>
      </c>
      <c r="BX349">
        <v>1998.16962962963</v>
      </c>
      <c r="BY349">
        <v>-40.3243518518519</v>
      </c>
      <c r="BZ349">
        <v>1628.74814814815</v>
      </c>
      <c r="CA349">
        <v>1669.12</v>
      </c>
      <c r="CB349">
        <v>0.574040481481481</v>
      </c>
      <c r="CC349">
        <v>1628.43555555556</v>
      </c>
      <c r="CD349">
        <v>24.3752555555556</v>
      </c>
      <c r="CE349">
        <v>1.90476740740741</v>
      </c>
      <c r="CF349">
        <v>1.86094074074074</v>
      </c>
      <c r="CG349">
        <v>16.6741407407407</v>
      </c>
      <c r="CH349">
        <v>16.3082925925926</v>
      </c>
      <c r="CI349">
        <v>1999.99148148148</v>
      </c>
      <c r="CJ349">
        <v>0.979999814814815</v>
      </c>
      <c r="CK349">
        <v>0.0200003888888889</v>
      </c>
      <c r="CL349">
        <v>0</v>
      </c>
      <c r="CM349">
        <v>2.45838518518519</v>
      </c>
      <c r="CN349">
        <v>0</v>
      </c>
      <c r="CO349">
        <v>2052.31185185185</v>
      </c>
      <c r="CP349">
        <v>16705.3333333333</v>
      </c>
      <c r="CQ349">
        <v>46.625</v>
      </c>
      <c r="CR349">
        <v>49.4533333333333</v>
      </c>
      <c r="CS349">
        <v>47.6824074074074</v>
      </c>
      <c r="CT349">
        <v>47.437</v>
      </c>
      <c r="CU349">
        <v>46.222</v>
      </c>
      <c r="CV349">
        <v>1959.99111111111</v>
      </c>
      <c r="CW349">
        <v>40.0003703703704</v>
      </c>
      <c r="CX349">
        <v>0</v>
      </c>
      <c r="CY349">
        <v>1656176100</v>
      </c>
      <c r="CZ349">
        <v>0</v>
      </c>
      <c r="DA349">
        <v>0</v>
      </c>
      <c r="DB349" t="s">
        <v>356</v>
      </c>
      <c r="DC349">
        <v>1656081796.1</v>
      </c>
      <c r="DD349">
        <v>1656081786.6</v>
      </c>
      <c r="DE349">
        <v>0</v>
      </c>
      <c r="DF349">
        <v>0.447</v>
      </c>
      <c r="DG349">
        <v>0.012</v>
      </c>
      <c r="DH349">
        <v>1.816</v>
      </c>
      <c r="DI349">
        <v>-0.091</v>
      </c>
      <c r="DJ349">
        <v>420</v>
      </c>
      <c r="DK349">
        <v>13</v>
      </c>
      <c r="DL349">
        <v>0.64</v>
      </c>
      <c r="DM349">
        <v>0.22</v>
      </c>
      <c r="DN349">
        <v>-40.1927951219512</v>
      </c>
      <c r="DO349">
        <v>-2.56567735191631</v>
      </c>
      <c r="DP349">
        <v>0.272629249680005</v>
      </c>
      <c r="DQ349">
        <v>0</v>
      </c>
      <c r="DR349">
        <v>0.582676317073171</v>
      </c>
      <c r="DS349">
        <v>-0.176893045296166</v>
      </c>
      <c r="DT349">
        <v>0.0189947796415534</v>
      </c>
      <c r="DU349">
        <v>0</v>
      </c>
      <c r="DV349">
        <v>0</v>
      </c>
      <c r="DW349">
        <v>2</v>
      </c>
      <c r="DX349" t="s">
        <v>357</v>
      </c>
      <c r="DY349">
        <v>2.78359</v>
      </c>
      <c r="DZ349">
        <v>2.71661</v>
      </c>
      <c r="EA349">
        <v>0.187247</v>
      </c>
      <c r="EB349">
        <v>0.189838</v>
      </c>
      <c r="EC349">
        <v>0.0884334</v>
      </c>
      <c r="ED349">
        <v>0.0863483</v>
      </c>
      <c r="EE349">
        <v>22492.1</v>
      </c>
      <c r="EF349">
        <v>19459.2</v>
      </c>
      <c r="EG349">
        <v>24823.4</v>
      </c>
      <c r="EH349">
        <v>23437.5</v>
      </c>
      <c r="EI349">
        <v>38734.5</v>
      </c>
      <c r="EJ349">
        <v>35504.8</v>
      </c>
      <c r="EK349">
        <v>44998.4</v>
      </c>
      <c r="EL349">
        <v>41891.5</v>
      </c>
      <c r="EM349">
        <v>1.64643</v>
      </c>
      <c r="EN349">
        <v>2.05895</v>
      </c>
      <c r="EO349">
        <v>-0.0603423</v>
      </c>
      <c r="EP349">
        <v>0</v>
      </c>
      <c r="EQ349">
        <v>29.6144</v>
      </c>
      <c r="ER349">
        <v>999.9</v>
      </c>
      <c r="ES349">
        <v>32.615</v>
      </c>
      <c r="ET349">
        <v>39.186</v>
      </c>
      <c r="EU349">
        <v>30.3202</v>
      </c>
      <c r="EV349">
        <v>53.6369</v>
      </c>
      <c r="EW349">
        <v>31.8269</v>
      </c>
      <c r="EX349">
        <v>2</v>
      </c>
      <c r="EY349">
        <v>0.769769</v>
      </c>
      <c r="EZ349">
        <v>6.20478</v>
      </c>
      <c r="FA349">
        <v>20.1289</v>
      </c>
      <c r="FB349">
        <v>5.23286</v>
      </c>
      <c r="FC349">
        <v>11.9971</v>
      </c>
      <c r="FD349">
        <v>4.95535</v>
      </c>
      <c r="FE349">
        <v>3.30398</v>
      </c>
      <c r="FF349">
        <v>9999</v>
      </c>
      <c r="FG349">
        <v>312.6</v>
      </c>
      <c r="FH349">
        <v>3850.8</v>
      </c>
      <c r="FI349">
        <v>9999</v>
      </c>
      <c r="FJ349">
        <v>1.86813</v>
      </c>
      <c r="FK349">
        <v>1.86401</v>
      </c>
      <c r="FL349">
        <v>1.87139</v>
      </c>
      <c r="FM349">
        <v>1.86255</v>
      </c>
      <c r="FN349">
        <v>1.86188</v>
      </c>
      <c r="FO349">
        <v>1.86814</v>
      </c>
      <c r="FP349">
        <v>1.85837</v>
      </c>
      <c r="FQ349">
        <v>1.86462</v>
      </c>
      <c r="FR349">
        <v>5</v>
      </c>
      <c r="FS349">
        <v>0</v>
      </c>
      <c r="FT349">
        <v>0</v>
      </c>
      <c r="FU349">
        <v>0</v>
      </c>
      <c r="FV349" t="s">
        <v>358</v>
      </c>
      <c r="FW349" t="s">
        <v>359</v>
      </c>
      <c r="FX349" t="s">
        <v>360</v>
      </c>
      <c r="FY349" t="s">
        <v>360</v>
      </c>
      <c r="FZ349" t="s">
        <v>360</v>
      </c>
      <c r="GA349" t="s">
        <v>360</v>
      </c>
      <c r="GB349">
        <v>0</v>
      </c>
      <c r="GC349">
        <v>100</v>
      </c>
      <c r="GD349">
        <v>100</v>
      </c>
      <c r="GE349">
        <v>3.57</v>
      </c>
      <c r="GF349">
        <v>0.0516</v>
      </c>
      <c r="GG349">
        <v>0.394990895927804</v>
      </c>
      <c r="GH349">
        <v>0.00311535208462502</v>
      </c>
      <c r="GI349">
        <v>-2.16445174003142e-06</v>
      </c>
      <c r="GJ349">
        <v>9.0383515404126e-10</v>
      </c>
      <c r="GK349">
        <v>0.0515542376217994</v>
      </c>
      <c r="GL349">
        <v>0</v>
      </c>
      <c r="GM349">
        <v>0</v>
      </c>
      <c r="GN349">
        <v>0</v>
      </c>
      <c r="GO349">
        <v>18</v>
      </c>
      <c r="GP349">
        <v>2154</v>
      </c>
      <c r="GQ349">
        <v>2</v>
      </c>
      <c r="GR349">
        <v>17</v>
      </c>
      <c r="GS349">
        <v>1571.7</v>
      </c>
      <c r="GT349">
        <v>1571.9</v>
      </c>
      <c r="GU349">
        <v>3.89648</v>
      </c>
      <c r="GV349">
        <v>2.2998</v>
      </c>
      <c r="GW349">
        <v>1.99829</v>
      </c>
      <c r="GX349">
        <v>2.66357</v>
      </c>
      <c r="GY349">
        <v>2.09351</v>
      </c>
      <c r="GZ349">
        <v>2.41455</v>
      </c>
      <c r="HA349">
        <v>44.4177</v>
      </c>
      <c r="HB349">
        <v>14.78</v>
      </c>
      <c r="HC349">
        <v>18</v>
      </c>
      <c r="HD349">
        <v>403.995</v>
      </c>
      <c r="HE349">
        <v>692.796</v>
      </c>
      <c r="HF349">
        <v>23.0005</v>
      </c>
      <c r="HG349">
        <v>36.787</v>
      </c>
      <c r="HH349">
        <v>30.0006</v>
      </c>
      <c r="HI349">
        <v>36.5172</v>
      </c>
      <c r="HJ349">
        <v>36.5079</v>
      </c>
      <c r="HK349">
        <v>77.963</v>
      </c>
      <c r="HL349">
        <v>21.2848</v>
      </c>
      <c r="HM349">
        <v>22.2062</v>
      </c>
      <c r="HN349">
        <v>23</v>
      </c>
      <c r="HO349">
        <v>1677.56</v>
      </c>
      <c r="HP349">
        <v>24.4529</v>
      </c>
      <c r="HQ349">
        <v>95.1451</v>
      </c>
      <c r="HR349">
        <v>98.42</v>
      </c>
    </row>
    <row r="350" spans="1:226">
      <c r="A350">
        <v>334</v>
      </c>
      <c r="B350">
        <v>1656176105.5</v>
      </c>
      <c r="C350">
        <v>6309</v>
      </c>
      <c r="D350" t="s">
        <v>1029</v>
      </c>
      <c r="E350" t="s">
        <v>1030</v>
      </c>
      <c r="F350">
        <v>5</v>
      </c>
      <c r="G350" t="s">
        <v>832</v>
      </c>
      <c r="H350" t="s">
        <v>354</v>
      </c>
      <c r="I350">
        <v>1656176097.71429</v>
      </c>
      <c r="J350">
        <f>(K350)/1000</f>
        <v>0</v>
      </c>
      <c r="K350">
        <f>IF(BF350, AN350, AH350)</f>
        <v>0</v>
      </c>
      <c r="L350">
        <f>IF(BF350, AI350, AG350)</f>
        <v>0</v>
      </c>
      <c r="M350">
        <f>BH350 - IF(AU350&gt;1, L350*BB350*100.0/(AW350*BV350), 0)</f>
        <v>0</v>
      </c>
      <c r="N350">
        <f>((T350-J350/2)*M350-L350)/(T350+J350/2)</f>
        <v>0</v>
      </c>
      <c r="O350">
        <f>N350*(BO350+BP350)/1000.0</f>
        <v>0</v>
      </c>
      <c r="P350">
        <f>(BH350 - IF(AU350&gt;1, L350*BB350*100.0/(AW350*BV350), 0))*(BO350+BP350)/1000.0</f>
        <v>0</v>
      </c>
      <c r="Q350">
        <f>2.0/((1/S350-1/R350)+SIGN(S350)*SQRT((1/S350-1/R350)*(1/S350-1/R350) + 4*BC350/((BC350+1)*(BC350+1))*(2*1/S350*1/R350-1/R350*1/R350)))</f>
        <v>0</v>
      </c>
      <c r="R350">
        <f>IF(LEFT(BD350,1)&lt;&gt;"0",IF(LEFT(BD350,1)="1",3.0,BE350),$D$5+$E$5*(BV350*BO350/($K$5*1000))+$F$5*(BV350*BO350/($K$5*1000))*MAX(MIN(BB350,$J$5),$I$5)*MAX(MIN(BB350,$J$5),$I$5)+$G$5*MAX(MIN(BB350,$J$5),$I$5)*(BV350*BO350/($K$5*1000))+$H$5*(BV350*BO350/($K$5*1000))*(BV350*BO350/($K$5*1000)))</f>
        <v>0</v>
      </c>
      <c r="S350">
        <f>J350*(1000-(1000*0.61365*exp(17.502*W350/(240.97+W350))/(BO350+BP350)+BJ350)/2)/(1000*0.61365*exp(17.502*W350/(240.97+W350))/(BO350+BP350)-BJ350)</f>
        <v>0</v>
      </c>
      <c r="T350">
        <f>1/((BC350+1)/(Q350/1.6)+1/(R350/1.37)) + BC350/((BC350+1)/(Q350/1.6) + BC350/(R350/1.37))</f>
        <v>0</v>
      </c>
      <c r="U350">
        <f>(AX350*BA350)</f>
        <v>0</v>
      </c>
      <c r="V350">
        <f>(BQ350+(U350+2*0.95*5.67E-8*(((BQ350+$B$7)+273)^4-(BQ350+273)^4)-44100*J350)/(1.84*29.3*R350+8*0.95*5.67E-8*(BQ350+273)^3))</f>
        <v>0</v>
      </c>
      <c r="W350">
        <f>($C$7*BR350+$D$7*BS350+$E$7*V350)</f>
        <v>0</v>
      </c>
      <c r="X350">
        <f>0.61365*exp(17.502*W350/(240.97+W350))</f>
        <v>0</v>
      </c>
      <c r="Y350">
        <f>(Z350/AA350*100)</f>
        <v>0</v>
      </c>
      <c r="Z350">
        <f>BJ350*(BO350+BP350)/1000</f>
        <v>0</v>
      </c>
      <c r="AA350">
        <f>0.61365*exp(17.502*BQ350/(240.97+BQ350))</f>
        <v>0</v>
      </c>
      <c r="AB350">
        <f>(X350-BJ350*(BO350+BP350)/1000)</f>
        <v>0</v>
      </c>
      <c r="AC350">
        <f>(-J350*44100)</f>
        <v>0</v>
      </c>
      <c r="AD350">
        <f>2*29.3*R350*0.92*(BQ350-W350)</f>
        <v>0</v>
      </c>
      <c r="AE350">
        <f>2*0.95*5.67E-8*(((BQ350+$B$7)+273)^4-(W350+273)^4)</f>
        <v>0</v>
      </c>
      <c r="AF350">
        <f>U350+AE350+AC350+AD350</f>
        <v>0</v>
      </c>
      <c r="AG350">
        <f>BN350*AU350*(BI350-BH350*(1000-AU350*BK350)/(1000-AU350*BJ350))/(100*BB350)</f>
        <v>0</v>
      </c>
      <c r="AH350">
        <f>1000*BN350*AU350*(BJ350-BK350)/(100*BB350*(1000-AU350*BJ350))</f>
        <v>0</v>
      </c>
      <c r="AI350">
        <f>(AJ350 - AK350 - BO350*1E3/(8.314*(BQ350+273.15)) * AM350/BN350 * AL350) * BN350/(100*BB350) * (1000 - BK350)/1000</f>
        <v>0</v>
      </c>
      <c r="AJ350">
        <v>1701.05388937812</v>
      </c>
      <c r="AK350">
        <v>1669.85612121212</v>
      </c>
      <c r="AL350">
        <v>3.39405187102985</v>
      </c>
      <c r="AM350">
        <v>66.8778104933795</v>
      </c>
      <c r="AN350">
        <f>(AP350 - AO350 + BO350*1E3/(8.314*(BQ350+273.15)) * AR350/BN350 * AQ350) * BN350/(100*BB350) * 1000/(1000 - AP350)</f>
        <v>0</v>
      </c>
      <c r="AO350">
        <v>24.4093790674521</v>
      </c>
      <c r="AP350">
        <v>24.972276969697</v>
      </c>
      <c r="AQ350">
        <v>0.000103167945496781</v>
      </c>
      <c r="AR350">
        <v>77.414151381061</v>
      </c>
      <c r="AS350">
        <v>34</v>
      </c>
      <c r="AT350">
        <v>7</v>
      </c>
      <c r="AU350">
        <f>IF(AS350*$H$13&gt;=AW350,1.0,(AW350/(AW350-AS350*$H$13)))</f>
        <v>0</v>
      </c>
      <c r="AV350">
        <f>(AU350-1)*100</f>
        <v>0</v>
      </c>
      <c r="AW350">
        <f>MAX(0,($B$13+$C$13*BV350)/(1+$D$13*BV350)*BO350/(BQ350+273)*$E$13)</f>
        <v>0</v>
      </c>
      <c r="AX350">
        <f>$B$11*BW350+$C$11*BX350+$F$11*CI350*(1-CL350)</f>
        <v>0</v>
      </c>
      <c r="AY350">
        <f>AX350*AZ350</f>
        <v>0</v>
      </c>
      <c r="AZ350">
        <f>($B$11*$D$9+$C$11*$D$9+$F$11*((CV350+CN350)/MAX(CV350+CN350+CW350, 0.1)*$I$9+CW350/MAX(CV350+CN350+CW350, 0.1)*$J$9))/($B$11+$C$11+$F$11)</f>
        <v>0</v>
      </c>
      <c r="BA350">
        <f>($B$11*$K$9+$C$11*$K$9+$F$11*((CV350+CN350)/MAX(CV350+CN350+CW350, 0.1)*$P$9+CW350/MAX(CV350+CN350+CW350, 0.1)*$Q$9))/($B$11+$C$11+$F$11)</f>
        <v>0</v>
      </c>
      <c r="BB350">
        <v>2.18</v>
      </c>
      <c r="BC350">
        <v>0.5</v>
      </c>
      <c r="BD350" t="s">
        <v>355</v>
      </c>
      <c r="BE350">
        <v>2</v>
      </c>
      <c r="BF350" t="b">
        <v>1</v>
      </c>
      <c r="BG350">
        <v>1656176097.71429</v>
      </c>
      <c r="BH350">
        <v>1603.83142857143</v>
      </c>
      <c r="BI350">
        <v>1644.29857142857</v>
      </c>
      <c r="BJ350">
        <v>24.9603357142857</v>
      </c>
      <c r="BK350">
        <v>24.3971785714286</v>
      </c>
      <c r="BL350">
        <v>1600.29</v>
      </c>
      <c r="BM350">
        <v>24.9087821428571</v>
      </c>
      <c r="BN350">
        <v>500.011107142857</v>
      </c>
      <c r="BO350">
        <v>76.3449714285714</v>
      </c>
      <c r="BP350">
        <v>0.100002285714286</v>
      </c>
      <c r="BQ350">
        <v>28.1870892857143</v>
      </c>
      <c r="BR350">
        <v>28.6088464285714</v>
      </c>
      <c r="BS350">
        <v>999.9</v>
      </c>
      <c r="BT350">
        <v>0</v>
      </c>
      <c r="BU350">
        <v>0</v>
      </c>
      <c r="BV350">
        <v>10004.1871428571</v>
      </c>
      <c r="BW350">
        <v>0</v>
      </c>
      <c r="BX350">
        <v>1998.49107142857</v>
      </c>
      <c r="BY350">
        <v>-40.4670892857143</v>
      </c>
      <c r="BZ350">
        <v>1644.88928571429</v>
      </c>
      <c r="CA350">
        <v>1685.41785714286</v>
      </c>
      <c r="CB350">
        <v>0.563158678571429</v>
      </c>
      <c r="CC350">
        <v>1644.29857142857</v>
      </c>
      <c r="CD350">
        <v>24.3971785714286</v>
      </c>
      <c r="CE350">
        <v>1.90559571428571</v>
      </c>
      <c r="CF350">
        <v>1.86260107142857</v>
      </c>
      <c r="CG350">
        <v>16.6809928571429</v>
      </c>
      <c r="CH350">
        <v>16.3222964285714</v>
      </c>
      <c r="CI350">
        <v>2000.00357142857</v>
      </c>
      <c r="CJ350">
        <v>0.980000285714286</v>
      </c>
      <c r="CK350">
        <v>0.0200000357142857</v>
      </c>
      <c r="CL350">
        <v>0</v>
      </c>
      <c r="CM350">
        <v>2.48106428571429</v>
      </c>
      <c r="CN350">
        <v>0</v>
      </c>
      <c r="CO350">
        <v>2051.10678571429</v>
      </c>
      <c r="CP350">
        <v>16705.4392857143</v>
      </c>
      <c r="CQ350">
        <v>46.625</v>
      </c>
      <c r="CR350">
        <v>49.45275</v>
      </c>
      <c r="CS350">
        <v>47.6825714285714</v>
      </c>
      <c r="CT350">
        <v>47.43925</v>
      </c>
      <c r="CU350">
        <v>46.2185</v>
      </c>
      <c r="CV350">
        <v>1960.00321428571</v>
      </c>
      <c r="CW350">
        <v>40.0003571428571</v>
      </c>
      <c r="CX350">
        <v>0</v>
      </c>
      <c r="CY350">
        <v>1656176104.2</v>
      </c>
      <c r="CZ350">
        <v>0</v>
      </c>
      <c r="DA350">
        <v>0</v>
      </c>
      <c r="DB350" t="s">
        <v>356</v>
      </c>
      <c r="DC350">
        <v>1656081796.1</v>
      </c>
      <c r="DD350">
        <v>1656081786.6</v>
      </c>
      <c r="DE350">
        <v>0</v>
      </c>
      <c r="DF350">
        <v>0.447</v>
      </c>
      <c r="DG350">
        <v>0.012</v>
      </c>
      <c r="DH350">
        <v>1.816</v>
      </c>
      <c r="DI350">
        <v>-0.091</v>
      </c>
      <c r="DJ350">
        <v>420</v>
      </c>
      <c r="DK350">
        <v>13</v>
      </c>
      <c r="DL350">
        <v>0.64</v>
      </c>
      <c r="DM350">
        <v>0.22</v>
      </c>
      <c r="DN350">
        <v>-40.3516125</v>
      </c>
      <c r="DO350">
        <v>-2.14645891181975</v>
      </c>
      <c r="DP350">
        <v>0.224515784731831</v>
      </c>
      <c r="DQ350">
        <v>0</v>
      </c>
      <c r="DR350">
        <v>0.5715564</v>
      </c>
      <c r="DS350">
        <v>-0.130935309568482</v>
      </c>
      <c r="DT350">
        <v>0.0141033975725709</v>
      </c>
      <c r="DU350">
        <v>0</v>
      </c>
      <c r="DV350">
        <v>0</v>
      </c>
      <c r="DW350">
        <v>2</v>
      </c>
      <c r="DX350" t="s">
        <v>357</v>
      </c>
      <c r="DY350">
        <v>2.78346</v>
      </c>
      <c r="DZ350">
        <v>2.7167</v>
      </c>
      <c r="EA350">
        <v>0.188389</v>
      </c>
      <c r="EB350">
        <v>0.190966</v>
      </c>
      <c r="EC350">
        <v>0.0884385</v>
      </c>
      <c r="ED350">
        <v>0.0863767</v>
      </c>
      <c r="EE350">
        <v>22459.4</v>
      </c>
      <c r="EF350">
        <v>19431.7</v>
      </c>
      <c r="EG350">
        <v>24822.4</v>
      </c>
      <c r="EH350">
        <v>23437.2</v>
      </c>
      <c r="EI350">
        <v>38733.1</v>
      </c>
      <c r="EJ350">
        <v>35503.1</v>
      </c>
      <c r="EK350">
        <v>44997</v>
      </c>
      <c r="EL350">
        <v>41890.8</v>
      </c>
      <c r="EM350">
        <v>1.64622</v>
      </c>
      <c r="EN350">
        <v>2.05893</v>
      </c>
      <c r="EO350">
        <v>-0.0648275</v>
      </c>
      <c r="EP350">
        <v>0</v>
      </c>
      <c r="EQ350">
        <v>29.6185</v>
      </c>
      <c r="ER350">
        <v>999.9</v>
      </c>
      <c r="ES350">
        <v>32.615</v>
      </c>
      <c r="ET350">
        <v>39.217</v>
      </c>
      <c r="EU350">
        <v>30.3712</v>
      </c>
      <c r="EV350">
        <v>53.5569</v>
      </c>
      <c r="EW350">
        <v>31.875</v>
      </c>
      <c r="EX350">
        <v>2</v>
      </c>
      <c r="EY350">
        <v>0.770216</v>
      </c>
      <c r="EZ350">
        <v>6.21182</v>
      </c>
      <c r="FA350">
        <v>20.1289</v>
      </c>
      <c r="FB350">
        <v>5.23286</v>
      </c>
      <c r="FC350">
        <v>11.9971</v>
      </c>
      <c r="FD350">
        <v>4.95525</v>
      </c>
      <c r="FE350">
        <v>3.30395</v>
      </c>
      <c r="FF350">
        <v>9999</v>
      </c>
      <c r="FG350">
        <v>312.6</v>
      </c>
      <c r="FH350">
        <v>3850.8</v>
      </c>
      <c r="FI350">
        <v>9999</v>
      </c>
      <c r="FJ350">
        <v>1.86813</v>
      </c>
      <c r="FK350">
        <v>1.86401</v>
      </c>
      <c r="FL350">
        <v>1.87135</v>
      </c>
      <c r="FM350">
        <v>1.86251</v>
      </c>
      <c r="FN350">
        <v>1.86188</v>
      </c>
      <c r="FO350">
        <v>1.86816</v>
      </c>
      <c r="FP350">
        <v>1.85837</v>
      </c>
      <c r="FQ350">
        <v>1.86461</v>
      </c>
      <c r="FR350">
        <v>5</v>
      </c>
      <c r="FS350">
        <v>0</v>
      </c>
      <c r="FT350">
        <v>0</v>
      </c>
      <c r="FU350">
        <v>0</v>
      </c>
      <c r="FV350" t="s">
        <v>358</v>
      </c>
      <c r="FW350" t="s">
        <v>359</v>
      </c>
      <c r="FX350" t="s">
        <v>360</v>
      </c>
      <c r="FY350" t="s">
        <v>360</v>
      </c>
      <c r="FZ350" t="s">
        <v>360</v>
      </c>
      <c r="GA350" t="s">
        <v>360</v>
      </c>
      <c r="GB350">
        <v>0</v>
      </c>
      <c r="GC350">
        <v>100</v>
      </c>
      <c r="GD350">
        <v>100</v>
      </c>
      <c r="GE350">
        <v>3.63</v>
      </c>
      <c r="GF350">
        <v>0.0516</v>
      </c>
      <c r="GG350">
        <v>0.394990895927804</v>
      </c>
      <c r="GH350">
        <v>0.00311535208462502</v>
      </c>
      <c r="GI350">
        <v>-2.16445174003142e-06</v>
      </c>
      <c r="GJ350">
        <v>9.0383515404126e-10</v>
      </c>
      <c r="GK350">
        <v>0.0515542376217994</v>
      </c>
      <c r="GL350">
        <v>0</v>
      </c>
      <c r="GM350">
        <v>0</v>
      </c>
      <c r="GN350">
        <v>0</v>
      </c>
      <c r="GO350">
        <v>18</v>
      </c>
      <c r="GP350">
        <v>2154</v>
      </c>
      <c r="GQ350">
        <v>2</v>
      </c>
      <c r="GR350">
        <v>17</v>
      </c>
      <c r="GS350">
        <v>1571.8</v>
      </c>
      <c r="GT350">
        <v>1572</v>
      </c>
      <c r="GU350">
        <v>3.927</v>
      </c>
      <c r="GV350">
        <v>2.27783</v>
      </c>
      <c r="GW350">
        <v>1.99829</v>
      </c>
      <c r="GX350">
        <v>2.66357</v>
      </c>
      <c r="GY350">
        <v>2.09351</v>
      </c>
      <c r="GZ350">
        <v>2.37305</v>
      </c>
      <c r="HA350">
        <v>44.4177</v>
      </c>
      <c r="HB350">
        <v>14.7712</v>
      </c>
      <c r="HC350">
        <v>18</v>
      </c>
      <c r="HD350">
        <v>403.921</v>
      </c>
      <c r="HE350">
        <v>692.865</v>
      </c>
      <c r="HF350">
        <v>23.0011</v>
      </c>
      <c r="HG350">
        <v>36.7966</v>
      </c>
      <c r="HH350">
        <v>30.0005</v>
      </c>
      <c r="HI350">
        <v>36.5244</v>
      </c>
      <c r="HJ350">
        <v>36.5164</v>
      </c>
      <c r="HK350">
        <v>78.577</v>
      </c>
      <c r="HL350">
        <v>21.2848</v>
      </c>
      <c r="HM350">
        <v>22.2062</v>
      </c>
      <c r="HN350">
        <v>23</v>
      </c>
      <c r="HO350">
        <v>1690.97</v>
      </c>
      <c r="HP350">
        <v>24.4629</v>
      </c>
      <c r="HQ350">
        <v>95.1418</v>
      </c>
      <c r="HR350">
        <v>98.4185</v>
      </c>
    </row>
    <row r="351" spans="1:226">
      <c r="A351">
        <v>335</v>
      </c>
      <c r="B351">
        <v>1656176110.5</v>
      </c>
      <c r="C351">
        <v>6314</v>
      </c>
      <c r="D351" t="s">
        <v>1031</v>
      </c>
      <c r="E351" t="s">
        <v>1032</v>
      </c>
      <c r="F351">
        <v>5</v>
      </c>
      <c r="G351" t="s">
        <v>832</v>
      </c>
      <c r="H351" t="s">
        <v>354</v>
      </c>
      <c r="I351">
        <v>1656176103</v>
      </c>
      <c r="J351">
        <f>(K351)/1000</f>
        <v>0</v>
      </c>
      <c r="K351">
        <f>IF(BF351, AN351, AH351)</f>
        <v>0</v>
      </c>
      <c r="L351">
        <f>IF(BF351, AI351, AG351)</f>
        <v>0</v>
      </c>
      <c r="M351">
        <f>BH351 - IF(AU351&gt;1, L351*BB351*100.0/(AW351*BV351), 0)</f>
        <v>0</v>
      </c>
      <c r="N351">
        <f>((T351-J351/2)*M351-L351)/(T351+J351/2)</f>
        <v>0</v>
      </c>
      <c r="O351">
        <f>N351*(BO351+BP351)/1000.0</f>
        <v>0</v>
      </c>
      <c r="P351">
        <f>(BH351 - IF(AU351&gt;1, L351*BB351*100.0/(AW351*BV351), 0))*(BO351+BP351)/1000.0</f>
        <v>0</v>
      </c>
      <c r="Q351">
        <f>2.0/((1/S351-1/R351)+SIGN(S351)*SQRT((1/S351-1/R351)*(1/S351-1/R351) + 4*BC351/((BC351+1)*(BC351+1))*(2*1/S351*1/R351-1/R351*1/R351)))</f>
        <v>0</v>
      </c>
      <c r="R351">
        <f>IF(LEFT(BD351,1)&lt;&gt;"0",IF(LEFT(BD351,1)="1",3.0,BE351),$D$5+$E$5*(BV351*BO351/($K$5*1000))+$F$5*(BV351*BO351/($K$5*1000))*MAX(MIN(BB351,$J$5),$I$5)*MAX(MIN(BB351,$J$5),$I$5)+$G$5*MAX(MIN(BB351,$J$5),$I$5)*(BV351*BO351/($K$5*1000))+$H$5*(BV351*BO351/($K$5*1000))*(BV351*BO351/($K$5*1000)))</f>
        <v>0</v>
      </c>
      <c r="S351">
        <f>J351*(1000-(1000*0.61365*exp(17.502*W351/(240.97+W351))/(BO351+BP351)+BJ351)/2)/(1000*0.61365*exp(17.502*W351/(240.97+W351))/(BO351+BP351)-BJ351)</f>
        <v>0</v>
      </c>
      <c r="T351">
        <f>1/((BC351+1)/(Q351/1.6)+1/(R351/1.37)) + BC351/((BC351+1)/(Q351/1.6) + BC351/(R351/1.37))</f>
        <v>0</v>
      </c>
      <c r="U351">
        <f>(AX351*BA351)</f>
        <v>0</v>
      </c>
      <c r="V351">
        <f>(BQ351+(U351+2*0.95*5.67E-8*(((BQ351+$B$7)+273)^4-(BQ351+273)^4)-44100*J351)/(1.84*29.3*R351+8*0.95*5.67E-8*(BQ351+273)^3))</f>
        <v>0</v>
      </c>
      <c r="W351">
        <f>($C$7*BR351+$D$7*BS351+$E$7*V351)</f>
        <v>0</v>
      </c>
      <c r="X351">
        <f>0.61365*exp(17.502*W351/(240.97+W351))</f>
        <v>0</v>
      </c>
      <c r="Y351">
        <f>(Z351/AA351*100)</f>
        <v>0</v>
      </c>
      <c r="Z351">
        <f>BJ351*(BO351+BP351)/1000</f>
        <v>0</v>
      </c>
      <c r="AA351">
        <f>0.61365*exp(17.502*BQ351/(240.97+BQ351))</f>
        <v>0</v>
      </c>
      <c r="AB351">
        <f>(X351-BJ351*(BO351+BP351)/1000)</f>
        <v>0</v>
      </c>
      <c r="AC351">
        <f>(-J351*44100)</f>
        <v>0</v>
      </c>
      <c r="AD351">
        <f>2*29.3*R351*0.92*(BQ351-W351)</f>
        <v>0</v>
      </c>
      <c r="AE351">
        <f>2*0.95*5.67E-8*(((BQ351+$B$7)+273)^4-(W351+273)^4)</f>
        <v>0</v>
      </c>
      <c r="AF351">
        <f>U351+AE351+AC351+AD351</f>
        <v>0</v>
      </c>
      <c r="AG351">
        <f>BN351*AU351*(BI351-BH351*(1000-AU351*BK351)/(1000-AU351*BJ351))/(100*BB351)</f>
        <v>0</v>
      </c>
      <c r="AH351">
        <f>1000*BN351*AU351*(BJ351-BK351)/(100*BB351*(1000-AU351*BJ351))</f>
        <v>0</v>
      </c>
      <c r="AI351">
        <f>(AJ351 - AK351 - BO351*1E3/(8.314*(BQ351+273.15)) * AM351/BN351 * AL351) * BN351/(100*BB351) * (1000 - BK351)/1000</f>
        <v>0</v>
      </c>
      <c r="AJ351">
        <v>1718.06564592972</v>
      </c>
      <c r="AK351">
        <v>1686.98266666667</v>
      </c>
      <c r="AL351">
        <v>3.38837258151607</v>
      </c>
      <c r="AM351">
        <v>66.8778104933795</v>
      </c>
      <c r="AN351">
        <f>(AP351 - AO351 + BO351*1E3/(8.314*(BQ351+273.15)) * AR351/BN351 * AQ351) * BN351/(100*BB351) * 1000/(1000 - AP351)</f>
        <v>0</v>
      </c>
      <c r="AO351">
        <v>24.4213779389204</v>
      </c>
      <c r="AP351">
        <v>24.9765212121212</v>
      </c>
      <c r="AQ351">
        <v>3.96840237435718e-05</v>
      </c>
      <c r="AR351">
        <v>77.414151381061</v>
      </c>
      <c r="AS351">
        <v>34</v>
      </c>
      <c r="AT351">
        <v>7</v>
      </c>
      <c r="AU351">
        <f>IF(AS351*$H$13&gt;=AW351,1.0,(AW351/(AW351-AS351*$H$13)))</f>
        <v>0</v>
      </c>
      <c r="AV351">
        <f>(AU351-1)*100</f>
        <v>0</v>
      </c>
      <c r="AW351">
        <f>MAX(0,($B$13+$C$13*BV351)/(1+$D$13*BV351)*BO351/(BQ351+273)*$E$13)</f>
        <v>0</v>
      </c>
      <c r="AX351">
        <f>$B$11*BW351+$C$11*BX351+$F$11*CI351*(1-CL351)</f>
        <v>0</v>
      </c>
      <c r="AY351">
        <f>AX351*AZ351</f>
        <v>0</v>
      </c>
      <c r="AZ351">
        <f>($B$11*$D$9+$C$11*$D$9+$F$11*((CV351+CN351)/MAX(CV351+CN351+CW351, 0.1)*$I$9+CW351/MAX(CV351+CN351+CW351, 0.1)*$J$9))/($B$11+$C$11+$F$11)</f>
        <v>0</v>
      </c>
      <c r="BA351">
        <f>($B$11*$K$9+$C$11*$K$9+$F$11*((CV351+CN351)/MAX(CV351+CN351+CW351, 0.1)*$P$9+CW351/MAX(CV351+CN351+CW351, 0.1)*$Q$9))/($B$11+$C$11+$F$11)</f>
        <v>0</v>
      </c>
      <c r="BB351">
        <v>2.18</v>
      </c>
      <c r="BC351">
        <v>0.5</v>
      </c>
      <c r="BD351" t="s">
        <v>355</v>
      </c>
      <c r="BE351">
        <v>2</v>
      </c>
      <c r="BF351" t="b">
        <v>1</v>
      </c>
      <c r="BG351">
        <v>1656176103</v>
      </c>
      <c r="BH351">
        <v>1621.51777777778</v>
      </c>
      <c r="BI351">
        <v>1662.0362962963</v>
      </c>
      <c r="BJ351">
        <v>24.9695925925926</v>
      </c>
      <c r="BK351">
        <v>24.4128962962963</v>
      </c>
      <c r="BL351">
        <v>1617.92037037037</v>
      </c>
      <c r="BM351">
        <v>24.9180444444444</v>
      </c>
      <c r="BN351">
        <v>500.017888888889</v>
      </c>
      <c r="BO351">
        <v>76.3445703703704</v>
      </c>
      <c r="BP351">
        <v>0.0999912703703704</v>
      </c>
      <c r="BQ351">
        <v>28.1892777777778</v>
      </c>
      <c r="BR351">
        <v>28.6212074074074</v>
      </c>
      <c r="BS351">
        <v>999.9</v>
      </c>
      <c r="BT351">
        <v>0</v>
      </c>
      <c r="BU351">
        <v>0</v>
      </c>
      <c r="BV351">
        <v>10010.3666666667</v>
      </c>
      <c r="BW351">
        <v>0</v>
      </c>
      <c r="BX351">
        <v>1998.49777777778</v>
      </c>
      <c r="BY351">
        <v>-40.5180111111111</v>
      </c>
      <c r="BZ351">
        <v>1663.0437037037</v>
      </c>
      <c r="CA351">
        <v>1703.6262962963</v>
      </c>
      <c r="CB351">
        <v>0.55669962962963</v>
      </c>
      <c r="CC351">
        <v>1662.0362962963</v>
      </c>
      <c r="CD351">
        <v>24.4128962962963</v>
      </c>
      <c r="CE351">
        <v>1.90629222222222</v>
      </c>
      <c r="CF351">
        <v>1.86379111111111</v>
      </c>
      <c r="CG351">
        <v>16.6867481481482</v>
      </c>
      <c r="CH351">
        <v>16.3323259259259</v>
      </c>
      <c r="CI351">
        <v>1999.98407407407</v>
      </c>
      <c r="CJ351">
        <v>0.980000259259259</v>
      </c>
      <c r="CK351">
        <v>0.0200000555555555</v>
      </c>
      <c r="CL351">
        <v>0</v>
      </c>
      <c r="CM351">
        <v>2.51191851851852</v>
      </c>
      <c r="CN351">
        <v>0</v>
      </c>
      <c r="CO351">
        <v>2049.66555555556</v>
      </c>
      <c r="CP351">
        <v>16705.2740740741</v>
      </c>
      <c r="CQ351">
        <v>46.625</v>
      </c>
      <c r="CR351">
        <v>49.4463333333333</v>
      </c>
      <c r="CS351">
        <v>47.6778148148148</v>
      </c>
      <c r="CT351">
        <v>47.4533333333333</v>
      </c>
      <c r="CU351">
        <v>46.2103333333333</v>
      </c>
      <c r="CV351">
        <v>1959.98333333333</v>
      </c>
      <c r="CW351">
        <v>40.0003703703704</v>
      </c>
      <c r="CX351">
        <v>0</v>
      </c>
      <c r="CY351">
        <v>1656176109.6</v>
      </c>
      <c r="CZ351">
        <v>0</v>
      </c>
      <c r="DA351">
        <v>0</v>
      </c>
      <c r="DB351" t="s">
        <v>356</v>
      </c>
      <c r="DC351">
        <v>1656081796.1</v>
      </c>
      <c r="DD351">
        <v>1656081786.6</v>
      </c>
      <c r="DE351">
        <v>0</v>
      </c>
      <c r="DF351">
        <v>0.447</v>
      </c>
      <c r="DG351">
        <v>0.012</v>
      </c>
      <c r="DH351">
        <v>1.816</v>
      </c>
      <c r="DI351">
        <v>-0.091</v>
      </c>
      <c r="DJ351">
        <v>420</v>
      </c>
      <c r="DK351">
        <v>13</v>
      </c>
      <c r="DL351">
        <v>0.64</v>
      </c>
      <c r="DM351">
        <v>0.22</v>
      </c>
      <c r="DN351">
        <v>-40.4384951219512</v>
      </c>
      <c r="DO351">
        <v>-0.903763066202094</v>
      </c>
      <c r="DP351">
        <v>0.148568302352855</v>
      </c>
      <c r="DQ351">
        <v>0</v>
      </c>
      <c r="DR351">
        <v>0.561960414634146</v>
      </c>
      <c r="DS351">
        <v>-0.0829976236933802</v>
      </c>
      <c r="DT351">
        <v>0.00884333484436398</v>
      </c>
      <c r="DU351">
        <v>1</v>
      </c>
      <c r="DV351">
        <v>1</v>
      </c>
      <c r="DW351">
        <v>2</v>
      </c>
      <c r="DX351" t="s">
        <v>375</v>
      </c>
      <c r="DY351">
        <v>2.78342</v>
      </c>
      <c r="DZ351">
        <v>2.71655</v>
      </c>
      <c r="EA351">
        <v>0.189523</v>
      </c>
      <c r="EB351">
        <v>0.192092</v>
      </c>
      <c r="EC351">
        <v>0.0884477</v>
      </c>
      <c r="ED351">
        <v>0.0864071</v>
      </c>
      <c r="EE351">
        <v>22427.3</v>
      </c>
      <c r="EF351">
        <v>19404.6</v>
      </c>
      <c r="EG351">
        <v>24821.7</v>
      </c>
      <c r="EH351">
        <v>23437.3</v>
      </c>
      <c r="EI351">
        <v>38732.2</v>
      </c>
      <c r="EJ351">
        <v>35502</v>
      </c>
      <c r="EK351">
        <v>44996.3</v>
      </c>
      <c r="EL351">
        <v>41891</v>
      </c>
      <c r="EM351">
        <v>1.64615</v>
      </c>
      <c r="EN351">
        <v>2.0588</v>
      </c>
      <c r="EO351">
        <v>-0.0620261</v>
      </c>
      <c r="EP351">
        <v>0</v>
      </c>
      <c r="EQ351">
        <v>29.6258</v>
      </c>
      <c r="ER351">
        <v>999.9</v>
      </c>
      <c r="ES351">
        <v>32.615</v>
      </c>
      <c r="ET351">
        <v>39.217</v>
      </c>
      <c r="EU351">
        <v>30.3688</v>
      </c>
      <c r="EV351">
        <v>53.5069</v>
      </c>
      <c r="EW351">
        <v>31.7348</v>
      </c>
      <c r="EX351">
        <v>2</v>
      </c>
      <c r="EY351">
        <v>0.770765</v>
      </c>
      <c r="EZ351">
        <v>6.21834</v>
      </c>
      <c r="FA351">
        <v>20.1285</v>
      </c>
      <c r="FB351">
        <v>5.23301</v>
      </c>
      <c r="FC351">
        <v>11.9974</v>
      </c>
      <c r="FD351">
        <v>4.9553</v>
      </c>
      <c r="FE351">
        <v>3.30398</v>
      </c>
      <c r="FF351">
        <v>9999</v>
      </c>
      <c r="FG351">
        <v>312.6</v>
      </c>
      <c r="FH351">
        <v>3850.8</v>
      </c>
      <c r="FI351">
        <v>9999</v>
      </c>
      <c r="FJ351">
        <v>1.86813</v>
      </c>
      <c r="FK351">
        <v>1.86401</v>
      </c>
      <c r="FL351">
        <v>1.87136</v>
      </c>
      <c r="FM351">
        <v>1.86252</v>
      </c>
      <c r="FN351">
        <v>1.86188</v>
      </c>
      <c r="FO351">
        <v>1.86818</v>
      </c>
      <c r="FP351">
        <v>1.85837</v>
      </c>
      <c r="FQ351">
        <v>1.8646</v>
      </c>
      <c r="FR351">
        <v>5</v>
      </c>
      <c r="FS351">
        <v>0</v>
      </c>
      <c r="FT351">
        <v>0</v>
      </c>
      <c r="FU351">
        <v>0</v>
      </c>
      <c r="FV351" t="s">
        <v>358</v>
      </c>
      <c r="FW351" t="s">
        <v>359</v>
      </c>
      <c r="FX351" t="s">
        <v>360</v>
      </c>
      <c r="FY351" t="s">
        <v>360</v>
      </c>
      <c r="FZ351" t="s">
        <v>360</v>
      </c>
      <c r="GA351" t="s">
        <v>360</v>
      </c>
      <c r="GB351">
        <v>0</v>
      </c>
      <c r="GC351">
        <v>100</v>
      </c>
      <c r="GD351">
        <v>100</v>
      </c>
      <c r="GE351">
        <v>3.68</v>
      </c>
      <c r="GF351">
        <v>0.0515</v>
      </c>
      <c r="GG351">
        <v>0.394990895927804</v>
      </c>
      <c r="GH351">
        <v>0.00311535208462502</v>
      </c>
      <c r="GI351">
        <v>-2.16445174003142e-06</v>
      </c>
      <c r="GJ351">
        <v>9.0383515404126e-10</v>
      </c>
      <c r="GK351">
        <v>0.0515542376217994</v>
      </c>
      <c r="GL351">
        <v>0</v>
      </c>
      <c r="GM351">
        <v>0</v>
      </c>
      <c r="GN351">
        <v>0</v>
      </c>
      <c r="GO351">
        <v>18</v>
      </c>
      <c r="GP351">
        <v>2154</v>
      </c>
      <c r="GQ351">
        <v>2</v>
      </c>
      <c r="GR351">
        <v>17</v>
      </c>
      <c r="GS351">
        <v>1571.9</v>
      </c>
      <c r="GT351">
        <v>1572.1</v>
      </c>
      <c r="GU351">
        <v>3.95386</v>
      </c>
      <c r="GV351">
        <v>2.29126</v>
      </c>
      <c r="GW351">
        <v>1.99829</v>
      </c>
      <c r="GX351">
        <v>2.66357</v>
      </c>
      <c r="GY351">
        <v>2.09351</v>
      </c>
      <c r="GZ351">
        <v>2.33765</v>
      </c>
      <c r="HA351">
        <v>44.4456</v>
      </c>
      <c r="HB351">
        <v>14.7712</v>
      </c>
      <c r="HC351">
        <v>18</v>
      </c>
      <c r="HD351">
        <v>403.926</v>
      </c>
      <c r="HE351">
        <v>692.842</v>
      </c>
      <c r="HF351">
        <v>23.0012</v>
      </c>
      <c r="HG351">
        <v>36.8043</v>
      </c>
      <c r="HH351">
        <v>30.0006</v>
      </c>
      <c r="HI351">
        <v>36.5329</v>
      </c>
      <c r="HJ351">
        <v>36.5246</v>
      </c>
      <c r="HK351">
        <v>79.1273</v>
      </c>
      <c r="HL351">
        <v>21.2848</v>
      </c>
      <c r="HM351">
        <v>22.2062</v>
      </c>
      <c r="HN351">
        <v>23</v>
      </c>
      <c r="HO351">
        <v>1704.48</v>
      </c>
      <c r="HP351">
        <v>24.4653</v>
      </c>
      <c r="HQ351">
        <v>95.1399</v>
      </c>
      <c r="HR351">
        <v>98.4188</v>
      </c>
    </row>
    <row r="352" spans="1:226">
      <c r="A352">
        <v>336</v>
      </c>
      <c r="B352">
        <v>1656176115.5</v>
      </c>
      <c r="C352">
        <v>6319</v>
      </c>
      <c r="D352" t="s">
        <v>1033</v>
      </c>
      <c r="E352" t="s">
        <v>1034</v>
      </c>
      <c r="F352">
        <v>5</v>
      </c>
      <c r="G352" t="s">
        <v>832</v>
      </c>
      <c r="H352" t="s">
        <v>354</v>
      </c>
      <c r="I352">
        <v>1656176107.71429</v>
      </c>
      <c r="J352">
        <f>(K352)/1000</f>
        <v>0</v>
      </c>
      <c r="K352">
        <f>IF(BF352, AN352, AH352)</f>
        <v>0</v>
      </c>
      <c r="L352">
        <f>IF(BF352, AI352, AG352)</f>
        <v>0</v>
      </c>
      <c r="M352">
        <f>BH352 - IF(AU352&gt;1, L352*BB352*100.0/(AW352*BV352), 0)</f>
        <v>0</v>
      </c>
      <c r="N352">
        <f>((T352-J352/2)*M352-L352)/(T352+J352/2)</f>
        <v>0</v>
      </c>
      <c r="O352">
        <f>N352*(BO352+BP352)/1000.0</f>
        <v>0</v>
      </c>
      <c r="P352">
        <f>(BH352 - IF(AU352&gt;1, L352*BB352*100.0/(AW352*BV352), 0))*(BO352+BP352)/1000.0</f>
        <v>0</v>
      </c>
      <c r="Q352">
        <f>2.0/((1/S352-1/R352)+SIGN(S352)*SQRT((1/S352-1/R352)*(1/S352-1/R352) + 4*BC352/((BC352+1)*(BC352+1))*(2*1/S352*1/R352-1/R352*1/R352)))</f>
        <v>0</v>
      </c>
      <c r="R352">
        <f>IF(LEFT(BD352,1)&lt;&gt;"0",IF(LEFT(BD352,1)="1",3.0,BE352),$D$5+$E$5*(BV352*BO352/($K$5*1000))+$F$5*(BV352*BO352/($K$5*1000))*MAX(MIN(BB352,$J$5),$I$5)*MAX(MIN(BB352,$J$5),$I$5)+$G$5*MAX(MIN(BB352,$J$5),$I$5)*(BV352*BO352/($K$5*1000))+$H$5*(BV352*BO352/($K$5*1000))*(BV352*BO352/($K$5*1000)))</f>
        <v>0</v>
      </c>
      <c r="S352">
        <f>J352*(1000-(1000*0.61365*exp(17.502*W352/(240.97+W352))/(BO352+BP352)+BJ352)/2)/(1000*0.61365*exp(17.502*W352/(240.97+W352))/(BO352+BP352)-BJ352)</f>
        <v>0</v>
      </c>
      <c r="T352">
        <f>1/((BC352+1)/(Q352/1.6)+1/(R352/1.37)) + BC352/((BC352+1)/(Q352/1.6) + BC352/(R352/1.37))</f>
        <v>0</v>
      </c>
      <c r="U352">
        <f>(AX352*BA352)</f>
        <v>0</v>
      </c>
      <c r="V352">
        <f>(BQ352+(U352+2*0.95*5.67E-8*(((BQ352+$B$7)+273)^4-(BQ352+273)^4)-44100*J352)/(1.84*29.3*R352+8*0.95*5.67E-8*(BQ352+273)^3))</f>
        <v>0</v>
      </c>
      <c r="W352">
        <f>($C$7*BR352+$D$7*BS352+$E$7*V352)</f>
        <v>0</v>
      </c>
      <c r="X352">
        <f>0.61365*exp(17.502*W352/(240.97+W352))</f>
        <v>0</v>
      </c>
      <c r="Y352">
        <f>(Z352/AA352*100)</f>
        <v>0</v>
      </c>
      <c r="Z352">
        <f>BJ352*(BO352+BP352)/1000</f>
        <v>0</v>
      </c>
      <c r="AA352">
        <f>0.61365*exp(17.502*BQ352/(240.97+BQ352))</f>
        <v>0</v>
      </c>
      <c r="AB352">
        <f>(X352-BJ352*(BO352+BP352)/1000)</f>
        <v>0</v>
      </c>
      <c r="AC352">
        <f>(-J352*44100)</f>
        <v>0</v>
      </c>
      <c r="AD352">
        <f>2*29.3*R352*0.92*(BQ352-W352)</f>
        <v>0</v>
      </c>
      <c r="AE352">
        <f>2*0.95*5.67E-8*(((BQ352+$B$7)+273)^4-(W352+273)^4)</f>
        <v>0</v>
      </c>
      <c r="AF352">
        <f>U352+AE352+AC352+AD352</f>
        <v>0</v>
      </c>
      <c r="AG352">
        <f>BN352*AU352*(BI352-BH352*(1000-AU352*BK352)/(1000-AU352*BJ352))/(100*BB352)</f>
        <v>0</v>
      </c>
      <c r="AH352">
        <f>1000*BN352*AU352*(BJ352-BK352)/(100*BB352*(1000-AU352*BJ352))</f>
        <v>0</v>
      </c>
      <c r="AI352">
        <f>(AJ352 - AK352 - BO352*1E3/(8.314*(BQ352+273.15)) * AM352/BN352 * AL352) * BN352/(100*BB352) * (1000 - BK352)/1000</f>
        <v>0</v>
      </c>
      <c r="AJ352">
        <v>1735.35990127049</v>
      </c>
      <c r="AK352">
        <v>1704.26696969697</v>
      </c>
      <c r="AL352">
        <v>3.47139124851737</v>
      </c>
      <c r="AM352">
        <v>66.8778104933795</v>
      </c>
      <c r="AN352">
        <f>(AP352 - AO352 + BO352*1E3/(8.314*(BQ352+273.15)) * AR352/BN352 * AQ352) * BN352/(100*BB352) * 1000/(1000 - AP352)</f>
        <v>0</v>
      </c>
      <c r="AO352">
        <v>24.4347029953359</v>
      </c>
      <c r="AP352">
        <v>24.9774224242424</v>
      </c>
      <c r="AQ352">
        <v>-8.21228331688975e-05</v>
      </c>
      <c r="AR352">
        <v>77.414151381061</v>
      </c>
      <c r="AS352">
        <v>34</v>
      </c>
      <c r="AT352">
        <v>7</v>
      </c>
      <c r="AU352">
        <f>IF(AS352*$H$13&gt;=AW352,1.0,(AW352/(AW352-AS352*$H$13)))</f>
        <v>0</v>
      </c>
      <c r="AV352">
        <f>(AU352-1)*100</f>
        <v>0</v>
      </c>
      <c r="AW352">
        <f>MAX(0,($B$13+$C$13*BV352)/(1+$D$13*BV352)*BO352/(BQ352+273)*$E$13)</f>
        <v>0</v>
      </c>
      <c r="AX352">
        <f>$B$11*BW352+$C$11*BX352+$F$11*CI352*(1-CL352)</f>
        <v>0</v>
      </c>
      <c r="AY352">
        <f>AX352*AZ352</f>
        <v>0</v>
      </c>
      <c r="AZ352">
        <f>($B$11*$D$9+$C$11*$D$9+$F$11*((CV352+CN352)/MAX(CV352+CN352+CW352, 0.1)*$I$9+CW352/MAX(CV352+CN352+CW352, 0.1)*$J$9))/($B$11+$C$11+$F$11)</f>
        <v>0</v>
      </c>
      <c r="BA352">
        <f>($B$11*$K$9+$C$11*$K$9+$F$11*((CV352+CN352)/MAX(CV352+CN352+CW352, 0.1)*$P$9+CW352/MAX(CV352+CN352+CW352, 0.1)*$Q$9))/($B$11+$C$11+$F$11)</f>
        <v>0</v>
      </c>
      <c r="BB352">
        <v>2.18</v>
      </c>
      <c r="BC352">
        <v>0.5</v>
      </c>
      <c r="BD352" t="s">
        <v>355</v>
      </c>
      <c r="BE352">
        <v>2</v>
      </c>
      <c r="BF352" t="b">
        <v>1</v>
      </c>
      <c r="BG352">
        <v>1656176107.71429</v>
      </c>
      <c r="BH352">
        <v>1637.30464285714</v>
      </c>
      <c r="BI352">
        <v>1677.7425</v>
      </c>
      <c r="BJ352">
        <v>24.9738178571429</v>
      </c>
      <c r="BK352">
        <v>24.4256285714286</v>
      </c>
      <c r="BL352">
        <v>1633.65642857143</v>
      </c>
      <c r="BM352">
        <v>24.9222714285714</v>
      </c>
      <c r="BN352">
        <v>500.012392857143</v>
      </c>
      <c r="BO352">
        <v>76.344025</v>
      </c>
      <c r="BP352">
        <v>0.0999870464285714</v>
      </c>
      <c r="BQ352">
        <v>28.1950285714286</v>
      </c>
      <c r="BR352">
        <v>28.5989285714286</v>
      </c>
      <c r="BS352">
        <v>999.9</v>
      </c>
      <c r="BT352">
        <v>0</v>
      </c>
      <c r="BU352">
        <v>0</v>
      </c>
      <c r="BV352">
        <v>10010.8964285714</v>
      </c>
      <c r="BW352">
        <v>0</v>
      </c>
      <c r="BX352">
        <v>1998.59178571429</v>
      </c>
      <c r="BY352">
        <v>-40.4371464285714</v>
      </c>
      <c r="BZ352">
        <v>1679.24214285714</v>
      </c>
      <c r="CA352">
        <v>1719.74785714286</v>
      </c>
      <c r="CB352">
        <v>0.548190321428571</v>
      </c>
      <c r="CC352">
        <v>1677.7425</v>
      </c>
      <c r="CD352">
        <v>24.4256285714286</v>
      </c>
      <c r="CE352">
        <v>1.90660107142857</v>
      </c>
      <c r="CF352">
        <v>1.86475</v>
      </c>
      <c r="CG352">
        <v>16.6893035714286</v>
      </c>
      <c r="CH352">
        <v>16.3404</v>
      </c>
      <c r="CI352">
        <v>1999.99785714286</v>
      </c>
      <c r="CJ352">
        <v>0.980000714285714</v>
      </c>
      <c r="CK352">
        <v>0.0199997142857143</v>
      </c>
      <c r="CL352">
        <v>0</v>
      </c>
      <c r="CM352">
        <v>2.49540357142857</v>
      </c>
      <c r="CN352">
        <v>0</v>
      </c>
      <c r="CO352">
        <v>2049.64428571429</v>
      </c>
      <c r="CP352">
        <v>16705.3964285714</v>
      </c>
      <c r="CQ352">
        <v>46.625</v>
      </c>
      <c r="CR352">
        <v>49.45275</v>
      </c>
      <c r="CS352">
        <v>47.6737142857143</v>
      </c>
      <c r="CT352">
        <v>47.46175</v>
      </c>
      <c r="CU352">
        <v>46.20725</v>
      </c>
      <c r="CV352">
        <v>1959.9975</v>
      </c>
      <c r="CW352">
        <v>40</v>
      </c>
      <c r="CX352">
        <v>0</v>
      </c>
      <c r="CY352">
        <v>1656176114.4</v>
      </c>
      <c r="CZ352">
        <v>0</v>
      </c>
      <c r="DA352">
        <v>0</v>
      </c>
      <c r="DB352" t="s">
        <v>356</v>
      </c>
      <c r="DC352">
        <v>1656081796.1</v>
      </c>
      <c r="DD352">
        <v>1656081786.6</v>
      </c>
      <c r="DE352">
        <v>0</v>
      </c>
      <c r="DF352">
        <v>0.447</v>
      </c>
      <c r="DG352">
        <v>0.012</v>
      </c>
      <c r="DH352">
        <v>1.816</v>
      </c>
      <c r="DI352">
        <v>-0.091</v>
      </c>
      <c r="DJ352">
        <v>420</v>
      </c>
      <c r="DK352">
        <v>13</v>
      </c>
      <c r="DL352">
        <v>0.64</v>
      </c>
      <c r="DM352">
        <v>0.22</v>
      </c>
      <c r="DN352">
        <v>-40.5140951219512</v>
      </c>
      <c r="DO352">
        <v>0.126777700348298</v>
      </c>
      <c r="DP352">
        <v>0.161803473011687</v>
      </c>
      <c r="DQ352">
        <v>0</v>
      </c>
      <c r="DR352">
        <v>0.554205268292683</v>
      </c>
      <c r="DS352">
        <v>-0.095798696864112</v>
      </c>
      <c r="DT352">
        <v>0.00973640333509396</v>
      </c>
      <c r="DU352">
        <v>1</v>
      </c>
      <c r="DV352">
        <v>1</v>
      </c>
      <c r="DW352">
        <v>2</v>
      </c>
      <c r="DX352" t="s">
        <v>375</v>
      </c>
      <c r="DY352">
        <v>2.78333</v>
      </c>
      <c r="DZ352">
        <v>2.71648</v>
      </c>
      <c r="EA352">
        <v>0.190665</v>
      </c>
      <c r="EB352">
        <v>0.193139</v>
      </c>
      <c r="EC352">
        <v>0.0884448</v>
      </c>
      <c r="ED352">
        <v>0.0864413</v>
      </c>
      <c r="EE352">
        <v>22395.6</v>
      </c>
      <c r="EF352">
        <v>19379.3</v>
      </c>
      <c r="EG352">
        <v>24821.8</v>
      </c>
      <c r="EH352">
        <v>23437.3</v>
      </c>
      <c r="EI352">
        <v>38732</v>
      </c>
      <c r="EJ352">
        <v>35500.9</v>
      </c>
      <c r="EK352">
        <v>44996</v>
      </c>
      <c r="EL352">
        <v>41891.2</v>
      </c>
      <c r="EM352">
        <v>1.64622</v>
      </c>
      <c r="EN352">
        <v>2.05893</v>
      </c>
      <c r="EO352">
        <v>-0.064604</v>
      </c>
      <c r="EP352">
        <v>0</v>
      </c>
      <c r="EQ352">
        <v>29.6351</v>
      </c>
      <c r="ER352">
        <v>999.9</v>
      </c>
      <c r="ES352">
        <v>32.591</v>
      </c>
      <c r="ET352">
        <v>39.237</v>
      </c>
      <c r="EU352">
        <v>30.3825</v>
      </c>
      <c r="EV352">
        <v>53.6369</v>
      </c>
      <c r="EW352">
        <v>31.847</v>
      </c>
      <c r="EX352">
        <v>2</v>
      </c>
      <c r="EY352">
        <v>0.771179</v>
      </c>
      <c r="EZ352">
        <v>6.22682</v>
      </c>
      <c r="FA352">
        <v>20.1281</v>
      </c>
      <c r="FB352">
        <v>5.23256</v>
      </c>
      <c r="FC352">
        <v>11.9968</v>
      </c>
      <c r="FD352">
        <v>4.9554</v>
      </c>
      <c r="FE352">
        <v>3.30393</v>
      </c>
      <c r="FF352">
        <v>9999</v>
      </c>
      <c r="FG352">
        <v>312.6</v>
      </c>
      <c r="FH352">
        <v>3851</v>
      </c>
      <c r="FI352">
        <v>9999</v>
      </c>
      <c r="FJ352">
        <v>1.86813</v>
      </c>
      <c r="FK352">
        <v>1.86401</v>
      </c>
      <c r="FL352">
        <v>1.87134</v>
      </c>
      <c r="FM352">
        <v>1.8625</v>
      </c>
      <c r="FN352">
        <v>1.86188</v>
      </c>
      <c r="FO352">
        <v>1.86817</v>
      </c>
      <c r="FP352">
        <v>1.85837</v>
      </c>
      <c r="FQ352">
        <v>1.86461</v>
      </c>
      <c r="FR352">
        <v>5</v>
      </c>
      <c r="FS352">
        <v>0</v>
      </c>
      <c r="FT352">
        <v>0</v>
      </c>
      <c r="FU352">
        <v>0</v>
      </c>
      <c r="FV352" t="s">
        <v>358</v>
      </c>
      <c r="FW352" t="s">
        <v>359</v>
      </c>
      <c r="FX352" t="s">
        <v>360</v>
      </c>
      <c r="FY352" t="s">
        <v>360</v>
      </c>
      <c r="FZ352" t="s">
        <v>360</v>
      </c>
      <c r="GA352" t="s">
        <v>360</v>
      </c>
      <c r="GB352">
        <v>0</v>
      </c>
      <c r="GC352">
        <v>100</v>
      </c>
      <c r="GD352">
        <v>100</v>
      </c>
      <c r="GE352">
        <v>3.74</v>
      </c>
      <c r="GF352">
        <v>0.0515</v>
      </c>
      <c r="GG352">
        <v>0.394990895927804</v>
      </c>
      <c r="GH352">
        <v>0.00311535208462502</v>
      </c>
      <c r="GI352">
        <v>-2.16445174003142e-06</v>
      </c>
      <c r="GJ352">
        <v>9.0383515404126e-10</v>
      </c>
      <c r="GK352">
        <v>0.0515542376217994</v>
      </c>
      <c r="GL352">
        <v>0</v>
      </c>
      <c r="GM352">
        <v>0</v>
      </c>
      <c r="GN352">
        <v>0</v>
      </c>
      <c r="GO352">
        <v>18</v>
      </c>
      <c r="GP352">
        <v>2154</v>
      </c>
      <c r="GQ352">
        <v>2</v>
      </c>
      <c r="GR352">
        <v>17</v>
      </c>
      <c r="GS352">
        <v>1572</v>
      </c>
      <c r="GT352">
        <v>1572.1</v>
      </c>
      <c r="GU352">
        <v>3.98438</v>
      </c>
      <c r="GV352">
        <v>2.27051</v>
      </c>
      <c r="GW352">
        <v>1.99829</v>
      </c>
      <c r="GX352">
        <v>2.66357</v>
      </c>
      <c r="GY352">
        <v>2.09351</v>
      </c>
      <c r="GZ352">
        <v>2.43774</v>
      </c>
      <c r="HA352">
        <v>44.4456</v>
      </c>
      <c r="HB352">
        <v>14.78</v>
      </c>
      <c r="HC352">
        <v>18</v>
      </c>
      <c r="HD352">
        <v>404.018</v>
      </c>
      <c r="HE352">
        <v>693.049</v>
      </c>
      <c r="HF352">
        <v>23.0015</v>
      </c>
      <c r="HG352">
        <v>36.813</v>
      </c>
      <c r="HH352">
        <v>30.0005</v>
      </c>
      <c r="HI352">
        <v>36.5414</v>
      </c>
      <c r="HJ352">
        <v>36.5335</v>
      </c>
      <c r="HK352">
        <v>79.7345</v>
      </c>
      <c r="HL352">
        <v>21.2848</v>
      </c>
      <c r="HM352">
        <v>22.2062</v>
      </c>
      <c r="HN352">
        <v>23</v>
      </c>
      <c r="HO352">
        <v>1724.78</v>
      </c>
      <c r="HP352">
        <v>24.4769</v>
      </c>
      <c r="HQ352">
        <v>95.1395</v>
      </c>
      <c r="HR352">
        <v>98.4191</v>
      </c>
    </row>
    <row r="353" spans="1:226">
      <c r="A353">
        <v>337</v>
      </c>
      <c r="B353">
        <v>1656176120.5</v>
      </c>
      <c r="C353">
        <v>6324</v>
      </c>
      <c r="D353" t="s">
        <v>1035</v>
      </c>
      <c r="E353" t="s">
        <v>1036</v>
      </c>
      <c r="F353">
        <v>5</v>
      </c>
      <c r="G353" t="s">
        <v>832</v>
      </c>
      <c r="H353" t="s">
        <v>354</v>
      </c>
      <c r="I353">
        <v>1656176113</v>
      </c>
      <c r="J353">
        <f>(K353)/1000</f>
        <v>0</v>
      </c>
      <c r="K353">
        <f>IF(BF353, AN353, AH353)</f>
        <v>0</v>
      </c>
      <c r="L353">
        <f>IF(BF353, AI353, AG353)</f>
        <v>0</v>
      </c>
      <c r="M353">
        <f>BH353 - IF(AU353&gt;1, L353*BB353*100.0/(AW353*BV353), 0)</f>
        <v>0</v>
      </c>
      <c r="N353">
        <f>((T353-J353/2)*M353-L353)/(T353+J353/2)</f>
        <v>0</v>
      </c>
      <c r="O353">
        <f>N353*(BO353+BP353)/1000.0</f>
        <v>0</v>
      </c>
      <c r="P353">
        <f>(BH353 - IF(AU353&gt;1, L353*BB353*100.0/(AW353*BV353), 0))*(BO353+BP353)/1000.0</f>
        <v>0</v>
      </c>
      <c r="Q353">
        <f>2.0/((1/S353-1/R353)+SIGN(S353)*SQRT((1/S353-1/R353)*(1/S353-1/R353) + 4*BC353/((BC353+1)*(BC353+1))*(2*1/S353*1/R353-1/R353*1/R353)))</f>
        <v>0</v>
      </c>
      <c r="R353">
        <f>IF(LEFT(BD353,1)&lt;&gt;"0",IF(LEFT(BD353,1)="1",3.0,BE353),$D$5+$E$5*(BV353*BO353/($K$5*1000))+$F$5*(BV353*BO353/($K$5*1000))*MAX(MIN(BB353,$J$5),$I$5)*MAX(MIN(BB353,$J$5),$I$5)+$G$5*MAX(MIN(BB353,$J$5),$I$5)*(BV353*BO353/($K$5*1000))+$H$5*(BV353*BO353/($K$5*1000))*(BV353*BO353/($K$5*1000)))</f>
        <v>0</v>
      </c>
      <c r="S353">
        <f>J353*(1000-(1000*0.61365*exp(17.502*W353/(240.97+W353))/(BO353+BP353)+BJ353)/2)/(1000*0.61365*exp(17.502*W353/(240.97+W353))/(BO353+BP353)-BJ353)</f>
        <v>0</v>
      </c>
      <c r="T353">
        <f>1/((BC353+1)/(Q353/1.6)+1/(R353/1.37)) + BC353/((BC353+1)/(Q353/1.6) + BC353/(R353/1.37))</f>
        <v>0</v>
      </c>
      <c r="U353">
        <f>(AX353*BA353)</f>
        <v>0</v>
      </c>
      <c r="V353">
        <f>(BQ353+(U353+2*0.95*5.67E-8*(((BQ353+$B$7)+273)^4-(BQ353+273)^4)-44100*J353)/(1.84*29.3*R353+8*0.95*5.67E-8*(BQ353+273)^3))</f>
        <v>0</v>
      </c>
      <c r="W353">
        <f>($C$7*BR353+$D$7*BS353+$E$7*V353)</f>
        <v>0</v>
      </c>
      <c r="X353">
        <f>0.61365*exp(17.502*W353/(240.97+W353))</f>
        <v>0</v>
      </c>
      <c r="Y353">
        <f>(Z353/AA353*100)</f>
        <v>0</v>
      </c>
      <c r="Z353">
        <f>BJ353*(BO353+BP353)/1000</f>
        <v>0</v>
      </c>
      <c r="AA353">
        <f>0.61365*exp(17.502*BQ353/(240.97+BQ353))</f>
        <v>0</v>
      </c>
      <c r="AB353">
        <f>(X353-BJ353*(BO353+BP353)/1000)</f>
        <v>0</v>
      </c>
      <c r="AC353">
        <f>(-J353*44100)</f>
        <v>0</v>
      </c>
      <c r="AD353">
        <f>2*29.3*R353*0.92*(BQ353-W353)</f>
        <v>0</v>
      </c>
      <c r="AE353">
        <f>2*0.95*5.67E-8*(((BQ353+$B$7)+273)^4-(W353+273)^4)</f>
        <v>0</v>
      </c>
      <c r="AF353">
        <f>U353+AE353+AC353+AD353</f>
        <v>0</v>
      </c>
      <c r="AG353">
        <f>BN353*AU353*(BI353-BH353*(1000-AU353*BK353)/(1000-AU353*BJ353))/(100*BB353)</f>
        <v>0</v>
      </c>
      <c r="AH353">
        <f>1000*BN353*AU353*(BJ353-BK353)/(100*BB353*(1000-AU353*BJ353))</f>
        <v>0</v>
      </c>
      <c r="AI353">
        <f>(AJ353 - AK353 - BO353*1E3/(8.314*(BQ353+273.15)) * AM353/BN353 * AL353) * BN353/(100*BB353) * (1000 - BK353)/1000</f>
        <v>0</v>
      </c>
      <c r="AJ353">
        <v>1751.81578275519</v>
      </c>
      <c r="AK353">
        <v>1721.16824242424</v>
      </c>
      <c r="AL353">
        <v>3.41788172091277</v>
      </c>
      <c r="AM353">
        <v>66.8778104933795</v>
      </c>
      <c r="AN353">
        <f>(AP353 - AO353 + BO353*1E3/(8.314*(BQ353+273.15)) * AR353/BN353 * AQ353) * BN353/(100*BB353) * 1000/(1000 - AP353)</f>
        <v>0</v>
      </c>
      <c r="AO353">
        <v>24.4494784314203</v>
      </c>
      <c r="AP353">
        <v>24.9759006060606</v>
      </c>
      <c r="AQ353">
        <v>1.1468458288671e-05</v>
      </c>
      <c r="AR353">
        <v>77.414151381061</v>
      </c>
      <c r="AS353">
        <v>34</v>
      </c>
      <c r="AT353">
        <v>7</v>
      </c>
      <c r="AU353">
        <f>IF(AS353*$H$13&gt;=AW353,1.0,(AW353/(AW353-AS353*$H$13)))</f>
        <v>0</v>
      </c>
      <c r="AV353">
        <f>(AU353-1)*100</f>
        <v>0</v>
      </c>
      <c r="AW353">
        <f>MAX(0,($B$13+$C$13*BV353)/(1+$D$13*BV353)*BO353/(BQ353+273)*$E$13)</f>
        <v>0</v>
      </c>
      <c r="AX353">
        <f>$B$11*BW353+$C$11*BX353+$F$11*CI353*(1-CL353)</f>
        <v>0</v>
      </c>
      <c r="AY353">
        <f>AX353*AZ353</f>
        <v>0</v>
      </c>
      <c r="AZ353">
        <f>($B$11*$D$9+$C$11*$D$9+$F$11*((CV353+CN353)/MAX(CV353+CN353+CW353, 0.1)*$I$9+CW353/MAX(CV353+CN353+CW353, 0.1)*$J$9))/($B$11+$C$11+$F$11)</f>
        <v>0</v>
      </c>
      <c r="BA353">
        <f>($B$11*$K$9+$C$11*$K$9+$F$11*((CV353+CN353)/MAX(CV353+CN353+CW353, 0.1)*$P$9+CW353/MAX(CV353+CN353+CW353, 0.1)*$Q$9))/($B$11+$C$11+$F$11)</f>
        <v>0</v>
      </c>
      <c r="BB353">
        <v>2.18</v>
      </c>
      <c r="BC353">
        <v>0.5</v>
      </c>
      <c r="BD353" t="s">
        <v>355</v>
      </c>
      <c r="BE353">
        <v>2</v>
      </c>
      <c r="BF353" t="b">
        <v>1</v>
      </c>
      <c r="BG353">
        <v>1656176113</v>
      </c>
      <c r="BH353">
        <v>1654.89222222222</v>
      </c>
      <c r="BI353">
        <v>1695.25481481481</v>
      </c>
      <c r="BJ353">
        <v>24.9763296296296</v>
      </c>
      <c r="BK353">
        <v>24.4397777777778</v>
      </c>
      <c r="BL353">
        <v>1651.18555555556</v>
      </c>
      <c r="BM353">
        <v>24.9247814814815</v>
      </c>
      <c r="BN353">
        <v>500.018222222222</v>
      </c>
      <c r="BO353">
        <v>76.3438111111111</v>
      </c>
      <c r="BP353">
        <v>0.0999849222222222</v>
      </c>
      <c r="BQ353">
        <v>28.2005259259259</v>
      </c>
      <c r="BR353">
        <v>28.5956333333333</v>
      </c>
      <c r="BS353">
        <v>999.9</v>
      </c>
      <c r="BT353">
        <v>0</v>
      </c>
      <c r="BU353">
        <v>0</v>
      </c>
      <c r="BV353">
        <v>10006.1666666667</v>
      </c>
      <c r="BW353">
        <v>0</v>
      </c>
      <c r="BX353">
        <v>1998.46592592593</v>
      </c>
      <c r="BY353">
        <v>-40.3627222222222</v>
      </c>
      <c r="BZ353">
        <v>1697.28481481481</v>
      </c>
      <c r="CA353">
        <v>1737.72407407407</v>
      </c>
      <c r="CB353">
        <v>0.536545703703704</v>
      </c>
      <c r="CC353">
        <v>1695.25481481481</v>
      </c>
      <c r="CD353">
        <v>24.4397777777778</v>
      </c>
      <c r="CE353">
        <v>1.90678814814815</v>
      </c>
      <c r="CF353">
        <v>1.8658262962963</v>
      </c>
      <c r="CG353">
        <v>16.6908444444444</v>
      </c>
      <c r="CH353">
        <v>16.3494518518519</v>
      </c>
      <c r="CI353">
        <v>1999.98814814815</v>
      </c>
      <c r="CJ353">
        <v>0.980000703703704</v>
      </c>
      <c r="CK353">
        <v>0.0199997222222222</v>
      </c>
      <c r="CL353">
        <v>0</v>
      </c>
      <c r="CM353">
        <v>2.49591111111111</v>
      </c>
      <c r="CN353">
        <v>0</v>
      </c>
      <c r="CO353">
        <v>2049.50777777778</v>
      </c>
      <c r="CP353">
        <v>16705.3037037037</v>
      </c>
      <c r="CQ353">
        <v>46.625</v>
      </c>
      <c r="CR353">
        <v>49.4486666666667</v>
      </c>
      <c r="CS353">
        <v>47.6732222222222</v>
      </c>
      <c r="CT353">
        <v>47.4603333333333</v>
      </c>
      <c r="CU353">
        <v>46.215</v>
      </c>
      <c r="CV353">
        <v>1959.98777777778</v>
      </c>
      <c r="CW353">
        <v>40</v>
      </c>
      <c r="CX353">
        <v>0</v>
      </c>
      <c r="CY353">
        <v>1656176119.2</v>
      </c>
      <c r="CZ353">
        <v>0</v>
      </c>
      <c r="DA353">
        <v>0</v>
      </c>
      <c r="DB353" t="s">
        <v>356</v>
      </c>
      <c r="DC353">
        <v>1656081796.1</v>
      </c>
      <c r="DD353">
        <v>1656081786.6</v>
      </c>
      <c r="DE353">
        <v>0</v>
      </c>
      <c r="DF353">
        <v>0.447</v>
      </c>
      <c r="DG353">
        <v>0.012</v>
      </c>
      <c r="DH353">
        <v>1.816</v>
      </c>
      <c r="DI353">
        <v>-0.091</v>
      </c>
      <c r="DJ353">
        <v>420</v>
      </c>
      <c r="DK353">
        <v>13</v>
      </c>
      <c r="DL353">
        <v>0.64</v>
      </c>
      <c r="DM353">
        <v>0.22</v>
      </c>
      <c r="DN353">
        <v>-40.3971219512195</v>
      </c>
      <c r="DO353">
        <v>1.46784250871078</v>
      </c>
      <c r="DP353">
        <v>0.338447274066467</v>
      </c>
      <c r="DQ353">
        <v>0</v>
      </c>
      <c r="DR353">
        <v>0.545193487804878</v>
      </c>
      <c r="DS353">
        <v>-0.128054445993031</v>
      </c>
      <c r="DT353">
        <v>0.0127176030666964</v>
      </c>
      <c r="DU353">
        <v>0</v>
      </c>
      <c r="DV353">
        <v>0</v>
      </c>
      <c r="DW353">
        <v>2</v>
      </c>
      <c r="DX353" t="s">
        <v>357</v>
      </c>
      <c r="DY353">
        <v>2.78334</v>
      </c>
      <c r="DZ353">
        <v>2.71642</v>
      </c>
      <c r="EA353">
        <v>0.191792</v>
      </c>
      <c r="EB353">
        <v>0.194328</v>
      </c>
      <c r="EC353">
        <v>0.0884387</v>
      </c>
      <c r="ED353">
        <v>0.0864765</v>
      </c>
      <c r="EE353">
        <v>22364.1</v>
      </c>
      <c r="EF353">
        <v>19350.4</v>
      </c>
      <c r="EG353">
        <v>24821.6</v>
      </c>
      <c r="EH353">
        <v>23437</v>
      </c>
      <c r="EI353">
        <v>38731.9</v>
      </c>
      <c r="EJ353">
        <v>35499.4</v>
      </c>
      <c r="EK353">
        <v>44995.5</v>
      </c>
      <c r="EL353">
        <v>41891.1</v>
      </c>
      <c r="EM353">
        <v>1.646</v>
      </c>
      <c r="EN353">
        <v>2.05875</v>
      </c>
      <c r="EO353">
        <v>-0.0652596</v>
      </c>
      <c r="EP353">
        <v>0</v>
      </c>
      <c r="EQ353">
        <v>29.6434</v>
      </c>
      <c r="ER353">
        <v>999.9</v>
      </c>
      <c r="ES353">
        <v>32.591</v>
      </c>
      <c r="ET353">
        <v>39.247</v>
      </c>
      <c r="EU353">
        <v>30.3973</v>
      </c>
      <c r="EV353">
        <v>53.7669</v>
      </c>
      <c r="EW353">
        <v>31.8309</v>
      </c>
      <c r="EX353">
        <v>2</v>
      </c>
      <c r="EY353">
        <v>0.771662</v>
      </c>
      <c r="EZ353">
        <v>6.23221</v>
      </c>
      <c r="FA353">
        <v>20.128</v>
      </c>
      <c r="FB353">
        <v>5.23331</v>
      </c>
      <c r="FC353">
        <v>11.9969</v>
      </c>
      <c r="FD353">
        <v>4.95525</v>
      </c>
      <c r="FE353">
        <v>3.30393</v>
      </c>
      <c r="FF353">
        <v>9999</v>
      </c>
      <c r="FG353">
        <v>312.6</v>
      </c>
      <c r="FH353">
        <v>3851</v>
      </c>
      <c r="FI353">
        <v>9999</v>
      </c>
      <c r="FJ353">
        <v>1.86813</v>
      </c>
      <c r="FK353">
        <v>1.86401</v>
      </c>
      <c r="FL353">
        <v>1.87136</v>
      </c>
      <c r="FM353">
        <v>1.86252</v>
      </c>
      <c r="FN353">
        <v>1.86188</v>
      </c>
      <c r="FO353">
        <v>1.86817</v>
      </c>
      <c r="FP353">
        <v>1.85837</v>
      </c>
      <c r="FQ353">
        <v>1.86461</v>
      </c>
      <c r="FR353">
        <v>5</v>
      </c>
      <c r="FS353">
        <v>0</v>
      </c>
      <c r="FT353">
        <v>0</v>
      </c>
      <c r="FU353">
        <v>0</v>
      </c>
      <c r="FV353" t="s">
        <v>358</v>
      </c>
      <c r="FW353" t="s">
        <v>359</v>
      </c>
      <c r="FX353" t="s">
        <v>360</v>
      </c>
      <c r="FY353" t="s">
        <v>360</v>
      </c>
      <c r="FZ353" t="s">
        <v>360</v>
      </c>
      <c r="GA353" t="s">
        <v>360</v>
      </c>
      <c r="GB353">
        <v>0</v>
      </c>
      <c r="GC353">
        <v>100</v>
      </c>
      <c r="GD353">
        <v>100</v>
      </c>
      <c r="GE353">
        <v>3.79</v>
      </c>
      <c r="GF353">
        <v>0.0515</v>
      </c>
      <c r="GG353">
        <v>0.394990895927804</v>
      </c>
      <c r="GH353">
        <v>0.00311535208462502</v>
      </c>
      <c r="GI353">
        <v>-2.16445174003142e-06</v>
      </c>
      <c r="GJ353">
        <v>9.0383515404126e-10</v>
      </c>
      <c r="GK353">
        <v>0.0515542376217994</v>
      </c>
      <c r="GL353">
        <v>0</v>
      </c>
      <c r="GM353">
        <v>0</v>
      </c>
      <c r="GN353">
        <v>0</v>
      </c>
      <c r="GO353">
        <v>18</v>
      </c>
      <c r="GP353">
        <v>2154</v>
      </c>
      <c r="GQ353">
        <v>2</v>
      </c>
      <c r="GR353">
        <v>17</v>
      </c>
      <c r="GS353">
        <v>1572.1</v>
      </c>
      <c r="GT353">
        <v>1572.2</v>
      </c>
      <c r="GU353">
        <v>4.01245</v>
      </c>
      <c r="GV353">
        <v>2.25342</v>
      </c>
      <c r="GW353">
        <v>1.99829</v>
      </c>
      <c r="GX353">
        <v>2.66357</v>
      </c>
      <c r="GY353">
        <v>2.09351</v>
      </c>
      <c r="GZ353">
        <v>2.40845</v>
      </c>
      <c r="HA353">
        <v>44.4456</v>
      </c>
      <c r="HB353">
        <v>14.7712</v>
      </c>
      <c r="HC353">
        <v>18</v>
      </c>
      <c r="HD353">
        <v>403.936</v>
      </c>
      <c r="HE353">
        <v>692.971</v>
      </c>
      <c r="HF353">
        <v>23.0012</v>
      </c>
      <c r="HG353">
        <v>36.8216</v>
      </c>
      <c r="HH353">
        <v>30.0005</v>
      </c>
      <c r="HI353">
        <v>36.5499</v>
      </c>
      <c r="HJ353">
        <v>36.5408</v>
      </c>
      <c r="HK353">
        <v>80.2963</v>
      </c>
      <c r="HL353">
        <v>21.2848</v>
      </c>
      <c r="HM353">
        <v>22.2062</v>
      </c>
      <c r="HN353">
        <v>23</v>
      </c>
      <c r="HO353">
        <v>1738.35</v>
      </c>
      <c r="HP353">
        <v>24.4809</v>
      </c>
      <c r="HQ353">
        <v>95.1386</v>
      </c>
      <c r="HR353">
        <v>98.4186</v>
      </c>
    </row>
    <row r="354" spans="1:226">
      <c r="A354">
        <v>338</v>
      </c>
      <c r="B354">
        <v>1656176125.5</v>
      </c>
      <c r="C354">
        <v>6329</v>
      </c>
      <c r="D354" t="s">
        <v>1037</v>
      </c>
      <c r="E354" t="s">
        <v>1038</v>
      </c>
      <c r="F354">
        <v>5</v>
      </c>
      <c r="G354" t="s">
        <v>832</v>
      </c>
      <c r="H354" t="s">
        <v>354</v>
      </c>
      <c r="I354">
        <v>1656176117.71429</v>
      </c>
      <c r="J354">
        <f>(K354)/1000</f>
        <v>0</v>
      </c>
      <c r="K354">
        <f>IF(BF354, AN354, AH354)</f>
        <v>0</v>
      </c>
      <c r="L354">
        <f>IF(BF354, AI354, AG354)</f>
        <v>0</v>
      </c>
      <c r="M354">
        <f>BH354 - IF(AU354&gt;1, L354*BB354*100.0/(AW354*BV354), 0)</f>
        <v>0</v>
      </c>
      <c r="N354">
        <f>((T354-J354/2)*M354-L354)/(T354+J354/2)</f>
        <v>0</v>
      </c>
      <c r="O354">
        <f>N354*(BO354+BP354)/1000.0</f>
        <v>0</v>
      </c>
      <c r="P354">
        <f>(BH354 - IF(AU354&gt;1, L354*BB354*100.0/(AW354*BV354), 0))*(BO354+BP354)/1000.0</f>
        <v>0</v>
      </c>
      <c r="Q354">
        <f>2.0/((1/S354-1/R354)+SIGN(S354)*SQRT((1/S354-1/R354)*(1/S354-1/R354) + 4*BC354/((BC354+1)*(BC354+1))*(2*1/S354*1/R354-1/R354*1/R354)))</f>
        <v>0</v>
      </c>
      <c r="R354">
        <f>IF(LEFT(BD354,1)&lt;&gt;"0",IF(LEFT(BD354,1)="1",3.0,BE354),$D$5+$E$5*(BV354*BO354/($K$5*1000))+$F$5*(BV354*BO354/($K$5*1000))*MAX(MIN(BB354,$J$5),$I$5)*MAX(MIN(BB354,$J$5),$I$5)+$G$5*MAX(MIN(BB354,$J$5),$I$5)*(BV354*BO354/($K$5*1000))+$H$5*(BV354*BO354/($K$5*1000))*(BV354*BO354/($K$5*1000)))</f>
        <v>0</v>
      </c>
      <c r="S354">
        <f>J354*(1000-(1000*0.61365*exp(17.502*W354/(240.97+W354))/(BO354+BP354)+BJ354)/2)/(1000*0.61365*exp(17.502*W354/(240.97+W354))/(BO354+BP354)-BJ354)</f>
        <v>0</v>
      </c>
      <c r="T354">
        <f>1/((BC354+1)/(Q354/1.6)+1/(R354/1.37)) + BC354/((BC354+1)/(Q354/1.6) + BC354/(R354/1.37))</f>
        <v>0</v>
      </c>
      <c r="U354">
        <f>(AX354*BA354)</f>
        <v>0</v>
      </c>
      <c r="V354">
        <f>(BQ354+(U354+2*0.95*5.67E-8*(((BQ354+$B$7)+273)^4-(BQ354+273)^4)-44100*J354)/(1.84*29.3*R354+8*0.95*5.67E-8*(BQ354+273)^3))</f>
        <v>0</v>
      </c>
      <c r="W354">
        <f>($C$7*BR354+$D$7*BS354+$E$7*V354)</f>
        <v>0</v>
      </c>
      <c r="X354">
        <f>0.61365*exp(17.502*W354/(240.97+W354))</f>
        <v>0</v>
      </c>
      <c r="Y354">
        <f>(Z354/AA354*100)</f>
        <v>0</v>
      </c>
      <c r="Z354">
        <f>BJ354*(BO354+BP354)/1000</f>
        <v>0</v>
      </c>
      <c r="AA354">
        <f>0.61365*exp(17.502*BQ354/(240.97+BQ354))</f>
        <v>0</v>
      </c>
      <c r="AB354">
        <f>(X354-BJ354*(BO354+BP354)/1000)</f>
        <v>0</v>
      </c>
      <c r="AC354">
        <f>(-J354*44100)</f>
        <v>0</v>
      </c>
      <c r="AD354">
        <f>2*29.3*R354*0.92*(BQ354-W354)</f>
        <v>0</v>
      </c>
      <c r="AE354">
        <f>2*0.95*5.67E-8*(((BQ354+$B$7)+273)^4-(W354+273)^4)</f>
        <v>0</v>
      </c>
      <c r="AF354">
        <f>U354+AE354+AC354+AD354</f>
        <v>0</v>
      </c>
      <c r="AG354">
        <f>BN354*AU354*(BI354-BH354*(1000-AU354*BK354)/(1000-AU354*BJ354))/(100*BB354)</f>
        <v>0</v>
      </c>
      <c r="AH354">
        <f>1000*BN354*AU354*(BJ354-BK354)/(100*BB354*(1000-AU354*BJ354))</f>
        <v>0</v>
      </c>
      <c r="AI354">
        <f>(AJ354 - AK354 - BO354*1E3/(8.314*(BQ354+273.15)) * AM354/BN354 * AL354) * BN354/(100*BB354) * (1000 - BK354)/1000</f>
        <v>0</v>
      </c>
      <c r="AJ354">
        <v>1769.93758202846</v>
      </c>
      <c r="AK354">
        <v>1738.53884848485</v>
      </c>
      <c r="AL354">
        <v>3.48224711155702</v>
      </c>
      <c r="AM354">
        <v>66.8778104933795</v>
      </c>
      <c r="AN354">
        <f>(AP354 - AO354 + BO354*1E3/(8.314*(BQ354+273.15)) * AR354/BN354 * AQ354) * BN354/(100*BB354) * 1000/(1000 - AP354)</f>
        <v>0</v>
      </c>
      <c r="AO354">
        <v>24.4637425951218</v>
      </c>
      <c r="AP354">
        <v>24.973783030303</v>
      </c>
      <c r="AQ354">
        <v>2.47433369488837e-06</v>
      </c>
      <c r="AR354">
        <v>77.414151381061</v>
      </c>
      <c r="AS354">
        <v>34</v>
      </c>
      <c r="AT354">
        <v>7</v>
      </c>
      <c r="AU354">
        <f>IF(AS354*$H$13&gt;=AW354,1.0,(AW354/(AW354-AS354*$H$13)))</f>
        <v>0</v>
      </c>
      <c r="AV354">
        <f>(AU354-1)*100</f>
        <v>0</v>
      </c>
      <c r="AW354">
        <f>MAX(0,($B$13+$C$13*BV354)/(1+$D$13*BV354)*BO354/(BQ354+273)*$E$13)</f>
        <v>0</v>
      </c>
      <c r="AX354">
        <f>$B$11*BW354+$C$11*BX354+$F$11*CI354*(1-CL354)</f>
        <v>0</v>
      </c>
      <c r="AY354">
        <f>AX354*AZ354</f>
        <v>0</v>
      </c>
      <c r="AZ354">
        <f>($B$11*$D$9+$C$11*$D$9+$F$11*((CV354+CN354)/MAX(CV354+CN354+CW354, 0.1)*$I$9+CW354/MAX(CV354+CN354+CW354, 0.1)*$J$9))/($B$11+$C$11+$F$11)</f>
        <v>0</v>
      </c>
      <c r="BA354">
        <f>($B$11*$K$9+$C$11*$K$9+$F$11*((CV354+CN354)/MAX(CV354+CN354+CW354, 0.1)*$P$9+CW354/MAX(CV354+CN354+CW354, 0.1)*$Q$9))/($B$11+$C$11+$F$11)</f>
        <v>0</v>
      </c>
      <c r="BB354">
        <v>2.18</v>
      </c>
      <c r="BC354">
        <v>0.5</v>
      </c>
      <c r="BD354" t="s">
        <v>355</v>
      </c>
      <c r="BE354">
        <v>2</v>
      </c>
      <c r="BF354" t="b">
        <v>1</v>
      </c>
      <c r="BG354">
        <v>1656176117.71429</v>
      </c>
      <c r="BH354">
        <v>1670.61928571429</v>
      </c>
      <c r="BI354">
        <v>1711.07428571429</v>
      </c>
      <c r="BJ354">
        <v>24.9765928571429</v>
      </c>
      <c r="BK354">
        <v>24.4526714285714</v>
      </c>
      <c r="BL354">
        <v>1666.85928571429</v>
      </c>
      <c r="BM354">
        <v>24.9250428571429</v>
      </c>
      <c r="BN354">
        <v>500.031678571429</v>
      </c>
      <c r="BO354">
        <v>76.3435392857143</v>
      </c>
      <c r="BP354">
        <v>0.100025478571429</v>
      </c>
      <c r="BQ354">
        <v>28.2045392857143</v>
      </c>
      <c r="BR354">
        <v>28.5759964285714</v>
      </c>
      <c r="BS354">
        <v>999.9</v>
      </c>
      <c r="BT354">
        <v>0</v>
      </c>
      <c r="BU354">
        <v>0</v>
      </c>
      <c r="BV354">
        <v>9995.65285714286</v>
      </c>
      <c r="BW354">
        <v>0</v>
      </c>
      <c r="BX354">
        <v>1998.695</v>
      </c>
      <c r="BY354">
        <v>-40.45515</v>
      </c>
      <c r="BZ354">
        <v>1713.41464285714</v>
      </c>
      <c r="CA354">
        <v>1753.96321428571</v>
      </c>
      <c r="CB354">
        <v>0.523922607142857</v>
      </c>
      <c r="CC354">
        <v>1711.07428571429</v>
      </c>
      <c r="CD354">
        <v>24.4526714285714</v>
      </c>
      <c r="CE354">
        <v>1.90680178571429</v>
      </c>
      <c r="CF354">
        <v>1.86680357142857</v>
      </c>
      <c r="CG354">
        <v>16.6909607142857</v>
      </c>
      <c r="CH354">
        <v>16.3576678571429</v>
      </c>
      <c r="CI354">
        <v>1999.98678571429</v>
      </c>
      <c r="CJ354">
        <v>0.980001</v>
      </c>
      <c r="CK354">
        <v>0.0199995</v>
      </c>
      <c r="CL354">
        <v>0</v>
      </c>
      <c r="CM354">
        <v>2.49098214285714</v>
      </c>
      <c r="CN354">
        <v>0</v>
      </c>
      <c r="CO354">
        <v>2049.37392857143</v>
      </c>
      <c r="CP354">
        <v>16705.3</v>
      </c>
      <c r="CQ354">
        <v>46.625</v>
      </c>
      <c r="CR354">
        <v>49.45725</v>
      </c>
      <c r="CS354">
        <v>47.6781428571428</v>
      </c>
      <c r="CT354">
        <v>47.446</v>
      </c>
      <c r="CU354">
        <v>46.214</v>
      </c>
      <c r="CV354">
        <v>1959.98678571429</v>
      </c>
      <c r="CW354">
        <v>40</v>
      </c>
      <c r="CX354">
        <v>0</v>
      </c>
      <c r="CY354">
        <v>1656176124.6</v>
      </c>
      <c r="CZ354">
        <v>0</v>
      </c>
      <c r="DA354">
        <v>0</v>
      </c>
      <c r="DB354" t="s">
        <v>356</v>
      </c>
      <c r="DC354">
        <v>1656081796.1</v>
      </c>
      <c r="DD354">
        <v>1656081786.6</v>
      </c>
      <c r="DE354">
        <v>0</v>
      </c>
      <c r="DF354">
        <v>0.447</v>
      </c>
      <c r="DG354">
        <v>0.012</v>
      </c>
      <c r="DH354">
        <v>1.816</v>
      </c>
      <c r="DI354">
        <v>-0.091</v>
      </c>
      <c r="DJ354">
        <v>420</v>
      </c>
      <c r="DK354">
        <v>13</v>
      </c>
      <c r="DL354">
        <v>0.64</v>
      </c>
      <c r="DM354">
        <v>0.22</v>
      </c>
      <c r="DN354">
        <v>-40.4547902439024</v>
      </c>
      <c r="DO354">
        <v>-0.556222996515725</v>
      </c>
      <c r="DP354">
        <v>0.399390461068643</v>
      </c>
      <c r="DQ354">
        <v>0</v>
      </c>
      <c r="DR354">
        <v>0.53066287804878</v>
      </c>
      <c r="DS354">
        <v>-0.158413693379791</v>
      </c>
      <c r="DT354">
        <v>0.0157241792840154</v>
      </c>
      <c r="DU354">
        <v>0</v>
      </c>
      <c r="DV354">
        <v>0</v>
      </c>
      <c r="DW354">
        <v>2</v>
      </c>
      <c r="DX354" t="s">
        <v>357</v>
      </c>
      <c r="DY354">
        <v>2.78314</v>
      </c>
      <c r="DZ354">
        <v>2.71629</v>
      </c>
      <c r="EA354">
        <v>0.19293</v>
      </c>
      <c r="EB354">
        <v>0.195399</v>
      </c>
      <c r="EC354">
        <v>0.0884294</v>
      </c>
      <c r="ED354">
        <v>0.0865004</v>
      </c>
      <c r="EE354">
        <v>22331.9</v>
      </c>
      <c r="EF354">
        <v>19324.9</v>
      </c>
      <c r="EG354">
        <v>24821</v>
      </c>
      <c r="EH354">
        <v>23437.4</v>
      </c>
      <c r="EI354">
        <v>38731.6</v>
      </c>
      <c r="EJ354">
        <v>35498.9</v>
      </c>
      <c r="EK354">
        <v>44994.6</v>
      </c>
      <c r="EL354">
        <v>41891.4</v>
      </c>
      <c r="EM354">
        <v>1.64592</v>
      </c>
      <c r="EN354">
        <v>2.0588</v>
      </c>
      <c r="EO354">
        <v>-0.0660419</v>
      </c>
      <c r="EP354">
        <v>0</v>
      </c>
      <c r="EQ354">
        <v>29.6486</v>
      </c>
      <c r="ER354">
        <v>999.9</v>
      </c>
      <c r="ES354">
        <v>32.566</v>
      </c>
      <c r="ET354">
        <v>39.247</v>
      </c>
      <c r="EU354">
        <v>30.3748</v>
      </c>
      <c r="EV354">
        <v>53.8069</v>
      </c>
      <c r="EW354">
        <v>31.7428</v>
      </c>
      <c r="EX354">
        <v>2</v>
      </c>
      <c r="EY354">
        <v>0.772119</v>
      </c>
      <c r="EZ354">
        <v>6.23967</v>
      </c>
      <c r="FA354">
        <v>20.1278</v>
      </c>
      <c r="FB354">
        <v>5.23226</v>
      </c>
      <c r="FC354">
        <v>11.9969</v>
      </c>
      <c r="FD354">
        <v>4.9551</v>
      </c>
      <c r="FE354">
        <v>3.30385</v>
      </c>
      <c r="FF354">
        <v>9999</v>
      </c>
      <c r="FG354">
        <v>312.6</v>
      </c>
      <c r="FH354">
        <v>3851.3</v>
      </c>
      <c r="FI354">
        <v>9999</v>
      </c>
      <c r="FJ354">
        <v>1.86813</v>
      </c>
      <c r="FK354">
        <v>1.86401</v>
      </c>
      <c r="FL354">
        <v>1.87136</v>
      </c>
      <c r="FM354">
        <v>1.86252</v>
      </c>
      <c r="FN354">
        <v>1.86187</v>
      </c>
      <c r="FO354">
        <v>1.8682</v>
      </c>
      <c r="FP354">
        <v>1.85837</v>
      </c>
      <c r="FQ354">
        <v>1.8646</v>
      </c>
      <c r="FR354">
        <v>5</v>
      </c>
      <c r="FS354">
        <v>0</v>
      </c>
      <c r="FT354">
        <v>0</v>
      </c>
      <c r="FU354">
        <v>0</v>
      </c>
      <c r="FV354" t="s">
        <v>358</v>
      </c>
      <c r="FW354" t="s">
        <v>359</v>
      </c>
      <c r="FX354" t="s">
        <v>360</v>
      </c>
      <c r="FY354" t="s">
        <v>360</v>
      </c>
      <c r="FZ354" t="s">
        <v>360</v>
      </c>
      <c r="GA354" t="s">
        <v>360</v>
      </c>
      <c r="GB354">
        <v>0</v>
      </c>
      <c r="GC354">
        <v>100</v>
      </c>
      <c r="GD354">
        <v>100</v>
      </c>
      <c r="GE354">
        <v>3.86</v>
      </c>
      <c r="GF354">
        <v>0.0516</v>
      </c>
      <c r="GG354">
        <v>0.394990895927804</v>
      </c>
      <c r="GH354">
        <v>0.00311535208462502</v>
      </c>
      <c r="GI354">
        <v>-2.16445174003142e-06</v>
      </c>
      <c r="GJ354">
        <v>9.0383515404126e-10</v>
      </c>
      <c r="GK354">
        <v>0.0515542376217994</v>
      </c>
      <c r="GL354">
        <v>0</v>
      </c>
      <c r="GM354">
        <v>0</v>
      </c>
      <c r="GN354">
        <v>0</v>
      </c>
      <c r="GO354">
        <v>18</v>
      </c>
      <c r="GP354">
        <v>2154</v>
      </c>
      <c r="GQ354">
        <v>2</v>
      </c>
      <c r="GR354">
        <v>17</v>
      </c>
      <c r="GS354">
        <v>1572.2</v>
      </c>
      <c r="GT354">
        <v>1572.3</v>
      </c>
      <c r="GU354">
        <v>4.03809</v>
      </c>
      <c r="GV354">
        <v>2.15576</v>
      </c>
      <c r="GW354">
        <v>1.99829</v>
      </c>
      <c r="GX354">
        <v>2.66357</v>
      </c>
      <c r="GY354">
        <v>2.09351</v>
      </c>
      <c r="GZ354">
        <v>2.35596</v>
      </c>
      <c r="HA354">
        <v>44.4456</v>
      </c>
      <c r="HB354">
        <v>14.7625</v>
      </c>
      <c r="HC354">
        <v>18</v>
      </c>
      <c r="HD354">
        <v>403.941</v>
      </c>
      <c r="HE354">
        <v>693.111</v>
      </c>
      <c r="HF354">
        <v>23.0015</v>
      </c>
      <c r="HG354">
        <v>36.8302</v>
      </c>
      <c r="HH354">
        <v>30.0006</v>
      </c>
      <c r="HI354">
        <v>36.5584</v>
      </c>
      <c r="HJ354">
        <v>36.5497</v>
      </c>
      <c r="HK354">
        <v>80.8673</v>
      </c>
      <c r="HL354">
        <v>21.2848</v>
      </c>
      <c r="HM354">
        <v>22.2062</v>
      </c>
      <c r="HN354">
        <v>23</v>
      </c>
      <c r="HO354">
        <v>1758.61</v>
      </c>
      <c r="HP354">
        <v>24.4908</v>
      </c>
      <c r="HQ354">
        <v>95.1366</v>
      </c>
      <c r="HR354">
        <v>98.4197</v>
      </c>
    </row>
    <row r="355" spans="1:226">
      <c r="A355">
        <v>339</v>
      </c>
      <c r="B355">
        <v>1656176130.5</v>
      </c>
      <c r="C355">
        <v>6334</v>
      </c>
      <c r="D355" t="s">
        <v>1039</v>
      </c>
      <c r="E355" t="s">
        <v>1040</v>
      </c>
      <c r="F355">
        <v>5</v>
      </c>
      <c r="G355" t="s">
        <v>832</v>
      </c>
      <c r="H355" t="s">
        <v>354</v>
      </c>
      <c r="I355">
        <v>1656176123</v>
      </c>
      <c r="J355">
        <f>(K355)/1000</f>
        <v>0</v>
      </c>
      <c r="K355">
        <f>IF(BF355, AN355, AH355)</f>
        <v>0</v>
      </c>
      <c r="L355">
        <f>IF(BF355, AI355, AG355)</f>
        <v>0</v>
      </c>
      <c r="M355">
        <f>BH355 - IF(AU355&gt;1, L355*BB355*100.0/(AW355*BV355), 0)</f>
        <v>0</v>
      </c>
      <c r="N355">
        <f>((T355-J355/2)*M355-L355)/(T355+J355/2)</f>
        <v>0</v>
      </c>
      <c r="O355">
        <f>N355*(BO355+BP355)/1000.0</f>
        <v>0</v>
      </c>
      <c r="P355">
        <f>(BH355 - IF(AU355&gt;1, L355*BB355*100.0/(AW355*BV355), 0))*(BO355+BP355)/1000.0</f>
        <v>0</v>
      </c>
      <c r="Q355">
        <f>2.0/((1/S355-1/R355)+SIGN(S355)*SQRT((1/S355-1/R355)*(1/S355-1/R355) + 4*BC355/((BC355+1)*(BC355+1))*(2*1/S355*1/R355-1/R355*1/R355)))</f>
        <v>0</v>
      </c>
      <c r="R355">
        <f>IF(LEFT(BD355,1)&lt;&gt;"0",IF(LEFT(BD355,1)="1",3.0,BE355),$D$5+$E$5*(BV355*BO355/($K$5*1000))+$F$5*(BV355*BO355/($K$5*1000))*MAX(MIN(BB355,$J$5),$I$5)*MAX(MIN(BB355,$J$5),$I$5)+$G$5*MAX(MIN(BB355,$J$5),$I$5)*(BV355*BO355/($K$5*1000))+$H$5*(BV355*BO355/($K$5*1000))*(BV355*BO355/($K$5*1000)))</f>
        <v>0</v>
      </c>
      <c r="S355">
        <f>J355*(1000-(1000*0.61365*exp(17.502*W355/(240.97+W355))/(BO355+BP355)+BJ355)/2)/(1000*0.61365*exp(17.502*W355/(240.97+W355))/(BO355+BP355)-BJ355)</f>
        <v>0</v>
      </c>
      <c r="T355">
        <f>1/((BC355+1)/(Q355/1.6)+1/(R355/1.37)) + BC355/((BC355+1)/(Q355/1.6) + BC355/(R355/1.37))</f>
        <v>0</v>
      </c>
      <c r="U355">
        <f>(AX355*BA355)</f>
        <v>0</v>
      </c>
      <c r="V355">
        <f>(BQ355+(U355+2*0.95*5.67E-8*(((BQ355+$B$7)+273)^4-(BQ355+273)^4)-44100*J355)/(1.84*29.3*R355+8*0.95*5.67E-8*(BQ355+273)^3))</f>
        <v>0</v>
      </c>
      <c r="W355">
        <f>($C$7*BR355+$D$7*BS355+$E$7*V355)</f>
        <v>0</v>
      </c>
      <c r="X355">
        <f>0.61365*exp(17.502*W355/(240.97+W355))</f>
        <v>0</v>
      </c>
      <c r="Y355">
        <f>(Z355/AA355*100)</f>
        <v>0</v>
      </c>
      <c r="Z355">
        <f>BJ355*(BO355+BP355)/1000</f>
        <v>0</v>
      </c>
      <c r="AA355">
        <f>0.61365*exp(17.502*BQ355/(240.97+BQ355))</f>
        <v>0</v>
      </c>
      <c r="AB355">
        <f>(X355-BJ355*(BO355+BP355)/1000)</f>
        <v>0</v>
      </c>
      <c r="AC355">
        <f>(-J355*44100)</f>
        <v>0</v>
      </c>
      <c r="AD355">
        <f>2*29.3*R355*0.92*(BQ355-W355)</f>
        <v>0</v>
      </c>
      <c r="AE355">
        <f>2*0.95*5.67E-8*(((BQ355+$B$7)+273)^4-(W355+273)^4)</f>
        <v>0</v>
      </c>
      <c r="AF355">
        <f>U355+AE355+AC355+AD355</f>
        <v>0</v>
      </c>
      <c r="AG355">
        <f>BN355*AU355*(BI355-BH355*(1000-AU355*BK355)/(1000-AU355*BJ355))/(100*BB355)</f>
        <v>0</v>
      </c>
      <c r="AH355">
        <f>1000*BN355*AU355*(BJ355-BK355)/(100*BB355*(1000-AU355*BJ355))</f>
        <v>0</v>
      </c>
      <c r="AI355">
        <f>(AJ355 - AK355 - BO355*1E3/(8.314*(BQ355+273.15)) * AM355/BN355 * AL355) * BN355/(100*BB355) * (1000 - BK355)/1000</f>
        <v>0</v>
      </c>
      <c r="AJ355">
        <v>1786.58682088963</v>
      </c>
      <c r="AK355">
        <v>1755.73763636364</v>
      </c>
      <c r="AL355">
        <v>3.42944778405919</v>
      </c>
      <c r="AM355">
        <v>66.8778104933795</v>
      </c>
      <c r="AN355">
        <f>(AP355 - AO355 + BO355*1E3/(8.314*(BQ355+273.15)) * AR355/BN355 * AQ355) * BN355/(100*BB355) * 1000/(1000 - AP355)</f>
        <v>0</v>
      </c>
      <c r="AO355">
        <v>24.4734817507665</v>
      </c>
      <c r="AP355">
        <v>24.9715436363636</v>
      </c>
      <c r="AQ355">
        <v>8.42455359198238e-06</v>
      </c>
      <c r="AR355">
        <v>77.414151381061</v>
      </c>
      <c r="AS355">
        <v>34</v>
      </c>
      <c r="AT355">
        <v>7</v>
      </c>
      <c r="AU355">
        <f>IF(AS355*$H$13&gt;=AW355,1.0,(AW355/(AW355-AS355*$H$13)))</f>
        <v>0</v>
      </c>
      <c r="AV355">
        <f>(AU355-1)*100</f>
        <v>0</v>
      </c>
      <c r="AW355">
        <f>MAX(0,($B$13+$C$13*BV355)/(1+$D$13*BV355)*BO355/(BQ355+273)*$E$13)</f>
        <v>0</v>
      </c>
      <c r="AX355">
        <f>$B$11*BW355+$C$11*BX355+$F$11*CI355*(1-CL355)</f>
        <v>0</v>
      </c>
      <c r="AY355">
        <f>AX355*AZ355</f>
        <v>0</v>
      </c>
      <c r="AZ355">
        <f>($B$11*$D$9+$C$11*$D$9+$F$11*((CV355+CN355)/MAX(CV355+CN355+CW355, 0.1)*$I$9+CW355/MAX(CV355+CN355+CW355, 0.1)*$J$9))/($B$11+$C$11+$F$11)</f>
        <v>0</v>
      </c>
      <c r="BA355">
        <f>($B$11*$K$9+$C$11*$K$9+$F$11*((CV355+CN355)/MAX(CV355+CN355+CW355, 0.1)*$P$9+CW355/MAX(CV355+CN355+CW355, 0.1)*$Q$9))/($B$11+$C$11+$F$11)</f>
        <v>0</v>
      </c>
      <c r="BB355">
        <v>2.18</v>
      </c>
      <c r="BC355">
        <v>0.5</v>
      </c>
      <c r="BD355" t="s">
        <v>355</v>
      </c>
      <c r="BE355">
        <v>2</v>
      </c>
      <c r="BF355" t="b">
        <v>1</v>
      </c>
      <c r="BG355">
        <v>1656176123</v>
      </c>
      <c r="BH355">
        <v>1688.31481481481</v>
      </c>
      <c r="BI355">
        <v>1728.75</v>
      </c>
      <c r="BJ355">
        <v>24.9752925925926</v>
      </c>
      <c r="BK355">
        <v>24.4655222222222</v>
      </c>
      <c r="BL355">
        <v>1684.49333333333</v>
      </c>
      <c r="BM355">
        <v>24.9237481481482</v>
      </c>
      <c r="BN355">
        <v>500.020888888889</v>
      </c>
      <c r="BO355">
        <v>76.3435222222222</v>
      </c>
      <c r="BP355">
        <v>0.100009125925926</v>
      </c>
      <c r="BQ355">
        <v>28.2044444444444</v>
      </c>
      <c r="BR355">
        <v>28.5838555555556</v>
      </c>
      <c r="BS355">
        <v>999.9</v>
      </c>
      <c r="BT355">
        <v>0</v>
      </c>
      <c r="BU355">
        <v>0</v>
      </c>
      <c r="BV355">
        <v>9992.33259259259</v>
      </c>
      <c r="BW355">
        <v>0</v>
      </c>
      <c r="BX355">
        <v>1976.89814814815</v>
      </c>
      <c r="BY355">
        <v>-40.435162962963</v>
      </c>
      <c r="BZ355">
        <v>1731.56074074074</v>
      </c>
      <c r="CA355">
        <v>1772.10555555556</v>
      </c>
      <c r="CB355">
        <v>0.509780962962963</v>
      </c>
      <c r="CC355">
        <v>1728.75</v>
      </c>
      <c r="CD355">
        <v>24.4655222222222</v>
      </c>
      <c r="CE355">
        <v>1.90670259259259</v>
      </c>
      <c r="CF355">
        <v>1.86778407407407</v>
      </c>
      <c r="CG355">
        <v>16.6901407407407</v>
      </c>
      <c r="CH355">
        <v>16.3659074074074</v>
      </c>
      <c r="CI355">
        <v>1999.98185185185</v>
      </c>
      <c r="CJ355">
        <v>0.980001</v>
      </c>
      <c r="CK355">
        <v>0.0199995</v>
      </c>
      <c r="CL355">
        <v>0</v>
      </c>
      <c r="CM355">
        <v>2.5144962962963</v>
      </c>
      <c r="CN355">
        <v>0</v>
      </c>
      <c r="CO355">
        <v>2049.25888888889</v>
      </c>
      <c r="CP355">
        <v>16705.2555555556</v>
      </c>
      <c r="CQ355">
        <v>46.625</v>
      </c>
      <c r="CR355">
        <v>49.4673333333333</v>
      </c>
      <c r="CS355">
        <v>47.6801111111111</v>
      </c>
      <c r="CT355">
        <v>47.437</v>
      </c>
      <c r="CU355">
        <v>46.229</v>
      </c>
      <c r="CV355">
        <v>1959.98185185185</v>
      </c>
      <c r="CW355">
        <v>40</v>
      </c>
      <c r="CX355">
        <v>0</v>
      </c>
      <c r="CY355">
        <v>1656176129.4</v>
      </c>
      <c r="CZ355">
        <v>0</v>
      </c>
      <c r="DA355">
        <v>0</v>
      </c>
      <c r="DB355" t="s">
        <v>356</v>
      </c>
      <c r="DC355">
        <v>1656081796.1</v>
      </c>
      <c r="DD355">
        <v>1656081786.6</v>
      </c>
      <c r="DE355">
        <v>0</v>
      </c>
      <c r="DF355">
        <v>0.447</v>
      </c>
      <c r="DG355">
        <v>0.012</v>
      </c>
      <c r="DH355">
        <v>1.816</v>
      </c>
      <c r="DI355">
        <v>-0.091</v>
      </c>
      <c r="DJ355">
        <v>420</v>
      </c>
      <c r="DK355">
        <v>13</v>
      </c>
      <c r="DL355">
        <v>0.64</v>
      </c>
      <c r="DM355">
        <v>0.22</v>
      </c>
      <c r="DN355">
        <v>-40.4151707317073</v>
      </c>
      <c r="DO355">
        <v>-0.0547923344948011</v>
      </c>
      <c r="DP355">
        <v>0.410366397404778</v>
      </c>
      <c r="DQ355">
        <v>1</v>
      </c>
      <c r="DR355">
        <v>0.520413195121951</v>
      </c>
      <c r="DS355">
        <v>-0.166918473867595</v>
      </c>
      <c r="DT355">
        <v>0.0165170241313939</v>
      </c>
      <c r="DU355">
        <v>0</v>
      </c>
      <c r="DV355">
        <v>1</v>
      </c>
      <c r="DW355">
        <v>2</v>
      </c>
      <c r="DX355" t="s">
        <v>375</v>
      </c>
      <c r="DY355">
        <v>2.78316</v>
      </c>
      <c r="DZ355">
        <v>2.71645</v>
      </c>
      <c r="EA355">
        <v>0.194055</v>
      </c>
      <c r="EB355">
        <v>0.196496</v>
      </c>
      <c r="EC355">
        <v>0.0884256</v>
      </c>
      <c r="ED355">
        <v>0.0865182</v>
      </c>
      <c r="EE355">
        <v>22300.5</v>
      </c>
      <c r="EF355">
        <v>19297.9</v>
      </c>
      <c r="EG355">
        <v>24820.9</v>
      </c>
      <c r="EH355">
        <v>23436.8</v>
      </c>
      <c r="EI355">
        <v>38731.6</v>
      </c>
      <c r="EJ355">
        <v>35497.4</v>
      </c>
      <c r="EK355">
        <v>44994.4</v>
      </c>
      <c r="EL355">
        <v>41890.6</v>
      </c>
      <c r="EM355">
        <v>1.64575</v>
      </c>
      <c r="EN355">
        <v>2.05853</v>
      </c>
      <c r="EO355">
        <v>-0.059396</v>
      </c>
      <c r="EP355">
        <v>0</v>
      </c>
      <c r="EQ355">
        <v>29.6549</v>
      </c>
      <c r="ER355">
        <v>999.9</v>
      </c>
      <c r="ES355">
        <v>32.566</v>
      </c>
      <c r="ET355">
        <v>39.257</v>
      </c>
      <c r="EU355">
        <v>30.3881</v>
      </c>
      <c r="EV355">
        <v>53.8169</v>
      </c>
      <c r="EW355">
        <v>31.7147</v>
      </c>
      <c r="EX355">
        <v>2</v>
      </c>
      <c r="EY355">
        <v>0.772698</v>
      </c>
      <c r="EZ355">
        <v>6.25105</v>
      </c>
      <c r="FA355">
        <v>20.1274</v>
      </c>
      <c r="FB355">
        <v>5.23331</v>
      </c>
      <c r="FC355">
        <v>11.9959</v>
      </c>
      <c r="FD355">
        <v>4.95505</v>
      </c>
      <c r="FE355">
        <v>3.30395</v>
      </c>
      <c r="FF355">
        <v>9999</v>
      </c>
      <c r="FG355">
        <v>312.6</v>
      </c>
      <c r="FH355">
        <v>3851.3</v>
      </c>
      <c r="FI355">
        <v>9999</v>
      </c>
      <c r="FJ355">
        <v>1.86813</v>
      </c>
      <c r="FK355">
        <v>1.86401</v>
      </c>
      <c r="FL355">
        <v>1.87137</v>
      </c>
      <c r="FM355">
        <v>1.86255</v>
      </c>
      <c r="FN355">
        <v>1.86188</v>
      </c>
      <c r="FO355">
        <v>1.86818</v>
      </c>
      <c r="FP355">
        <v>1.85837</v>
      </c>
      <c r="FQ355">
        <v>1.8646</v>
      </c>
      <c r="FR355">
        <v>5</v>
      </c>
      <c r="FS355">
        <v>0</v>
      </c>
      <c r="FT355">
        <v>0</v>
      </c>
      <c r="FU355">
        <v>0</v>
      </c>
      <c r="FV355" t="s">
        <v>358</v>
      </c>
      <c r="FW355" t="s">
        <v>359</v>
      </c>
      <c r="FX355" t="s">
        <v>360</v>
      </c>
      <c r="FY355" t="s">
        <v>360</v>
      </c>
      <c r="FZ355" t="s">
        <v>360</v>
      </c>
      <c r="GA355" t="s">
        <v>360</v>
      </c>
      <c r="GB355">
        <v>0</v>
      </c>
      <c r="GC355">
        <v>100</v>
      </c>
      <c r="GD355">
        <v>100</v>
      </c>
      <c r="GE355">
        <v>3.91</v>
      </c>
      <c r="GF355">
        <v>0.0516</v>
      </c>
      <c r="GG355">
        <v>0.394990895927804</v>
      </c>
      <c r="GH355">
        <v>0.00311535208462502</v>
      </c>
      <c r="GI355">
        <v>-2.16445174003142e-06</v>
      </c>
      <c r="GJ355">
        <v>9.0383515404126e-10</v>
      </c>
      <c r="GK355">
        <v>0.0515542376217994</v>
      </c>
      <c r="GL355">
        <v>0</v>
      </c>
      <c r="GM355">
        <v>0</v>
      </c>
      <c r="GN355">
        <v>0</v>
      </c>
      <c r="GO355">
        <v>18</v>
      </c>
      <c r="GP355">
        <v>2154</v>
      </c>
      <c r="GQ355">
        <v>2</v>
      </c>
      <c r="GR355">
        <v>17</v>
      </c>
      <c r="GS355">
        <v>1572.2</v>
      </c>
      <c r="GT355">
        <v>1572.4</v>
      </c>
      <c r="GU355">
        <v>4.06738</v>
      </c>
      <c r="GV355">
        <v>2.24976</v>
      </c>
      <c r="GW355">
        <v>1.99829</v>
      </c>
      <c r="GX355">
        <v>2.66357</v>
      </c>
      <c r="GY355">
        <v>2.09351</v>
      </c>
      <c r="GZ355">
        <v>2.34253</v>
      </c>
      <c r="HA355">
        <v>44.4735</v>
      </c>
      <c r="HB355">
        <v>14.7625</v>
      </c>
      <c r="HC355">
        <v>18</v>
      </c>
      <c r="HD355">
        <v>403.889</v>
      </c>
      <c r="HE355">
        <v>692.965</v>
      </c>
      <c r="HF355">
        <v>23.0019</v>
      </c>
      <c r="HG355">
        <v>36.8371</v>
      </c>
      <c r="HH355">
        <v>30.0006</v>
      </c>
      <c r="HI355">
        <v>36.5669</v>
      </c>
      <c r="HJ355">
        <v>36.559</v>
      </c>
      <c r="HK355">
        <v>81.4005</v>
      </c>
      <c r="HL355">
        <v>21.2848</v>
      </c>
      <c r="HM355">
        <v>21.8353</v>
      </c>
      <c r="HN355">
        <v>23</v>
      </c>
      <c r="HO355">
        <v>1771.99</v>
      </c>
      <c r="HP355">
        <v>24.509</v>
      </c>
      <c r="HQ355">
        <v>95.1362</v>
      </c>
      <c r="HR355">
        <v>98.4175</v>
      </c>
    </row>
    <row r="356" spans="1:226">
      <c r="A356">
        <v>340</v>
      </c>
      <c r="B356">
        <v>1656176135</v>
      </c>
      <c r="C356">
        <v>6338.5</v>
      </c>
      <c r="D356" t="s">
        <v>1041</v>
      </c>
      <c r="E356" t="s">
        <v>1042</v>
      </c>
      <c r="F356">
        <v>5</v>
      </c>
      <c r="G356" t="s">
        <v>832</v>
      </c>
      <c r="H356" t="s">
        <v>354</v>
      </c>
      <c r="I356">
        <v>1656176127.44444</v>
      </c>
      <c r="J356">
        <f>(K356)/1000</f>
        <v>0</v>
      </c>
      <c r="K356">
        <f>IF(BF356, AN356, AH356)</f>
        <v>0</v>
      </c>
      <c r="L356">
        <f>IF(BF356, AI356, AG356)</f>
        <v>0</v>
      </c>
      <c r="M356">
        <f>BH356 - IF(AU356&gt;1, L356*BB356*100.0/(AW356*BV356), 0)</f>
        <v>0</v>
      </c>
      <c r="N356">
        <f>((T356-J356/2)*M356-L356)/(T356+J356/2)</f>
        <v>0</v>
      </c>
      <c r="O356">
        <f>N356*(BO356+BP356)/1000.0</f>
        <v>0</v>
      </c>
      <c r="P356">
        <f>(BH356 - IF(AU356&gt;1, L356*BB356*100.0/(AW356*BV356), 0))*(BO356+BP356)/1000.0</f>
        <v>0</v>
      </c>
      <c r="Q356">
        <f>2.0/((1/S356-1/R356)+SIGN(S356)*SQRT((1/S356-1/R356)*(1/S356-1/R356) + 4*BC356/((BC356+1)*(BC356+1))*(2*1/S356*1/R356-1/R356*1/R356)))</f>
        <v>0</v>
      </c>
      <c r="R356">
        <f>IF(LEFT(BD356,1)&lt;&gt;"0",IF(LEFT(BD356,1)="1",3.0,BE356),$D$5+$E$5*(BV356*BO356/($K$5*1000))+$F$5*(BV356*BO356/($K$5*1000))*MAX(MIN(BB356,$J$5),$I$5)*MAX(MIN(BB356,$J$5),$I$5)+$G$5*MAX(MIN(BB356,$J$5),$I$5)*(BV356*BO356/($K$5*1000))+$H$5*(BV356*BO356/($K$5*1000))*(BV356*BO356/($K$5*1000)))</f>
        <v>0</v>
      </c>
      <c r="S356">
        <f>J356*(1000-(1000*0.61365*exp(17.502*W356/(240.97+W356))/(BO356+BP356)+BJ356)/2)/(1000*0.61365*exp(17.502*W356/(240.97+W356))/(BO356+BP356)-BJ356)</f>
        <v>0</v>
      </c>
      <c r="T356">
        <f>1/((BC356+1)/(Q356/1.6)+1/(R356/1.37)) + BC356/((BC356+1)/(Q356/1.6) + BC356/(R356/1.37))</f>
        <v>0</v>
      </c>
      <c r="U356">
        <f>(AX356*BA356)</f>
        <v>0</v>
      </c>
      <c r="V356">
        <f>(BQ356+(U356+2*0.95*5.67E-8*(((BQ356+$B$7)+273)^4-(BQ356+273)^4)-44100*J356)/(1.84*29.3*R356+8*0.95*5.67E-8*(BQ356+273)^3))</f>
        <v>0</v>
      </c>
      <c r="W356">
        <f>($C$7*BR356+$D$7*BS356+$E$7*V356)</f>
        <v>0</v>
      </c>
      <c r="X356">
        <f>0.61365*exp(17.502*W356/(240.97+W356))</f>
        <v>0</v>
      </c>
      <c r="Y356">
        <f>(Z356/AA356*100)</f>
        <v>0</v>
      </c>
      <c r="Z356">
        <f>BJ356*(BO356+BP356)/1000</f>
        <v>0</v>
      </c>
      <c r="AA356">
        <f>0.61365*exp(17.502*BQ356/(240.97+BQ356))</f>
        <v>0</v>
      </c>
      <c r="AB356">
        <f>(X356-BJ356*(BO356+BP356)/1000)</f>
        <v>0</v>
      </c>
      <c r="AC356">
        <f>(-J356*44100)</f>
        <v>0</v>
      </c>
      <c r="AD356">
        <f>2*29.3*R356*0.92*(BQ356-W356)</f>
        <v>0</v>
      </c>
      <c r="AE356">
        <f>2*0.95*5.67E-8*(((BQ356+$B$7)+273)^4-(W356+273)^4)</f>
        <v>0</v>
      </c>
      <c r="AF356">
        <f>U356+AE356+AC356+AD356</f>
        <v>0</v>
      </c>
      <c r="AG356">
        <f>BN356*AU356*(BI356-BH356*(1000-AU356*BK356)/(1000-AU356*BJ356))/(100*BB356)</f>
        <v>0</v>
      </c>
      <c r="AH356">
        <f>1000*BN356*AU356*(BJ356-BK356)/(100*BB356*(1000-AU356*BJ356))</f>
        <v>0</v>
      </c>
      <c r="AI356">
        <f>(AJ356 - AK356 - BO356*1E3/(8.314*(BQ356+273.15)) * AM356/BN356 * AL356) * BN356/(100*BB356) * (1000 - BK356)/1000</f>
        <v>0</v>
      </c>
      <c r="AJ356">
        <v>1801.87872452174</v>
      </c>
      <c r="AK356">
        <v>1771.12915151515</v>
      </c>
      <c r="AL356">
        <v>3.39242804798192</v>
      </c>
      <c r="AM356">
        <v>66.8778104933795</v>
      </c>
      <c r="AN356">
        <f>(AP356 - AO356 + BO356*1E3/(8.314*(BQ356+273.15)) * AR356/BN356 * AQ356) * BN356/(100*BB356) * 1000/(1000 - AP356)</f>
        <v>0</v>
      </c>
      <c r="AO356">
        <v>24.4765565542312</v>
      </c>
      <c r="AP356">
        <v>24.9560503030303</v>
      </c>
      <c r="AQ356">
        <v>-6.85443089951051e-05</v>
      </c>
      <c r="AR356">
        <v>77.414151381061</v>
      </c>
      <c r="AS356">
        <v>34</v>
      </c>
      <c r="AT356">
        <v>7</v>
      </c>
      <c r="AU356">
        <f>IF(AS356*$H$13&gt;=AW356,1.0,(AW356/(AW356-AS356*$H$13)))</f>
        <v>0</v>
      </c>
      <c r="AV356">
        <f>(AU356-1)*100</f>
        <v>0</v>
      </c>
      <c r="AW356">
        <f>MAX(0,($B$13+$C$13*BV356)/(1+$D$13*BV356)*BO356/(BQ356+273)*$E$13)</f>
        <v>0</v>
      </c>
      <c r="AX356">
        <f>$B$11*BW356+$C$11*BX356+$F$11*CI356*(1-CL356)</f>
        <v>0</v>
      </c>
      <c r="AY356">
        <f>AX356*AZ356</f>
        <v>0</v>
      </c>
      <c r="AZ356">
        <f>($B$11*$D$9+$C$11*$D$9+$F$11*((CV356+CN356)/MAX(CV356+CN356+CW356, 0.1)*$I$9+CW356/MAX(CV356+CN356+CW356, 0.1)*$J$9))/($B$11+$C$11+$F$11)</f>
        <v>0</v>
      </c>
      <c r="BA356">
        <f>($B$11*$K$9+$C$11*$K$9+$F$11*((CV356+CN356)/MAX(CV356+CN356+CW356, 0.1)*$P$9+CW356/MAX(CV356+CN356+CW356, 0.1)*$Q$9))/($B$11+$C$11+$F$11)</f>
        <v>0</v>
      </c>
      <c r="BB356">
        <v>2.18</v>
      </c>
      <c r="BC356">
        <v>0.5</v>
      </c>
      <c r="BD356" t="s">
        <v>355</v>
      </c>
      <c r="BE356">
        <v>2</v>
      </c>
      <c r="BF356" t="b">
        <v>1</v>
      </c>
      <c r="BG356">
        <v>1656176127.44444</v>
      </c>
      <c r="BH356">
        <v>1703.29444444444</v>
      </c>
      <c r="BI356">
        <v>1743.63777777778</v>
      </c>
      <c r="BJ356">
        <v>24.9709481481481</v>
      </c>
      <c r="BK356">
        <v>24.4626111111111</v>
      </c>
      <c r="BL356">
        <v>1699.41888888889</v>
      </c>
      <c r="BM356">
        <v>24.9194148148148</v>
      </c>
      <c r="BN356">
        <v>500.018555555556</v>
      </c>
      <c r="BO356">
        <v>76.343362962963</v>
      </c>
      <c r="BP356">
        <v>0.100028777777778</v>
      </c>
      <c r="BQ356">
        <v>28.2012074074074</v>
      </c>
      <c r="BR356">
        <v>28.6199888888889</v>
      </c>
      <c r="BS356">
        <v>999.9</v>
      </c>
      <c r="BT356">
        <v>0</v>
      </c>
      <c r="BU356">
        <v>0</v>
      </c>
      <c r="BV356">
        <v>9988.93185185185</v>
      </c>
      <c r="BW356">
        <v>0</v>
      </c>
      <c r="BX356">
        <v>1949.3137037037</v>
      </c>
      <c r="BY356">
        <v>-40.3434518518518</v>
      </c>
      <c r="BZ356">
        <v>1746.91592592593</v>
      </c>
      <c r="CA356">
        <v>1787.36111111111</v>
      </c>
      <c r="CB356">
        <v>0.508355740740741</v>
      </c>
      <c r="CC356">
        <v>1743.63777777778</v>
      </c>
      <c r="CD356">
        <v>24.4626111111111</v>
      </c>
      <c r="CE356">
        <v>1.90636777777778</v>
      </c>
      <c r="CF356">
        <v>1.86755777777778</v>
      </c>
      <c r="CG356">
        <v>16.6873740740741</v>
      </c>
      <c r="CH356">
        <v>16.3640037037037</v>
      </c>
      <c r="CI356">
        <v>1999.98481481481</v>
      </c>
      <c r="CJ356">
        <v>0.980001</v>
      </c>
      <c r="CK356">
        <v>0.0199995</v>
      </c>
      <c r="CL356">
        <v>0</v>
      </c>
      <c r="CM356">
        <v>2.50491111111111</v>
      </c>
      <c r="CN356">
        <v>0</v>
      </c>
      <c r="CO356">
        <v>2049.36074074074</v>
      </c>
      <c r="CP356">
        <v>16705.2814814815</v>
      </c>
      <c r="CQ356">
        <v>46.625</v>
      </c>
      <c r="CR356">
        <v>49.486</v>
      </c>
      <c r="CS356">
        <v>47.6847037037037</v>
      </c>
      <c r="CT356">
        <v>47.437</v>
      </c>
      <c r="CU356">
        <v>46.229</v>
      </c>
      <c r="CV356">
        <v>1959.98481481481</v>
      </c>
      <c r="CW356">
        <v>40</v>
      </c>
      <c r="CX356">
        <v>0</v>
      </c>
      <c r="CY356">
        <v>1656176134.2</v>
      </c>
      <c r="CZ356">
        <v>0</v>
      </c>
      <c r="DA356">
        <v>0</v>
      </c>
      <c r="DB356" t="s">
        <v>356</v>
      </c>
      <c r="DC356">
        <v>1656081796.1</v>
      </c>
      <c r="DD356">
        <v>1656081786.6</v>
      </c>
      <c r="DE356">
        <v>0</v>
      </c>
      <c r="DF356">
        <v>0.447</v>
      </c>
      <c r="DG356">
        <v>0.012</v>
      </c>
      <c r="DH356">
        <v>1.816</v>
      </c>
      <c r="DI356">
        <v>-0.091</v>
      </c>
      <c r="DJ356">
        <v>420</v>
      </c>
      <c r="DK356">
        <v>13</v>
      </c>
      <c r="DL356">
        <v>0.64</v>
      </c>
      <c r="DM356">
        <v>0.22</v>
      </c>
      <c r="DN356">
        <v>-40.2758951219512</v>
      </c>
      <c r="DO356">
        <v>0.247139372822167</v>
      </c>
      <c r="DP356">
        <v>0.413891369600603</v>
      </c>
      <c r="DQ356">
        <v>0</v>
      </c>
      <c r="DR356">
        <v>0.512444707317073</v>
      </c>
      <c r="DS356">
        <v>-0.0756175818815327</v>
      </c>
      <c r="DT356">
        <v>0.0142586825585178</v>
      </c>
      <c r="DU356">
        <v>1</v>
      </c>
      <c r="DV356">
        <v>1</v>
      </c>
      <c r="DW356">
        <v>2</v>
      </c>
      <c r="DX356" t="s">
        <v>375</v>
      </c>
      <c r="DY356">
        <v>2.78311</v>
      </c>
      <c r="DZ356">
        <v>2.7164</v>
      </c>
      <c r="EA356">
        <v>0.195046</v>
      </c>
      <c r="EB356">
        <v>0.197455</v>
      </c>
      <c r="EC356">
        <v>0.0883812</v>
      </c>
      <c r="ED356">
        <v>0.0863141</v>
      </c>
      <c r="EE356">
        <v>22272.4</v>
      </c>
      <c r="EF356">
        <v>19274.8</v>
      </c>
      <c r="EG356">
        <v>24820.3</v>
      </c>
      <c r="EH356">
        <v>23436.9</v>
      </c>
      <c r="EI356">
        <v>38732.6</v>
      </c>
      <c r="EJ356">
        <v>35505.4</v>
      </c>
      <c r="EK356">
        <v>44993.3</v>
      </c>
      <c r="EL356">
        <v>41890.6</v>
      </c>
      <c r="EM356">
        <v>1.64565</v>
      </c>
      <c r="EN356">
        <v>2.0584</v>
      </c>
      <c r="EO356">
        <v>-0.0611693</v>
      </c>
      <c r="EP356">
        <v>0</v>
      </c>
      <c r="EQ356">
        <v>29.6594</v>
      </c>
      <c r="ER356">
        <v>999.9</v>
      </c>
      <c r="ES356">
        <v>32.517</v>
      </c>
      <c r="ET356">
        <v>39.277</v>
      </c>
      <c r="EU356">
        <v>30.377</v>
      </c>
      <c r="EV356">
        <v>53.7969</v>
      </c>
      <c r="EW356">
        <v>31.7428</v>
      </c>
      <c r="EX356">
        <v>2</v>
      </c>
      <c r="EY356">
        <v>0.773277</v>
      </c>
      <c r="EZ356">
        <v>6.25112</v>
      </c>
      <c r="FA356">
        <v>20.1273</v>
      </c>
      <c r="FB356">
        <v>5.23361</v>
      </c>
      <c r="FC356">
        <v>11.9968</v>
      </c>
      <c r="FD356">
        <v>4.955</v>
      </c>
      <c r="FE356">
        <v>3.304</v>
      </c>
      <c r="FF356">
        <v>9999</v>
      </c>
      <c r="FG356">
        <v>312.6</v>
      </c>
      <c r="FH356">
        <v>3851.6</v>
      </c>
      <c r="FI356">
        <v>9999</v>
      </c>
      <c r="FJ356">
        <v>1.86813</v>
      </c>
      <c r="FK356">
        <v>1.86401</v>
      </c>
      <c r="FL356">
        <v>1.87135</v>
      </c>
      <c r="FM356">
        <v>1.86254</v>
      </c>
      <c r="FN356">
        <v>1.86188</v>
      </c>
      <c r="FO356">
        <v>1.86821</v>
      </c>
      <c r="FP356">
        <v>1.85837</v>
      </c>
      <c r="FQ356">
        <v>1.86461</v>
      </c>
      <c r="FR356">
        <v>5</v>
      </c>
      <c r="FS356">
        <v>0</v>
      </c>
      <c r="FT356">
        <v>0</v>
      </c>
      <c r="FU356">
        <v>0</v>
      </c>
      <c r="FV356" t="s">
        <v>358</v>
      </c>
      <c r="FW356" t="s">
        <v>359</v>
      </c>
      <c r="FX356" t="s">
        <v>360</v>
      </c>
      <c r="FY356" t="s">
        <v>360</v>
      </c>
      <c r="FZ356" t="s">
        <v>360</v>
      </c>
      <c r="GA356" t="s">
        <v>360</v>
      </c>
      <c r="GB356">
        <v>0</v>
      </c>
      <c r="GC356">
        <v>100</v>
      </c>
      <c r="GD356">
        <v>100</v>
      </c>
      <c r="GE356">
        <v>3.97</v>
      </c>
      <c r="GF356">
        <v>0.0516</v>
      </c>
      <c r="GG356">
        <v>0.394990895927804</v>
      </c>
      <c r="GH356">
        <v>0.00311535208462502</v>
      </c>
      <c r="GI356">
        <v>-2.16445174003142e-06</v>
      </c>
      <c r="GJ356">
        <v>9.0383515404126e-10</v>
      </c>
      <c r="GK356">
        <v>0.0515542376217994</v>
      </c>
      <c r="GL356">
        <v>0</v>
      </c>
      <c r="GM356">
        <v>0</v>
      </c>
      <c r="GN356">
        <v>0</v>
      </c>
      <c r="GO356">
        <v>18</v>
      </c>
      <c r="GP356">
        <v>2154</v>
      </c>
      <c r="GQ356">
        <v>2</v>
      </c>
      <c r="GR356">
        <v>17</v>
      </c>
      <c r="GS356">
        <v>1572.3</v>
      </c>
      <c r="GT356">
        <v>1572.5</v>
      </c>
      <c r="GU356">
        <v>4.09058</v>
      </c>
      <c r="GV356">
        <v>2.23633</v>
      </c>
      <c r="GW356">
        <v>1.99829</v>
      </c>
      <c r="GX356">
        <v>2.66479</v>
      </c>
      <c r="GY356">
        <v>2.09351</v>
      </c>
      <c r="GZ356">
        <v>2.45117</v>
      </c>
      <c r="HA356">
        <v>44.4735</v>
      </c>
      <c r="HB356">
        <v>14.7712</v>
      </c>
      <c r="HC356">
        <v>18</v>
      </c>
      <c r="HD356">
        <v>403.873</v>
      </c>
      <c r="HE356">
        <v>692.931</v>
      </c>
      <c r="HF356">
        <v>23.0007</v>
      </c>
      <c r="HG356">
        <v>36.8445</v>
      </c>
      <c r="HH356">
        <v>30.0006</v>
      </c>
      <c r="HI356">
        <v>36.5741</v>
      </c>
      <c r="HJ356">
        <v>36.5664</v>
      </c>
      <c r="HK356">
        <v>81.8708</v>
      </c>
      <c r="HL356">
        <v>21.0047</v>
      </c>
      <c r="HM356">
        <v>21.8353</v>
      </c>
      <c r="HN356">
        <v>23</v>
      </c>
      <c r="HO356">
        <v>1792.07</v>
      </c>
      <c r="HP356">
        <v>24.5385</v>
      </c>
      <c r="HQ356">
        <v>95.1338</v>
      </c>
      <c r="HR356">
        <v>98.4176</v>
      </c>
    </row>
    <row r="357" spans="1:226">
      <c r="A357">
        <v>341</v>
      </c>
      <c r="B357">
        <v>1656176140.5</v>
      </c>
      <c r="C357">
        <v>6344</v>
      </c>
      <c r="D357" t="s">
        <v>1043</v>
      </c>
      <c r="E357" t="s">
        <v>1044</v>
      </c>
      <c r="F357">
        <v>5</v>
      </c>
      <c r="G357" t="s">
        <v>832</v>
      </c>
      <c r="H357" t="s">
        <v>354</v>
      </c>
      <c r="I357">
        <v>1656176132.73214</v>
      </c>
      <c r="J357">
        <f>(K357)/1000</f>
        <v>0</v>
      </c>
      <c r="K357">
        <f>IF(BF357, AN357, AH357)</f>
        <v>0</v>
      </c>
      <c r="L357">
        <f>IF(BF357, AI357, AG357)</f>
        <v>0</v>
      </c>
      <c r="M357">
        <f>BH357 - IF(AU357&gt;1, L357*BB357*100.0/(AW357*BV357), 0)</f>
        <v>0</v>
      </c>
      <c r="N357">
        <f>((T357-J357/2)*M357-L357)/(T357+J357/2)</f>
        <v>0</v>
      </c>
      <c r="O357">
        <f>N357*(BO357+BP357)/1000.0</f>
        <v>0</v>
      </c>
      <c r="P357">
        <f>(BH357 - IF(AU357&gt;1, L357*BB357*100.0/(AW357*BV357), 0))*(BO357+BP357)/1000.0</f>
        <v>0</v>
      </c>
      <c r="Q357">
        <f>2.0/((1/S357-1/R357)+SIGN(S357)*SQRT((1/S357-1/R357)*(1/S357-1/R357) + 4*BC357/((BC357+1)*(BC357+1))*(2*1/S357*1/R357-1/R357*1/R357)))</f>
        <v>0</v>
      </c>
      <c r="R357">
        <f>IF(LEFT(BD357,1)&lt;&gt;"0",IF(LEFT(BD357,1)="1",3.0,BE357),$D$5+$E$5*(BV357*BO357/($K$5*1000))+$F$5*(BV357*BO357/($K$5*1000))*MAX(MIN(BB357,$J$5),$I$5)*MAX(MIN(BB357,$J$5),$I$5)+$G$5*MAX(MIN(BB357,$J$5),$I$5)*(BV357*BO357/($K$5*1000))+$H$5*(BV357*BO357/($K$5*1000))*(BV357*BO357/($K$5*1000)))</f>
        <v>0</v>
      </c>
      <c r="S357">
        <f>J357*(1000-(1000*0.61365*exp(17.502*W357/(240.97+W357))/(BO357+BP357)+BJ357)/2)/(1000*0.61365*exp(17.502*W357/(240.97+W357))/(BO357+BP357)-BJ357)</f>
        <v>0</v>
      </c>
      <c r="T357">
        <f>1/((BC357+1)/(Q357/1.6)+1/(R357/1.37)) + BC357/((BC357+1)/(Q357/1.6) + BC357/(R357/1.37))</f>
        <v>0</v>
      </c>
      <c r="U357">
        <f>(AX357*BA357)</f>
        <v>0</v>
      </c>
      <c r="V357">
        <f>(BQ357+(U357+2*0.95*5.67E-8*(((BQ357+$B$7)+273)^4-(BQ357+273)^4)-44100*J357)/(1.84*29.3*R357+8*0.95*5.67E-8*(BQ357+273)^3))</f>
        <v>0</v>
      </c>
      <c r="W357">
        <f>($C$7*BR357+$D$7*BS357+$E$7*V357)</f>
        <v>0</v>
      </c>
      <c r="X357">
        <f>0.61365*exp(17.502*W357/(240.97+W357))</f>
        <v>0</v>
      </c>
      <c r="Y357">
        <f>(Z357/AA357*100)</f>
        <v>0</v>
      </c>
      <c r="Z357">
        <f>BJ357*(BO357+BP357)/1000</f>
        <v>0</v>
      </c>
      <c r="AA357">
        <f>0.61365*exp(17.502*BQ357/(240.97+BQ357))</f>
        <v>0</v>
      </c>
      <c r="AB357">
        <f>(X357-BJ357*(BO357+BP357)/1000)</f>
        <v>0</v>
      </c>
      <c r="AC357">
        <f>(-J357*44100)</f>
        <v>0</v>
      </c>
      <c r="AD357">
        <f>2*29.3*R357*0.92*(BQ357-W357)</f>
        <v>0</v>
      </c>
      <c r="AE357">
        <f>2*0.95*5.67E-8*(((BQ357+$B$7)+273)^4-(W357+273)^4)</f>
        <v>0</v>
      </c>
      <c r="AF357">
        <f>U357+AE357+AC357+AD357</f>
        <v>0</v>
      </c>
      <c r="AG357">
        <f>BN357*AU357*(BI357-BH357*(1000-AU357*BK357)/(1000-AU357*BJ357))/(100*BB357)</f>
        <v>0</v>
      </c>
      <c r="AH357">
        <f>1000*BN357*AU357*(BJ357-BK357)/(100*BB357*(1000-AU357*BJ357))</f>
        <v>0</v>
      </c>
      <c r="AI357">
        <f>(AJ357 - AK357 - BO357*1E3/(8.314*(BQ357+273.15)) * AM357/BN357 * AL357) * BN357/(100*BB357) * (1000 - BK357)/1000</f>
        <v>0</v>
      </c>
      <c r="AJ357">
        <v>1820.16531132953</v>
      </c>
      <c r="AK357">
        <v>1789.59393939394</v>
      </c>
      <c r="AL357">
        <v>3.35621337299043</v>
      </c>
      <c r="AM357">
        <v>66.8778104933795</v>
      </c>
      <c r="AN357">
        <f>(AP357 - AO357 + BO357*1E3/(8.314*(BQ357+273.15)) * AR357/BN357 * AQ357) * BN357/(100*BB357) * 1000/(1000 - AP357)</f>
        <v>0</v>
      </c>
      <c r="AO357">
        <v>24.4078180187575</v>
      </c>
      <c r="AP357">
        <v>24.9281418181818</v>
      </c>
      <c r="AQ357">
        <v>-0.00858455175607068</v>
      </c>
      <c r="AR357">
        <v>77.414151381061</v>
      </c>
      <c r="AS357">
        <v>34</v>
      </c>
      <c r="AT357">
        <v>7</v>
      </c>
      <c r="AU357">
        <f>IF(AS357*$H$13&gt;=AW357,1.0,(AW357/(AW357-AS357*$H$13)))</f>
        <v>0</v>
      </c>
      <c r="AV357">
        <f>(AU357-1)*100</f>
        <v>0</v>
      </c>
      <c r="AW357">
        <f>MAX(0,($B$13+$C$13*BV357)/(1+$D$13*BV357)*BO357/(BQ357+273)*$E$13)</f>
        <v>0</v>
      </c>
      <c r="AX357">
        <f>$B$11*BW357+$C$11*BX357+$F$11*CI357*(1-CL357)</f>
        <v>0</v>
      </c>
      <c r="AY357">
        <f>AX357*AZ357</f>
        <v>0</v>
      </c>
      <c r="AZ357">
        <f>($B$11*$D$9+$C$11*$D$9+$F$11*((CV357+CN357)/MAX(CV357+CN357+CW357, 0.1)*$I$9+CW357/MAX(CV357+CN357+CW357, 0.1)*$J$9))/($B$11+$C$11+$F$11)</f>
        <v>0</v>
      </c>
      <c r="BA357">
        <f>($B$11*$K$9+$C$11*$K$9+$F$11*((CV357+CN357)/MAX(CV357+CN357+CW357, 0.1)*$P$9+CW357/MAX(CV357+CN357+CW357, 0.1)*$Q$9))/($B$11+$C$11+$F$11)</f>
        <v>0</v>
      </c>
      <c r="BB357">
        <v>2.18</v>
      </c>
      <c r="BC357">
        <v>0.5</v>
      </c>
      <c r="BD357" t="s">
        <v>355</v>
      </c>
      <c r="BE357">
        <v>2</v>
      </c>
      <c r="BF357" t="b">
        <v>1</v>
      </c>
      <c r="BG357">
        <v>1656176132.73214</v>
      </c>
      <c r="BH357">
        <v>1720.96607142857</v>
      </c>
      <c r="BI357">
        <v>1761.03321428571</v>
      </c>
      <c r="BJ357">
        <v>24.9570892857143</v>
      </c>
      <c r="BK357">
        <v>24.4500142857143</v>
      </c>
      <c r="BL357">
        <v>1717.02642857143</v>
      </c>
      <c r="BM357">
        <v>24.9055607142857</v>
      </c>
      <c r="BN357">
        <v>499.990892857143</v>
      </c>
      <c r="BO357">
        <v>76.3432142857143</v>
      </c>
      <c r="BP357">
        <v>0.0999548571428571</v>
      </c>
      <c r="BQ357">
        <v>28.2012071428571</v>
      </c>
      <c r="BR357">
        <v>28.6307321428571</v>
      </c>
      <c r="BS357">
        <v>999.9</v>
      </c>
      <c r="BT357">
        <v>0</v>
      </c>
      <c r="BU357">
        <v>0</v>
      </c>
      <c r="BV357">
        <v>10000.5028571429</v>
      </c>
      <c r="BW357">
        <v>0</v>
      </c>
      <c r="BX357">
        <v>1951.75428571429</v>
      </c>
      <c r="BY357">
        <v>-40.0674857142857</v>
      </c>
      <c r="BZ357">
        <v>1765.015</v>
      </c>
      <c r="CA357">
        <v>1805.16928571429</v>
      </c>
      <c r="CB357">
        <v>0.507093071428571</v>
      </c>
      <c r="CC357">
        <v>1761.03321428571</v>
      </c>
      <c r="CD357">
        <v>24.4500142857143</v>
      </c>
      <c r="CE357">
        <v>1.90530571428571</v>
      </c>
      <c r="CF357">
        <v>1.86659214285714</v>
      </c>
      <c r="CG357">
        <v>16.6785928571429</v>
      </c>
      <c r="CH357">
        <v>16.3558857142857</v>
      </c>
      <c r="CI357">
        <v>1999.99678571429</v>
      </c>
      <c r="CJ357">
        <v>0.980001107142857</v>
      </c>
      <c r="CK357">
        <v>0.0199993892857143</v>
      </c>
      <c r="CL357">
        <v>0</v>
      </c>
      <c r="CM357">
        <v>2.450875</v>
      </c>
      <c r="CN357">
        <v>0</v>
      </c>
      <c r="CO357">
        <v>2049.88964285714</v>
      </c>
      <c r="CP357">
        <v>16705.3785714286</v>
      </c>
      <c r="CQ357">
        <v>46.625</v>
      </c>
      <c r="CR357">
        <v>49.49775</v>
      </c>
      <c r="CS357">
        <v>47.6847857142857</v>
      </c>
      <c r="CT357">
        <v>47.437</v>
      </c>
      <c r="CU357">
        <v>46.232</v>
      </c>
      <c r="CV357">
        <v>1959.99678571429</v>
      </c>
      <c r="CW357">
        <v>40</v>
      </c>
      <c r="CX357">
        <v>0</v>
      </c>
      <c r="CY357">
        <v>1656176139.6</v>
      </c>
      <c r="CZ357">
        <v>0</v>
      </c>
      <c r="DA357">
        <v>0</v>
      </c>
      <c r="DB357" t="s">
        <v>356</v>
      </c>
      <c r="DC357">
        <v>1656081796.1</v>
      </c>
      <c r="DD357">
        <v>1656081786.6</v>
      </c>
      <c r="DE357">
        <v>0</v>
      </c>
      <c r="DF357">
        <v>0.447</v>
      </c>
      <c r="DG357">
        <v>0.012</v>
      </c>
      <c r="DH357">
        <v>1.816</v>
      </c>
      <c r="DI357">
        <v>-0.091</v>
      </c>
      <c r="DJ357">
        <v>420</v>
      </c>
      <c r="DK357">
        <v>13</v>
      </c>
      <c r="DL357">
        <v>0.64</v>
      </c>
      <c r="DM357">
        <v>0.22</v>
      </c>
      <c r="DN357">
        <v>-40.2356951219512</v>
      </c>
      <c r="DO357">
        <v>2.94716445993026</v>
      </c>
      <c r="DP357">
        <v>0.386340587736135</v>
      </c>
      <c r="DQ357">
        <v>0</v>
      </c>
      <c r="DR357">
        <v>0.508493585365854</v>
      </c>
      <c r="DS357">
        <v>0.00569287108013879</v>
      </c>
      <c r="DT357">
        <v>0.0204750117900745</v>
      </c>
      <c r="DU357">
        <v>1</v>
      </c>
      <c r="DV357">
        <v>1</v>
      </c>
      <c r="DW357">
        <v>2</v>
      </c>
      <c r="DX357" t="s">
        <v>375</v>
      </c>
      <c r="DY357">
        <v>2.78304</v>
      </c>
      <c r="DZ357">
        <v>2.71665</v>
      </c>
      <c r="EA357">
        <v>0.196239</v>
      </c>
      <c r="EB357">
        <v>0.198672</v>
      </c>
      <c r="EC357">
        <v>0.0883123</v>
      </c>
      <c r="ED357">
        <v>0.0864737</v>
      </c>
      <c r="EE357">
        <v>22238.7</v>
      </c>
      <c r="EF357">
        <v>19245.3</v>
      </c>
      <c r="EG357">
        <v>24819.7</v>
      </c>
      <c r="EH357">
        <v>23436.6</v>
      </c>
      <c r="EI357">
        <v>38735</v>
      </c>
      <c r="EJ357">
        <v>35498.5</v>
      </c>
      <c r="EK357">
        <v>44992.8</v>
      </c>
      <c r="EL357">
        <v>41889.8</v>
      </c>
      <c r="EM357">
        <v>1.64548</v>
      </c>
      <c r="EN357">
        <v>2.05818</v>
      </c>
      <c r="EO357">
        <v>-0.065878</v>
      </c>
      <c r="EP357">
        <v>0</v>
      </c>
      <c r="EQ357">
        <v>29.6626</v>
      </c>
      <c r="ER357">
        <v>999.9</v>
      </c>
      <c r="ES357">
        <v>32.487</v>
      </c>
      <c r="ET357">
        <v>39.287</v>
      </c>
      <c r="EU357">
        <v>30.3666</v>
      </c>
      <c r="EV357">
        <v>53.6869</v>
      </c>
      <c r="EW357">
        <v>31.7949</v>
      </c>
      <c r="EX357">
        <v>2</v>
      </c>
      <c r="EY357">
        <v>0.77378</v>
      </c>
      <c r="EZ357">
        <v>6.25007</v>
      </c>
      <c r="FA357">
        <v>20.1275</v>
      </c>
      <c r="FB357">
        <v>5.23361</v>
      </c>
      <c r="FC357">
        <v>11.9968</v>
      </c>
      <c r="FD357">
        <v>4.9551</v>
      </c>
      <c r="FE357">
        <v>3.30393</v>
      </c>
      <c r="FF357">
        <v>9999</v>
      </c>
      <c r="FG357">
        <v>312.6</v>
      </c>
      <c r="FH357">
        <v>3851.6</v>
      </c>
      <c r="FI357">
        <v>9999</v>
      </c>
      <c r="FJ357">
        <v>1.86813</v>
      </c>
      <c r="FK357">
        <v>1.86401</v>
      </c>
      <c r="FL357">
        <v>1.87136</v>
      </c>
      <c r="FM357">
        <v>1.86254</v>
      </c>
      <c r="FN357">
        <v>1.86188</v>
      </c>
      <c r="FO357">
        <v>1.86815</v>
      </c>
      <c r="FP357">
        <v>1.85837</v>
      </c>
      <c r="FQ357">
        <v>1.8646</v>
      </c>
      <c r="FR357">
        <v>5</v>
      </c>
      <c r="FS357">
        <v>0</v>
      </c>
      <c r="FT357">
        <v>0</v>
      </c>
      <c r="FU357">
        <v>0</v>
      </c>
      <c r="FV357" t="s">
        <v>358</v>
      </c>
      <c r="FW357" t="s">
        <v>359</v>
      </c>
      <c r="FX357" t="s">
        <v>360</v>
      </c>
      <c r="FY357" t="s">
        <v>360</v>
      </c>
      <c r="FZ357" t="s">
        <v>360</v>
      </c>
      <c r="GA357" t="s">
        <v>360</v>
      </c>
      <c r="GB357">
        <v>0</v>
      </c>
      <c r="GC357">
        <v>100</v>
      </c>
      <c r="GD357">
        <v>100</v>
      </c>
      <c r="GE357">
        <v>4.04</v>
      </c>
      <c r="GF357">
        <v>0.0515</v>
      </c>
      <c r="GG357">
        <v>0.394990895927804</v>
      </c>
      <c r="GH357">
        <v>0.00311535208462502</v>
      </c>
      <c r="GI357">
        <v>-2.16445174003142e-06</v>
      </c>
      <c r="GJ357">
        <v>9.0383515404126e-10</v>
      </c>
      <c r="GK357">
        <v>0.0515542376217994</v>
      </c>
      <c r="GL357">
        <v>0</v>
      </c>
      <c r="GM357">
        <v>0</v>
      </c>
      <c r="GN357">
        <v>0</v>
      </c>
      <c r="GO357">
        <v>18</v>
      </c>
      <c r="GP357">
        <v>2154</v>
      </c>
      <c r="GQ357">
        <v>2</v>
      </c>
      <c r="GR357">
        <v>17</v>
      </c>
      <c r="GS357">
        <v>1572.4</v>
      </c>
      <c r="GT357">
        <v>1572.6</v>
      </c>
      <c r="GU357">
        <v>4.12231</v>
      </c>
      <c r="GV357">
        <v>2.20703</v>
      </c>
      <c r="GW357">
        <v>1.99829</v>
      </c>
      <c r="GX357">
        <v>2.66357</v>
      </c>
      <c r="GY357">
        <v>2.09351</v>
      </c>
      <c r="GZ357">
        <v>2.39136</v>
      </c>
      <c r="HA357">
        <v>44.4735</v>
      </c>
      <c r="HB357">
        <v>14.7625</v>
      </c>
      <c r="HC357">
        <v>18</v>
      </c>
      <c r="HD357">
        <v>403.832</v>
      </c>
      <c r="HE357">
        <v>692.833</v>
      </c>
      <c r="HF357">
        <v>23.0003</v>
      </c>
      <c r="HG357">
        <v>36.8539</v>
      </c>
      <c r="HH357">
        <v>30.0006</v>
      </c>
      <c r="HI357">
        <v>36.5847</v>
      </c>
      <c r="HJ357">
        <v>36.5761</v>
      </c>
      <c r="HK357">
        <v>82.5122</v>
      </c>
      <c r="HL357">
        <v>21.0047</v>
      </c>
      <c r="HM357">
        <v>21.8353</v>
      </c>
      <c r="HN357">
        <v>23</v>
      </c>
      <c r="HO357">
        <v>1805.48</v>
      </c>
      <c r="HP357">
        <v>24.5745</v>
      </c>
      <c r="HQ357">
        <v>95.1322</v>
      </c>
      <c r="HR357">
        <v>98.416</v>
      </c>
    </row>
    <row r="358" spans="1:226">
      <c r="A358">
        <v>342</v>
      </c>
      <c r="B358">
        <v>1656176145</v>
      </c>
      <c r="C358">
        <v>6348.5</v>
      </c>
      <c r="D358" t="s">
        <v>1045</v>
      </c>
      <c r="E358" t="s">
        <v>1046</v>
      </c>
      <c r="F358">
        <v>5</v>
      </c>
      <c r="G358" t="s">
        <v>832</v>
      </c>
      <c r="H358" t="s">
        <v>354</v>
      </c>
      <c r="I358">
        <v>1656176137.17857</v>
      </c>
      <c r="J358">
        <f>(K358)/1000</f>
        <v>0</v>
      </c>
      <c r="K358">
        <f>IF(BF358, AN358, AH358)</f>
        <v>0</v>
      </c>
      <c r="L358">
        <f>IF(BF358, AI358, AG358)</f>
        <v>0</v>
      </c>
      <c r="M358">
        <f>BH358 - IF(AU358&gt;1, L358*BB358*100.0/(AW358*BV358), 0)</f>
        <v>0</v>
      </c>
      <c r="N358">
        <f>((T358-J358/2)*M358-L358)/(T358+J358/2)</f>
        <v>0</v>
      </c>
      <c r="O358">
        <f>N358*(BO358+BP358)/1000.0</f>
        <v>0</v>
      </c>
      <c r="P358">
        <f>(BH358 - IF(AU358&gt;1, L358*BB358*100.0/(AW358*BV358), 0))*(BO358+BP358)/1000.0</f>
        <v>0</v>
      </c>
      <c r="Q358">
        <f>2.0/((1/S358-1/R358)+SIGN(S358)*SQRT((1/S358-1/R358)*(1/S358-1/R358) + 4*BC358/((BC358+1)*(BC358+1))*(2*1/S358*1/R358-1/R358*1/R358)))</f>
        <v>0</v>
      </c>
      <c r="R358">
        <f>IF(LEFT(BD358,1)&lt;&gt;"0",IF(LEFT(BD358,1)="1",3.0,BE358),$D$5+$E$5*(BV358*BO358/($K$5*1000))+$F$5*(BV358*BO358/($K$5*1000))*MAX(MIN(BB358,$J$5),$I$5)*MAX(MIN(BB358,$J$5),$I$5)+$G$5*MAX(MIN(BB358,$J$5),$I$5)*(BV358*BO358/($K$5*1000))+$H$5*(BV358*BO358/($K$5*1000))*(BV358*BO358/($K$5*1000)))</f>
        <v>0</v>
      </c>
      <c r="S358">
        <f>J358*(1000-(1000*0.61365*exp(17.502*W358/(240.97+W358))/(BO358+BP358)+BJ358)/2)/(1000*0.61365*exp(17.502*W358/(240.97+W358))/(BO358+BP358)-BJ358)</f>
        <v>0</v>
      </c>
      <c r="T358">
        <f>1/((BC358+1)/(Q358/1.6)+1/(R358/1.37)) + BC358/((BC358+1)/(Q358/1.6) + BC358/(R358/1.37))</f>
        <v>0</v>
      </c>
      <c r="U358">
        <f>(AX358*BA358)</f>
        <v>0</v>
      </c>
      <c r="V358">
        <f>(BQ358+(U358+2*0.95*5.67E-8*(((BQ358+$B$7)+273)^4-(BQ358+273)^4)-44100*J358)/(1.84*29.3*R358+8*0.95*5.67E-8*(BQ358+273)^3))</f>
        <v>0</v>
      </c>
      <c r="W358">
        <f>($C$7*BR358+$D$7*BS358+$E$7*V358)</f>
        <v>0</v>
      </c>
      <c r="X358">
        <f>0.61365*exp(17.502*W358/(240.97+W358))</f>
        <v>0</v>
      </c>
      <c r="Y358">
        <f>(Z358/AA358*100)</f>
        <v>0</v>
      </c>
      <c r="Z358">
        <f>BJ358*(BO358+BP358)/1000</f>
        <v>0</v>
      </c>
      <c r="AA358">
        <f>0.61365*exp(17.502*BQ358/(240.97+BQ358))</f>
        <v>0</v>
      </c>
      <c r="AB358">
        <f>(X358-BJ358*(BO358+BP358)/1000)</f>
        <v>0</v>
      </c>
      <c r="AC358">
        <f>(-J358*44100)</f>
        <v>0</v>
      </c>
      <c r="AD358">
        <f>2*29.3*R358*0.92*(BQ358-W358)</f>
        <v>0</v>
      </c>
      <c r="AE358">
        <f>2*0.95*5.67E-8*(((BQ358+$B$7)+273)^4-(W358+273)^4)</f>
        <v>0</v>
      </c>
      <c r="AF358">
        <f>U358+AE358+AC358+AD358</f>
        <v>0</v>
      </c>
      <c r="AG358">
        <f>BN358*AU358*(BI358-BH358*(1000-AU358*BK358)/(1000-AU358*BJ358))/(100*BB358)</f>
        <v>0</v>
      </c>
      <c r="AH358">
        <f>1000*BN358*AU358*(BJ358-BK358)/(100*BB358*(1000-AU358*BJ358))</f>
        <v>0</v>
      </c>
      <c r="AI358">
        <f>(AJ358 - AK358 - BO358*1E3/(8.314*(BQ358+273.15)) * AM358/BN358 * AL358) * BN358/(100*BB358) * (1000 - BK358)/1000</f>
        <v>0</v>
      </c>
      <c r="AJ358">
        <v>1836.06754687855</v>
      </c>
      <c r="AK358">
        <v>1805.16593939394</v>
      </c>
      <c r="AL358">
        <v>3.46164073115192</v>
      </c>
      <c r="AM358">
        <v>66.8778104933795</v>
      </c>
      <c r="AN358">
        <f>(AP358 - AO358 + BO358*1E3/(8.314*(BQ358+273.15)) * AR358/BN358 * AQ358) * BN358/(100*BB358) * 1000/(1000 - AP358)</f>
        <v>0</v>
      </c>
      <c r="AO358">
        <v>24.4643405529307</v>
      </c>
      <c r="AP358">
        <v>24.9249218181818</v>
      </c>
      <c r="AQ358">
        <v>-0.000217703064034025</v>
      </c>
      <c r="AR358">
        <v>77.414151381061</v>
      </c>
      <c r="AS358">
        <v>34</v>
      </c>
      <c r="AT358">
        <v>7</v>
      </c>
      <c r="AU358">
        <f>IF(AS358*$H$13&gt;=AW358,1.0,(AW358/(AW358-AS358*$H$13)))</f>
        <v>0</v>
      </c>
      <c r="AV358">
        <f>(AU358-1)*100</f>
        <v>0</v>
      </c>
      <c r="AW358">
        <f>MAX(0,($B$13+$C$13*BV358)/(1+$D$13*BV358)*BO358/(BQ358+273)*$E$13)</f>
        <v>0</v>
      </c>
      <c r="AX358">
        <f>$B$11*BW358+$C$11*BX358+$F$11*CI358*(1-CL358)</f>
        <v>0</v>
      </c>
      <c r="AY358">
        <f>AX358*AZ358</f>
        <v>0</v>
      </c>
      <c r="AZ358">
        <f>($B$11*$D$9+$C$11*$D$9+$F$11*((CV358+CN358)/MAX(CV358+CN358+CW358, 0.1)*$I$9+CW358/MAX(CV358+CN358+CW358, 0.1)*$J$9))/($B$11+$C$11+$F$11)</f>
        <v>0</v>
      </c>
      <c r="BA358">
        <f>($B$11*$K$9+$C$11*$K$9+$F$11*((CV358+CN358)/MAX(CV358+CN358+CW358, 0.1)*$P$9+CW358/MAX(CV358+CN358+CW358, 0.1)*$Q$9))/($B$11+$C$11+$F$11)</f>
        <v>0</v>
      </c>
      <c r="BB358">
        <v>2.18</v>
      </c>
      <c r="BC358">
        <v>0.5</v>
      </c>
      <c r="BD358" t="s">
        <v>355</v>
      </c>
      <c r="BE358">
        <v>2</v>
      </c>
      <c r="BF358" t="b">
        <v>1</v>
      </c>
      <c r="BG358">
        <v>1656176137.17857</v>
      </c>
      <c r="BH358">
        <v>1735.7675</v>
      </c>
      <c r="BI358">
        <v>1775.79714285714</v>
      </c>
      <c r="BJ358">
        <v>24.9437928571429</v>
      </c>
      <c r="BK358">
        <v>24.4490357142857</v>
      </c>
      <c r="BL358">
        <v>1731.77392857143</v>
      </c>
      <c r="BM358">
        <v>24.8922535714286</v>
      </c>
      <c r="BN358">
        <v>500.008142857143</v>
      </c>
      <c r="BO358">
        <v>76.3430964285714</v>
      </c>
      <c r="BP358">
        <v>0.099974125</v>
      </c>
      <c r="BQ358">
        <v>28.203475</v>
      </c>
      <c r="BR358">
        <v>28.6302928571429</v>
      </c>
      <c r="BS358">
        <v>999.9</v>
      </c>
      <c r="BT358">
        <v>0</v>
      </c>
      <c r="BU358">
        <v>0</v>
      </c>
      <c r="BV358">
        <v>10008.2492857143</v>
      </c>
      <c r="BW358">
        <v>0</v>
      </c>
      <c r="BX358">
        <v>1959.80785714286</v>
      </c>
      <c r="BY358">
        <v>-40.0296142857143</v>
      </c>
      <c r="BZ358">
        <v>1780.17178571429</v>
      </c>
      <c r="CA358">
        <v>1820.30178571429</v>
      </c>
      <c r="CB358">
        <v>0.494764214285714</v>
      </c>
      <c r="CC358">
        <v>1775.79714285714</v>
      </c>
      <c r="CD358">
        <v>24.4490357142857</v>
      </c>
      <c r="CE358">
        <v>1.90428678571429</v>
      </c>
      <c r="CF358">
        <v>1.866515</v>
      </c>
      <c r="CG358">
        <v>16.6701785714286</v>
      </c>
      <c r="CH358">
        <v>16.3552428571429</v>
      </c>
      <c r="CI358">
        <v>1999.99357142857</v>
      </c>
      <c r="CJ358">
        <v>0.980001107142857</v>
      </c>
      <c r="CK358">
        <v>0.0199993892857143</v>
      </c>
      <c r="CL358">
        <v>0</v>
      </c>
      <c r="CM358">
        <v>2.44126785714286</v>
      </c>
      <c r="CN358">
        <v>0</v>
      </c>
      <c r="CO358">
        <v>2050.30035714286</v>
      </c>
      <c r="CP358">
        <v>16705.3535714286</v>
      </c>
      <c r="CQ358">
        <v>46.625</v>
      </c>
      <c r="CR358">
        <v>49.5</v>
      </c>
      <c r="CS358">
        <v>47.6847857142857</v>
      </c>
      <c r="CT358">
        <v>47.437</v>
      </c>
      <c r="CU358">
        <v>46.23425</v>
      </c>
      <c r="CV358">
        <v>1959.99357142857</v>
      </c>
      <c r="CW358">
        <v>40</v>
      </c>
      <c r="CX358">
        <v>0</v>
      </c>
      <c r="CY358">
        <v>1656176144.4</v>
      </c>
      <c r="CZ358">
        <v>0</v>
      </c>
      <c r="DA358">
        <v>0</v>
      </c>
      <c r="DB358" t="s">
        <v>356</v>
      </c>
      <c r="DC358">
        <v>1656081796.1</v>
      </c>
      <c r="DD358">
        <v>1656081786.6</v>
      </c>
      <c r="DE358">
        <v>0</v>
      </c>
      <c r="DF358">
        <v>0.447</v>
      </c>
      <c r="DG358">
        <v>0.012</v>
      </c>
      <c r="DH358">
        <v>1.816</v>
      </c>
      <c r="DI358">
        <v>-0.091</v>
      </c>
      <c r="DJ358">
        <v>420</v>
      </c>
      <c r="DK358">
        <v>13</v>
      </c>
      <c r="DL358">
        <v>0.64</v>
      </c>
      <c r="DM358">
        <v>0.22</v>
      </c>
      <c r="DN358">
        <v>-40.1025731707317</v>
      </c>
      <c r="DO358">
        <v>0.373580487804922</v>
      </c>
      <c r="DP358">
        <v>0.230521498943834</v>
      </c>
      <c r="DQ358">
        <v>0</v>
      </c>
      <c r="DR358">
        <v>0.498090365853659</v>
      </c>
      <c r="DS358">
        <v>-0.122727721254355</v>
      </c>
      <c r="DT358">
        <v>0.0284627219665337</v>
      </c>
      <c r="DU358">
        <v>0</v>
      </c>
      <c r="DV358">
        <v>0</v>
      </c>
      <c r="DW358">
        <v>2</v>
      </c>
      <c r="DX358" t="s">
        <v>357</v>
      </c>
      <c r="DY358">
        <v>2.78296</v>
      </c>
      <c r="DZ358">
        <v>2.71656</v>
      </c>
      <c r="EA358">
        <v>0.197232</v>
      </c>
      <c r="EB358">
        <v>0.199602</v>
      </c>
      <c r="EC358">
        <v>0.088308</v>
      </c>
      <c r="ED358">
        <v>0.0865331</v>
      </c>
      <c r="EE358">
        <v>22210.8</v>
      </c>
      <c r="EF358">
        <v>19222.5</v>
      </c>
      <c r="EG358">
        <v>24819.3</v>
      </c>
      <c r="EH358">
        <v>23436.2</v>
      </c>
      <c r="EI358">
        <v>38734.3</v>
      </c>
      <c r="EJ358">
        <v>35495.9</v>
      </c>
      <c r="EK358">
        <v>44991.7</v>
      </c>
      <c r="EL358">
        <v>41889.4</v>
      </c>
      <c r="EM358">
        <v>1.64545</v>
      </c>
      <c r="EN358">
        <v>2.05827</v>
      </c>
      <c r="EO358">
        <v>-0.0683218</v>
      </c>
      <c r="EP358">
        <v>0</v>
      </c>
      <c r="EQ358">
        <v>29.6671</v>
      </c>
      <c r="ER358">
        <v>999.9</v>
      </c>
      <c r="ES358">
        <v>32.462</v>
      </c>
      <c r="ET358">
        <v>39.287</v>
      </c>
      <c r="EU358">
        <v>30.3423</v>
      </c>
      <c r="EV358">
        <v>53.3669</v>
      </c>
      <c r="EW358">
        <v>31.8189</v>
      </c>
      <c r="EX358">
        <v>2</v>
      </c>
      <c r="EY358">
        <v>0.774388</v>
      </c>
      <c r="EZ358">
        <v>6.25806</v>
      </c>
      <c r="FA358">
        <v>20.1274</v>
      </c>
      <c r="FB358">
        <v>5.23316</v>
      </c>
      <c r="FC358">
        <v>11.9975</v>
      </c>
      <c r="FD358">
        <v>4.955</v>
      </c>
      <c r="FE358">
        <v>3.3039</v>
      </c>
      <c r="FF358">
        <v>9999</v>
      </c>
      <c r="FG358">
        <v>312.6</v>
      </c>
      <c r="FH358">
        <v>3851.9</v>
      </c>
      <c r="FI358">
        <v>9999</v>
      </c>
      <c r="FJ358">
        <v>1.86813</v>
      </c>
      <c r="FK358">
        <v>1.86401</v>
      </c>
      <c r="FL358">
        <v>1.87137</v>
      </c>
      <c r="FM358">
        <v>1.86253</v>
      </c>
      <c r="FN358">
        <v>1.86188</v>
      </c>
      <c r="FO358">
        <v>1.86816</v>
      </c>
      <c r="FP358">
        <v>1.85837</v>
      </c>
      <c r="FQ358">
        <v>1.8646</v>
      </c>
      <c r="FR358">
        <v>5</v>
      </c>
      <c r="FS358">
        <v>0</v>
      </c>
      <c r="FT358">
        <v>0</v>
      </c>
      <c r="FU358">
        <v>0</v>
      </c>
      <c r="FV358" t="s">
        <v>358</v>
      </c>
      <c r="FW358" t="s">
        <v>359</v>
      </c>
      <c r="FX358" t="s">
        <v>360</v>
      </c>
      <c r="FY358" t="s">
        <v>360</v>
      </c>
      <c r="FZ358" t="s">
        <v>360</v>
      </c>
      <c r="GA358" t="s">
        <v>360</v>
      </c>
      <c r="GB358">
        <v>0</v>
      </c>
      <c r="GC358">
        <v>100</v>
      </c>
      <c r="GD358">
        <v>100</v>
      </c>
      <c r="GE358">
        <v>4.09</v>
      </c>
      <c r="GF358">
        <v>0.0516</v>
      </c>
      <c r="GG358">
        <v>0.394990895927804</v>
      </c>
      <c r="GH358">
        <v>0.00311535208462502</v>
      </c>
      <c r="GI358">
        <v>-2.16445174003142e-06</v>
      </c>
      <c r="GJ358">
        <v>9.0383515404126e-10</v>
      </c>
      <c r="GK358">
        <v>0.0515542376217994</v>
      </c>
      <c r="GL358">
        <v>0</v>
      </c>
      <c r="GM358">
        <v>0</v>
      </c>
      <c r="GN358">
        <v>0</v>
      </c>
      <c r="GO358">
        <v>18</v>
      </c>
      <c r="GP358">
        <v>2154</v>
      </c>
      <c r="GQ358">
        <v>2</v>
      </c>
      <c r="GR358">
        <v>17</v>
      </c>
      <c r="GS358">
        <v>1572.5</v>
      </c>
      <c r="GT358">
        <v>1572.6</v>
      </c>
      <c r="GU358">
        <v>4.14673</v>
      </c>
      <c r="GV358">
        <v>2.20093</v>
      </c>
      <c r="GW358">
        <v>1.99829</v>
      </c>
      <c r="GX358">
        <v>2.66357</v>
      </c>
      <c r="GY358">
        <v>2.09351</v>
      </c>
      <c r="GZ358">
        <v>2.36938</v>
      </c>
      <c r="HA358">
        <v>44.4735</v>
      </c>
      <c r="HB358">
        <v>14.7625</v>
      </c>
      <c r="HC358">
        <v>18</v>
      </c>
      <c r="HD358">
        <v>403.865</v>
      </c>
      <c r="HE358">
        <v>693.004</v>
      </c>
      <c r="HF358">
        <v>23.0011</v>
      </c>
      <c r="HG358">
        <v>36.8611</v>
      </c>
      <c r="HH358">
        <v>30.0007</v>
      </c>
      <c r="HI358">
        <v>36.593</v>
      </c>
      <c r="HJ358">
        <v>36.5836</v>
      </c>
      <c r="HK358">
        <v>82.999</v>
      </c>
      <c r="HL358">
        <v>20.729</v>
      </c>
      <c r="HM358">
        <v>21.8353</v>
      </c>
      <c r="HN358">
        <v>23</v>
      </c>
      <c r="HO358">
        <v>1825.69</v>
      </c>
      <c r="HP358">
        <v>24.5965</v>
      </c>
      <c r="HQ358">
        <v>95.1303</v>
      </c>
      <c r="HR358">
        <v>98.4148</v>
      </c>
    </row>
    <row r="359" spans="1:226">
      <c r="A359">
        <v>343</v>
      </c>
      <c r="B359">
        <v>1656176150.5</v>
      </c>
      <c r="C359">
        <v>6354</v>
      </c>
      <c r="D359" t="s">
        <v>1047</v>
      </c>
      <c r="E359" t="s">
        <v>1048</v>
      </c>
      <c r="F359">
        <v>5</v>
      </c>
      <c r="G359" t="s">
        <v>832</v>
      </c>
      <c r="H359" t="s">
        <v>354</v>
      </c>
      <c r="I359">
        <v>1656176142.75</v>
      </c>
      <c r="J359">
        <f>(K359)/1000</f>
        <v>0</v>
      </c>
      <c r="K359">
        <f>IF(BF359, AN359, AH359)</f>
        <v>0</v>
      </c>
      <c r="L359">
        <f>IF(BF359, AI359, AG359)</f>
        <v>0</v>
      </c>
      <c r="M359">
        <f>BH359 - IF(AU359&gt;1, L359*BB359*100.0/(AW359*BV359), 0)</f>
        <v>0</v>
      </c>
      <c r="N359">
        <f>((T359-J359/2)*M359-L359)/(T359+J359/2)</f>
        <v>0</v>
      </c>
      <c r="O359">
        <f>N359*(BO359+BP359)/1000.0</f>
        <v>0</v>
      </c>
      <c r="P359">
        <f>(BH359 - IF(AU359&gt;1, L359*BB359*100.0/(AW359*BV359), 0))*(BO359+BP359)/1000.0</f>
        <v>0</v>
      </c>
      <c r="Q359">
        <f>2.0/((1/S359-1/R359)+SIGN(S359)*SQRT((1/S359-1/R359)*(1/S359-1/R359) + 4*BC359/((BC359+1)*(BC359+1))*(2*1/S359*1/R359-1/R359*1/R359)))</f>
        <v>0</v>
      </c>
      <c r="R359">
        <f>IF(LEFT(BD359,1)&lt;&gt;"0",IF(LEFT(BD359,1)="1",3.0,BE359),$D$5+$E$5*(BV359*BO359/($K$5*1000))+$F$5*(BV359*BO359/($K$5*1000))*MAX(MIN(BB359,$J$5),$I$5)*MAX(MIN(BB359,$J$5),$I$5)+$G$5*MAX(MIN(BB359,$J$5),$I$5)*(BV359*BO359/($K$5*1000))+$H$5*(BV359*BO359/($K$5*1000))*(BV359*BO359/($K$5*1000)))</f>
        <v>0</v>
      </c>
      <c r="S359">
        <f>J359*(1000-(1000*0.61365*exp(17.502*W359/(240.97+W359))/(BO359+BP359)+BJ359)/2)/(1000*0.61365*exp(17.502*W359/(240.97+W359))/(BO359+BP359)-BJ359)</f>
        <v>0</v>
      </c>
      <c r="T359">
        <f>1/((BC359+1)/(Q359/1.6)+1/(R359/1.37)) + BC359/((BC359+1)/(Q359/1.6) + BC359/(R359/1.37))</f>
        <v>0</v>
      </c>
      <c r="U359">
        <f>(AX359*BA359)</f>
        <v>0</v>
      </c>
      <c r="V359">
        <f>(BQ359+(U359+2*0.95*5.67E-8*(((BQ359+$B$7)+273)^4-(BQ359+273)^4)-44100*J359)/(1.84*29.3*R359+8*0.95*5.67E-8*(BQ359+273)^3))</f>
        <v>0</v>
      </c>
      <c r="W359">
        <f>($C$7*BR359+$D$7*BS359+$E$7*V359)</f>
        <v>0</v>
      </c>
      <c r="X359">
        <f>0.61365*exp(17.502*W359/(240.97+W359))</f>
        <v>0</v>
      </c>
      <c r="Y359">
        <f>(Z359/AA359*100)</f>
        <v>0</v>
      </c>
      <c r="Z359">
        <f>BJ359*(BO359+BP359)/1000</f>
        <v>0</v>
      </c>
      <c r="AA359">
        <f>0.61365*exp(17.502*BQ359/(240.97+BQ359))</f>
        <v>0</v>
      </c>
      <c r="AB359">
        <f>(X359-BJ359*(BO359+BP359)/1000)</f>
        <v>0</v>
      </c>
      <c r="AC359">
        <f>(-J359*44100)</f>
        <v>0</v>
      </c>
      <c r="AD359">
        <f>2*29.3*R359*0.92*(BQ359-W359)</f>
        <v>0</v>
      </c>
      <c r="AE359">
        <f>2*0.95*5.67E-8*(((BQ359+$B$7)+273)^4-(W359+273)^4)</f>
        <v>0</v>
      </c>
      <c r="AF359">
        <f>U359+AE359+AC359+AD359</f>
        <v>0</v>
      </c>
      <c r="AG359">
        <f>BN359*AU359*(BI359-BH359*(1000-AU359*BK359)/(1000-AU359*BJ359))/(100*BB359)</f>
        <v>0</v>
      </c>
      <c r="AH359">
        <f>1000*BN359*AU359*(BJ359-BK359)/(100*BB359*(1000-AU359*BJ359))</f>
        <v>0</v>
      </c>
      <c r="AI359">
        <f>(AJ359 - AK359 - BO359*1E3/(8.314*(BQ359+273.15)) * AM359/BN359 * AL359) * BN359/(100*BB359) * (1000 - BK359)/1000</f>
        <v>0</v>
      </c>
      <c r="AJ359">
        <v>1854.77368021983</v>
      </c>
      <c r="AK359">
        <v>1823.7456969697</v>
      </c>
      <c r="AL359">
        <v>3.37253523019453</v>
      </c>
      <c r="AM359">
        <v>66.8778104933795</v>
      </c>
      <c r="AN359">
        <f>(AP359 - AO359 + BO359*1E3/(8.314*(BQ359+273.15)) * AR359/BN359 * AQ359) * BN359/(100*BB359) * 1000/(1000 - AP359)</f>
        <v>0</v>
      </c>
      <c r="AO359">
        <v>24.5022777052836</v>
      </c>
      <c r="AP359">
        <v>24.9359654545455</v>
      </c>
      <c r="AQ359">
        <v>0.000687969909194015</v>
      </c>
      <c r="AR359">
        <v>77.414151381061</v>
      </c>
      <c r="AS359">
        <v>34</v>
      </c>
      <c r="AT359">
        <v>7</v>
      </c>
      <c r="AU359">
        <f>IF(AS359*$H$13&gt;=AW359,1.0,(AW359/(AW359-AS359*$H$13)))</f>
        <v>0</v>
      </c>
      <c r="AV359">
        <f>(AU359-1)*100</f>
        <v>0</v>
      </c>
      <c r="AW359">
        <f>MAX(0,($B$13+$C$13*BV359)/(1+$D$13*BV359)*BO359/(BQ359+273)*$E$13)</f>
        <v>0</v>
      </c>
      <c r="AX359">
        <f>$B$11*BW359+$C$11*BX359+$F$11*CI359*(1-CL359)</f>
        <v>0</v>
      </c>
      <c r="AY359">
        <f>AX359*AZ359</f>
        <v>0</v>
      </c>
      <c r="AZ359">
        <f>($B$11*$D$9+$C$11*$D$9+$F$11*((CV359+CN359)/MAX(CV359+CN359+CW359, 0.1)*$I$9+CW359/MAX(CV359+CN359+CW359, 0.1)*$J$9))/($B$11+$C$11+$F$11)</f>
        <v>0</v>
      </c>
      <c r="BA359">
        <f>($B$11*$K$9+$C$11*$K$9+$F$11*((CV359+CN359)/MAX(CV359+CN359+CW359, 0.1)*$P$9+CW359/MAX(CV359+CN359+CW359, 0.1)*$Q$9))/($B$11+$C$11+$F$11)</f>
        <v>0</v>
      </c>
      <c r="BB359">
        <v>2.18</v>
      </c>
      <c r="BC359">
        <v>0.5</v>
      </c>
      <c r="BD359" t="s">
        <v>355</v>
      </c>
      <c r="BE359">
        <v>2</v>
      </c>
      <c r="BF359" t="b">
        <v>1</v>
      </c>
      <c r="BG359">
        <v>1656176142.75</v>
      </c>
      <c r="BH359">
        <v>1754.2375</v>
      </c>
      <c r="BI359">
        <v>1794.36035714286</v>
      </c>
      <c r="BJ359">
        <v>24.9321642857143</v>
      </c>
      <c r="BK359">
        <v>24.4695535714286</v>
      </c>
      <c r="BL359">
        <v>1750.17464285714</v>
      </c>
      <c r="BM359">
        <v>24.8806107142857</v>
      </c>
      <c r="BN359">
        <v>500.022964285714</v>
      </c>
      <c r="BO359">
        <v>76.3429</v>
      </c>
      <c r="BP359">
        <v>0.100013335714286</v>
      </c>
      <c r="BQ359">
        <v>28.2109785714286</v>
      </c>
      <c r="BR359">
        <v>28.5713357142857</v>
      </c>
      <c r="BS359">
        <v>999.9</v>
      </c>
      <c r="BT359">
        <v>0</v>
      </c>
      <c r="BU359">
        <v>0</v>
      </c>
      <c r="BV359">
        <v>10010.4160714286</v>
      </c>
      <c r="BW359">
        <v>0</v>
      </c>
      <c r="BX359">
        <v>2000.8675</v>
      </c>
      <c r="BY359">
        <v>-40.1226142857143</v>
      </c>
      <c r="BZ359">
        <v>1799.0925</v>
      </c>
      <c r="CA359">
        <v>1839.36964285714</v>
      </c>
      <c r="CB359">
        <v>0.462611607142857</v>
      </c>
      <c r="CC359">
        <v>1794.36035714286</v>
      </c>
      <c r="CD359">
        <v>24.4695535714286</v>
      </c>
      <c r="CE359">
        <v>1.90339357142857</v>
      </c>
      <c r="CF359">
        <v>1.86807642857143</v>
      </c>
      <c r="CG359">
        <v>16.6627928571429</v>
      </c>
      <c r="CH359">
        <v>16.3683607142857</v>
      </c>
      <c r="CI359">
        <v>1999.98857142857</v>
      </c>
      <c r="CJ359">
        <v>0.980001107142857</v>
      </c>
      <c r="CK359">
        <v>0.0199993892857143</v>
      </c>
      <c r="CL359">
        <v>0</v>
      </c>
      <c r="CM359">
        <v>2.47357857142857</v>
      </c>
      <c r="CN359">
        <v>0</v>
      </c>
      <c r="CO359">
        <v>2050.65142857143</v>
      </c>
      <c r="CP359">
        <v>16705.3178571429</v>
      </c>
      <c r="CQ359">
        <v>46.625</v>
      </c>
      <c r="CR359">
        <v>49.5</v>
      </c>
      <c r="CS359">
        <v>47.687</v>
      </c>
      <c r="CT359">
        <v>47.437</v>
      </c>
      <c r="CU359">
        <v>46.232</v>
      </c>
      <c r="CV359">
        <v>1959.98857142857</v>
      </c>
      <c r="CW359">
        <v>40</v>
      </c>
      <c r="CX359">
        <v>0</v>
      </c>
      <c r="CY359">
        <v>1656176149.2</v>
      </c>
      <c r="CZ359">
        <v>0</v>
      </c>
      <c r="DA359">
        <v>0</v>
      </c>
      <c r="DB359" t="s">
        <v>356</v>
      </c>
      <c r="DC359">
        <v>1656081796.1</v>
      </c>
      <c r="DD359">
        <v>1656081786.6</v>
      </c>
      <c r="DE359">
        <v>0</v>
      </c>
      <c r="DF359">
        <v>0.447</v>
      </c>
      <c r="DG359">
        <v>0.012</v>
      </c>
      <c r="DH359">
        <v>1.816</v>
      </c>
      <c r="DI359">
        <v>-0.091</v>
      </c>
      <c r="DJ359">
        <v>420</v>
      </c>
      <c r="DK359">
        <v>13</v>
      </c>
      <c r="DL359">
        <v>0.64</v>
      </c>
      <c r="DM359">
        <v>0.22</v>
      </c>
      <c r="DN359">
        <v>-40.0754756097561</v>
      </c>
      <c r="DO359">
        <v>-1.32319233449479</v>
      </c>
      <c r="DP359">
        <v>0.306549514387105</v>
      </c>
      <c r="DQ359">
        <v>0</v>
      </c>
      <c r="DR359">
        <v>0.477093268292683</v>
      </c>
      <c r="DS359">
        <v>-0.373184675958188</v>
      </c>
      <c r="DT359">
        <v>0.0428226969372178</v>
      </c>
      <c r="DU359">
        <v>0</v>
      </c>
      <c r="DV359">
        <v>0</v>
      </c>
      <c r="DW359">
        <v>2</v>
      </c>
      <c r="DX359" t="s">
        <v>357</v>
      </c>
      <c r="DY359">
        <v>2.78291</v>
      </c>
      <c r="DZ359">
        <v>2.71639</v>
      </c>
      <c r="EA359">
        <v>0.198409</v>
      </c>
      <c r="EB359">
        <v>0.200835</v>
      </c>
      <c r="EC359">
        <v>0.0883288</v>
      </c>
      <c r="ED359">
        <v>0.0865978</v>
      </c>
      <c r="EE359">
        <v>22177.1</v>
      </c>
      <c r="EF359">
        <v>19192.3</v>
      </c>
      <c r="EG359">
        <v>24818.2</v>
      </c>
      <c r="EH359">
        <v>23435.7</v>
      </c>
      <c r="EI359">
        <v>38732.7</v>
      </c>
      <c r="EJ359">
        <v>35492.7</v>
      </c>
      <c r="EK359">
        <v>44990.8</v>
      </c>
      <c r="EL359">
        <v>41888.6</v>
      </c>
      <c r="EM359">
        <v>1.64543</v>
      </c>
      <c r="EN359">
        <v>2.05815</v>
      </c>
      <c r="EO359">
        <v>-0.0693947</v>
      </c>
      <c r="EP359">
        <v>0</v>
      </c>
      <c r="EQ359">
        <v>29.6711</v>
      </c>
      <c r="ER359">
        <v>999.9</v>
      </c>
      <c r="ES359">
        <v>32.414</v>
      </c>
      <c r="ET359">
        <v>39.307</v>
      </c>
      <c r="EU359">
        <v>30.3293</v>
      </c>
      <c r="EV359">
        <v>53.6469</v>
      </c>
      <c r="EW359">
        <v>31.7308</v>
      </c>
      <c r="EX359">
        <v>2</v>
      </c>
      <c r="EY359">
        <v>0.775061</v>
      </c>
      <c r="EZ359">
        <v>6.26113</v>
      </c>
      <c r="FA359">
        <v>20.1271</v>
      </c>
      <c r="FB359">
        <v>5.23361</v>
      </c>
      <c r="FC359">
        <v>11.9972</v>
      </c>
      <c r="FD359">
        <v>4.95525</v>
      </c>
      <c r="FE359">
        <v>3.304</v>
      </c>
      <c r="FF359">
        <v>9999</v>
      </c>
      <c r="FG359">
        <v>312.6</v>
      </c>
      <c r="FH359">
        <v>3851.9</v>
      </c>
      <c r="FI359">
        <v>9999</v>
      </c>
      <c r="FJ359">
        <v>1.86813</v>
      </c>
      <c r="FK359">
        <v>1.86401</v>
      </c>
      <c r="FL359">
        <v>1.87135</v>
      </c>
      <c r="FM359">
        <v>1.86255</v>
      </c>
      <c r="FN359">
        <v>1.86187</v>
      </c>
      <c r="FO359">
        <v>1.86817</v>
      </c>
      <c r="FP359">
        <v>1.85837</v>
      </c>
      <c r="FQ359">
        <v>1.86461</v>
      </c>
      <c r="FR359">
        <v>5</v>
      </c>
      <c r="FS359">
        <v>0</v>
      </c>
      <c r="FT359">
        <v>0</v>
      </c>
      <c r="FU359">
        <v>0</v>
      </c>
      <c r="FV359" t="s">
        <v>358</v>
      </c>
      <c r="FW359" t="s">
        <v>359</v>
      </c>
      <c r="FX359" t="s">
        <v>360</v>
      </c>
      <c r="FY359" t="s">
        <v>360</v>
      </c>
      <c r="FZ359" t="s">
        <v>360</v>
      </c>
      <c r="GA359" t="s">
        <v>360</v>
      </c>
      <c r="GB359">
        <v>0</v>
      </c>
      <c r="GC359">
        <v>100</v>
      </c>
      <c r="GD359">
        <v>100</v>
      </c>
      <c r="GE359">
        <v>4.16</v>
      </c>
      <c r="GF359">
        <v>0.0515</v>
      </c>
      <c r="GG359">
        <v>0.394990895927804</v>
      </c>
      <c r="GH359">
        <v>0.00311535208462502</v>
      </c>
      <c r="GI359">
        <v>-2.16445174003142e-06</v>
      </c>
      <c r="GJ359">
        <v>9.0383515404126e-10</v>
      </c>
      <c r="GK359">
        <v>0.0515542376217994</v>
      </c>
      <c r="GL359">
        <v>0</v>
      </c>
      <c r="GM359">
        <v>0</v>
      </c>
      <c r="GN359">
        <v>0</v>
      </c>
      <c r="GO359">
        <v>18</v>
      </c>
      <c r="GP359">
        <v>2154</v>
      </c>
      <c r="GQ359">
        <v>2</v>
      </c>
      <c r="GR359">
        <v>17</v>
      </c>
      <c r="GS359">
        <v>1572.6</v>
      </c>
      <c r="GT359">
        <v>1572.7</v>
      </c>
      <c r="GU359">
        <v>4.17603</v>
      </c>
      <c r="GV359">
        <v>1.02905</v>
      </c>
      <c r="GW359">
        <v>1.99829</v>
      </c>
      <c r="GX359">
        <v>2.66357</v>
      </c>
      <c r="GY359">
        <v>2.09351</v>
      </c>
      <c r="GZ359">
        <v>2.39014</v>
      </c>
      <c r="HA359">
        <v>44.5014</v>
      </c>
      <c r="HB359">
        <v>14.7625</v>
      </c>
      <c r="HC359">
        <v>18</v>
      </c>
      <c r="HD359">
        <v>403.905</v>
      </c>
      <c r="HE359">
        <v>692.995</v>
      </c>
      <c r="HF359">
        <v>23.0005</v>
      </c>
      <c r="HG359">
        <v>36.87</v>
      </c>
      <c r="HH359">
        <v>30.0006</v>
      </c>
      <c r="HI359">
        <v>36.6025</v>
      </c>
      <c r="HJ359">
        <v>36.5932</v>
      </c>
      <c r="HK359">
        <v>83.6275</v>
      </c>
      <c r="HL359">
        <v>20.729</v>
      </c>
      <c r="HM359">
        <v>21.8353</v>
      </c>
      <c r="HN359">
        <v>23</v>
      </c>
      <c r="HO359">
        <v>1839.13</v>
      </c>
      <c r="HP359">
        <v>24.6148</v>
      </c>
      <c r="HQ359">
        <v>95.1276</v>
      </c>
      <c r="HR359">
        <v>98.4128</v>
      </c>
    </row>
    <row r="360" spans="1:226">
      <c r="A360">
        <v>344</v>
      </c>
      <c r="B360">
        <v>1656176155</v>
      </c>
      <c r="C360">
        <v>6358.5</v>
      </c>
      <c r="D360" t="s">
        <v>1049</v>
      </c>
      <c r="E360" t="s">
        <v>1050</v>
      </c>
      <c r="F360">
        <v>5</v>
      </c>
      <c r="G360" t="s">
        <v>832</v>
      </c>
      <c r="H360" t="s">
        <v>354</v>
      </c>
      <c r="I360">
        <v>1656176147.17857</v>
      </c>
      <c r="J360">
        <f>(K360)/1000</f>
        <v>0</v>
      </c>
      <c r="K360">
        <f>IF(BF360, AN360, AH360)</f>
        <v>0</v>
      </c>
      <c r="L360">
        <f>IF(BF360, AI360, AG360)</f>
        <v>0</v>
      </c>
      <c r="M360">
        <f>BH360 - IF(AU360&gt;1, L360*BB360*100.0/(AW360*BV360), 0)</f>
        <v>0</v>
      </c>
      <c r="N360">
        <f>((T360-J360/2)*M360-L360)/(T360+J360/2)</f>
        <v>0</v>
      </c>
      <c r="O360">
        <f>N360*(BO360+BP360)/1000.0</f>
        <v>0</v>
      </c>
      <c r="P360">
        <f>(BH360 - IF(AU360&gt;1, L360*BB360*100.0/(AW360*BV360), 0))*(BO360+BP360)/1000.0</f>
        <v>0</v>
      </c>
      <c r="Q360">
        <f>2.0/((1/S360-1/R360)+SIGN(S360)*SQRT((1/S360-1/R360)*(1/S360-1/R360) + 4*BC360/((BC360+1)*(BC360+1))*(2*1/S360*1/R360-1/R360*1/R360)))</f>
        <v>0</v>
      </c>
      <c r="R360">
        <f>IF(LEFT(BD360,1)&lt;&gt;"0",IF(LEFT(BD360,1)="1",3.0,BE360),$D$5+$E$5*(BV360*BO360/($K$5*1000))+$F$5*(BV360*BO360/($K$5*1000))*MAX(MIN(BB360,$J$5),$I$5)*MAX(MIN(BB360,$J$5),$I$5)+$G$5*MAX(MIN(BB360,$J$5),$I$5)*(BV360*BO360/($K$5*1000))+$H$5*(BV360*BO360/($K$5*1000))*(BV360*BO360/($K$5*1000)))</f>
        <v>0</v>
      </c>
      <c r="S360">
        <f>J360*(1000-(1000*0.61365*exp(17.502*W360/(240.97+W360))/(BO360+BP360)+BJ360)/2)/(1000*0.61365*exp(17.502*W360/(240.97+W360))/(BO360+BP360)-BJ360)</f>
        <v>0</v>
      </c>
      <c r="T360">
        <f>1/((BC360+1)/(Q360/1.6)+1/(R360/1.37)) + BC360/((BC360+1)/(Q360/1.6) + BC360/(R360/1.37))</f>
        <v>0</v>
      </c>
      <c r="U360">
        <f>(AX360*BA360)</f>
        <v>0</v>
      </c>
      <c r="V360">
        <f>(BQ360+(U360+2*0.95*5.67E-8*(((BQ360+$B$7)+273)^4-(BQ360+273)^4)-44100*J360)/(1.84*29.3*R360+8*0.95*5.67E-8*(BQ360+273)^3))</f>
        <v>0</v>
      </c>
      <c r="W360">
        <f>($C$7*BR360+$D$7*BS360+$E$7*V360)</f>
        <v>0</v>
      </c>
      <c r="X360">
        <f>0.61365*exp(17.502*W360/(240.97+W360))</f>
        <v>0</v>
      </c>
      <c r="Y360">
        <f>(Z360/AA360*100)</f>
        <v>0</v>
      </c>
      <c r="Z360">
        <f>BJ360*(BO360+BP360)/1000</f>
        <v>0</v>
      </c>
      <c r="AA360">
        <f>0.61365*exp(17.502*BQ360/(240.97+BQ360))</f>
        <v>0</v>
      </c>
      <c r="AB360">
        <f>(X360-BJ360*(BO360+BP360)/1000)</f>
        <v>0</v>
      </c>
      <c r="AC360">
        <f>(-J360*44100)</f>
        <v>0</v>
      </c>
      <c r="AD360">
        <f>2*29.3*R360*0.92*(BQ360-W360)</f>
        <v>0</v>
      </c>
      <c r="AE360">
        <f>2*0.95*5.67E-8*(((BQ360+$B$7)+273)^4-(W360+273)^4)</f>
        <v>0</v>
      </c>
      <c r="AF360">
        <f>U360+AE360+AC360+AD360</f>
        <v>0</v>
      </c>
      <c r="AG360">
        <f>BN360*AU360*(BI360-BH360*(1000-AU360*BK360)/(1000-AU360*BJ360))/(100*BB360)</f>
        <v>0</v>
      </c>
      <c r="AH360">
        <f>1000*BN360*AU360*(BJ360-BK360)/(100*BB360*(1000-AU360*BJ360))</f>
        <v>0</v>
      </c>
      <c r="AI360">
        <f>(AJ360 - AK360 - BO360*1E3/(8.314*(BQ360+273.15)) * AM360/BN360 * AL360) * BN360/(100*BB360) * (1000 - BK360)/1000</f>
        <v>0</v>
      </c>
      <c r="AJ360">
        <v>1870.34049690473</v>
      </c>
      <c r="AK360">
        <v>1839.25848484848</v>
      </c>
      <c r="AL360">
        <v>3.45406395933847</v>
      </c>
      <c r="AM360">
        <v>66.8778104933795</v>
      </c>
      <c r="AN360">
        <f>(AP360 - AO360 + BO360*1E3/(8.314*(BQ360+273.15)) * AR360/BN360 * AQ360) * BN360/(100*BB360) * 1000/(1000 - AP360)</f>
        <v>0</v>
      </c>
      <c r="AO360">
        <v>24.5150436820522</v>
      </c>
      <c r="AP360">
        <v>24.9371781818182</v>
      </c>
      <c r="AQ360">
        <v>-4.88433972047243e-05</v>
      </c>
      <c r="AR360">
        <v>77.414151381061</v>
      </c>
      <c r="AS360">
        <v>34</v>
      </c>
      <c r="AT360">
        <v>7</v>
      </c>
      <c r="AU360">
        <f>IF(AS360*$H$13&gt;=AW360,1.0,(AW360/(AW360-AS360*$H$13)))</f>
        <v>0</v>
      </c>
      <c r="AV360">
        <f>(AU360-1)*100</f>
        <v>0</v>
      </c>
      <c r="AW360">
        <f>MAX(0,($B$13+$C$13*BV360)/(1+$D$13*BV360)*BO360/(BQ360+273)*$E$13)</f>
        <v>0</v>
      </c>
      <c r="AX360">
        <f>$B$11*BW360+$C$11*BX360+$F$11*CI360*(1-CL360)</f>
        <v>0</v>
      </c>
      <c r="AY360">
        <f>AX360*AZ360</f>
        <v>0</v>
      </c>
      <c r="AZ360">
        <f>($B$11*$D$9+$C$11*$D$9+$F$11*((CV360+CN360)/MAX(CV360+CN360+CW360, 0.1)*$I$9+CW360/MAX(CV360+CN360+CW360, 0.1)*$J$9))/($B$11+$C$11+$F$11)</f>
        <v>0</v>
      </c>
      <c r="BA360">
        <f>($B$11*$K$9+$C$11*$K$9+$F$11*((CV360+CN360)/MAX(CV360+CN360+CW360, 0.1)*$P$9+CW360/MAX(CV360+CN360+CW360, 0.1)*$Q$9))/($B$11+$C$11+$F$11)</f>
        <v>0</v>
      </c>
      <c r="BB360">
        <v>2.18</v>
      </c>
      <c r="BC360">
        <v>0.5</v>
      </c>
      <c r="BD360" t="s">
        <v>355</v>
      </c>
      <c r="BE360">
        <v>2</v>
      </c>
      <c r="BF360" t="b">
        <v>1</v>
      </c>
      <c r="BG360">
        <v>1656176147.17857</v>
      </c>
      <c r="BH360">
        <v>1768.9725</v>
      </c>
      <c r="BI360">
        <v>1809.05678571429</v>
      </c>
      <c r="BJ360">
        <v>24.9317285714286</v>
      </c>
      <c r="BK360">
        <v>24.4998928571429</v>
      </c>
      <c r="BL360">
        <v>1764.85285714286</v>
      </c>
      <c r="BM360">
        <v>24.8801607142857</v>
      </c>
      <c r="BN360">
        <v>500.02275</v>
      </c>
      <c r="BO360">
        <v>76.3425071428571</v>
      </c>
      <c r="BP360">
        <v>0.100026546428571</v>
      </c>
      <c r="BQ360">
        <v>28.2105857142857</v>
      </c>
      <c r="BR360">
        <v>28.5705142857143</v>
      </c>
      <c r="BS360">
        <v>999.9</v>
      </c>
      <c r="BT360">
        <v>0</v>
      </c>
      <c r="BU360">
        <v>0</v>
      </c>
      <c r="BV360">
        <v>10006.8928571429</v>
      </c>
      <c r="BW360">
        <v>0</v>
      </c>
      <c r="BX360">
        <v>2001.08142857143</v>
      </c>
      <c r="BY360">
        <v>-40.08375</v>
      </c>
      <c r="BZ360">
        <v>1814.20321428571</v>
      </c>
      <c r="CA360">
        <v>1854.49214285714</v>
      </c>
      <c r="CB360">
        <v>0.431828571428571</v>
      </c>
      <c r="CC360">
        <v>1809.05678571429</v>
      </c>
      <c r="CD360">
        <v>24.4998928571429</v>
      </c>
      <c r="CE360">
        <v>1.90334964285714</v>
      </c>
      <c r="CF360">
        <v>1.87038357142857</v>
      </c>
      <c r="CG360">
        <v>16.6624392857143</v>
      </c>
      <c r="CH360">
        <v>16.38775</v>
      </c>
      <c r="CI360">
        <v>1999.99178571429</v>
      </c>
      <c r="CJ360">
        <v>0.980001</v>
      </c>
      <c r="CK360">
        <v>0.0199995</v>
      </c>
      <c r="CL360">
        <v>0</v>
      </c>
      <c r="CM360">
        <v>2.468175</v>
      </c>
      <c r="CN360">
        <v>0</v>
      </c>
      <c r="CO360">
        <v>2050.69678571429</v>
      </c>
      <c r="CP360">
        <v>16705.3392857143</v>
      </c>
      <c r="CQ360">
        <v>46.625</v>
      </c>
      <c r="CR360">
        <v>49.5</v>
      </c>
      <c r="CS360">
        <v>47.687</v>
      </c>
      <c r="CT360">
        <v>47.437</v>
      </c>
      <c r="CU360">
        <v>46.22975</v>
      </c>
      <c r="CV360">
        <v>1959.99178571429</v>
      </c>
      <c r="CW360">
        <v>40</v>
      </c>
      <c r="CX360">
        <v>0</v>
      </c>
      <c r="CY360">
        <v>1656176154</v>
      </c>
      <c r="CZ360">
        <v>0</v>
      </c>
      <c r="DA360">
        <v>0</v>
      </c>
      <c r="DB360" t="s">
        <v>356</v>
      </c>
      <c r="DC360">
        <v>1656081796.1</v>
      </c>
      <c r="DD360">
        <v>1656081786.6</v>
      </c>
      <c r="DE360">
        <v>0</v>
      </c>
      <c r="DF360">
        <v>0.447</v>
      </c>
      <c r="DG360">
        <v>0.012</v>
      </c>
      <c r="DH360">
        <v>1.816</v>
      </c>
      <c r="DI360">
        <v>-0.091</v>
      </c>
      <c r="DJ360">
        <v>420</v>
      </c>
      <c r="DK360">
        <v>13</v>
      </c>
      <c r="DL360">
        <v>0.64</v>
      </c>
      <c r="DM360">
        <v>0.22</v>
      </c>
      <c r="DN360">
        <v>-40.0789487804878</v>
      </c>
      <c r="DO360">
        <v>-0.729750522648124</v>
      </c>
      <c r="DP360">
        <v>0.405901556683422</v>
      </c>
      <c r="DQ360">
        <v>0</v>
      </c>
      <c r="DR360">
        <v>0.458632512195122</v>
      </c>
      <c r="DS360">
        <v>-0.439049393728222</v>
      </c>
      <c r="DT360">
        <v>0.0459536723775321</v>
      </c>
      <c r="DU360">
        <v>0</v>
      </c>
      <c r="DV360">
        <v>0</v>
      </c>
      <c r="DW360">
        <v>2</v>
      </c>
      <c r="DX360" t="s">
        <v>357</v>
      </c>
      <c r="DY360">
        <v>2.78289</v>
      </c>
      <c r="DZ360">
        <v>2.71651</v>
      </c>
      <c r="EA360">
        <v>0.199387</v>
      </c>
      <c r="EB360">
        <v>0.201619</v>
      </c>
      <c r="EC360">
        <v>0.0883262</v>
      </c>
      <c r="ED360">
        <v>0.0867069</v>
      </c>
      <c r="EE360">
        <v>22149.9</v>
      </c>
      <c r="EF360">
        <v>19172.9</v>
      </c>
      <c r="EG360">
        <v>24818.1</v>
      </c>
      <c r="EH360">
        <v>23435</v>
      </c>
      <c r="EI360">
        <v>38732.1</v>
      </c>
      <c r="EJ360">
        <v>35487.8</v>
      </c>
      <c r="EK360">
        <v>44989.9</v>
      </c>
      <c r="EL360">
        <v>41887.8</v>
      </c>
      <c r="EM360">
        <v>1.64522</v>
      </c>
      <c r="EN360">
        <v>2.05792</v>
      </c>
      <c r="EO360">
        <v>-0.0643693</v>
      </c>
      <c r="EP360">
        <v>0</v>
      </c>
      <c r="EQ360">
        <v>29.6724</v>
      </c>
      <c r="ER360">
        <v>999.9</v>
      </c>
      <c r="ES360">
        <v>32.389</v>
      </c>
      <c r="ET360">
        <v>39.317</v>
      </c>
      <c r="EU360">
        <v>30.3239</v>
      </c>
      <c r="EV360">
        <v>53.4469</v>
      </c>
      <c r="EW360">
        <v>31.7428</v>
      </c>
      <c r="EX360">
        <v>2</v>
      </c>
      <c r="EY360">
        <v>0.77562</v>
      </c>
      <c r="EZ360">
        <v>6.24525</v>
      </c>
      <c r="FA360">
        <v>20.1274</v>
      </c>
      <c r="FB360">
        <v>5.23361</v>
      </c>
      <c r="FC360">
        <v>11.9977</v>
      </c>
      <c r="FD360">
        <v>4.9551</v>
      </c>
      <c r="FE360">
        <v>3.30393</v>
      </c>
      <c r="FF360">
        <v>9999</v>
      </c>
      <c r="FG360">
        <v>312.6</v>
      </c>
      <c r="FH360">
        <v>3852.1</v>
      </c>
      <c r="FI360">
        <v>9999</v>
      </c>
      <c r="FJ360">
        <v>1.86813</v>
      </c>
      <c r="FK360">
        <v>1.86399</v>
      </c>
      <c r="FL360">
        <v>1.87135</v>
      </c>
      <c r="FM360">
        <v>1.86252</v>
      </c>
      <c r="FN360">
        <v>1.86188</v>
      </c>
      <c r="FO360">
        <v>1.86815</v>
      </c>
      <c r="FP360">
        <v>1.85837</v>
      </c>
      <c r="FQ360">
        <v>1.86459</v>
      </c>
      <c r="FR360">
        <v>5</v>
      </c>
      <c r="FS360">
        <v>0</v>
      </c>
      <c r="FT360">
        <v>0</v>
      </c>
      <c r="FU360">
        <v>0</v>
      </c>
      <c r="FV360" t="s">
        <v>358</v>
      </c>
      <c r="FW360" t="s">
        <v>359</v>
      </c>
      <c r="FX360" t="s">
        <v>360</v>
      </c>
      <c r="FY360" t="s">
        <v>360</v>
      </c>
      <c r="FZ360" t="s">
        <v>360</v>
      </c>
      <c r="GA360" t="s">
        <v>360</v>
      </c>
      <c r="GB360">
        <v>0</v>
      </c>
      <c r="GC360">
        <v>100</v>
      </c>
      <c r="GD360">
        <v>100</v>
      </c>
      <c r="GE360">
        <v>4.22</v>
      </c>
      <c r="GF360">
        <v>0.0516</v>
      </c>
      <c r="GG360">
        <v>0.394990895927804</v>
      </c>
      <c r="GH360">
        <v>0.00311535208462502</v>
      </c>
      <c r="GI360">
        <v>-2.16445174003142e-06</v>
      </c>
      <c r="GJ360">
        <v>9.0383515404126e-10</v>
      </c>
      <c r="GK360">
        <v>0.0515542376217994</v>
      </c>
      <c r="GL360">
        <v>0</v>
      </c>
      <c r="GM360">
        <v>0</v>
      </c>
      <c r="GN360">
        <v>0</v>
      </c>
      <c r="GO360">
        <v>18</v>
      </c>
      <c r="GP360">
        <v>2154</v>
      </c>
      <c r="GQ360">
        <v>2</v>
      </c>
      <c r="GR360">
        <v>17</v>
      </c>
      <c r="GS360">
        <v>1572.6</v>
      </c>
      <c r="GT360">
        <v>1572.8</v>
      </c>
      <c r="GU360">
        <v>4.19067</v>
      </c>
      <c r="GV360">
        <v>0</v>
      </c>
      <c r="GW360">
        <v>1.99829</v>
      </c>
      <c r="GX360">
        <v>2.66357</v>
      </c>
      <c r="GY360">
        <v>2.09351</v>
      </c>
      <c r="GZ360">
        <v>2.44507</v>
      </c>
      <c r="HA360">
        <v>44.5014</v>
      </c>
      <c r="HB360">
        <v>14.7712</v>
      </c>
      <c r="HC360">
        <v>18</v>
      </c>
      <c r="HD360">
        <v>403.843</v>
      </c>
      <c r="HE360">
        <v>692.875</v>
      </c>
      <c r="HF360">
        <v>22.9978</v>
      </c>
      <c r="HG360">
        <v>36.8777</v>
      </c>
      <c r="HH360">
        <v>30.0007</v>
      </c>
      <c r="HI360">
        <v>36.6119</v>
      </c>
      <c r="HJ360">
        <v>36.6008</v>
      </c>
      <c r="HK360">
        <v>84.2057</v>
      </c>
      <c r="HL360">
        <v>20.4505</v>
      </c>
      <c r="HM360">
        <v>21.8353</v>
      </c>
      <c r="HN360">
        <v>23</v>
      </c>
      <c r="HO360">
        <v>1859.27</v>
      </c>
      <c r="HP360">
        <v>24.6333</v>
      </c>
      <c r="HQ360">
        <v>95.1263</v>
      </c>
      <c r="HR360">
        <v>98.4107</v>
      </c>
    </row>
    <row r="361" spans="1:226">
      <c r="A361">
        <v>345</v>
      </c>
      <c r="B361">
        <v>1656176160.5</v>
      </c>
      <c r="C361">
        <v>6364</v>
      </c>
      <c r="D361" t="s">
        <v>1051</v>
      </c>
      <c r="E361" t="s">
        <v>1052</v>
      </c>
      <c r="F361">
        <v>5</v>
      </c>
      <c r="G361" t="s">
        <v>832</v>
      </c>
      <c r="H361" t="s">
        <v>354</v>
      </c>
      <c r="I361">
        <v>1656176152.75</v>
      </c>
      <c r="J361">
        <f>(K361)/1000</f>
        <v>0</v>
      </c>
      <c r="K361">
        <f>IF(BF361, AN361, AH361)</f>
        <v>0</v>
      </c>
      <c r="L361">
        <f>IF(BF361, AI361, AG361)</f>
        <v>0</v>
      </c>
      <c r="M361">
        <f>BH361 - IF(AU361&gt;1, L361*BB361*100.0/(AW361*BV361), 0)</f>
        <v>0</v>
      </c>
      <c r="N361">
        <f>((T361-J361/2)*M361-L361)/(T361+J361/2)</f>
        <v>0</v>
      </c>
      <c r="O361">
        <f>N361*(BO361+BP361)/1000.0</f>
        <v>0</v>
      </c>
      <c r="P361">
        <f>(BH361 - IF(AU361&gt;1, L361*BB361*100.0/(AW361*BV361), 0))*(BO361+BP361)/1000.0</f>
        <v>0</v>
      </c>
      <c r="Q361">
        <f>2.0/((1/S361-1/R361)+SIGN(S361)*SQRT((1/S361-1/R361)*(1/S361-1/R361) + 4*BC361/((BC361+1)*(BC361+1))*(2*1/S361*1/R361-1/R361*1/R361)))</f>
        <v>0</v>
      </c>
      <c r="R361">
        <f>IF(LEFT(BD361,1)&lt;&gt;"0",IF(LEFT(BD361,1)="1",3.0,BE361),$D$5+$E$5*(BV361*BO361/($K$5*1000))+$F$5*(BV361*BO361/($K$5*1000))*MAX(MIN(BB361,$J$5),$I$5)*MAX(MIN(BB361,$J$5),$I$5)+$G$5*MAX(MIN(BB361,$J$5),$I$5)*(BV361*BO361/($K$5*1000))+$H$5*(BV361*BO361/($K$5*1000))*(BV361*BO361/($K$5*1000)))</f>
        <v>0</v>
      </c>
      <c r="S361">
        <f>J361*(1000-(1000*0.61365*exp(17.502*W361/(240.97+W361))/(BO361+BP361)+BJ361)/2)/(1000*0.61365*exp(17.502*W361/(240.97+W361))/(BO361+BP361)-BJ361)</f>
        <v>0</v>
      </c>
      <c r="T361">
        <f>1/((BC361+1)/(Q361/1.6)+1/(R361/1.37)) + BC361/((BC361+1)/(Q361/1.6) + BC361/(R361/1.37))</f>
        <v>0</v>
      </c>
      <c r="U361">
        <f>(AX361*BA361)</f>
        <v>0</v>
      </c>
      <c r="V361">
        <f>(BQ361+(U361+2*0.95*5.67E-8*(((BQ361+$B$7)+273)^4-(BQ361+273)^4)-44100*J361)/(1.84*29.3*R361+8*0.95*5.67E-8*(BQ361+273)^3))</f>
        <v>0</v>
      </c>
      <c r="W361">
        <f>($C$7*BR361+$D$7*BS361+$E$7*V361)</f>
        <v>0</v>
      </c>
      <c r="X361">
        <f>0.61365*exp(17.502*W361/(240.97+W361))</f>
        <v>0</v>
      </c>
      <c r="Y361">
        <f>(Z361/AA361*100)</f>
        <v>0</v>
      </c>
      <c r="Z361">
        <f>BJ361*(BO361+BP361)/1000</f>
        <v>0</v>
      </c>
      <c r="AA361">
        <f>0.61365*exp(17.502*BQ361/(240.97+BQ361))</f>
        <v>0</v>
      </c>
      <c r="AB361">
        <f>(X361-BJ361*(BO361+BP361)/1000)</f>
        <v>0</v>
      </c>
      <c r="AC361">
        <f>(-J361*44100)</f>
        <v>0</v>
      </c>
      <c r="AD361">
        <f>2*29.3*R361*0.92*(BQ361-W361)</f>
        <v>0</v>
      </c>
      <c r="AE361">
        <f>2*0.95*5.67E-8*(((BQ361+$B$7)+273)^4-(W361+273)^4)</f>
        <v>0</v>
      </c>
      <c r="AF361">
        <f>U361+AE361+AC361+AD361</f>
        <v>0</v>
      </c>
      <c r="AG361">
        <f>BN361*AU361*(BI361-BH361*(1000-AU361*BK361)/(1000-AU361*BJ361))/(100*BB361)</f>
        <v>0</v>
      </c>
      <c r="AH361">
        <f>1000*BN361*AU361*(BJ361-BK361)/(100*BB361*(1000-AU361*BJ361))</f>
        <v>0</v>
      </c>
      <c r="AI361">
        <f>(AJ361 - AK361 - BO361*1E3/(8.314*(BQ361+273.15)) * AM361/BN361 * AL361) * BN361/(100*BB361) * (1000 - BK361)/1000</f>
        <v>0</v>
      </c>
      <c r="AJ361">
        <v>1883.86300383538</v>
      </c>
      <c r="AK361">
        <v>1855.38581818182</v>
      </c>
      <c r="AL361">
        <v>2.78684661165717</v>
      </c>
      <c r="AM361">
        <v>66.8778104933795</v>
      </c>
      <c r="AN361">
        <f>(AP361 - AO361 + BO361*1E3/(8.314*(BQ361+273.15)) * AR361/BN361 * AQ361) * BN361/(100*BB361) * 1000/(1000 - AP361)</f>
        <v>0</v>
      </c>
      <c r="AO361">
        <v>24.5814553997208</v>
      </c>
      <c r="AP361">
        <v>24.9623472727273</v>
      </c>
      <c r="AQ361">
        <v>0.00683783090547181</v>
      </c>
      <c r="AR361">
        <v>77.414151381061</v>
      </c>
      <c r="AS361">
        <v>34</v>
      </c>
      <c r="AT361">
        <v>7</v>
      </c>
      <c r="AU361">
        <f>IF(AS361*$H$13&gt;=AW361,1.0,(AW361/(AW361-AS361*$H$13)))</f>
        <v>0</v>
      </c>
      <c r="AV361">
        <f>(AU361-1)*100</f>
        <v>0</v>
      </c>
      <c r="AW361">
        <f>MAX(0,($B$13+$C$13*BV361)/(1+$D$13*BV361)*BO361/(BQ361+273)*$E$13)</f>
        <v>0</v>
      </c>
      <c r="AX361">
        <f>$B$11*BW361+$C$11*BX361+$F$11*CI361*(1-CL361)</f>
        <v>0</v>
      </c>
      <c r="AY361">
        <f>AX361*AZ361</f>
        <v>0</v>
      </c>
      <c r="AZ361">
        <f>($B$11*$D$9+$C$11*$D$9+$F$11*((CV361+CN361)/MAX(CV361+CN361+CW361, 0.1)*$I$9+CW361/MAX(CV361+CN361+CW361, 0.1)*$J$9))/($B$11+$C$11+$F$11)</f>
        <v>0</v>
      </c>
      <c r="BA361">
        <f>($B$11*$K$9+$C$11*$K$9+$F$11*((CV361+CN361)/MAX(CV361+CN361+CW361, 0.1)*$P$9+CW361/MAX(CV361+CN361+CW361, 0.1)*$Q$9))/($B$11+$C$11+$F$11)</f>
        <v>0</v>
      </c>
      <c r="BB361">
        <v>2.18</v>
      </c>
      <c r="BC361">
        <v>0.5</v>
      </c>
      <c r="BD361" t="s">
        <v>355</v>
      </c>
      <c r="BE361">
        <v>2</v>
      </c>
      <c r="BF361" t="b">
        <v>1</v>
      </c>
      <c r="BG361">
        <v>1656176152.75</v>
      </c>
      <c r="BH361">
        <v>1787.12928571429</v>
      </c>
      <c r="BI361">
        <v>1825.35785714286</v>
      </c>
      <c r="BJ361">
        <v>24.9399357142857</v>
      </c>
      <c r="BK361">
        <v>24.5414964285714</v>
      </c>
      <c r="BL361">
        <v>1782.93785714286</v>
      </c>
      <c r="BM361">
        <v>24.8883678571429</v>
      </c>
      <c r="BN361">
        <v>500.013142857143</v>
      </c>
      <c r="BO361">
        <v>76.3414035714286</v>
      </c>
      <c r="BP361">
        <v>0.100022382142857</v>
      </c>
      <c r="BQ361">
        <v>28.2051035714286</v>
      </c>
      <c r="BR361">
        <v>28.5792642857143</v>
      </c>
      <c r="BS361">
        <v>999.9</v>
      </c>
      <c r="BT361">
        <v>0</v>
      </c>
      <c r="BU361">
        <v>0</v>
      </c>
      <c r="BV361">
        <v>10000.9821428571</v>
      </c>
      <c r="BW361">
        <v>0</v>
      </c>
      <c r="BX361">
        <v>2000.81</v>
      </c>
      <c r="BY361">
        <v>-38.2282428571429</v>
      </c>
      <c r="BZ361">
        <v>1832.84035714286</v>
      </c>
      <c r="CA361">
        <v>1871.28285714286</v>
      </c>
      <c r="CB361">
        <v>0.3984335</v>
      </c>
      <c r="CC361">
        <v>1825.35785714286</v>
      </c>
      <c r="CD361">
        <v>24.5414964285714</v>
      </c>
      <c r="CE361">
        <v>1.90394892857143</v>
      </c>
      <c r="CF361">
        <v>1.8735325</v>
      </c>
      <c r="CG361">
        <v>16.6673857142857</v>
      </c>
      <c r="CH361">
        <v>16.4141571428571</v>
      </c>
      <c r="CI361">
        <v>2000.0125</v>
      </c>
      <c r="CJ361">
        <v>0.980001</v>
      </c>
      <c r="CK361">
        <v>0.0199995</v>
      </c>
      <c r="CL361">
        <v>0</v>
      </c>
      <c r="CM361">
        <v>2.46685</v>
      </c>
      <c r="CN361">
        <v>0</v>
      </c>
      <c r="CO361">
        <v>2050.8725</v>
      </c>
      <c r="CP361">
        <v>16705.5142857143</v>
      </c>
      <c r="CQ361">
        <v>46.625</v>
      </c>
      <c r="CR361">
        <v>49.5</v>
      </c>
      <c r="CS361">
        <v>47.687</v>
      </c>
      <c r="CT361">
        <v>47.437</v>
      </c>
      <c r="CU361">
        <v>46.22975</v>
      </c>
      <c r="CV361">
        <v>1960.0125</v>
      </c>
      <c r="CW361">
        <v>40</v>
      </c>
      <c r="CX361">
        <v>0</v>
      </c>
      <c r="CY361">
        <v>1656176159.4</v>
      </c>
      <c r="CZ361">
        <v>0</v>
      </c>
      <c r="DA361">
        <v>0</v>
      </c>
      <c r="DB361" t="s">
        <v>356</v>
      </c>
      <c r="DC361">
        <v>1656081796.1</v>
      </c>
      <c r="DD361">
        <v>1656081786.6</v>
      </c>
      <c r="DE361">
        <v>0</v>
      </c>
      <c r="DF361">
        <v>0.447</v>
      </c>
      <c r="DG361">
        <v>0.012</v>
      </c>
      <c r="DH361">
        <v>1.816</v>
      </c>
      <c r="DI361">
        <v>-0.091</v>
      </c>
      <c r="DJ361">
        <v>420</v>
      </c>
      <c r="DK361">
        <v>13</v>
      </c>
      <c r="DL361">
        <v>0.64</v>
      </c>
      <c r="DM361">
        <v>0.22</v>
      </c>
      <c r="DN361">
        <v>-39.1855829268293</v>
      </c>
      <c r="DO361">
        <v>14.2683846689896</v>
      </c>
      <c r="DP361">
        <v>1.92851851264408</v>
      </c>
      <c r="DQ361">
        <v>0</v>
      </c>
      <c r="DR361">
        <v>0.418834512195122</v>
      </c>
      <c r="DS361">
        <v>-0.349158167247386</v>
      </c>
      <c r="DT361">
        <v>0.0354206867502538</v>
      </c>
      <c r="DU361">
        <v>0</v>
      </c>
      <c r="DV361">
        <v>0</v>
      </c>
      <c r="DW361">
        <v>2</v>
      </c>
      <c r="DX361" t="s">
        <v>357</v>
      </c>
      <c r="DY361">
        <v>2.78282</v>
      </c>
      <c r="DZ361">
        <v>2.71647</v>
      </c>
      <c r="EA361">
        <v>0.200371</v>
      </c>
      <c r="EB361">
        <v>0.202151</v>
      </c>
      <c r="EC361">
        <v>0.088389</v>
      </c>
      <c r="ED361">
        <v>0.0867839</v>
      </c>
      <c r="EE361">
        <v>22121.9</v>
      </c>
      <c r="EF361">
        <v>19159.3</v>
      </c>
      <c r="EG361">
        <v>24817.5</v>
      </c>
      <c r="EH361">
        <v>23434.1</v>
      </c>
      <c r="EI361">
        <v>38728.6</v>
      </c>
      <c r="EJ361">
        <v>35483.8</v>
      </c>
      <c r="EK361">
        <v>44988.9</v>
      </c>
      <c r="EL361">
        <v>41886.6</v>
      </c>
      <c r="EM361">
        <v>1.64513</v>
      </c>
      <c r="EN361">
        <v>2.05775</v>
      </c>
      <c r="EO361">
        <v>-0.0674352</v>
      </c>
      <c r="EP361">
        <v>0</v>
      </c>
      <c r="EQ361">
        <v>29.668</v>
      </c>
      <c r="ER361">
        <v>999.9</v>
      </c>
      <c r="ES361">
        <v>32.389</v>
      </c>
      <c r="ET361">
        <v>39.327</v>
      </c>
      <c r="EU361">
        <v>30.3423</v>
      </c>
      <c r="EV361">
        <v>53.667</v>
      </c>
      <c r="EW361">
        <v>31.7668</v>
      </c>
      <c r="EX361">
        <v>2</v>
      </c>
      <c r="EY361">
        <v>0.776313</v>
      </c>
      <c r="EZ361">
        <v>6.21344</v>
      </c>
      <c r="FA361">
        <v>20.1285</v>
      </c>
      <c r="FB361">
        <v>5.23421</v>
      </c>
      <c r="FC361">
        <v>11.9977</v>
      </c>
      <c r="FD361">
        <v>4.95545</v>
      </c>
      <c r="FE361">
        <v>3.304</v>
      </c>
      <c r="FF361">
        <v>9999</v>
      </c>
      <c r="FG361">
        <v>312.6</v>
      </c>
      <c r="FH361">
        <v>3852.1</v>
      </c>
      <c r="FI361">
        <v>9999</v>
      </c>
      <c r="FJ361">
        <v>1.86813</v>
      </c>
      <c r="FK361">
        <v>1.86401</v>
      </c>
      <c r="FL361">
        <v>1.87136</v>
      </c>
      <c r="FM361">
        <v>1.86252</v>
      </c>
      <c r="FN361">
        <v>1.86188</v>
      </c>
      <c r="FO361">
        <v>1.86816</v>
      </c>
      <c r="FP361">
        <v>1.85837</v>
      </c>
      <c r="FQ361">
        <v>1.8646</v>
      </c>
      <c r="FR361">
        <v>5</v>
      </c>
      <c r="FS361">
        <v>0</v>
      </c>
      <c r="FT361">
        <v>0</v>
      </c>
      <c r="FU361">
        <v>0</v>
      </c>
      <c r="FV361" t="s">
        <v>358</v>
      </c>
      <c r="FW361" t="s">
        <v>359</v>
      </c>
      <c r="FX361" t="s">
        <v>360</v>
      </c>
      <c r="FY361" t="s">
        <v>360</v>
      </c>
      <c r="FZ361" t="s">
        <v>360</v>
      </c>
      <c r="GA361" t="s">
        <v>360</v>
      </c>
      <c r="GB361">
        <v>0</v>
      </c>
      <c r="GC361">
        <v>100</v>
      </c>
      <c r="GD361">
        <v>100</v>
      </c>
      <c r="GE361">
        <v>4.28</v>
      </c>
      <c r="GF361">
        <v>0.0516</v>
      </c>
      <c r="GG361">
        <v>0.394990895927804</v>
      </c>
      <c r="GH361">
        <v>0.00311535208462502</v>
      </c>
      <c r="GI361">
        <v>-2.16445174003142e-06</v>
      </c>
      <c r="GJ361">
        <v>9.0383515404126e-10</v>
      </c>
      <c r="GK361">
        <v>0.0515542376217994</v>
      </c>
      <c r="GL361">
        <v>0</v>
      </c>
      <c r="GM361">
        <v>0</v>
      </c>
      <c r="GN361">
        <v>0</v>
      </c>
      <c r="GO361">
        <v>18</v>
      </c>
      <c r="GP361">
        <v>2154</v>
      </c>
      <c r="GQ361">
        <v>2</v>
      </c>
      <c r="GR361">
        <v>17</v>
      </c>
      <c r="GS361">
        <v>1572.7</v>
      </c>
      <c r="GT361">
        <v>1572.9</v>
      </c>
      <c r="GU361">
        <v>4.198</v>
      </c>
      <c r="GV361">
        <v>0</v>
      </c>
      <c r="GW361">
        <v>1.99829</v>
      </c>
      <c r="GX361">
        <v>2.66357</v>
      </c>
      <c r="GY361">
        <v>2.09351</v>
      </c>
      <c r="GZ361">
        <v>2.40356</v>
      </c>
      <c r="HA361">
        <v>44.5014</v>
      </c>
      <c r="HB361">
        <v>14.7625</v>
      </c>
      <c r="HC361">
        <v>18</v>
      </c>
      <c r="HD361">
        <v>403.838</v>
      </c>
      <c r="HE361">
        <v>692.837</v>
      </c>
      <c r="HF361">
        <v>22.9951</v>
      </c>
      <c r="HG361">
        <v>36.8855</v>
      </c>
      <c r="HH361">
        <v>30.0007</v>
      </c>
      <c r="HI361">
        <v>36.6212</v>
      </c>
      <c r="HJ361">
        <v>36.612</v>
      </c>
      <c r="HK361">
        <v>85.4196</v>
      </c>
      <c r="HL361">
        <v>20.4505</v>
      </c>
      <c r="HM361">
        <v>21.8353</v>
      </c>
      <c r="HN361">
        <v>23</v>
      </c>
      <c r="HO361">
        <v>1872.72</v>
      </c>
      <c r="HP361">
        <v>24.6332</v>
      </c>
      <c r="HQ361">
        <v>95.1241</v>
      </c>
      <c r="HR361">
        <v>98.4075</v>
      </c>
    </row>
    <row r="362" spans="1:226">
      <c r="A362">
        <v>346</v>
      </c>
      <c r="B362">
        <v>1656176165.5</v>
      </c>
      <c r="C362">
        <v>6369</v>
      </c>
      <c r="D362" t="s">
        <v>1053</v>
      </c>
      <c r="E362" t="s">
        <v>1054</v>
      </c>
      <c r="F362">
        <v>5</v>
      </c>
      <c r="G362" t="s">
        <v>832</v>
      </c>
      <c r="H362" t="s">
        <v>354</v>
      </c>
      <c r="I362">
        <v>1656176158.01852</v>
      </c>
      <c r="J362">
        <f>(K362)/1000</f>
        <v>0</v>
      </c>
      <c r="K362">
        <f>IF(BF362, AN362, AH362)</f>
        <v>0</v>
      </c>
      <c r="L362">
        <f>IF(BF362, AI362, AG362)</f>
        <v>0</v>
      </c>
      <c r="M362">
        <f>BH362 - IF(AU362&gt;1, L362*BB362*100.0/(AW362*BV362), 0)</f>
        <v>0</v>
      </c>
      <c r="N362">
        <f>((T362-J362/2)*M362-L362)/(T362+J362/2)</f>
        <v>0</v>
      </c>
      <c r="O362">
        <f>N362*(BO362+BP362)/1000.0</f>
        <v>0</v>
      </c>
      <c r="P362">
        <f>(BH362 - IF(AU362&gt;1, L362*BB362*100.0/(AW362*BV362), 0))*(BO362+BP362)/1000.0</f>
        <v>0</v>
      </c>
      <c r="Q362">
        <f>2.0/((1/S362-1/R362)+SIGN(S362)*SQRT((1/S362-1/R362)*(1/S362-1/R362) + 4*BC362/((BC362+1)*(BC362+1))*(2*1/S362*1/R362-1/R362*1/R362)))</f>
        <v>0</v>
      </c>
      <c r="R362">
        <f>IF(LEFT(BD362,1)&lt;&gt;"0",IF(LEFT(BD362,1)="1",3.0,BE362),$D$5+$E$5*(BV362*BO362/($K$5*1000))+$F$5*(BV362*BO362/($K$5*1000))*MAX(MIN(BB362,$J$5),$I$5)*MAX(MIN(BB362,$J$5),$I$5)+$G$5*MAX(MIN(BB362,$J$5),$I$5)*(BV362*BO362/($K$5*1000))+$H$5*(BV362*BO362/($K$5*1000))*(BV362*BO362/($K$5*1000)))</f>
        <v>0</v>
      </c>
      <c r="S362">
        <f>J362*(1000-(1000*0.61365*exp(17.502*W362/(240.97+W362))/(BO362+BP362)+BJ362)/2)/(1000*0.61365*exp(17.502*W362/(240.97+W362))/(BO362+BP362)-BJ362)</f>
        <v>0</v>
      </c>
      <c r="T362">
        <f>1/((BC362+1)/(Q362/1.6)+1/(R362/1.37)) + BC362/((BC362+1)/(Q362/1.6) + BC362/(R362/1.37))</f>
        <v>0</v>
      </c>
      <c r="U362">
        <f>(AX362*BA362)</f>
        <v>0</v>
      </c>
      <c r="V362">
        <f>(BQ362+(U362+2*0.95*5.67E-8*(((BQ362+$B$7)+273)^4-(BQ362+273)^4)-44100*J362)/(1.84*29.3*R362+8*0.95*5.67E-8*(BQ362+273)^3))</f>
        <v>0</v>
      </c>
      <c r="W362">
        <f>($C$7*BR362+$D$7*BS362+$E$7*V362)</f>
        <v>0</v>
      </c>
      <c r="X362">
        <f>0.61365*exp(17.502*W362/(240.97+W362))</f>
        <v>0</v>
      </c>
      <c r="Y362">
        <f>(Z362/AA362*100)</f>
        <v>0</v>
      </c>
      <c r="Z362">
        <f>BJ362*(BO362+BP362)/1000</f>
        <v>0</v>
      </c>
      <c r="AA362">
        <f>0.61365*exp(17.502*BQ362/(240.97+BQ362))</f>
        <v>0</v>
      </c>
      <c r="AB362">
        <f>(X362-BJ362*(BO362+BP362)/1000)</f>
        <v>0</v>
      </c>
      <c r="AC362">
        <f>(-J362*44100)</f>
        <v>0</v>
      </c>
      <c r="AD362">
        <f>2*29.3*R362*0.92*(BQ362-W362)</f>
        <v>0</v>
      </c>
      <c r="AE362">
        <f>2*0.95*5.67E-8*(((BQ362+$B$7)+273)^4-(W362+273)^4)</f>
        <v>0</v>
      </c>
      <c r="AF362">
        <f>U362+AE362+AC362+AD362</f>
        <v>0</v>
      </c>
      <c r="AG362">
        <f>BN362*AU362*(BI362-BH362*(1000-AU362*BK362)/(1000-AU362*BJ362))/(100*BB362)</f>
        <v>0</v>
      </c>
      <c r="AH362">
        <f>1000*BN362*AU362*(BJ362-BK362)/(100*BB362*(1000-AU362*BJ362))</f>
        <v>0</v>
      </c>
      <c r="AI362">
        <f>(AJ362 - AK362 - BO362*1E3/(8.314*(BQ362+273.15)) * AM362/BN362 * AL362) * BN362/(100*BB362) * (1000 - BK362)/1000</f>
        <v>0</v>
      </c>
      <c r="AJ362">
        <v>1889.32431995949</v>
      </c>
      <c r="AK362">
        <v>1864.96733333333</v>
      </c>
      <c r="AL362">
        <v>1.77897919484666</v>
      </c>
      <c r="AM362">
        <v>66.8778104933795</v>
      </c>
      <c r="AN362">
        <f>(AP362 - AO362 + BO362*1E3/(8.314*(BQ362+273.15)) * AR362/BN362 * AQ362) * BN362/(100*BB362) * 1000/(1000 - AP362)</f>
        <v>0</v>
      </c>
      <c r="AO362">
        <v>24.5931498548284</v>
      </c>
      <c r="AP362">
        <v>24.9707539393939</v>
      </c>
      <c r="AQ362">
        <v>0.000553781907284488</v>
      </c>
      <c r="AR362">
        <v>77.414151381061</v>
      </c>
      <c r="AS362">
        <v>34</v>
      </c>
      <c r="AT362">
        <v>7</v>
      </c>
      <c r="AU362">
        <f>IF(AS362*$H$13&gt;=AW362,1.0,(AW362/(AW362-AS362*$H$13)))</f>
        <v>0</v>
      </c>
      <c r="AV362">
        <f>(AU362-1)*100</f>
        <v>0</v>
      </c>
      <c r="AW362">
        <f>MAX(0,($B$13+$C$13*BV362)/(1+$D$13*BV362)*BO362/(BQ362+273)*$E$13)</f>
        <v>0</v>
      </c>
      <c r="AX362">
        <f>$B$11*BW362+$C$11*BX362+$F$11*CI362*(1-CL362)</f>
        <v>0</v>
      </c>
      <c r="AY362">
        <f>AX362*AZ362</f>
        <v>0</v>
      </c>
      <c r="AZ362">
        <f>($B$11*$D$9+$C$11*$D$9+$F$11*((CV362+CN362)/MAX(CV362+CN362+CW362, 0.1)*$I$9+CW362/MAX(CV362+CN362+CW362, 0.1)*$J$9))/($B$11+$C$11+$F$11)</f>
        <v>0</v>
      </c>
      <c r="BA362">
        <f>($B$11*$K$9+$C$11*$K$9+$F$11*((CV362+CN362)/MAX(CV362+CN362+CW362, 0.1)*$P$9+CW362/MAX(CV362+CN362+CW362, 0.1)*$Q$9))/($B$11+$C$11+$F$11)</f>
        <v>0</v>
      </c>
      <c r="BB362">
        <v>2.18</v>
      </c>
      <c r="BC362">
        <v>0.5</v>
      </c>
      <c r="BD362" t="s">
        <v>355</v>
      </c>
      <c r="BE362">
        <v>2</v>
      </c>
      <c r="BF362" t="b">
        <v>1</v>
      </c>
      <c r="BG362">
        <v>1656176158.01852</v>
      </c>
      <c r="BH362">
        <v>1802.46444444444</v>
      </c>
      <c r="BI362">
        <v>1836.58925925926</v>
      </c>
      <c r="BJ362">
        <v>24.9515814814815</v>
      </c>
      <c r="BK362">
        <v>24.5712185185185</v>
      </c>
      <c r="BL362">
        <v>1798.21111111111</v>
      </c>
      <c r="BM362">
        <v>24.9000259259259</v>
      </c>
      <c r="BN362">
        <v>499.997555555556</v>
      </c>
      <c r="BO362">
        <v>76.3409888888889</v>
      </c>
      <c r="BP362">
        <v>0.0999604333333333</v>
      </c>
      <c r="BQ362">
        <v>28.1978407407407</v>
      </c>
      <c r="BR362">
        <v>28.5843148148148</v>
      </c>
      <c r="BS362">
        <v>999.9</v>
      </c>
      <c r="BT362">
        <v>0</v>
      </c>
      <c r="BU362">
        <v>0</v>
      </c>
      <c r="BV362">
        <v>9993.72296296296</v>
      </c>
      <c r="BW362">
        <v>0</v>
      </c>
      <c r="BX362">
        <v>2000.81296296296</v>
      </c>
      <c r="BY362">
        <v>-34.1245037037037</v>
      </c>
      <c r="BZ362">
        <v>1848.59074074074</v>
      </c>
      <c r="CA362">
        <v>1882.85407407407</v>
      </c>
      <c r="CB362">
        <v>0.380356481481482</v>
      </c>
      <c r="CC362">
        <v>1836.58925925926</v>
      </c>
      <c r="CD362">
        <v>24.5712185185185</v>
      </c>
      <c r="CE362">
        <v>1.90482777777778</v>
      </c>
      <c r="CF362">
        <v>1.87579185185185</v>
      </c>
      <c r="CG362">
        <v>16.6746481481481</v>
      </c>
      <c r="CH362">
        <v>16.4330962962963</v>
      </c>
      <c r="CI362">
        <v>1999.99074074074</v>
      </c>
      <c r="CJ362">
        <v>0.980000555555556</v>
      </c>
      <c r="CK362">
        <v>0.0199998333333333</v>
      </c>
      <c r="CL362">
        <v>0</v>
      </c>
      <c r="CM362">
        <v>2.45489259259259</v>
      </c>
      <c r="CN362">
        <v>0</v>
      </c>
      <c r="CO362">
        <v>2051.02518518518</v>
      </c>
      <c r="CP362">
        <v>16705.3259259259</v>
      </c>
      <c r="CQ362">
        <v>46.625</v>
      </c>
      <c r="CR362">
        <v>49.5</v>
      </c>
      <c r="CS362">
        <v>47.687</v>
      </c>
      <c r="CT362">
        <v>47.437</v>
      </c>
      <c r="CU362">
        <v>46.236</v>
      </c>
      <c r="CV362">
        <v>1959.99074074074</v>
      </c>
      <c r="CW362">
        <v>40</v>
      </c>
      <c r="CX362">
        <v>0</v>
      </c>
      <c r="CY362">
        <v>1656176164.2</v>
      </c>
      <c r="CZ362">
        <v>0</v>
      </c>
      <c r="DA362">
        <v>0</v>
      </c>
      <c r="DB362" t="s">
        <v>356</v>
      </c>
      <c r="DC362">
        <v>1656081796.1</v>
      </c>
      <c r="DD362">
        <v>1656081786.6</v>
      </c>
      <c r="DE362">
        <v>0</v>
      </c>
      <c r="DF362">
        <v>0.447</v>
      </c>
      <c r="DG362">
        <v>0.012</v>
      </c>
      <c r="DH362">
        <v>1.816</v>
      </c>
      <c r="DI362">
        <v>-0.091</v>
      </c>
      <c r="DJ362">
        <v>420</v>
      </c>
      <c r="DK362">
        <v>13</v>
      </c>
      <c r="DL362">
        <v>0.64</v>
      </c>
      <c r="DM362">
        <v>0.22</v>
      </c>
      <c r="DN362">
        <v>-36.6067292682927</v>
      </c>
      <c r="DO362">
        <v>40.202412543554</v>
      </c>
      <c r="DP362">
        <v>4.41234338575065</v>
      </c>
      <c r="DQ362">
        <v>0</v>
      </c>
      <c r="DR362">
        <v>0.396606634146341</v>
      </c>
      <c r="DS362">
        <v>-0.260899735191638</v>
      </c>
      <c r="DT362">
        <v>0.0285137814259634</v>
      </c>
      <c r="DU362">
        <v>0</v>
      </c>
      <c r="DV362">
        <v>0</v>
      </c>
      <c r="DW362">
        <v>2</v>
      </c>
      <c r="DX362" t="s">
        <v>357</v>
      </c>
      <c r="DY362">
        <v>2.78265</v>
      </c>
      <c r="DZ362">
        <v>2.71621</v>
      </c>
      <c r="EA362">
        <v>0.20094</v>
      </c>
      <c r="EB362">
        <v>0.202342</v>
      </c>
      <c r="EC362">
        <v>0.0884133</v>
      </c>
      <c r="ED362">
        <v>0.086785</v>
      </c>
      <c r="EE362">
        <v>22105.3</v>
      </c>
      <c r="EF362">
        <v>19154.3</v>
      </c>
      <c r="EG362">
        <v>24816.6</v>
      </c>
      <c r="EH362">
        <v>23433.7</v>
      </c>
      <c r="EI362">
        <v>38726.7</v>
      </c>
      <c r="EJ362">
        <v>35483.1</v>
      </c>
      <c r="EK362">
        <v>44987.9</v>
      </c>
      <c r="EL362">
        <v>41885.9</v>
      </c>
      <c r="EM362">
        <v>1.6449</v>
      </c>
      <c r="EN362">
        <v>2.05772</v>
      </c>
      <c r="EO362">
        <v>-0.0689179</v>
      </c>
      <c r="EP362">
        <v>0</v>
      </c>
      <c r="EQ362">
        <v>29.6629</v>
      </c>
      <c r="ER362">
        <v>999.9</v>
      </c>
      <c r="ES362">
        <v>32.365</v>
      </c>
      <c r="ET362">
        <v>39.347</v>
      </c>
      <c r="EU362">
        <v>30.3521</v>
      </c>
      <c r="EV362">
        <v>53.887</v>
      </c>
      <c r="EW362">
        <v>31.6266</v>
      </c>
      <c r="EX362">
        <v>2</v>
      </c>
      <c r="EY362">
        <v>0.776735</v>
      </c>
      <c r="EZ362">
        <v>6.18977</v>
      </c>
      <c r="FA362">
        <v>20.1293</v>
      </c>
      <c r="FB362">
        <v>5.23316</v>
      </c>
      <c r="FC362">
        <v>11.9977</v>
      </c>
      <c r="FD362">
        <v>4.95505</v>
      </c>
      <c r="FE362">
        <v>3.30395</v>
      </c>
      <c r="FF362">
        <v>9999</v>
      </c>
      <c r="FG362">
        <v>312.6</v>
      </c>
      <c r="FH362">
        <v>3852.4</v>
      </c>
      <c r="FI362">
        <v>9999</v>
      </c>
      <c r="FJ362">
        <v>1.86813</v>
      </c>
      <c r="FK362">
        <v>1.86401</v>
      </c>
      <c r="FL362">
        <v>1.87136</v>
      </c>
      <c r="FM362">
        <v>1.86253</v>
      </c>
      <c r="FN362">
        <v>1.86188</v>
      </c>
      <c r="FO362">
        <v>1.86816</v>
      </c>
      <c r="FP362">
        <v>1.85837</v>
      </c>
      <c r="FQ362">
        <v>1.86461</v>
      </c>
      <c r="FR362">
        <v>5</v>
      </c>
      <c r="FS362">
        <v>0</v>
      </c>
      <c r="FT362">
        <v>0</v>
      </c>
      <c r="FU362">
        <v>0</v>
      </c>
      <c r="FV362" t="s">
        <v>358</v>
      </c>
      <c r="FW362" t="s">
        <v>359</v>
      </c>
      <c r="FX362" t="s">
        <v>360</v>
      </c>
      <c r="FY362" t="s">
        <v>360</v>
      </c>
      <c r="FZ362" t="s">
        <v>360</v>
      </c>
      <c r="GA362" t="s">
        <v>360</v>
      </c>
      <c r="GB362">
        <v>0</v>
      </c>
      <c r="GC362">
        <v>100</v>
      </c>
      <c r="GD362">
        <v>100</v>
      </c>
      <c r="GE362">
        <v>4.32</v>
      </c>
      <c r="GF362">
        <v>0.0516</v>
      </c>
      <c r="GG362">
        <v>0.394990895927804</v>
      </c>
      <c r="GH362">
        <v>0.00311535208462502</v>
      </c>
      <c r="GI362">
        <v>-2.16445174003142e-06</v>
      </c>
      <c r="GJ362">
        <v>9.0383515404126e-10</v>
      </c>
      <c r="GK362">
        <v>0.0515542376217994</v>
      </c>
      <c r="GL362">
        <v>0</v>
      </c>
      <c r="GM362">
        <v>0</v>
      </c>
      <c r="GN362">
        <v>0</v>
      </c>
      <c r="GO362">
        <v>18</v>
      </c>
      <c r="GP362">
        <v>2154</v>
      </c>
      <c r="GQ362">
        <v>2</v>
      </c>
      <c r="GR362">
        <v>17</v>
      </c>
      <c r="GS362">
        <v>1572.8</v>
      </c>
      <c r="GT362">
        <v>1573</v>
      </c>
      <c r="GU362">
        <v>4.20044</v>
      </c>
      <c r="GV362">
        <v>0</v>
      </c>
      <c r="GW362">
        <v>1.99829</v>
      </c>
      <c r="GX362">
        <v>2.66357</v>
      </c>
      <c r="GY362">
        <v>2.09351</v>
      </c>
      <c r="GZ362">
        <v>2.35718</v>
      </c>
      <c r="HA362">
        <v>44.5293</v>
      </c>
      <c r="HB362">
        <v>14.7537</v>
      </c>
      <c r="HC362">
        <v>18</v>
      </c>
      <c r="HD362">
        <v>403.758</v>
      </c>
      <c r="HE362">
        <v>692.907</v>
      </c>
      <c r="HF362">
        <v>22.9952</v>
      </c>
      <c r="HG362">
        <v>36.8924</v>
      </c>
      <c r="HH362">
        <v>30.0006</v>
      </c>
      <c r="HI362">
        <v>36.6298</v>
      </c>
      <c r="HJ362">
        <v>36.6205</v>
      </c>
      <c r="HK362">
        <v>87.0814</v>
      </c>
      <c r="HL362">
        <v>20.4505</v>
      </c>
      <c r="HM362">
        <v>21.8353</v>
      </c>
      <c r="HN362">
        <v>23</v>
      </c>
      <c r="HO362">
        <v>1892.99</v>
      </c>
      <c r="HP362">
        <v>24.6365</v>
      </c>
      <c r="HQ362">
        <v>95.1215</v>
      </c>
      <c r="HR362">
        <v>98.4057</v>
      </c>
    </row>
    <row r="363" spans="1:226">
      <c r="A363">
        <v>347</v>
      </c>
      <c r="B363">
        <v>1656176170.5</v>
      </c>
      <c r="C363">
        <v>6374</v>
      </c>
      <c r="D363" t="s">
        <v>1055</v>
      </c>
      <c r="E363" t="s">
        <v>1056</v>
      </c>
      <c r="F363">
        <v>5</v>
      </c>
      <c r="G363" t="s">
        <v>832</v>
      </c>
      <c r="H363" t="s">
        <v>354</v>
      </c>
      <c r="I363">
        <v>1656176162.73214</v>
      </c>
      <c r="J363">
        <f>(K363)/1000</f>
        <v>0</v>
      </c>
      <c r="K363">
        <f>IF(BF363, AN363, AH363)</f>
        <v>0</v>
      </c>
      <c r="L363">
        <f>IF(BF363, AI363, AG363)</f>
        <v>0</v>
      </c>
      <c r="M363">
        <f>BH363 - IF(AU363&gt;1, L363*BB363*100.0/(AW363*BV363), 0)</f>
        <v>0</v>
      </c>
      <c r="N363">
        <f>((T363-J363/2)*M363-L363)/(T363+J363/2)</f>
        <v>0</v>
      </c>
      <c r="O363">
        <f>N363*(BO363+BP363)/1000.0</f>
        <v>0</v>
      </c>
      <c r="P363">
        <f>(BH363 - IF(AU363&gt;1, L363*BB363*100.0/(AW363*BV363), 0))*(BO363+BP363)/1000.0</f>
        <v>0</v>
      </c>
      <c r="Q363">
        <f>2.0/((1/S363-1/R363)+SIGN(S363)*SQRT((1/S363-1/R363)*(1/S363-1/R363) + 4*BC363/((BC363+1)*(BC363+1))*(2*1/S363*1/R363-1/R363*1/R363)))</f>
        <v>0</v>
      </c>
      <c r="R363">
        <f>IF(LEFT(BD363,1)&lt;&gt;"0",IF(LEFT(BD363,1)="1",3.0,BE363),$D$5+$E$5*(BV363*BO363/($K$5*1000))+$F$5*(BV363*BO363/($K$5*1000))*MAX(MIN(BB363,$J$5),$I$5)*MAX(MIN(BB363,$J$5),$I$5)+$G$5*MAX(MIN(BB363,$J$5),$I$5)*(BV363*BO363/($K$5*1000))+$H$5*(BV363*BO363/($K$5*1000))*(BV363*BO363/($K$5*1000)))</f>
        <v>0</v>
      </c>
      <c r="S363">
        <f>J363*(1000-(1000*0.61365*exp(17.502*W363/(240.97+W363))/(BO363+BP363)+BJ363)/2)/(1000*0.61365*exp(17.502*W363/(240.97+W363))/(BO363+BP363)-BJ363)</f>
        <v>0</v>
      </c>
      <c r="T363">
        <f>1/((BC363+1)/(Q363/1.6)+1/(R363/1.37)) + BC363/((BC363+1)/(Q363/1.6) + BC363/(R363/1.37))</f>
        <v>0</v>
      </c>
      <c r="U363">
        <f>(AX363*BA363)</f>
        <v>0</v>
      </c>
      <c r="V363">
        <f>(BQ363+(U363+2*0.95*5.67E-8*(((BQ363+$B$7)+273)^4-(BQ363+273)^4)-44100*J363)/(1.84*29.3*R363+8*0.95*5.67E-8*(BQ363+273)^3))</f>
        <v>0</v>
      </c>
      <c r="W363">
        <f>($C$7*BR363+$D$7*BS363+$E$7*V363)</f>
        <v>0</v>
      </c>
      <c r="X363">
        <f>0.61365*exp(17.502*W363/(240.97+W363))</f>
        <v>0</v>
      </c>
      <c r="Y363">
        <f>(Z363/AA363*100)</f>
        <v>0</v>
      </c>
      <c r="Z363">
        <f>BJ363*(BO363+BP363)/1000</f>
        <v>0</v>
      </c>
      <c r="AA363">
        <f>0.61365*exp(17.502*BQ363/(240.97+BQ363))</f>
        <v>0</v>
      </c>
      <c r="AB363">
        <f>(X363-BJ363*(BO363+BP363)/1000)</f>
        <v>0</v>
      </c>
      <c r="AC363">
        <f>(-J363*44100)</f>
        <v>0</v>
      </c>
      <c r="AD363">
        <f>2*29.3*R363*0.92*(BQ363-W363)</f>
        <v>0</v>
      </c>
      <c r="AE363">
        <f>2*0.95*5.67E-8*(((BQ363+$B$7)+273)^4-(W363+273)^4)</f>
        <v>0</v>
      </c>
      <c r="AF363">
        <f>U363+AE363+AC363+AD363</f>
        <v>0</v>
      </c>
      <c r="AG363">
        <f>BN363*AU363*(BI363-BH363*(1000-AU363*BK363)/(1000-AU363*BJ363))/(100*BB363)</f>
        <v>0</v>
      </c>
      <c r="AH363">
        <f>1000*BN363*AU363*(BJ363-BK363)/(100*BB363*(1000-AU363*BJ363))</f>
        <v>0</v>
      </c>
      <c r="AI363">
        <f>(AJ363 - AK363 - BO363*1E3/(8.314*(BQ363+273.15)) * AM363/BN363 * AL363) * BN363/(100*BB363) * (1000 - BK363)/1000</f>
        <v>0</v>
      </c>
      <c r="AJ363">
        <v>1891.15801788381</v>
      </c>
      <c r="AK363">
        <v>1870.37975757576</v>
      </c>
      <c r="AL363">
        <v>0.966760924418813</v>
      </c>
      <c r="AM363">
        <v>66.8778104933795</v>
      </c>
      <c r="AN363">
        <f>(AP363 - AO363 + BO363*1E3/(8.314*(BQ363+273.15)) * AR363/BN363 * AQ363) * BN363/(100*BB363) * 1000/(1000 - AP363)</f>
        <v>0</v>
      </c>
      <c r="AO363">
        <v>24.5942222889131</v>
      </c>
      <c r="AP363">
        <v>24.9771915151515</v>
      </c>
      <c r="AQ363">
        <v>0.000288762529180342</v>
      </c>
      <c r="AR363">
        <v>77.414151381061</v>
      </c>
      <c r="AS363">
        <v>34</v>
      </c>
      <c r="AT363">
        <v>7</v>
      </c>
      <c r="AU363">
        <f>IF(AS363*$H$13&gt;=AW363,1.0,(AW363/(AW363-AS363*$H$13)))</f>
        <v>0</v>
      </c>
      <c r="AV363">
        <f>(AU363-1)*100</f>
        <v>0</v>
      </c>
      <c r="AW363">
        <f>MAX(0,($B$13+$C$13*BV363)/(1+$D$13*BV363)*BO363/(BQ363+273)*$E$13)</f>
        <v>0</v>
      </c>
      <c r="AX363">
        <f>$B$11*BW363+$C$11*BX363+$F$11*CI363*(1-CL363)</f>
        <v>0</v>
      </c>
      <c r="AY363">
        <f>AX363*AZ363</f>
        <v>0</v>
      </c>
      <c r="AZ363">
        <f>($B$11*$D$9+$C$11*$D$9+$F$11*((CV363+CN363)/MAX(CV363+CN363+CW363, 0.1)*$I$9+CW363/MAX(CV363+CN363+CW363, 0.1)*$J$9))/($B$11+$C$11+$F$11)</f>
        <v>0</v>
      </c>
      <c r="BA363">
        <f>($B$11*$K$9+$C$11*$K$9+$F$11*((CV363+CN363)/MAX(CV363+CN363+CW363, 0.1)*$P$9+CW363/MAX(CV363+CN363+CW363, 0.1)*$Q$9))/($B$11+$C$11+$F$11)</f>
        <v>0</v>
      </c>
      <c r="BB363">
        <v>2.18</v>
      </c>
      <c r="BC363">
        <v>0.5</v>
      </c>
      <c r="BD363" t="s">
        <v>355</v>
      </c>
      <c r="BE363">
        <v>2</v>
      </c>
      <c r="BF363" t="b">
        <v>1</v>
      </c>
      <c r="BG363">
        <v>1656176162.73214</v>
      </c>
      <c r="BH363">
        <v>1812.97</v>
      </c>
      <c r="BI363">
        <v>1841.83464285714</v>
      </c>
      <c r="BJ363">
        <v>24.9633642857143</v>
      </c>
      <c r="BK363">
        <v>24.5905178571429</v>
      </c>
      <c r="BL363">
        <v>1808.67392857143</v>
      </c>
      <c r="BM363">
        <v>24.9118107142857</v>
      </c>
      <c r="BN363">
        <v>499.992142857143</v>
      </c>
      <c r="BO363">
        <v>76.3413357142857</v>
      </c>
      <c r="BP363">
        <v>0.0999735642857143</v>
      </c>
      <c r="BQ363">
        <v>28.1958428571429</v>
      </c>
      <c r="BR363">
        <v>28.5708857142857</v>
      </c>
      <c r="BS363">
        <v>999.9</v>
      </c>
      <c r="BT363">
        <v>0</v>
      </c>
      <c r="BU363">
        <v>0</v>
      </c>
      <c r="BV363">
        <v>9991.44714285714</v>
      </c>
      <c r="BW363">
        <v>0</v>
      </c>
      <c r="BX363">
        <v>2000.89678571429</v>
      </c>
      <c r="BY363">
        <v>-28.8646178571429</v>
      </c>
      <c r="BZ363">
        <v>1859.38785714286</v>
      </c>
      <c r="CA363">
        <v>1888.26892857143</v>
      </c>
      <c r="CB363">
        <v>0.372844464285714</v>
      </c>
      <c r="CC363">
        <v>1841.83464285714</v>
      </c>
      <c r="CD363">
        <v>24.5905178571429</v>
      </c>
      <c r="CE363">
        <v>1.90573642857143</v>
      </c>
      <c r="CF363">
        <v>1.87727285714286</v>
      </c>
      <c r="CG363">
        <v>16.6821571428571</v>
      </c>
      <c r="CH363">
        <v>16.4455142857143</v>
      </c>
      <c r="CI363">
        <v>1999.97464285714</v>
      </c>
      <c r="CJ363">
        <v>0.980000571428572</v>
      </c>
      <c r="CK363">
        <v>0.0199998214285714</v>
      </c>
      <c r="CL363">
        <v>0</v>
      </c>
      <c r="CM363">
        <v>2.45678928571429</v>
      </c>
      <c r="CN363">
        <v>0</v>
      </c>
      <c r="CO363">
        <v>2050.88714285714</v>
      </c>
      <c r="CP363">
        <v>16705.1964285714</v>
      </c>
      <c r="CQ363">
        <v>46.625</v>
      </c>
      <c r="CR363">
        <v>49.5</v>
      </c>
      <c r="CS363">
        <v>47.687</v>
      </c>
      <c r="CT363">
        <v>47.437</v>
      </c>
      <c r="CU363">
        <v>46.241</v>
      </c>
      <c r="CV363">
        <v>1959.97464285714</v>
      </c>
      <c r="CW363">
        <v>40</v>
      </c>
      <c r="CX363">
        <v>0</v>
      </c>
      <c r="CY363">
        <v>1656176169.6</v>
      </c>
      <c r="CZ363">
        <v>0</v>
      </c>
      <c r="DA363">
        <v>0</v>
      </c>
      <c r="DB363" t="s">
        <v>356</v>
      </c>
      <c r="DC363">
        <v>1656081796.1</v>
      </c>
      <c r="DD363">
        <v>1656081786.6</v>
      </c>
      <c r="DE363">
        <v>0</v>
      </c>
      <c r="DF363">
        <v>0.447</v>
      </c>
      <c r="DG363">
        <v>0.012</v>
      </c>
      <c r="DH363">
        <v>1.816</v>
      </c>
      <c r="DI363">
        <v>-0.091</v>
      </c>
      <c r="DJ363">
        <v>420</v>
      </c>
      <c r="DK363">
        <v>13</v>
      </c>
      <c r="DL363">
        <v>0.64</v>
      </c>
      <c r="DM363">
        <v>0.22</v>
      </c>
      <c r="DN363">
        <v>-32.7108487804878</v>
      </c>
      <c r="DO363">
        <v>64.1298522648083</v>
      </c>
      <c r="DP363">
        <v>6.38464855808864</v>
      </c>
      <c r="DQ363">
        <v>0</v>
      </c>
      <c r="DR363">
        <v>0.384005780487805</v>
      </c>
      <c r="DS363">
        <v>-0.12402395121951</v>
      </c>
      <c r="DT363">
        <v>0.0202787151472914</v>
      </c>
      <c r="DU363">
        <v>0</v>
      </c>
      <c r="DV363">
        <v>0</v>
      </c>
      <c r="DW363">
        <v>2</v>
      </c>
      <c r="DX363" t="s">
        <v>357</v>
      </c>
      <c r="DY363">
        <v>2.78252</v>
      </c>
      <c r="DZ363">
        <v>2.71649</v>
      </c>
      <c r="EA363">
        <v>0.201253</v>
      </c>
      <c r="EB363">
        <v>0.202348</v>
      </c>
      <c r="EC363">
        <v>0.0884254</v>
      </c>
      <c r="ED363">
        <v>0.0867806</v>
      </c>
      <c r="EE363">
        <v>22096.2</v>
      </c>
      <c r="EF363">
        <v>19153.7</v>
      </c>
      <c r="EG363">
        <v>24816.2</v>
      </c>
      <c r="EH363">
        <v>23433.2</v>
      </c>
      <c r="EI363">
        <v>38725.6</v>
      </c>
      <c r="EJ363">
        <v>35482.7</v>
      </c>
      <c r="EK363">
        <v>44987.2</v>
      </c>
      <c r="EL363">
        <v>41885.2</v>
      </c>
      <c r="EM363">
        <v>1.64475</v>
      </c>
      <c r="EN363">
        <v>2.05745</v>
      </c>
      <c r="EO363">
        <v>-0.0636056</v>
      </c>
      <c r="EP363">
        <v>0</v>
      </c>
      <c r="EQ363">
        <v>29.6587</v>
      </c>
      <c r="ER363">
        <v>999.9</v>
      </c>
      <c r="ES363">
        <v>32.34</v>
      </c>
      <c r="ET363">
        <v>39.358</v>
      </c>
      <c r="EU363">
        <v>30.3458</v>
      </c>
      <c r="EV363">
        <v>54.047</v>
      </c>
      <c r="EW363">
        <v>31.855</v>
      </c>
      <c r="EX363">
        <v>2</v>
      </c>
      <c r="EY363">
        <v>0.777383</v>
      </c>
      <c r="EZ363">
        <v>6.19272</v>
      </c>
      <c r="FA363">
        <v>20.1294</v>
      </c>
      <c r="FB363">
        <v>5.23406</v>
      </c>
      <c r="FC363">
        <v>11.9975</v>
      </c>
      <c r="FD363">
        <v>4.9555</v>
      </c>
      <c r="FE363">
        <v>3.304</v>
      </c>
      <c r="FF363">
        <v>9999</v>
      </c>
      <c r="FG363">
        <v>312.6</v>
      </c>
      <c r="FH363">
        <v>3852.4</v>
      </c>
      <c r="FI363">
        <v>9999</v>
      </c>
      <c r="FJ363">
        <v>1.86813</v>
      </c>
      <c r="FK363">
        <v>1.864</v>
      </c>
      <c r="FL363">
        <v>1.87136</v>
      </c>
      <c r="FM363">
        <v>1.86251</v>
      </c>
      <c r="FN363">
        <v>1.86188</v>
      </c>
      <c r="FO363">
        <v>1.86817</v>
      </c>
      <c r="FP363">
        <v>1.85837</v>
      </c>
      <c r="FQ363">
        <v>1.8646</v>
      </c>
      <c r="FR363">
        <v>5</v>
      </c>
      <c r="FS363">
        <v>0</v>
      </c>
      <c r="FT363">
        <v>0</v>
      </c>
      <c r="FU363">
        <v>0</v>
      </c>
      <c r="FV363" t="s">
        <v>358</v>
      </c>
      <c r="FW363" t="s">
        <v>359</v>
      </c>
      <c r="FX363" t="s">
        <v>360</v>
      </c>
      <c r="FY363" t="s">
        <v>360</v>
      </c>
      <c r="FZ363" t="s">
        <v>360</v>
      </c>
      <c r="GA363" t="s">
        <v>360</v>
      </c>
      <c r="GB363">
        <v>0</v>
      </c>
      <c r="GC363">
        <v>100</v>
      </c>
      <c r="GD363">
        <v>100</v>
      </c>
      <c r="GE363">
        <v>4.34</v>
      </c>
      <c r="GF363">
        <v>0.0515</v>
      </c>
      <c r="GG363">
        <v>0.394990895927804</v>
      </c>
      <c r="GH363">
        <v>0.00311535208462502</v>
      </c>
      <c r="GI363">
        <v>-2.16445174003142e-06</v>
      </c>
      <c r="GJ363">
        <v>9.0383515404126e-10</v>
      </c>
      <c r="GK363">
        <v>0.0515542376217994</v>
      </c>
      <c r="GL363">
        <v>0</v>
      </c>
      <c r="GM363">
        <v>0</v>
      </c>
      <c r="GN363">
        <v>0</v>
      </c>
      <c r="GO363">
        <v>18</v>
      </c>
      <c r="GP363">
        <v>2154</v>
      </c>
      <c r="GQ363">
        <v>2</v>
      </c>
      <c r="GR363">
        <v>17</v>
      </c>
      <c r="GS363">
        <v>1572.9</v>
      </c>
      <c r="GT363">
        <v>1573.1</v>
      </c>
      <c r="GU363">
        <v>4.198</v>
      </c>
      <c r="GV363">
        <v>0</v>
      </c>
      <c r="GW363">
        <v>1.99829</v>
      </c>
      <c r="GX363">
        <v>2.66357</v>
      </c>
      <c r="GY363">
        <v>2.09351</v>
      </c>
      <c r="GZ363">
        <v>2.40723</v>
      </c>
      <c r="HA363">
        <v>44.5293</v>
      </c>
      <c r="HB363">
        <v>14.7625</v>
      </c>
      <c r="HC363">
        <v>18</v>
      </c>
      <c r="HD363">
        <v>403.729</v>
      </c>
      <c r="HE363">
        <v>692.751</v>
      </c>
      <c r="HF363">
        <v>22.9989</v>
      </c>
      <c r="HG363">
        <v>36.9003</v>
      </c>
      <c r="HH363">
        <v>30.0007</v>
      </c>
      <c r="HI363">
        <v>36.64</v>
      </c>
      <c r="HJ363">
        <v>36.629</v>
      </c>
      <c r="HK363">
        <v>89.3997</v>
      </c>
      <c r="HL363">
        <v>20.4505</v>
      </c>
      <c r="HM363">
        <v>21.8353</v>
      </c>
      <c r="HN363">
        <v>23</v>
      </c>
      <c r="HO363">
        <v>1906.52</v>
      </c>
      <c r="HP363">
        <v>24.6391</v>
      </c>
      <c r="HQ363">
        <v>95.12</v>
      </c>
      <c r="HR363">
        <v>98.404</v>
      </c>
    </row>
    <row r="364" spans="1:226">
      <c r="A364">
        <v>348</v>
      </c>
      <c r="B364">
        <v>1656176175.5</v>
      </c>
      <c r="C364">
        <v>6379</v>
      </c>
      <c r="D364" t="s">
        <v>1057</v>
      </c>
      <c r="E364" t="s">
        <v>1058</v>
      </c>
      <c r="F364">
        <v>5</v>
      </c>
      <c r="G364" t="s">
        <v>832</v>
      </c>
      <c r="H364" t="s">
        <v>354</v>
      </c>
      <c r="I364">
        <v>1656176168</v>
      </c>
      <c r="J364">
        <f>(K364)/1000</f>
        <v>0</v>
      </c>
      <c r="K364">
        <f>IF(BF364, AN364, AH364)</f>
        <v>0</v>
      </c>
      <c r="L364">
        <f>IF(BF364, AI364, AG364)</f>
        <v>0</v>
      </c>
      <c r="M364">
        <f>BH364 - IF(AU364&gt;1, L364*BB364*100.0/(AW364*BV364), 0)</f>
        <v>0</v>
      </c>
      <c r="N364">
        <f>((T364-J364/2)*M364-L364)/(T364+J364/2)</f>
        <v>0</v>
      </c>
      <c r="O364">
        <f>N364*(BO364+BP364)/1000.0</f>
        <v>0</v>
      </c>
      <c r="P364">
        <f>(BH364 - IF(AU364&gt;1, L364*BB364*100.0/(AW364*BV364), 0))*(BO364+BP364)/1000.0</f>
        <v>0</v>
      </c>
      <c r="Q364">
        <f>2.0/((1/S364-1/R364)+SIGN(S364)*SQRT((1/S364-1/R364)*(1/S364-1/R364) + 4*BC364/((BC364+1)*(BC364+1))*(2*1/S364*1/R364-1/R364*1/R364)))</f>
        <v>0</v>
      </c>
      <c r="R364">
        <f>IF(LEFT(BD364,1)&lt;&gt;"0",IF(LEFT(BD364,1)="1",3.0,BE364),$D$5+$E$5*(BV364*BO364/($K$5*1000))+$F$5*(BV364*BO364/($K$5*1000))*MAX(MIN(BB364,$J$5),$I$5)*MAX(MIN(BB364,$J$5),$I$5)+$G$5*MAX(MIN(BB364,$J$5),$I$5)*(BV364*BO364/($K$5*1000))+$H$5*(BV364*BO364/($K$5*1000))*(BV364*BO364/($K$5*1000)))</f>
        <v>0</v>
      </c>
      <c r="S364">
        <f>J364*(1000-(1000*0.61365*exp(17.502*W364/(240.97+W364))/(BO364+BP364)+BJ364)/2)/(1000*0.61365*exp(17.502*W364/(240.97+W364))/(BO364+BP364)-BJ364)</f>
        <v>0</v>
      </c>
      <c r="T364">
        <f>1/((BC364+1)/(Q364/1.6)+1/(R364/1.37)) + BC364/((BC364+1)/(Q364/1.6) + BC364/(R364/1.37))</f>
        <v>0</v>
      </c>
      <c r="U364">
        <f>(AX364*BA364)</f>
        <v>0</v>
      </c>
      <c r="V364">
        <f>(BQ364+(U364+2*0.95*5.67E-8*(((BQ364+$B$7)+273)^4-(BQ364+273)^4)-44100*J364)/(1.84*29.3*R364+8*0.95*5.67E-8*(BQ364+273)^3))</f>
        <v>0</v>
      </c>
      <c r="W364">
        <f>($C$7*BR364+$D$7*BS364+$E$7*V364)</f>
        <v>0</v>
      </c>
      <c r="X364">
        <f>0.61365*exp(17.502*W364/(240.97+W364))</f>
        <v>0</v>
      </c>
      <c r="Y364">
        <f>(Z364/AA364*100)</f>
        <v>0</v>
      </c>
      <c r="Z364">
        <f>BJ364*(BO364+BP364)/1000</f>
        <v>0</v>
      </c>
      <c r="AA364">
        <f>0.61365*exp(17.502*BQ364/(240.97+BQ364))</f>
        <v>0</v>
      </c>
      <c r="AB364">
        <f>(X364-BJ364*(BO364+BP364)/1000)</f>
        <v>0</v>
      </c>
      <c r="AC364">
        <f>(-J364*44100)</f>
        <v>0</v>
      </c>
      <c r="AD364">
        <f>2*29.3*R364*0.92*(BQ364-W364)</f>
        <v>0</v>
      </c>
      <c r="AE364">
        <f>2*0.95*5.67E-8*(((BQ364+$B$7)+273)^4-(W364+273)^4)</f>
        <v>0</v>
      </c>
      <c r="AF364">
        <f>U364+AE364+AC364+AD364</f>
        <v>0</v>
      </c>
      <c r="AG364">
        <f>BN364*AU364*(BI364-BH364*(1000-AU364*BK364)/(1000-AU364*BJ364))/(100*BB364)</f>
        <v>0</v>
      </c>
      <c r="AH364">
        <f>1000*BN364*AU364*(BJ364-BK364)/(100*BB364*(1000-AU364*BJ364))</f>
        <v>0</v>
      </c>
      <c r="AI364">
        <f>(AJ364 - AK364 - BO364*1E3/(8.314*(BQ364+273.15)) * AM364/BN364 * AL364) * BN364/(100*BB364) * (1000 - BK364)/1000</f>
        <v>0</v>
      </c>
      <c r="AJ364">
        <v>1890.71503386066</v>
      </c>
      <c r="AK364">
        <v>1872.50006060606</v>
      </c>
      <c r="AL364">
        <v>0.310675314822536</v>
      </c>
      <c r="AM364">
        <v>66.8778104933795</v>
      </c>
      <c r="AN364">
        <f>(AP364 - AO364 + BO364*1E3/(8.314*(BQ364+273.15)) * AR364/BN364 * AQ364) * BN364/(100*BB364) * 1000/(1000 - AP364)</f>
        <v>0</v>
      </c>
      <c r="AO364">
        <v>24.592220170158</v>
      </c>
      <c r="AP364">
        <v>24.9758296969697</v>
      </c>
      <c r="AQ364">
        <v>-4.96106746674606e-05</v>
      </c>
      <c r="AR364">
        <v>77.414151381061</v>
      </c>
      <c r="AS364">
        <v>34</v>
      </c>
      <c r="AT364">
        <v>7</v>
      </c>
      <c r="AU364">
        <f>IF(AS364*$H$13&gt;=AW364,1.0,(AW364/(AW364-AS364*$H$13)))</f>
        <v>0</v>
      </c>
      <c r="AV364">
        <f>(AU364-1)*100</f>
        <v>0</v>
      </c>
      <c r="AW364">
        <f>MAX(0,($B$13+$C$13*BV364)/(1+$D$13*BV364)*BO364/(BQ364+273)*$E$13)</f>
        <v>0</v>
      </c>
      <c r="AX364">
        <f>$B$11*BW364+$C$11*BX364+$F$11*CI364*(1-CL364)</f>
        <v>0</v>
      </c>
      <c r="AY364">
        <f>AX364*AZ364</f>
        <v>0</v>
      </c>
      <c r="AZ364">
        <f>($B$11*$D$9+$C$11*$D$9+$F$11*((CV364+CN364)/MAX(CV364+CN364+CW364, 0.1)*$I$9+CW364/MAX(CV364+CN364+CW364, 0.1)*$J$9))/($B$11+$C$11+$F$11)</f>
        <v>0</v>
      </c>
      <c r="BA364">
        <f>($B$11*$K$9+$C$11*$K$9+$F$11*((CV364+CN364)/MAX(CV364+CN364+CW364, 0.1)*$P$9+CW364/MAX(CV364+CN364+CW364, 0.1)*$Q$9))/($B$11+$C$11+$F$11)</f>
        <v>0</v>
      </c>
      <c r="BB364">
        <v>2.18</v>
      </c>
      <c r="BC364">
        <v>0.5</v>
      </c>
      <c r="BD364" t="s">
        <v>355</v>
      </c>
      <c r="BE364">
        <v>2</v>
      </c>
      <c r="BF364" t="b">
        <v>1</v>
      </c>
      <c r="BG364">
        <v>1656176168</v>
      </c>
      <c r="BH364">
        <v>1820.71703703704</v>
      </c>
      <c r="BI364">
        <v>1843.93444444444</v>
      </c>
      <c r="BJ364">
        <v>24.9727518518519</v>
      </c>
      <c r="BK364">
        <v>24.5930888888889</v>
      </c>
      <c r="BL364">
        <v>1816.38888888889</v>
      </c>
      <c r="BM364">
        <v>24.9212037037037</v>
      </c>
      <c r="BN364">
        <v>500.000037037037</v>
      </c>
      <c r="BO364">
        <v>76.3418814814815</v>
      </c>
      <c r="BP364">
        <v>0.0999817518518519</v>
      </c>
      <c r="BQ364">
        <v>28.1944888888889</v>
      </c>
      <c r="BR364">
        <v>28.6002444444444</v>
      </c>
      <c r="BS364">
        <v>999.9</v>
      </c>
      <c r="BT364">
        <v>0</v>
      </c>
      <c r="BU364">
        <v>0</v>
      </c>
      <c r="BV364">
        <v>9990.21185185185</v>
      </c>
      <c r="BW364">
        <v>0</v>
      </c>
      <c r="BX364">
        <v>2001.47666666667</v>
      </c>
      <c r="BY364">
        <v>-23.2179518518519</v>
      </c>
      <c r="BZ364">
        <v>1867.35037037037</v>
      </c>
      <c r="CA364">
        <v>1890.42666666667</v>
      </c>
      <c r="CB364">
        <v>0.379656037037037</v>
      </c>
      <c r="CC364">
        <v>1843.93444444444</v>
      </c>
      <c r="CD364">
        <v>24.5930888888889</v>
      </c>
      <c r="CE364">
        <v>1.90646740740741</v>
      </c>
      <c r="CF364">
        <v>1.87748259259259</v>
      </c>
      <c r="CG364">
        <v>16.6882</v>
      </c>
      <c r="CH364">
        <v>16.4472814814815</v>
      </c>
      <c r="CI364">
        <v>1999.9562962963</v>
      </c>
      <c r="CJ364">
        <v>0.980000666666667</v>
      </c>
      <c r="CK364">
        <v>0.0199997185185185</v>
      </c>
      <c r="CL364">
        <v>0</v>
      </c>
      <c r="CM364">
        <v>2.4613037037037</v>
      </c>
      <c r="CN364">
        <v>0</v>
      </c>
      <c r="CO364">
        <v>2050.45444444444</v>
      </c>
      <c r="CP364">
        <v>16705.0407407407</v>
      </c>
      <c r="CQ364">
        <v>46.625</v>
      </c>
      <c r="CR364">
        <v>49.5</v>
      </c>
      <c r="CS364">
        <v>47.687</v>
      </c>
      <c r="CT364">
        <v>47.437</v>
      </c>
      <c r="CU364">
        <v>46.2453333333333</v>
      </c>
      <c r="CV364">
        <v>1959.9562962963</v>
      </c>
      <c r="CW364">
        <v>40</v>
      </c>
      <c r="CX364">
        <v>0</v>
      </c>
      <c r="CY364">
        <v>1656176174.4</v>
      </c>
      <c r="CZ364">
        <v>0</v>
      </c>
      <c r="DA364">
        <v>0</v>
      </c>
      <c r="DB364" t="s">
        <v>356</v>
      </c>
      <c r="DC364">
        <v>1656081796.1</v>
      </c>
      <c r="DD364">
        <v>1656081786.6</v>
      </c>
      <c r="DE364">
        <v>0</v>
      </c>
      <c r="DF364">
        <v>0.447</v>
      </c>
      <c r="DG364">
        <v>0.012</v>
      </c>
      <c r="DH364">
        <v>1.816</v>
      </c>
      <c r="DI364">
        <v>-0.091</v>
      </c>
      <c r="DJ364">
        <v>420</v>
      </c>
      <c r="DK364">
        <v>13</v>
      </c>
      <c r="DL364">
        <v>0.64</v>
      </c>
      <c r="DM364">
        <v>0.22</v>
      </c>
      <c r="DN364">
        <v>-27.6522585365854</v>
      </c>
      <c r="DO364">
        <v>66.3202160278746</v>
      </c>
      <c r="DP364">
        <v>6.56645942465175</v>
      </c>
      <c r="DQ364">
        <v>0</v>
      </c>
      <c r="DR364">
        <v>0.37602443902439</v>
      </c>
      <c r="DS364">
        <v>0.055870327526133</v>
      </c>
      <c r="DT364">
        <v>0.00842678638236943</v>
      </c>
      <c r="DU364">
        <v>1</v>
      </c>
      <c r="DV364">
        <v>1</v>
      </c>
      <c r="DW364">
        <v>2</v>
      </c>
      <c r="DX364" t="s">
        <v>375</v>
      </c>
      <c r="DY364">
        <v>2.78271</v>
      </c>
      <c r="DZ364">
        <v>2.71647</v>
      </c>
      <c r="EA364">
        <v>0.201363</v>
      </c>
      <c r="EB364">
        <v>0.202251</v>
      </c>
      <c r="EC364">
        <v>0.0884188</v>
      </c>
      <c r="ED364">
        <v>0.086783</v>
      </c>
      <c r="EE364">
        <v>22092.8</v>
      </c>
      <c r="EF364">
        <v>19156.1</v>
      </c>
      <c r="EG364">
        <v>24815.8</v>
      </c>
      <c r="EH364">
        <v>23433.3</v>
      </c>
      <c r="EI364">
        <v>38725.6</v>
      </c>
      <c r="EJ364">
        <v>35482.7</v>
      </c>
      <c r="EK364">
        <v>44986.9</v>
      </c>
      <c r="EL364">
        <v>41885.2</v>
      </c>
      <c r="EM364">
        <v>1.64495</v>
      </c>
      <c r="EN364">
        <v>2.05735</v>
      </c>
      <c r="EO364">
        <v>-0.0599213</v>
      </c>
      <c r="EP364">
        <v>0</v>
      </c>
      <c r="EQ364">
        <v>29.6583</v>
      </c>
      <c r="ER364">
        <v>999.9</v>
      </c>
      <c r="ES364">
        <v>32.316</v>
      </c>
      <c r="ET364">
        <v>39.358</v>
      </c>
      <c r="EU364">
        <v>30.3184</v>
      </c>
      <c r="EV364">
        <v>53.967</v>
      </c>
      <c r="EW364">
        <v>31.6907</v>
      </c>
      <c r="EX364">
        <v>2</v>
      </c>
      <c r="EY364">
        <v>0.778</v>
      </c>
      <c r="EZ364">
        <v>6.21176</v>
      </c>
      <c r="FA364">
        <v>20.1288</v>
      </c>
      <c r="FB364">
        <v>5.23391</v>
      </c>
      <c r="FC364">
        <v>11.9978</v>
      </c>
      <c r="FD364">
        <v>4.95535</v>
      </c>
      <c r="FE364">
        <v>3.30395</v>
      </c>
      <c r="FF364">
        <v>9999</v>
      </c>
      <c r="FG364">
        <v>312.6</v>
      </c>
      <c r="FH364">
        <v>3852.7</v>
      </c>
      <c r="FI364">
        <v>9999</v>
      </c>
      <c r="FJ364">
        <v>1.86813</v>
      </c>
      <c r="FK364">
        <v>1.86401</v>
      </c>
      <c r="FL364">
        <v>1.87135</v>
      </c>
      <c r="FM364">
        <v>1.8625</v>
      </c>
      <c r="FN364">
        <v>1.86188</v>
      </c>
      <c r="FO364">
        <v>1.86821</v>
      </c>
      <c r="FP364">
        <v>1.85837</v>
      </c>
      <c r="FQ364">
        <v>1.86461</v>
      </c>
      <c r="FR364">
        <v>5</v>
      </c>
      <c r="FS364">
        <v>0</v>
      </c>
      <c r="FT364">
        <v>0</v>
      </c>
      <c r="FU364">
        <v>0</v>
      </c>
      <c r="FV364" t="s">
        <v>358</v>
      </c>
      <c r="FW364" t="s">
        <v>359</v>
      </c>
      <c r="FX364" t="s">
        <v>360</v>
      </c>
      <c r="FY364" t="s">
        <v>360</v>
      </c>
      <c r="FZ364" t="s">
        <v>360</v>
      </c>
      <c r="GA364" t="s">
        <v>360</v>
      </c>
      <c r="GB364">
        <v>0</v>
      </c>
      <c r="GC364">
        <v>100</v>
      </c>
      <c r="GD364">
        <v>100</v>
      </c>
      <c r="GE364">
        <v>4.35</v>
      </c>
      <c r="GF364">
        <v>0.0516</v>
      </c>
      <c r="GG364">
        <v>0.394990895927804</v>
      </c>
      <c r="GH364">
        <v>0.00311535208462502</v>
      </c>
      <c r="GI364">
        <v>-2.16445174003142e-06</v>
      </c>
      <c r="GJ364">
        <v>9.0383515404126e-10</v>
      </c>
      <c r="GK364">
        <v>0.0515542376217994</v>
      </c>
      <c r="GL364">
        <v>0</v>
      </c>
      <c r="GM364">
        <v>0</v>
      </c>
      <c r="GN364">
        <v>0</v>
      </c>
      <c r="GO364">
        <v>18</v>
      </c>
      <c r="GP364">
        <v>2154</v>
      </c>
      <c r="GQ364">
        <v>2</v>
      </c>
      <c r="GR364">
        <v>17</v>
      </c>
      <c r="GS364">
        <v>1573</v>
      </c>
      <c r="GT364">
        <v>1573.1</v>
      </c>
      <c r="GU364">
        <v>4.19556</v>
      </c>
      <c r="GV364">
        <v>0</v>
      </c>
      <c r="GW364">
        <v>1.99829</v>
      </c>
      <c r="GX364">
        <v>2.66357</v>
      </c>
      <c r="GY364">
        <v>2.09351</v>
      </c>
      <c r="GZ364">
        <v>2.41943</v>
      </c>
      <c r="HA364">
        <v>44.5293</v>
      </c>
      <c r="HB364">
        <v>14.7625</v>
      </c>
      <c r="HC364">
        <v>18</v>
      </c>
      <c r="HD364">
        <v>403.889</v>
      </c>
      <c r="HE364">
        <v>692.748</v>
      </c>
      <c r="HF364">
        <v>23.0022</v>
      </c>
      <c r="HG364">
        <v>36.9075</v>
      </c>
      <c r="HH364">
        <v>30.0007</v>
      </c>
      <c r="HI364">
        <v>36.648</v>
      </c>
      <c r="HJ364">
        <v>36.6371</v>
      </c>
      <c r="HK364">
        <v>92.4827</v>
      </c>
      <c r="HL364">
        <v>20.4505</v>
      </c>
      <c r="HM364">
        <v>21.8353</v>
      </c>
      <c r="HN364">
        <v>23</v>
      </c>
      <c r="HO364">
        <v>1926.75</v>
      </c>
      <c r="HP364">
        <v>24.6509</v>
      </c>
      <c r="HQ364">
        <v>95.119</v>
      </c>
      <c r="HR364">
        <v>98.4042</v>
      </c>
    </row>
    <row r="365" spans="1:226">
      <c r="A365">
        <v>349</v>
      </c>
      <c r="B365">
        <v>1656176180.5</v>
      </c>
      <c r="C365">
        <v>6384</v>
      </c>
      <c r="D365" t="s">
        <v>1059</v>
      </c>
      <c r="E365" t="s">
        <v>1060</v>
      </c>
      <c r="F365">
        <v>5</v>
      </c>
      <c r="G365" t="s">
        <v>832</v>
      </c>
      <c r="H365" t="s">
        <v>354</v>
      </c>
      <c r="I365">
        <v>1656176172.71429</v>
      </c>
      <c r="J365">
        <f>(K365)/1000</f>
        <v>0</v>
      </c>
      <c r="K365">
        <f>IF(BF365, AN365, AH365)</f>
        <v>0</v>
      </c>
      <c r="L365">
        <f>IF(BF365, AI365, AG365)</f>
        <v>0</v>
      </c>
      <c r="M365">
        <f>BH365 - IF(AU365&gt;1, L365*BB365*100.0/(AW365*BV365), 0)</f>
        <v>0</v>
      </c>
      <c r="N365">
        <f>((T365-J365/2)*M365-L365)/(T365+J365/2)</f>
        <v>0</v>
      </c>
      <c r="O365">
        <f>N365*(BO365+BP365)/1000.0</f>
        <v>0</v>
      </c>
      <c r="P365">
        <f>(BH365 - IF(AU365&gt;1, L365*BB365*100.0/(AW365*BV365), 0))*(BO365+BP365)/1000.0</f>
        <v>0</v>
      </c>
      <c r="Q365">
        <f>2.0/((1/S365-1/R365)+SIGN(S365)*SQRT((1/S365-1/R365)*(1/S365-1/R365) + 4*BC365/((BC365+1)*(BC365+1))*(2*1/S365*1/R365-1/R365*1/R365)))</f>
        <v>0</v>
      </c>
      <c r="R365">
        <f>IF(LEFT(BD365,1)&lt;&gt;"0",IF(LEFT(BD365,1)="1",3.0,BE365),$D$5+$E$5*(BV365*BO365/($K$5*1000))+$F$5*(BV365*BO365/($K$5*1000))*MAX(MIN(BB365,$J$5),$I$5)*MAX(MIN(BB365,$J$5),$I$5)+$G$5*MAX(MIN(BB365,$J$5),$I$5)*(BV365*BO365/($K$5*1000))+$H$5*(BV365*BO365/($K$5*1000))*(BV365*BO365/($K$5*1000)))</f>
        <v>0</v>
      </c>
      <c r="S365">
        <f>J365*(1000-(1000*0.61365*exp(17.502*W365/(240.97+W365))/(BO365+BP365)+BJ365)/2)/(1000*0.61365*exp(17.502*W365/(240.97+W365))/(BO365+BP365)-BJ365)</f>
        <v>0</v>
      </c>
      <c r="T365">
        <f>1/((BC365+1)/(Q365/1.6)+1/(R365/1.37)) + BC365/((BC365+1)/(Q365/1.6) + BC365/(R365/1.37))</f>
        <v>0</v>
      </c>
      <c r="U365">
        <f>(AX365*BA365)</f>
        <v>0</v>
      </c>
      <c r="V365">
        <f>(BQ365+(U365+2*0.95*5.67E-8*(((BQ365+$B$7)+273)^4-(BQ365+273)^4)-44100*J365)/(1.84*29.3*R365+8*0.95*5.67E-8*(BQ365+273)^3))</f>
        <v>0</v>
      </c>
      <c r="W365">
        <f>($C$7*BR365+$D$7*BS365+$E$7*V365)</f>
        <v>0</v>
      </c>
      <c r="X365">
        <f>0.61365*exp(17.502*W365/(240.97+W365))</f>
        <v>0</v>
      </c>
      <c r="Y365">
        <f>(Z365/AA365*100)</f>
        <v>0</v>
      </c>
      <c r="Z365">
        <f>BJ365*(BO365+BP365)/1000</f>
        <v>0</v>
      </c>
      <c r="AA365">
        <f>0.61365*exp(17.502*BQ365/(240.97+BQ365))</f>
        <v>0</v>
      </c>
      <c r="AB365">
        <f>(X365-BJ365*(BO365+BP365)/1000)</f>
        <v>0</v>
      </c>
      <c r="AC365">
        <f>(-J365*44100)</f>
        <v>0</v>
      </c>
      <c r="AD365">
        <f>2*29.3*R365*0.92*(BQ365-W365)</f>
        <v>0</v>
      </c>
      <c r="AE365">
        <f>2*0.95*5.67E-8*(((BQ365+$B$7)+273)^4-(W365+273)^4)</f>
        <v>0</v>
      </c>
      <c r="AF365">
        <f>U365+AE365+AC365+AD365</f>
        <v>0</v>
      </c>
      <c r="AG365">
        <f>BN365*AU365*(BI365-BH365*(1000-AU365*BK365)/(1000-AU365*BJ365))/(100*BB365)</f>
        <v>0</v>
      </c>
      <c r="AH365">
        <f>1000*BN365*AU365*(BJ365-BK365)/(100*BB365*(1000-AU365*BJ365))</f>
        <v>0</v>
      </c>
      <c r="AI365">
        <f>(AJ365 - AK365 - BO365*1E3/(8.314*(BQ365+273.15)) * AM365/BN365 * AL365) * BN365/(100*BB365) * (1000 - BK365)/1000</f>
        <v>0</v>
      </c>
      <c r="AJ365">
        <v>1888.98975492147</v>
      </c>
      <c r="AK365">
        <v>1872.51751515151</v>
      </c>
      <c r="AL365">
        <v>-0.0124564292314452</v>
      </c>
      <c r="AM365">
        <v>66.8778104933795</v>
      </c>
      <c r="AN365">
        <f>(AP365 - AO365 + BO365*1E3/(8.314*(BQ365+273.15)) * AR365/BN365 * AQ365) * BN365/(100*BB365) * 1000/(1000 - AP365)</f>
        <v>0</v>
      </c>
      <c r="AO365">
        <v>24.5932740507748</v>
      </c>
      <c r="AP365">
        <v>24.9751818181818</v>
      </c>
      <c r="AQ365">
        <v>-6.91269437965299e-05</v>
      </c>
      <c r="AR365">
        <v>77.414151381061</v>
      </c>
      <c r="AS365">
        <v>34</v>
      </c>
      <c r="AT365">
        <v>7</v>
      </c>
      <c r="AU365">
        <f>IF(AS365*$H$13&gt;=AW365,1.0,(AW365/(AW365-AS365*$H$13)))</f>
        <v>0</v>
      </c>
      <c r="AV365">
        <f>(AU365-1)*100</f>
        <v>0</v>
      </c>
      <c r="AW365">
        <f>MAX(0,($B$13+$C$13*BV365)/(1+$D$13*BV365)*BO365/(BQ365+273)*$E$13)</f>
        <v>0</v>
      </c>
      <c r="AX365">
        <f>$B$11*BW365+$C$11*BX365+$F$11*CI365*(1-CL365)</f>
        <v>0</v>
      </c>
      <c r="AY365">
        <f>AX365*AZ365</f>
        <v>0</v>
      </c>
      <c r="AZ365">
        <f>($B$11*$D$9+$C$11*$D$9+$F$11*((CV365+CN365)/MAX(CV365+CN365+CW365, 0.1)*$I$9+CW365/MAX(CV365+CN365+CW365, 0.1)*$J$9))/($B$11+$C$11+$F$11)</f>
        <v>0</v>
      </c>
      <c r="BA365">
        <f>($B$11*$K$9+$C$11*$K$9+$F$11*((CV365+CN365)/MAX(CV365+CN365+CW365, 0.1)*$P$9+CW365/MAX(CV365+CN365+CW365, 0.1)*$Q$9))/($B$11+$C$11+$F$11)</f>
        <v>0</v>
      </c>
      <c r="BB365">
        <v>2.18</v>
      </c>
      <c r="BC365">
        <v>0.5</v>
      </c>
      <c r="BD365" t="s">
        <v>355</v>
      </c>
      <c r="BE365">
        <v>2</v>
      </c>
      <c r="BF365" t="b">
        <v>1</v>
      </c>
      <c r="BG365">
        <v>1656176172.71429</v>
      </c>
      <c r="BH365">
        <v>1824.09785714286</v>
      </c>
      <c r="BI365">
        <v>1843.63571428571</v>
      </c>
      <c r="BJ365">
        <v>24.9752</v>
      </c>
      <c r="BK365">
        <v>24.5930428571429</v>
      </c>
      <c r="BL365">
        <v>1819.75535714286</v>
      </c>
      <c r="BM365">
        <v>24.9236428571429</v>
      </c>
      <c r="BN365">
        <v>499.996785714286</v>
      </c>
      <c r="BO365">
        <v>76.3420714285714</v>
      </c>
      <c r="BP365">
        <v>0.0999868678571429</v>
      </c>
      <c r="BQ365">
        <v>28.1991857142857</v>
      </c>
      <c r="BR365">
        <v>28.6178678571429</v>
      </c>
      <c r="BS365">
        <v>999.9</v>
      </c>
      <c r="BT365">
        <v>0</v>
      </c>
      <c r="BU365">
        <v>0</v>
      </c>
      <c r="BV365">
        <v>9997.59107142857</v>
      </c>
      <c r="BW365">
        <v>0</v>
      </c>
      <c r="BX365">
        <v>2001.66214285714</v>
      </c>
      <c r="BY365">
        <v>-19.53755</v>
      </c>
      <c r="BZ365">
        <v>1870.8225</v>
      </c>
      <c r="CA365">
        <v>1890.11892857143</v>
      </c>
      <c r="CB365">
        <v>0.382145857142857</v>
      </c>
      <c r="CC365">
        <v>1843.63571428571</v>
      </c>
      <c r="CD365">
        <v>24.5930428571429</v>
      </c>
      <c r="CE365">
        <v>1.90665821428571</v>
      </c>
      <c r="CF365">
        <v>1.87748321428571</v>
      </c>
      <c r="CG365">
        <v>16.6897821428571</v>
      </c>
      <c r="CH365">
        <v>16.4472892857143</v>
      </c>
      <c r="CI365">
        <v>1999.98142857143</v>
      </c>
      <c r="CJ365">
        <v>0.980001321428572</v>
      </c>
      <c r="CK365">
        <v>0.0199991678571429</v>
      </c>
      <c r="CL365">
        <v>0</v>
      </c>
      <c r="CM365">
        <v>2.446675</v>
      </c>
      <c r="CN365">
        <v>0</v>
      </c>
      <c r="CO365">
        <v>2049.85464285714</v>
      </c>
      <c r="CP365">
        <v>16705.25</v>
      </c>
      <c r="CQ365">
        <v>46.6360714285714</v>
      </c>
      <c r="CR365">
        <v>49.5</v>
      </c>
      <c r="CS365">
        <v>47.687</v>
      </c>
      <c r="CT365">
        <v>47.43925</v>
      </c>
      <c r="CU365">
        <v>46.2455</v>
      </c>
      <c r="CV365">
        <v>1959.98142857143</v>
      </c>
      <c r="CW365">
        <v>40</v>
      </c>
      <c r="CX365">
        <v>0</v>
      </c>
      <c r="CY365">
        <v>1656176179.2</v>
      </c>
      <c r="CZ365">
        <v>0</v>
      </c>
      <c r="DA365">
        <v>0</v>
      </c>
      <c r="DB365" t="s">
        <v>356</v>
      </c>
      <c r="DC365">
        <v>1656081796.1</v>
      </c>
      <c r="DD365">
        <v>1656081786.6</v>
      </c>
      <c r="DE365">
        <v>0</v>
      </c>
      <c r="DF365">
        <v>0.447</v>
      </c>
      <c r="DG365">
        <v>0.012</v>
      </c>
      <c r="DH365">
        <v>1.816</v>
      </c>
      <c r="DI365">
        <v>-0.091</v>
      </c>
      <c r="DJ365">
        <v>420</v>
      </c>
      <c r="DK365">
        <v>13</v>
      </c>
      <c r="DL365">
        <v>0.64</v>
      </c>
      <c r="DM365">
        <v>0.22</v>
      </c>
      <c r="DN365">
        <v>-21.9763804878049</v>
      </c>
      <c r="DO365">
        <v>48.7282641114982</v>
      </c>
      <c r="DP365">
        <v>4.89694889299397</v>
      </c>
      <c r="DQ365">
        <v>0</v>
      </c>
      <c r="DR365">
        <v>0.379815390243902</v>
      </c>
      <c r="DS365">
        <v>0.0357167665505229</v>
      </c>
      <c r="DT365">
        <v>0.00457956322274564</v>
      </c>
      <c r="DU365">
        <v>1</v>
      </c>
      <c r="DV365">
        <v>1</v>
      </c>
      <c r="DW365">
        <v>2</v>
      </c>
      <c r="DX365" t="s">
        <v>375</v>
      </c>
      <c r="DY365">
        <v>2.78254</v>
      </c>
      <c r="DZ365">
        <v>2.71664</v>
      </c>
      <c r="EA365">
        <v>0.201353</v>
      </c>
      <c r="EB365">
        <v>0.202144</v>
      </c>
      <c r="EC365">
        <v>0.0884151</v>
      </c>
      <c r="ED365">
        <v>0.0867773</v>
      </c>
      <c r="EE365">
        <v>22092.6</v>
      </c>
      <c r="EF365">
        <v>19158.4</v>
      </c>
      <c r="EG365">
        <v>24815.4</v>
      </c>
      <c r="EH365">
        <v>23433</v>
      </c>
      <c r="EI365">
        <v>38725.2</v>
      </c>
      <c r="EJ365">
        <v>35482.3</v>
      </c>
      <c r="EK365">
        <v>44986.3</v>
      </c>
      <c r="EL365">
        <v>41884.5</v>
      </c>
      <c r="EM365">
        <v>1.6447</v>
      </c>
      <c r="EN365">
        <v>2.05732</v>
      </c>
      <c r="EO365">
        <v>-0.0666678</v>
      </c>
      <c r="EP365">
        <v>0</v>
      </c>
      <c r="EQ365">
        <v>29.6585</v>
      </c>
      <c r="ER365">
        <v>999.9</v>
      </c>
      <c r="ES365">
        <v>32.34</v>
      </c>
      <c r="ET365">
        <v>39.388</v>
      </c>
      <c r="EU365">
        <v>30.3907</v>
      </c>
      <c r="EV365">
        <v>53.767</v>
      </c>
      <c r="EW365">
        <v>31.7188</v>
      </c>
      <c r="EX365">
        <v>2</v>
      </c>
      <c r="EY365">
        <v>0.778872</v>
      </c>
      <c r="EZ365">
        <v>6.24508</v>
      </c>
      <c r="FA365">
        <v>20.1276</v>
      </c>
      <c r="FB365">
        <v>5.23346</v>
      </c>
      <c r="FC365">
        <v>11.9977</v>
      </c>
      <c r="FD365">
        <v>4.9553</v>
      </c>
      <c r="FE365">
        <v>3.30395</v>
      </c>
      <c r="FF365">
        <v>9999</v>
      </c>
      <c r="FG365">
        <v>312.6</v>
      </c>
      <c r="FH365">
        <v>3852.7</v>
      </c>
      <c r="FI365">
        <v>9999</v>
      </c>
      <c r="FJ365">
        <v>1.86813</v>
      </c>
      <c r="FK365">
        <v>1.864</v>
      </c>
      <c r="FL365">
        <v>1.87134</v>
      </c>
      <c r="FM365">
        <v>1.86252</v>
      </c>
      <c r="FN365">
        <v>1.86188</v>
      </c>
      <c r="FO365">
        <v>1.86813</v>
      </c>
      <c r="FP365">
        <v>1.85837</v>
      </c>
      <c r="FQ365">
        <v>1.8646</v>
      </c>
      <c r="FR365">
        <v>5</v>
      </c>
      <c r="FS365">
        <v>0</v>
      </c>
      <c r="FT365">
        <v>0</v>
      </c>
      <c r="FU365">
        <v>0</v>
      </c>
      <c r="FV365" t="s">
        <v>358</v>
      </c>
      <c r="FW365" t="s">
        <v>359</v>
      </c>
      <c r="FX365" t="s">
        <v>360</v>
      </c>
      <c r="FY365" t="s">
        <v>360</v>
      </c>
      <c r="FZ365" t="s">
        <v>360</v>
      </c>
      <c r="GA365" t="s">
        <v>360</v>
      </c>
      <c r="GB365">
        <v>0</v>
      </c>
      <c r="GC365">
        <v>100</v>
      </c>
      <c r="GD365">
        <v>100</v>
      </c>
      <c r="GE365">
        <v>4.35</v>
      </c>
      <c r="GF365">
        <v>0.0515</v>
      </c>
      <c r="GG365">
        <v>0.394990895927804</v>
      </c>
      <c r="GH365">
        <v>0.00311535208462502</v>
      </c>
      <c r="GI365">
        <v>-2.16445174003142e-06</v>
      </c>
      <c r="GJ365">
        <v>9.0383515404126e-10</v>
      </c>
      <c r="GK365">
        <v>0.0515542376217994</v>
      </c>
      <c r="GL365">
        <v>0</v>
      </c>
      <c r="GM365">
        <v>0</v>
      </c>
      <c r="GN365">
        <v>0</v>
      </c>
      <c r="GO365">
        <v>18</v>
      </c>
      <c r="GP365">
        <v>2154</v>
      </c>
      <c r="GQ365">
        <v>2</v>
      </c>
      <c r="GR365">
        <v>17</v>
      </c>
      <c r="GS365">
        <v>1573.1</v>
      </c>
      <c r="GT365">
        <v>1573.2</v>
      </c>
      <c r="GU365">
        <v>4.19189</v>
      </c>
      <c r="GV365">
        <v>0</v>
      </c>
      <c r="GW365">
        <v>1.99829</v>
      </c>
      <c r="GX365">
        <v>2.66357</v>
      </c>
      <c r="GY365">
        <v>2.09351</v>
      </c>
      <c r="GZ365">
        <v>2.36328</v>
      </c>
      <c r="HA365">
        <v>44.5573</v>
      </c>
      <c r="HB365">
        <v>14.7537</v>
      </c>
      <c r="HC365">
        <v>18</v>
      </c>
      <c r="HD365">
        <v>403.797</v>
      </c>
      <c r="HE365">
        <v>692.841</v>
      </c>
      <c r="HF365">
        <v>23.0051</v>
      </c>
      <c r="HG365">
        <v>36.9167</v>
      </c>
      <c r="HH365">
        <v>30.0008</v>
      </c>
      <c r="HI365">
        <v>36.657</v>
      </c>
      <c r="HJ365">
        <v>36.6479</v>
      </c>
      <c r="HK365">
        <v>96.2723</v>
      </c>
      <c r="HL365">
        <v>20.4505</v>
      </c>
      <c r="HM365">
        <v>21.8353</v>
      </c>
      <c r="HN365">
        <v>23</v>
      </c>
      <c r="HO365">
        <v>1940.21</v>
      </c>
      <c r="HP365">
        <v>24.6612</v>
      </c>
      <c r="HQ365">
        <v>95.1175</v>
      </c>
      <c r="HR365">
        <v>98.4027</v>
      </c>
    </row>
    <row r="366" spans="1:226">
      <c r="A366">
        <v>350</v>
      </c>
      <c r="B366">
        <v>1656176185</v>
      </c>
      <c r="C366">
        <v>6388.5</v>
      </c>
      <c r="D366" t="s">
        <v>1061</v>
      </c>
      <c r="E366" t="s">
        <v>1062</v>
      </c>
      <c r="F366">
        <v>5</v>
      </c>
      <c r="G366" t="s">
        <v>832</v>
      </c>
      <c r="H366" t="s">
        <v>354</v>
      </c>
      <c r="I366">
        <v>1656176177.16071</v>
      </c>
      <c r="J366">
        <f>(K366)/1000</f>
        <v>0</v>
      </c>
      <c r="K366">
        <f>IF(BF366, AN366, AH366)</f>
        <v>0</v>
      </c>
      <c r="L366">
        <f>IF(BF366, AI366, AG366)</f>
        <v>0</v>
      </c>
      <c r="M366">
        <f>BH366 - IF(AU366&gt;1, L366*BB366*100.0/(AW366*BV366), 0)</f>
        <v>0</v>
      </c>
      <c r="N366">
        <f>((T366-J366/2)*M366-L366)/(T366+J366/2)</f>
        <v>0</v>
      </c>
      <c r="O366">
        <f>N366*(BO366+BP366)/1000.0</f>
        <v>0</v>
      </c>
      <c r="P366">
        <f>(BH366 - IF(AU366&gt;1, L366*BB366*100.0/(AW366*BV366), 0))*(BO366+BP366)/1000.0</f>
        <v>0</v>
      </c>
      <c r="Q366">
        <f>2.0/((1/S366-1/R366)+SIGN(S366)*SQRT((1/S366-1/R366)*(1/S366-1/R366) + 4*BC366/((BC366+1)*(BC366+1))*(2*1/S366*1/R366-1/R366*1/R366)))</f>
        <v>0</v>
      </c>
      <c r="R366">
        <f>IF(LEFT(BD366,1)&lt;&gt;"0",IF(LEFT(BD366,1)="1",3.0,BE366),$D$5+$E$5*(BV366*BO366/($K$5*1000))+$F$5*(BV366*BO366/($K$5*1000))*MAX(MIN(BB366,$J$5),$I$5)*MAX(MIN(BB366,$J$5),$I$5)+$G$5*MAX(MIN(BB366,$J$5),$I$5)*(BV366*BO366/($K$5*1000))+$H$5*(BV366*BO366/($K$5*1000))*(BV366*BO366/($K$5*1000)))</f>
        <v>0</v>
      </c>
      <c r="S366">
        <f>J366*(1000-(1000*0.61365*exp(17.502*W366/(240.97+W366))/(BO366+BP366)+BJ366)/2)/(1000*0.61365*exp(17.502*W366/(240.97+W366))/(BO366+BP366)-BJ366)</f>
        <v>0</v>
      </c>
      <c r="T366">
        <f>1/((BC366+1)/(Q366/1.6)+1/(R366/1.37)) + BC366/((BC366+1)/(Q366/1.6) + BC366/(R366/1.37))</f>
        <v>0</v>
      </c>
      <c r="U366">
        <f>(AX366*BA366)</f>
        <v>0</v>
      </c>
      <c r="V366">
        <f>(BQ366+(U366+2*0.95*5.67E-8*(((BQ366+$B$7)+273)^4-(BQ366+273)^4)-44100*J366)/(1.84*29.3*R366+8*0.95*5.67E-8*(BQ366+273)^3))</f>
        <v>0</v>
      </c>
      <c r="W366">
        <f>($C$7*BR366+$D$7*BS366+$E$7*V366)</f>
        <v>0</v>
      </c>
      <c r="X366">
        <f>0.61365*exp(17.502*W366/(240.97+W366))</f>
        <v>0</v>
      </c>
      <c r="Y366">
        <f>(Z366/AA366*100)</f>
        <v>0</v>
      </c>
      <c r="Z366">
        <f>BJ366*(BO366+BP366)/1000</f>
        <v>0</v>
      </c>
      <c r="AA366">
        <f>0.61365*exp(17.502*BQ366/(240.97+BQ366))</f>
        <v>0</v>
      </c>
      <c r="AB366">
        <f>(X366-BJ366*(BO366+BP366)/1000)</f>
        <v>0</v>
      </c>
      <c r="AC366">
        <f>(-J366*44100)</f>
        <v>0</v>
      </c>
      <c r="AD366">
        <f>2*29.3*R366*0.92*(BQ366-W366)</f>
        <v>0</v>
      </c>
      <c r="AE366">
        <f>2*0.95*5.67E-8*(((BQ366+$B$7)+273)^4-(W366+273)^4)</f>
        <v>0</v>
      </c>
      <c r="AF366">
        <f>U366+AE366+AC366+AD366</f>
        <v>0</v>
      </c>
      <c r="AG366">
        <f>BN366*AU366*(BI366-BH366*(1000-AU366*BK366)/(1000-AU366*BJ366))/(100*BB366)</f>
        <v>0</v>
      </c>
      <c r="AH366">
        <f>1000*BN366*AU366*(BJ366-BK366)/(100*BB366*(1000-AU366*BJ366))</f>
        <v>0</v>
      </c>
      <c r="AI366">
        <f>(AJ366 - AK366 - BO366*1E3/(8.314*(BQ366+273.15)) * AM366/BN366 * AL366) * BN366/(100*BB366) * (1000 - BK366)/1000</f>
        <v>0</v>
      </c>
      <c r="AJ366">
        <v>1887.32989154033</v>
      </c>
      <c r="AK366">
        <v>1871.74290909091</v>
      </c>
      <c r="AL366">
        <v>-0.20144663734212</v>
      </c>
      <c r="AM366">
        <v>66.8778104933795</v>
      </c>
      <c r="AN366">
        <f>(AP366 - AO366 + BO366*1E3/(8.314*(BQ366+273.15)) * AR366/BN366 * AQ366) * BN366/(100*BB366) * 1000/(1000 - AP366)</f>
        <v>0</v>
      </c>
      <c r="AO366">
        <v>24.5926456294836</v>
      </c>
      <c r="AP366">
        <v>24.970403030303</v>
      </c>
      <c r="AQ366">
        <v>-0.00018344095258972</v>
      </c>
      <c r="AR366">
        <v>77.414151381061</v>
      </c>
      <c r="AS366">
        <v>34</v>
      </c>
      <c r="AT366">
        <v>7</v>
      </c>
      <c r="AU366">
        <f>IF(AS366*$H$13&gt;=AW366,1.0,(AW366/(AW366-AS366*$H$13)))</f>
        <v>0</v>
      </c>
      <c r="AV366">
        <f>(AU366-1)*100</f>
        <v>0</v>
      </c>
      <c r="AW366">
        <f>MAX(0,($B$13+$C$13*BV366)/(1+$D$13*BV366)*BO366/(BQ366+273)*$E$13)</f>
        <v>0</v>
      </c>
      <c r="AX366">
        <f>$B$11*BW366+$C$11*BX366+$F$11*CI366*(1-CL366)</f>
        <v>0</v>
      </c>
      <c r="AY366">
        <f>AX366*AZ366</f>
        <v>0</v>
      </c>
      <c r="AZ366">
        <f>($B$11*$D$9+$C$11*$D$9+$F$11*((CV366+CN366)/MAX(CV366+CN366+CW366, 0.1)*$I$9+CW366/MAX(CV366+CN366+CW366, 0.1)*$J$9))/($B$11+$C$11+$F$11)</f>
        <v>0</v>
      </c>
      <c r="BA366">
        <f>($B$11*$K$9+$C$11*$K$9+$F$11*((CV366+CN366)/MAX(CV366+CN366+CW366, 0.1)*$P$9+CW366/MAX(CV366+CN366+CW366, 0.1)*$Q$9))/($B$11+$C$11+$F$11)</f>
        <v>0</v>
      </c>
      <c r="BB366">
        <v>2.18</v>
      </c>
      <c r="BC366">
        <v>0.5</v>
      </c>
      <c r="BD366" t="s">
        <v>355</v>
      </c>
      <c r="BE366">
        <v>2</v>
      </c>
      <c r="BF366" t="b">
        <v>1</v>
      </c>
      <c r="BG366">
        <v>1656176177.16071</v>
      </c>
      <c r="BH366">
        <v>1825.33178571429</v>
      </c>
      <c r="BI366">
        <v>1842.43071428571</v>
      </c>
      <c r="BJ366">
        <v>24.9745571428571</v>
      </c>
      <c r="BK366">
        <v>24.5928928571429</v>
      </c>
      <c r="BL366">
        <v>1820.98321428571</v>
      </c>
      <c r="BM366">
        <v>24.9230107142857</v>
      </c>
      <c r="BN366">
        <v>500.00775</v>
      </c>
      <c r="BO366">
        <v>76.3420428571429</v>
      </c>
      <c r="BP366">
        <v>0.0999936071428571</v>
      </c>
      <c r="BQ366">
        <v>28.2067142857143</v>
      </c>
      <c r="BR366">
        <v>28.625675</v>
      </c>
      <c r="BS366">
        <v>999.9</v>
      </c>
      <c r="BT366">
        <v>0</v>
      </c>
      <c r="BU366">
        <v>0</v>
      </c>
      <c r="BV366">
        <v>10007.0957142857</v>
      </c>
      <c r="BW366">
        <v>0</v>
      </c>
      <c r="BX366">
        <v>2002.14535714286</v>
      </c>
      <c r="BY366">
        <v>-17.0990785714286</v>
      </c>
      <c r="BZ366">
        <v>1872.08642857143</v>
      </c>
      <c r="CA366">
        <v>1888.88357142857</v>
      </c>
      <c r="CB366">
        <v>0.381657321428571</v>
      </c>
      <c r="CC366">
        <v>1842.43071428571</v>
      </c>
      <c r="CD366">
        <v>24.5928928571429</v>
      </c>
      <c r="CE366">
        <v>1.90660892857143</v>
      </c>
      <c r="CF366">
        <v>1.87747142857143</v>
      </c>
      <c r="CG366">
        <v>16.6893678571429</v>
      </c>
      <c r="CH366">
        <v>16.4471892857143</v>
      </c>
      <c r="CI366">
        <v>1999.98178571429</v>
      </c>
      <c r="CJ366">
        <v>0.980001535714286</v>
      </c>
      <c r="CK366">
        <v>0.0199989464285714</v>
      </c>
      <c r="CL366">
        <v>0</v>
      </c>
      <c r="CM366">
        <v>2.42736785714286</v>
      </c>
      <c r="CN366">
        <v>0</v>
      </c>
      <c r="CO366">
        <v>2049.38928571429</v>
      </c>
      <c r="CP366">
        <v>16705.2571428571</v>
      </c>
      <c r="CQ366">
        <v>46.6537857142857</v>
      </c>
      <c r="CR366">
        <v>49.5</v>
      </c>
      <c r="CS366">
        <v>47.687</v>
      </c>
      <c r="CT366">
        <v>47.43925</v>
      </c>
      <c r="CU366">
        <v>46.2455</v>
      </c>
      <c r="CV366">
        <v>1959.98178571429</v>
      </c>
      <c r="CW366">
        <v>40</v>
      </c>
      <c r="CX366">
        <v>0</v>
      </c>
      <c r="CY366">
        <v>1656176184</v>
      </c>
      <c r="CZ366">
        <v>0</v>
      </c>
      <c r="DA366">
        <v>0</v>
      </c>
      <c r="DB366" t="s">
        <v>356</v>
      </c>
      <c r="DC366">
        <v>1656081796.1</v>
      </c>
      <c r="DD366">
        <v>1656081786.6</v>
      </c>
      <c r="DE366">
        <v>0</v>
      </c>
      <c r="DF366">
        <v>0.447</v>
      </c>
      <c r="DG366">
        <v>0.012</v>
      </c>
      <c r="DH366">
        <v>1.816</v>
      </c>
      <c r="DI366">
        <v>-0.091</v>
      </c>
      <c r="DJ366">
        <v>420</v>
      </c>
      <c r="DK366">
        <v>13</v>
      </c>
      <c r="DL366">
        <v>0.64</v>
      </c>
      <c r="DM366">
        <v>0.22</v>
      </c>
      <c r="DN366">
        <v>-19.2618875</v>
      </c>
      <c r="DO366">
        <v>36.1838757973734</v>
      </c>
      <c r="DP366">
        <v>3.58821898740779</v>
      </c>
      <c r="DQ366">
        <v>0</v>
      </c>
      <c r="DR366">
        <v>0.38138235</v>
      </c>
      <c r="DS366">
        <v>0.00232795497185641</v>
      </c>
      <c r="DT366">
        <v>0.00249693157245048</v>
      </c>
      <c r="DU366">
        <v>1</v>
      </c>
      <c r="DV366">
        <v>1</v>
      </c>
      <c r="DW366">
        <v>2</v>
      </c>
      <c r="DX366" t="s">
        <v>375</v>
      </c>
      <c r="DY366">
        <v>2.78234</v>
      </c>
      <c r="DZ366">
        <v>2.71661</v>
      </c>
      <c r="EA366">
        <v>0.201295</v>
      </c>
      <c r="EB366">
        <v>0.201992</v>
      </c>
      <c r="EC366">
        <v>0.0884013</v>
      </c>
      <c r="ED366">
        <v>0.0867804</v>
      </c>
      <c r="EE366">
        <v>22093.9</v>
      </c>
      <c r="EF366">
        <v>19161.7</v>
      </c>
      <c r="EG366">
        <v>24815</v>
      </c>
      <c r="EH366">
        <v>23432.6</v>
      </c>
      <c r="EI366">
        <v>38725.3</v>
      </c>
      <c r="EJ366">
        <v>35481.3</v>
      </c>
      <c r="EK366">
        <v>44985.7</v>
      </c>
      <c r="EL366">
        <v>41883.5</v>
      </c>
      <c r="EM366">
        <v>1.64433</v>
      </c>
      <c r="EN366">
        <v>2.05705</v>
      </c>
      <c r="EO366">
        <v>-0.0663064</v>
      </c>
      <c r="EP366">
        <v>0</v>
      </c>
      <c r="EQ366">
        <v>29.6645</v>
      </c>
      <c r="ER366">
        <v>999.9</v>
      </c>
      <c r="ES366">
        <v>32.316</v>
      </c>
      <c r="ET366">
        <v>39.388</v>
      </c>
      <c r="EU366">
        <v>30.3717</v>
      </c>
      <c r="EV366">
        <v>53.747</v>
      </c>
      <c r="EW366">
        <v>31.7388</v>
      </c>
      <c r="EX366">
        <v>2</v>
      </c>
      <c r="EY366">
        <v>0.779632</v>
      </c>
      <c r="EZ366">
        <v>6.2775</v>
      </c>
      <c r="FA366">
        <v>20.1266</v>
      </c>
      <c r="FB366">
        <v>5.23346</v>
      </c>
      <c r="FC366">
        <v>11.9974</v>
      </c>
      <c r="FD366">
        <v>4.9553</v>
      </c>
      <c r="FE366">
        <v>3.30393</v>
      </c>
      <c r="FF366">
        <v>9999</v>
      </c>
      <c r="FG366">
        <v>312.6</v>
      </c>
      <c r="FH366">
        <v>3853</v>
      </c>
      <c r="FI366">
        <v>9999</v>
      </c>
      <c r="FJ366">
        <v>1.86813</v>
      </c>
      <c r="FK366">
        <v>1.86399</v>
      </c>
      <c r="FL366">
        <v>1.87135</v>
      </c>
      <c r="FM366">
        <v>1.86251</v>
      </c>
      <c r="FN366">
        <v>1.86187</v>
      </c>
      <c r="FO366">
        <v>1.86814</v>
      </c>
      <c r="FP366">
        <v>1.85837</v>
      </c>
      <c r="FQ366">
        <v>1.8646</v>
      </c>
      <c r="FR366">
        <v>5</v>
      </c>
      <c r="FS366">
        <v>0</v>
      </c>
      <c r="FT366">
        <v>0</v>
      </c>
      <c r="FU366">
        <v>0</v>
      </c>
      <c r="FV366" t="s">
        <v>358</v>
      </c>
      <c r="FW366" t="s">
        <v>359</v>
      </c>
      <c r="FX366" t="s">
        <v>360</v>
      </c>
      <c r="FY366" t="s">
        <v>360</v>
      </c>
      <c r="FZ366" t="s">
        <v>360</v>
      </c>
      <c r="GA366" t="s">
        <v>360</v>
      </c>
      <c r="GB366">
        <v>0</v>
      </c>
      <c r="GC366">
        <v>100</v>
      </c>
      <c r="GD366">
        <v>100</v>
      </c>
      <c r="GE366">
        <v>4.34</v>
      </c>
      <c r="GF366">
        <v>0.0515</v>
      </c>
      <c r="GG366">
        <v>0.394990895927804</v>
      </c>
      <c r="GH366">
        <v>0.00311535208462502</v>
      </c>
      <c r="GI366">
        <v>-2.16445174003142e-06</v>
      </c>
      <c r="GJ366">
        <v>9.0383515404126e-10</v>
      </c>
      <c r="GK366">
        <v>0.0515542376217994</v>
      </c>
      <c r="GL366">
        <v>0</v>
      </c>
      <c r="GM366">
        <v>0</v>
      </c>
      <c r="GN366">
        <v>0</v>
      </c>
      <c r="GO366">
        <v>18</v>
      </c>
      <c r="GP366">
        <v>2154</v>
      </c>
      <c r="GQ366">
        <v>2</v>
      </c>
      <c r="GR366">
        <v>17</v>
      </c>
      <c r="GS366">
        <v>1573.1</v>
      </c>
      <c r="GT366">
        <v>1573.3</v>
      </c>
      <c r="GU366">
        <v>4.18823</v>
      </c>
      <c r="GV366">
        <v>0</v>
      </c>
      <c r="GW366">
        <v>1.99829</v>
      </c>
      <c r="GX366">
        <v>2.66357</v>
      </c>
      <c r="GY366">
        <v>2.09351</v>
      </c>
      <c r="GZ366">
        <v>2.33032</v>
      </c>
      <c r="HA366">
        <v>44.5573</v>
      </c>
      <c r="HB366">
        <v>14.7537</v>
      </c>
      <c r="HC366">
        <v>18</v>
      </c>
      <c r="HD366">
        <v>403.634</v>
      </c>
      <c r="HE366">
        <v>692.676</v>
      </c>
      <c r="HF366">
        <v>23.0065</v>
      </c>
      <c r="HG366">
        <v>36.9245</v>
      </c>
      <c r="HH366">
        <v>30.0008</v>
      </c>
      <c r="HI366">
        <v>36.6664</v>
      </c>
      <c r="HJ366">
        <v>36.6556</v>
      </c>
      <c r="HK366">
        <v>100</v>
      </c>
      <c r="HL366">
        <v>20.4505</v>
      </c>
      <c r="HM366">
        <v>21.8353</v>
      </c>
      <c r="HN366">
        <v>23</v>
      </c>
      <c r="HO366">
        <v>1953.62</v>
      </c>
      <c r="HP366">
        <v>24.6728</v>
      </c>
      <c r="HQ366">
        <v>95.1162</v>
      </c>
      <c r="HR366">
        <v>98.4005</v>
      </c>
    </row>
    <row r="367" spans="1:226">
      <c r="A367">
        <v>351</v>
      </c>
      <c r="B367">
        <v>1656176190.5</v>
      </c>
      <c r="C367">
        <v>6394</v>
      </c>
      <c r="D367" t="s">
        <v>1063</v>
      </c>
      <c r="E367" t="s">
        <v>1064</v>
      </c>
      <c r="F367">
        <v>5</v>
      </c>
      <c r="G367" t="s">
        <v>832</v>
      </c>
      <c r="H367" t="s">
        <v>354</v>
      </c>
      <c r="I367">
        <v>1656176182.73214</v>
      </c>
      <c r="J367">
        <f>(K367)/1000</f>
        <v>0</v>
      </c>
      <c r="K367">
        <f>IF(BF367, AN367, AH367)</f>
        <v>0</v>
      </c>
      <c r="L367">
        <f>IF(BF367, AI367, AG367)</f>
        <v>0</v>
      </c>
      <c r="M367">
        <f>BH367 - IF(AU367&gt;1, L367*BB367*100.0/(AW367*BV367), 0)</f>
        <v>0</v>
      </c>
      <c r="N367">
        <f>((T367-J367/2)*M367-L367)/(T367+J367/2)</f>
        <v>0</v>
      </c>
      <c r="O367">
        <f>N367*(BO367+BP367)/1000.0</f>
        <v>0</v>
      </c>
      <c r="P367">
        <f>(BH367 - IF(AU367&gt;1, L367*BB367*100.0/(AW367*BV367), 0))*(BO367+BP367)/1000.0</f>
        <v>0</v>
      </c>
      <c r="Q367">
        <f>2.0/((1/S367-1/R367)+SIGN(S367)*SQRT((1/S367-1/R367)*(1/S367-1/R367) + 4*BC367/((BC367+1)*(BC367+1))*(2*1/S367*1/R367-1/R367*1/R367)))</f>
        <v>0</v>
      </c>
      <c r="R367">
        <f>IF(LEFT(BD367,1)&lt;&gt;"0",IF(LEFT(BD367,1)="1",3.0,BE367),$D$5+$E$5*(BV367*BO367/($K$5*1000))+$F$5*(BV367*BO367/($K$5*1000))*MAX(MIN(BB367,$J$5),$I$5)*MAX(MIN(BB367,$J$5),$I$5)+$G$5*MAX(MIN(BB367,$J$5),$I$5)*(BV367*BO367/($K$5*1000))+$H$5*(BV367*BO367/($K$5*1000))*(BV367*BO367/($K$5*1000)))</f>
        <v>0</v>
      </c>
      <c r="S367">
        <f>J367*(1000-(1000*0.61365*exp(17.502*W367/(240.97+W367))/(BO367+BP367)+BJ367)/2)/(1000*0.61365*exp(17.502*W367/(240.97+W367))/(BO367+BP367)-BJ367)</f>
        <v>0</v>
      </c>
      <c r="T367">
        <f>1/((BC367+1)/(Q367/1.6)+1/(R367/1.37)) + BC367/((BC367+1)/(Q367/1.6) + BC367/(R367/1.37))</f>
        <v>0</v>
      </c>
      <c r="U367">
        <f>(AX367*BA367)</f>
        <v>0</v>
      </c>
      <c r="V367">
        <f>(BQ367+(U367+2*0.95*5.67E-8*(((BQ367+$B$7)+273)^4-(BQ367+273)^4)-44100*J367)/(1.84*29.3*R367+8*0.95*5.67E-8*(BQ367+273)^3))</f>
        <v>0</v>
      </c>
      <c r="W367">
        <f>($C$7*BR367+$D$7*BS367+$E$7*V367)</f>
        <v>0</v>
      </c>
      <c r="X367">
        <f>0.61365*exp(17.502*W367/(240.97+W367))</f>
        <v>0</v>
      </c>
      <c r="Y367">
        <f>(Z367/AA367*100)</f>
        <v>0</v>
      </c>
      <c r="Z367">
        <f>BJ367*(BO367+BP367)/1000</f>
        <v>0</v>
      </c>
      <c r="AA367">
        <f>0.61365*exp(17.502*BQ367/(240.97+BQ367))</f>
        <v>0</v>
      </c>
      <c r="AB367">
        <f>(X367-BJ367*(BO367+BP367)/1000)</f>
        <v>0</v>
      </c>
      <c r="AC367">
        <f>(-J367*44100)</f>
        <v>0</v>
      </c>
      <c r="AD367">
        <f>2*29.3*R367*0.92*(BQ367-W367)</f>
        <v>0</v>
      </c>
      <c r="AE367">
        <f>2*0.95*5.67E-8*(((BQ367+$B$7)+273)^4-(W367+273)^4)</f>
        <v>0</v>
      </c>
      <c r="AF367">
        <f>U367+AE367+AC367+AD367</f>
        <v>0</v>
      </c>
      <c r="AG367">
        <f>BN367*AU367*(BI367-BH367*(1000-AU367*BK367)/(1000-AU367*BJ367))/(100*BB367)</f>
        <v>0</v>
      </c>
      <c r="AH367">
        <f>1000*BN367*AU367*(BJ367-BK367)/(100*BB367*(1000-AU367*BJ367))</f>
        <v>0</v>
      </c>
      <c r="AI367">
        <f>(AJ367 - AK367 - BO367*1E3/(8.314*(BQ367+273.15)) * AM367/BN367 * AL367) * BN367/(100*BB367) * (1000 - BK367)/1000</f>
        <v>0</v>
      </c>
      <c r="AJ367">
        <v>1884.03173801862</v>
      </c>
      <c r="AK367">
        <v>1869.62121212121</v>
      </c>
      <c r="AL367">
        <v>-0.421981867536749</v>
      </c>
      <c r="AM367">
        <v>66.8778104933795</v>
      </c>
      <c r="AN367">
        <f>(AP367 - AO367 + BO367*1E3/(8.314*(BQ367+273.15)) * AR367/BN367 * AQ367) * BN367/(100*BB367) * 1000/(1000 - AP367)</f>
        <v>0</v>
      </c>
      <c r="AO367">
        <v>24.5951553310932</v>
      </c>
      <c r="AP367">
        <v>24.9644448484848</v>
      </c>
      <c r="AQ367">
        <v>-7.01337523192681e-05</v>
      </c>
      <c r="AR367">
        <v>77.414151381061</v>
      </c>
      <c r="AS367">
        <v>34</v>
      </c>
      <c r="AT367">
        <v>7</v>
      </c>
      <c r="AU367">
        <f>IF(AS367*$H$13&gt;=AW367,1.0,(AW367/(AW367-AS367*$H$13)))</f>
        <v>0</v>
      </c>
      <c r="AV367">
        <f>(AU367-1)*100</f>
        <v>0</v>
      </c>
      <c r="AW367">
        <f>MAX(0,($B$13+$C$13*BV367)/(1+$D$13*BV367)*BO367/(BQ367+273)*$E$13)</f>
        <v>0</v>
      </c>
      <c r="AX367">
        <f>$B$11*BW367+$C$11*BX367+$F$11*CI367*(1-CL367)</f>
        <v>0</v>
      </c>
      <c r="AY367">
        <f>AX367*AZ367</f>
        <v>0</v>
      </c>
      <c r="AZ367">
        <f>($B$11*$D$9+$C$11*$D$9+$F$11*((CV367+CN367)/MAX(CV367+CN367+CW367, 0.1)*$I$9+CW367/MAX(CV367+CN367+CW367, 0.1)*$J$9))/($B$11+$C$11+$F$11)</f>
        <v>0</v>
      </c>
      <c r="BA367">
        <f>($B$11*$K$9+$C$11*$K$9+$F$11*((CV367+CN367)/MAX(CV367+CN367+CW367, 0.1)*$P$9+CW367/MAX(CV367+CN367+CW367, 0.1)*$Q$9))/($B$11+$C$11+$F$11)</f>
        <v>0</v>
      </c>
      <c r="BB367">
        <v>2.18</v>
      </c>
      <c r="BC367">
        <v>0.5</v>
      </c>
      <c r="BD367" t="s">
        <v>355</v>
      </c>
      <c r="BE367">
        <v>2</v>
      </c>
      <c r="BF367" t="b">
        <v>1</v>
      </c>
      <c r="BG367">
        <v>1656176182.73214</v>
      </c>
      <c r="BH367">
        <v>1824.99714285714</v>
      </c>
      <c r="BI367">
        <v>1839.98857142857</v>
      </c>
      <c r="BJ367">
        <v>24.9711428571429</v>
      </c>
      <c r="BK367">
        <v>24.5944071428571</v>
      </c>
      <c r="BL367">
        <v>1820.64928571429</v>
      </c>
      <c r="BM367">
        <v>24.9195857142857</v>
      </c>
      <c r="BN367">
        <v>499.998214285714</v>
      </c>
      <c r="BO367">
        <v>76.3418785714286</v>
      </c>
      <c r="BP367">
        <v>0.100003932142857</v>
      </c>
      <c r="BQ367">
        <v>28.218725</v>
      </c>
      <c r="BR367">
        <v>28.6106464285714</v>
      </c>
      <c r="BS367">
        <v>999.9</v>
      </c>
      <c r="BT367">
        <v>0</v>
      </c>
      <c r="BU367">
        <v>0</v>
      </c>
      <c r="BV367">
        <v>10012.8314285714</v>
      </c>
      <c r="BW367">
        <v>0</v>
      </c>
      <c r="BX367">
        <v>2002.24678571429</v>
      </c>
      <c r="BY367">
        <v>-14.991725</v>
      </c>
      <c r="BZ367">
        <v>1871.73642857143</v>
      </c>
      <c r="CA367">
        <v>1886.38321428571</v>
      </c>
      <c r="CB367">
        <v>0.37672625</v>
      </c>
      <c r="CC367">
        <v>1839.98857142857</v>
      </c>
      <c r="CD367">
        <v>24.5944071428571</v>
      </c>
      <c r="CE367">
        <v>1.90634321428571</v>
      </c>
      <c r="CF367">
        <v>1.87758285714286</v>
      </c>
      <c r="CG367">
        <v>16.687175</v>
      </c>
      <c r="CH367">
        <v>16.4481178571429</v>
      </c>
      <c r="CI367">
        <v>1999.96964285714</v>
      </c>
      <c r="CJ367">
        <v>0.980001642857143</v>
      </c>
      <c r="CK367">
        <v>0.0199988357142857</v>
      </c>
      <c r="CL367">
        <v>0</v>
      </c>
      <c r="CM367">
        <v>2.41945</v>
      </c>
      <c r="CN367">
        <v>0</v>
      </c>
      <c r="CO367">
        <v>2048.94892857143</v>
      </c>
      <c r="CP367">
        <v>16705.1571428571</v>
      </c>
      <c r="CQ367">
        <v>46.6759285714285</v>
      </c>
      <c r="CR367">
        <v>49.5044285714286</v>
      </c>
      <c r="CS367">
        <v>47.687</v>
      </c>
      <c r="CT367">
        <v>47.45725</v>
      </c>
      <c r="CU367">
        <v>46.2455</v>
      </c>
      <c r="CV367">
        <v>1959.96964285714</v>
      </c>
      <c r="CW367">
        <v>40</v>
      </c>
      <c r="CX367">
        <v>0</v>
      </c>
      <c r="CY367">
        <v>1656176189.4</v>
      </c>
      <c r="CZ367">
        <v>0</v>
      </c>
      <c r="DA367">
        <v>0</v>
      </c>
      <c r="DB367" t="s">
        <v>356</v>
      </c>
      <c r="DC367">
        <v>1656081796.1</v>
      </c>
      <c r="DD367">
        <v>1656081786.6</v>
      </c>
      <c r="DE367">
        <v>0</v>
      </c>
      <c r="DF367">
        <v>0.447</v>
      </c>
      <c r="DG367">
        <v>0.012</v>
      </c>
      <c r="DH367">
        <v>1.816</v>
      </c>
      <c r="DI367">
        <v>-0.091</v>
      </c>
      <c r="DJ367">
        <v>420</v>
      </c>
      <c r="DK367">
        <v>13</v>
      </c>
      <c r="DL367">
        <v>0.64</v>
      </c>
      <c r="DM367">
        <v>0.22</v>
      </c>
      <c r="DN367">
        <v>-16.16932</v>
      </c>
      <c r="DO367">
        <v>22.4478754221389</v>
      </c>
      <c r="DP367">
        <v>2.19065199817315</v>
      </c>
      <c r="DQ367">
        <v>0</v>
      </c>
      <c r="DR367">
        <v>0.3791235</v>
      </c>
      <c r="DS367">
        <v>-0.0508362776735457</v>
      </c>
      <c r="DT367">
        <v>0.00532311971028269</v>
      </c>
      <c r="DU367">
        <v>1</v>
      </c>
      <c r="DV367">
        <v>1</v>
      </c>
      <c r="DW367">
        <v>2</v>
      </c>
      <c r="DX367" t="s">
        <v>375</v>
      </c>
      <c r="DY367">
        <v>2.78256</v>
      </c>
      <c r="DZ367">
        <v>2.71659</v>
      </c>
      <c r="EA367">
        <v>0.201147</v>
      </c>
      <c r="EB367">
        <v>0.201745</v>
      </c>
      <c r="EC367">
        <v>0.0883817</v>
      </c>
      <c r="ED367">
        <v>0.0867897</v>
      </c>
      <c r="EE367">
        <v>22097.2</v>
      </c>
      <c r="EF367">
        <v>19167.2</v>
      </c>
      <c r="EG367">
        <v>24814.1</v>
      </c>
      <c r="EH367">
        <v>23432.1</v>
      </c>
      <c r="EI367">
        <v>38724.8</v>
      </c>
      <c r="EJ367">
        <v>35480.5</v>
      </c>
      <c r="EK367">
        <v>44984.1</v>
      </c>
      <c r="EL367">
        <v>41883.1</v>
      </c>
      <c r="EM367">
        <v>1.64447</v>
      </c>
      <c r="EN367">
        <v>2.0568</v>
      </c>
      <c r="EO367">
        <v>-0.0622794</v>
      </c>
      <c r="EP367">
        <v>0</v>
      </c>
      <c r="EQ367">
        <v>29.6738</v>
      </c>
      <c r="ER367">
        <v>999.9</v>
      </c>
      <c r="ES367">
        <v>32.292</v>
      </c>
      <c r="ET367">
        <v>39.398</v>
      </c>
      <c r="EU367">
        <v>30.3653</v>
      </c>
      <c r="EV367">
        <v>53.607</v>
      </c>
      <c r="EW367">
        <v>31.8269</v>
      </c>
      <c r="EX367">
        <v>2</v>
      </c>
      <c r="EY367">
        <v>0.780526</v>
      </c>
      <c r="EZ367">
        <v>6.30881</v>
      </c>
      <c r="FA367">
        <v>20.1255</v>
      </c>
      <c r="FB367">
        <v>5.23346</v>
      </c>
      <c r="FC367">
        <v>11.998</v>
      </c>
      <c r="FD367">
        <v>4.95535</v>
      </c>
      <c r="FE367">
        <v>3.30398</v>
      </c>
      <c r="FF367">
        <v>9999</v>
      </c>
      <c r="FG367">
        <v>312.6</v>
      </c>
      <c r="FH367">
        <v>3853</v>
      </c>
      <c r="FI367">
        <v>9999</v>
      </c>
      <c r="FJ367">
        <v>1.86813</v>
      </c>
      <c r="FK367">
        <v>1.86399</v>
      </c>
      <c r="FL367">
        <v>1.87135</v>
      </c>
      <c r="FM367">
        <v>1.86251</v>
      </c>
      <c r="FN367">
        <v>1.86186</v>
      </c>
      <c r="FO367">
        <v>1.86814</v>
      </c>
      <c r="FP367">
        <v>1.85837</v>
      </c>
      <c r="FQ367">
        <v>1.86461</v>
      </c>
      <c r="FR367">
        <v>5</v>
      </c>
      <c r="FS367">
        <v>0</v>
      </c>
      <c r="FT367">
        <v>0</v>
      </c>
      <c r="FU367">
        <v>0</v>
      </c>
      <c r="FV367" t="s">
        <v>358</v>
      </c>
      <c r="FW367" t="s">
        <v>359</v>
      </c>
      <c r="FX367" t="s">
        <v>360</v>
      </c>
      <c r="FY367" t="s">
        <v>360</v>
      </c>
      <c r="FZ367" t="s">
        <v>360</v>
      </c>
      <c r="GA367" t="s">
        <v>360</v>
      </c>
      <c r="GB367">
        <v>0</v>
      </c>
      <c r="GC367">
        <v>100</v>
      </c>
      <c r="GD367">
        <v>100</v>
      </c>
      <c r="GE367">
        <v>4.33</v>
      </c>
      <c r="GF367">
        <v>0.0516</v>
      </c>
      <c r="GG367">
        <v>0.394990895927804</v>
      </c>
      <c r="GH367">
        <v>0.00311535208462502</v>
      </c>
      <c r="GI367">
        <v>-2.16445174003142e-06</v>
      </c>
      <c r="GJ367">
        <v>9.0383515404126e-10</v>
      </c>
      <c r="GK367">
        <v>0.0515542376217994</v>
      </c>
      <c r="GL367">
        <v>0</v>
      </c>
      <c r="GM367">
        <v>0</v>
      </c>
      <c r="GN367">
        <v>0</v>
      </c>
      <c r="GO367">
        <v>18</v>
      </c>
      <c r="GP367">
        <v>2154</v>
      </c>
      <c r="GQ367">
        <v>2</v>
      </c>
      <c r="GR367">
        <v>17</v>
      </c>
      <c r="GS367">
        <v>1573.2</v>
      </c>
      <c r="GT367">
        <v>1573.4</v>
      </c>
      <c r="GU367">
        <v>4.18091</v>
      </c>
      <c r="GV367">
        <v>0</v>
      </c>
      <c r="GW367">
        <v>1.99829</v>
      </c>
      <c r="GX367">
        <v>2.66357</v>
      </c>
      <c r="GY367">
        <v>2.09351</v>
      </c>
      <c r="GZ367">
        <v>2.3999</v>
      </c>
      <c r="HA367">
        <v>44.5573</v>
      </c>
      <c r="HB367">
        <v>14.7625</v>
      </c>
      <c r="HC367">
        <v>18</v>
      </c>
      <c r="HD367">
        <v>403.773</v>
      </c>
      <c r="HE367">
        <v>692.553</v>
      </c>
      <c r="HF367">
        <v>23.0059</v>
      </c>
      <c r="HG367">
        <v>36.934</v>
      </c>
      <c r="HH367">
        <v>30.0009</v>
      </c>
      <c r="HI367">
        <v>36.6758</v>
      </c>
      <c r="HJ367">
        <v>36.665</v>
      </c>
      <c r="HK367">
        <v>100</v>
      </c>
      <c r="HL367">
        <v>20.1793</v>
      </c>
      <c r="HM367">
        <v>21.8353</v>
      </c>
      <c r="HN367">
        <v>23</v>
      </c>
      <c r="HO367">
        <v>1973.7</v>
      </c>
      <c r="HP367">
        <v>24.6916</v>
      </c>
      <c r="HQ367">
        <v>95.113</v>
      </c>
      <c r="HR367">
        <v>98.3992</v>
      </c>
    </row>
    <row r="368" spans="1:226">
      <c r="A368">
        <v>352</v>
      </c>
      <c r="B368">
        <v>1656176195.5</v>
      </c>
      <c r="C368">
        <v>6399</v>
      </c>
      <c r="D368" t="s">
        <v>1065</v>
      </c>
      <c r="E368" t="s">
        <v>1066</v>
      </c>
      <c r="F368">
        <v>5</v>
      </c>
      <c r="G368" t="s">
        <v>832</v>
      </c>
      <c r="H368" t="s">
        <v>354</v>
      </c>
      <c r="I368">
        <v>1656176188.01852</v>
      </c>
      <c r="J368">
        <f>(K368)/1000</f>
        <v>0</v>
      </c>
      <c r="K368">
        <f>IF(BF368, AN368, AH368)</f>
        <v>0</v>
      </c>
      <c r="L368">
        <f>IF(BF368, AI368, AG368)</f>
        <v>0</v>
      </c>
      <c r="M368">
        <f>BH368 - IF(AU368&gt;1, L368*BB368*100.0/(AW368*BV368), 0)</f>
        <v>0</v>
      </c>
      <c r="N368">
        <f>((T368-J368/2)*M368-L368)/(T368+J368/2)</f>
        <v>0</v>
      </c>
      <c r="O368">
        <f>N368*(BO368+BP368)/1000.0</f>
        <v>0</v>
      </c>
      <c r="P368">
        <f>(BH368 - IF(AU368&gt;1, L368*BB368*100.0/(AW368*BV368), 0))*(BO368+BP368)/1000.0</f>
        <v>0</v>
      </c>
      <c r="Q368">
        <f>2.0/((1/S368-1/R368)+SIGN(S368)*SQRT((1/S368-1/R368)*(1/S368-1/R368) + 4*BC368/((BC368+1)*(BC368+1))*(2*1/S368*1/R368-1/R368*1/R368)))</f>
        <v>0</v>
      </c>
      <c r="R368">
        <f>IF(LEFT(BD368,1)&lt;&gt;"0",IF(LEFT(BD368,1)="1",3.0,BE368),$D$5+$E$5*(BV368*BO368/($K$5*1000))+$F$5*(BV368*BO368/($K$5*1000))*MAX(MIN(BB368,$J$5),$I$5)*MAX(MIN(BB368,$J$5),$I$5)+$G$5*MAX(MIN(BB368,$J$5),$I$5)*(BV368*BO368/($K$5*1000))+$H$5*(BV368*BO368/($K$5*1000))*(BV368*BO368/($K$5*1000)))</f>
        <v>0</v>
      </c>
      <c r="S368">
        <f>J368*(1000-(1000*0.61365*exp(17.502*W368/(240.97+W368))/(BO368+BP368)+BJ368)/2)/(1000*0.61365*exp(17.502*W368/(240.97+W368))/(BO368+BP368)-BJ368)</f>
        <v>0</v>
      </c>
      <c r="T368">
        <f>1/((BC368+1)/(Q368/1.6)+1/(R368/1.37)) + BC368/((BC368+1)/(Q368/1.6) + BC368/(R368/1.37))</f>
        <v>0</v>
      </c>
      <c r="U368">
        <f>(AX368*BA368)</f>
        <v>0</v>
      </c>
      <c r="V368">
        <f>(BQ368+(U368+2*0.95*5.67E-8*(((BQ368+$B$7)+273)^4-(BQ368+273)^4)-44100*J368)/(1.84*29.3*R368+8*0.95*5.67E-8*(BQ368+273)^3))</f>
        <v>0</v>
      </c>
      <c r="W368">
        <f>($C$7*BR368+$D$7*BS368+$E$7*V368)</f>
        <v>0</v>
      </c>
      <c r="X368">
        <f>0.61365*exp(17.502*W368/(240.97+W368))</f>
        <v>0</v>
      </c>
      <c r="Y368">
        <f>(Z368/AA368*100)</f>
        <v>0</v>
      </c>
      <c r="Z368">
        <f>BJ368*(BO368+BP368)/1000</f>
        <v>0</v>
      </c>
      <c r="AA368">
        <f>0.61365*exp(17.502*BQ368/(240.97+BQ368))</f>
        <v>0</v>
      </c>
      <c r="AB368">
        <f>(X368-BJ368*(BO368+BP368)/1000)</f>
        <v>0</v>
      </c>
      <c r="AC368">
        <f>(-J368*44100)</f>
        <v>0</v>
      </c>
      <c r="AD368">
        <f>2*29.3*R368*0.92*(BQ368-W368)</f>
        <v>0</v>
      </c>
      <c r="AE368">
        <f>2*0.95*5.67E-8*(((BQ368+$B$7)+273)^4-(W368+273)^4)</f>
        <v>0</v>
      </c>
      <c r="AF368">
        <f>U368+AE368+AC368+AD368</f>
        <v>0</v>
      </c>
      <c r="AG368">
        <f>BN368*AU368*(BI368-BH368*(1000-AU368*BK368)/(1000-AU368*BJ368))/(100*BB368)</f>
        <v>0</v>
      </c>
      <c r="AH368">
        <f>1000*BN368*AU368*(BJ368-BK368)/(100*BB368*(1000-AU368*BJ368))</f>
        <v>0</v>
      </c>
      <c r="AI368">
        <f>(AJ368 - AK368 - BO368*1E3/(8.314*(BQ368+273.15)) * AM368/BN368 * AL368) * BN368/(100*BB368) * (1000 - BK368)/1000</f>
        <v>0</v>
      </c>
      <c r="AJ368">
        <v>1880.29764114191</v>
      </c>
      <c r="AK368">
        <v>1866.3656969697</v>
      </c>
      <c r="AL368">
        <v>-0.665411752057893</v>
      </c>
      <c r="AM368">
        <v>66.8778104933795</v>
      </c>
      <c r="AN368">
        <f>(AP368 - AO368 + BO368*1E3/(8.314*(BQ368+273.15)) * AR368/BN368 * AQ368) * BN368/(100*BB368) * 1000/(1000 - AP368)</f>
        <v>0</v>
      </c>
      <c r="AO368">
        <v>24.6038224967695</v>
      </c>
      <c r="AP368">
        <v>24.9612636363636</v>
      </c>
      <c r="AQ368">
        <v>-0.000160191451618483</v>
      </c>
      <c r="AR368">
        <v>77.414151381061</v>
      </c>
      <c r="AS368">
        <v>34</v>
      </c>
      <c r="AT368">
        <v>7</v>
      </c>
      <c r="AU368">
        <f>IF(AS368*$H$13&gt;=AW368,1.0,(AW368/(AW368-AS368*$H$13)))</f>
        <v>0</v>
      </c>
      <c r="AV368">
        <f>(AU368-1)*100</f>
        <v>0</v>
      </c>
      <c r="AW368">
        <f>MAX(0,($B$13+$C$13*BV368)/(1+$D$13*BV368)*BO368/(BQ368+273)*$E$13)</f>
        <v>0</v>
      </c>
      <c r="AX368">
        <f>$B$11*BW368+$C$11*BX368+$F$11*CI368*(1-CL368)</f>
        <v>0</v>
      </c>
      <c r="AY368">
        <f>AX368*AZ368</f>
        <v>0</v>
      </c>
      <c r="AZ368">
        <f>($B$11*$D$9+$C$11*$D$9+$F$11*((CV368+CN368)/MAX(CV368+CN368+CW368, 0.1)*$I$9+CW368/MAX(CV368+CN368+CW368, 0.1)*$J$9))/($B$11+$C$11+$F$11)</f>
        <v>0</v>
      </c>
      <c r="BA368">
        <f>($B$11*$K$9+$C$11*$K$9+$F$11*((CV368+CN368)/MAX(CV368+CN368+CW368, 0.1)*$P$9+CW368/MAX(CV368+CN368+CW368, 0.1)*$Q$9))/($B$11+$C$11+$F$11)</f>
        <v>0</v>
      </c>
      <c r="BB368">
        <v>2.18</v>
      </c>
      <c r="BC368">
        <v>0.5</v>
      </c>
      <c r="BD368" t="s">
        <v>355</v>
      </c>
      <c r="BE368">
        <v>2</v>
      </c>
      <c r="BF368" t="b">
        <v>1</v>
      </c>
      <c r="BG368">
        <v>1656176188.01852</v>
      </c>
      <c r="BH368">
        <v>1823.37592592593</v>
      </c>
      <c r="BI368">
        <v>1836.94148148148</v>
      </c>
      <c r="BJ368">
        <v>24.9660740740741</v>
      </c>
      <c r="BK368">
        <v>24.6026666666667</v>
      </c>
      <c r="BL368">
        <v>1819.03518518519</v>
      </c>
      <c r="BM368">
        <v>24.9145222222222</v>
      </c>
      <c r="BN368">
        <v>500.013777777778</v>
      </c>
      <c r="BO368">
        <v>76.3414148148148</v>
      </c>
      <c r="BP368">
        <v>0.100022607407407</v>
      </c>
      <c r="BQ368">
        <v>28.2255222222222</v>
      </c>
      <c r="BR368">
        <v>28.6128740740741</v>
      </c>
      <c r="BS368">
        <v>999.9</v>
      </c>
      <c r="BT368">
        <v>0</v>
      </c>
      <c r="BU368">
        <v>0</v>
      </c>
      <c r="BV368">
        <v>10011.2259259259</v>
      </c>
      <c r="BW368">
        <v>0</v>
      </c>
      <c r="BX368">
        <v>2002.92666666667</v>
      </c>
      <c r="BY368">
        <v>-13.5658592592593</v>
      </c>
      <c r="BZ368">
        <v>1870.06407407407</v>
      </c>
      <c r="CA368">
        <v>1883.2762962963</v>
      </c>
      <c r="CB368">
        <v>0.363403925925926</v>
      </c>
      <c r="CC368">
        <v>1836.94148148148</v>
      </c>
      <c r="CD368">
        <v>24.6026666666667</v>
      </c>
      <c r="CE368">
        <v>1.90594518518519</v>
      </c>
      <c r="CF368">
        <v>1.87820185185185</v>
      </c>
      <c r="CG368">
        <v>16.6838851851852</v>
      </c>
      <c r="CH368">
        <v>16.4532962962963</v>
      </c>
      <c r="CI368">
        <v>1999.96</v>
      </c>
      <c r="CJ368">
        <v>0.980001666666667</v>
      </c>
      <c r="CK368">
        <v>0.0199988111111111</v>
      </c>
      <c r="CL368">
        <v>0</v>
      </c>
      <c r="CM368">
        <v>2.47066296296296</v>
      </c>
      <c r="CN368">
        <v>0</v>
      </c>
      <c r="CO368">
        <v>2048.67814814815</v>
      </c>
      <c r="CP368">
        <v>16705.0851851852</v>
      </c>
      <c r="CQ368">
        <v>46.687</v>
      </c>
      <c r="CR368">
        <v>49.5045925925926</v>
      </c>
      <c r="CS368">
        <v>47.687</v>
      </c>
      <c r="CT368">
        <v>47.472</v>
      </c>
      <c r="CU368">
        <v>46.2453333333333</v>
      </c>
      <c r="CV368">
        <v>1959.96</v>
      </c>
      <c r="CW368">
        <v>40</v>
      </c>
      <c r="CX368">
        <v>0</v>
      </c>
      <c r="CY368">
        <v>1656176194.8</v>
      </c>
      <c r="CZ368">
        <v>0</v>
      </c>
      <c r="DA368">
        <v>0</v>
      </c>
      <c r="DB368" t="s">
        <v>356</v>
      </c>
      <c r="DC368">
        <v>1656081796.1</v>
      </c>
      <c r="DD368">
        <v>1656081786.6</v>
      </c>
      <c r="DE368">
        <v>0</v>
      </c>
      <c r="DF368">
        <v>0.447</v>
      </c>
      <c r="DG368">
        <v>0.012</v>
      </c>
      <c r="DH368">
        <v>1.816</v>
      </c>
      <c r="DI368">
        <v>-0.091</v>
      </c>
      <c r="DJ368">
        <v>420</v>
      </c>
      <c r="DK368">
        <v>13</v>
      </c>
      <c r="DL368">
        <v>0.64</v>
      </c>
      <c r="DM368">
        <v>0.22</v>
      </c>
      <c r="DN368">
        <v>-14.4354951219512</v>
      </c>
      <c r="DO368">
        <v>16.5722780487805</v>
      </c>
      <c r="DP368">
        <v>1.65134308484901</v>
      </c>
      <c r="DQ368">
        <v>0</v>
      </c>
      <c r="DR368">
        <v>0.369155024390244</v>
      </c>
      <c r="DS368">
        <v>-0.142031811846689</v>
      </c>
      <c r="DT368">
        <v>0.0160472627458253</v>
      </c>
      <c r="DU368">
        <v>0</v>
      </c>
      <c r="DV368">
        <v>0</v>
      </c>
      <c r="DW368">
        <v>2</v>
      </c>
      <c r="DX368" t="s">
        <v>357</v>
      </c>
      <c r="DY368">
        <v>2.78239</v>
      </c>
      <c r="DZ368">
        <v>2.71647</v>
      </c>
      <c r="EA368">
        <v>0.20094</v>
      </c>
      <c r="EB368">
        <v>0.201519</v>
      </c>
      <c r="EC368">
        <v>0.0883752</v>
      </c>
      <c r="ED368">
        <v>0.0868808</v>
      </c>
      <c r="EE368">
        <v>22102.3</v>
      </c>
      <c r="EF368">
        <v>19172.3</v>
      </c>
      <c r="EG368">
        <v>24813.5</v>
      </c>
      <c r="EH368">
        <v>23431.7</v>
      </c>
      <c r="EI368">
        <v>38724.3</v>
      </c>
      <c r="EJ368">
        <v>35476.4</v>
      </c>
      <c r="EK368">
        <v>44983.2</v>
      </c>
      <c r="EL368">
        <v>41882.4</v>
      </c>
      <c r="EM368">
        <v>1.64433</v>
      </c>
      <c r="EN368">
        <v>2.0567</v>
      </c>
      <c r="EO368">
        <v>-0.0678748</v>
      </c>
      <c r="EP368">
        <v>0</v>
      </c>
      <c r="EQ368">
        <v>29.6845</v>
      </c>
      <c r="ER368">
        <v>999.9</v>
      </c>
      <c r="ES368">
        <v>32.292</v>
      </c>
      <c r="ET368">
        <v>39.418</v>
      </c>
      <c r="EU368">
        <v>30.3981</v>
      </c>
      <c r="EV368">
        <v>53.707</v>
      </c>
      <c r="EW368">
        <v>31.6867</v>
      </c>
      <c r="EX368">
        <v>2</v>
      </c>
      <c r="EY368">
        <v>0.781532</v>
      </c>
      <c r="EZ368">
        <v>6.32469</v>
      </c>
      <c r="FA368">
        <v>20.125</v>
      </c>
      <c r="FB368">
        <v>5.23361</v>
      </c>
      <c r="FC368">
        <v>11.998</v>
      </c>
      <c r="FD368">
        <v>4.95525</v>
      </c>
      <c r="FE368">
        <v>3.30387</v>
      </c>
      <c r="FF368">
        <v>9999</v>
      </c>
      <c r="FG368">
        <v>312.6</v>
      </c>
      <c r="FH368">
        <v>3853.2</v>
      </c>
      <c r="FI368">
        <v>9999</v>
      </c>
      <c r="FJ368">
        <v>1.86813</v>
      </c>
      <c r="FK368">
        <v>1.864</v>
      </c>
      <c r="FL368">
        <v>1.87135</v>
      </c>
      <c r="FM368">
        <v>1.8625</v>
      </c>
      <c r="FN368">
        <v>1.86186</v>
      </c>
      <c r="FO368">
        <v>1.86814</v>
      </c>
      <c r="FP368">
        <v>1.85837</v>
      </c>
      <c r="FQ368">
        <v>1.86461</v>
      </c>
      <c r="FR368">
        <v>5</v>
      </c>
      <c r="FS368">
        <v>0</v>
      </c>
      <c r="FT368">
        <v>0</v>
      </c>
      <c r="FU368">
        <v>0</v>
      </c>
      <c r="FV368" t="s">
        <v>358</v>
      </c>
      <c r="FW368" t="s">
        <v>359</v>
      </c>
      <c r="FX368" t="s">
        <v>360</v>
      </c>
      <c r="FY368" t="s">
        <v>360</v>
      </c>
      <c r="FZ368" t="s">
        <v>360</v>
      </c>
      <c r="GA368" t="s">
        <v>360</v>
      </c>
      <c r="GB368">
        <v>0</v>
      </c>
      <c r="GC368">
        <v>100</v>
      </c>
      <c r="GD368">
        <v>100</v>
      </c>
      <c r="GE368">
        <v>4.33</v>
      </c>
      <c r="GF368">
        <v>0.0515</v>
      </c>
      <c r="GG368">
        <v>0.394990895927804</v>
      </c>
      <c r="GH368">
        <v>0.00311535208462502</v>
      </c>
      <c r="GI368">
        <v>-2.16445174003142e-06</v>
      </c>
      <c r="GJ368">
        <v>9.0383515404126e-10</v>
      </c>
      <c r="GK368">
        <v>0.0515542376217994</v>
      </c>
      <c r="GL368">
        <v>0</v>
      </c>
      <c r="GM368">
        <v>0</v>
      </c>
      <c r="GN368">
        <v>0</v>
      </c>
      <c r="GO368">
        <v>18</v>
      </c>
      <c r="GP368">
        <v>2154</v>
      </c>
      <c r="GQ368">
        <v>2</v>
      </c>
      <c r="GR368">
        <v>17</v>
      </c>
      <c r="GS368">
        <v>1573.3</v>
      </c>
      <c r="GT368">
        <v>1573.5</v>
      </c>
      <c r="GU368">
        <v>4.17603</v>
      </c>
      <c r="GV368">
        <v>0</v>
      </c>
      <c r="GW368">
        <v>1.99829</v>
      </c>
      <c r="GX368">
        <v>2.66479</v>
      </c>
      <c r="GY368">
        <v>2.09351</v>
      </c>
      <c r="GZ368">
        <v>2.34619</v>
      </c>
      <c r="HA368">
        <v>44.5573</v>
      </c>
      <c r="HB368">
        <v>14.7449</v>
      </c>
      <c r="HC368">
        <v>18</v>
      </c>
      <c r="HD368">
        <v>403.744</v>
      </c>
      <c r="HE368">
        <v>692.564</v>
      </c>
      <c r="HF368">
        <v>23.0042</v>
      </c>
      <c r="HG368">
        <v>36.943</v>
      </c>
      <c r="HH368">
        <v>30.0009</v>
      </c>
      <c r="HI368">
        <v>36.6858</v>
      </c>
      <c r="HJ368">
        <v>36.6745</v>
      </c>
      <c r="HK368">
        <v>100</v>
      </c>
      <c r="HL368">
        <v>20.1793</v>
      </c>
      <c r="HM368">
        <v>21.8353</v>
      </c>
      <c r="HN368">
        <v>23</v>
      </c>
      <c r="HO368">
        <v>1993.93</v>
      </c>
      <c r="HP368">
        <v>24.6983</v>
      </c>
      <c r="HQ368">
        <v>95.1108</v>
      </c>
      <c r="HR368">
        <v>98.3975</v>
      </c>
    </row>
    <row r="369" spans="1:226">
      <c r="A369">
        <v>353</v>
      </c>
      <c r="B369">
        <v>1656178075.1</v>
      </c>
      <c r="C369">
        <v>8278.59999990463</v>
      </c>
      <c r="D369" t="s">
        <v>1067</v>
      </c>
      <c r="E369" t="s">
        <v>1068</v>
      </c>
      <c r="F369">
        <v>5</v>
      </c>
      <c r="G369" t="s">
        <v>1069</v>
      </c>
      <c r="H369" t="s">
        <v>354</v>
      </c>
      <c r="I369">
        <v>1656178067.1</v>
      </c>
      <c r="J369">
        <f>(K369)/1000</f>
        <v>0</v>
      </c>
      <c r="K369">
        <f>IF(BF369, AN369, AH369)</f>
        <v>0</v>
      </c>
      <c r="L369">
        <f>IF(BF369, AI369, AG369)</f>
        <v>0</v>
      </c>
      <c r="M369">
        <f>BH369 - IF(AU369&gt;1, L369*BB369*100.0/(AW369*BV369), 0)</f>
        <v>0</v>
      </c>
      <c r="N369">
        <f>((T369-J369/2)*M369-L369)/(T369+J369/2)</f>
        <v>0</v>
      </c>
      <c r="O369">
        <f>N369*(BO369+BP369)/1000.0</f>
        <v>0</v>
      </c>
      <c r="P369">
        <f>(BH369 - IF(AU369&gt;1, L369*BB369*100.0/(AW369*BV369), 0))*(BO369+BP369)/1000.0</f>
        <v>0</v>
      </c>
      <c r="Q369">
        <f>2.0/((1/S369-1/R369)+SIGN(S369)*SQRT((1/S369-1/R369)*(1/S369-1/R369) + 4*BC369/((BC369+1)*(BC369+1))*(2*1/S369*1/R369-1/R369*1/R369)))</f>
        <v>0</v>
      </c>
      <c r="R369">
        <f>IF(LEFT(BD369,1)&lt;&gt;"0",IF(LEFT(BD369,1)="1",3.0,BE369),$D$5+$E$5*(BV369*BO369/($K$5*1000))+$F$5*(BV369*BO369/($K$5*1000))*MAX(MIN(BB369,$J$5),$I$5)*MAX(MIN(BB369,$J$5),$I$5)+$G$5*MAX(MIN(BB369,$J$5),$I$5)*(BV369*BO369/($K$5*1000))+$H$5*(BV369*BO369/($K$5*1000))*(BV369*BO369/($K$5*1000)))</f>
        <v>0</v>
      </c>
      <c r="S369">
        <f>J369*(1000-(1000*0.61365*exp(17.502*W369/(240.97+W369))/(BO369+BP369)+BJ369)/2)/(1000*0.61365*exp(17.502*W369/(240.97+W369))/(BO369+BP369)-BJ369)</f>
        <v>0</v>
      </c>
      <c r="T369">
        <f>1/((BC369+1)/(Q369/1.6)+1/(R369/1.37)) + BC369/((BC369+1)/(Q369/1.6) + BC369/(R369/1.37))</f>
        <v>0</v>
      </c>
      <c r="U369">
        <f>(AX369*BA369)</f>
        <v>0</v>
      </c>
      <c r="V369">
        <f>(BQ369+(U369+2*0.95*5.67E-8*(((BQ369+$B$7)+273)^4-(BQ369+273)^4)-44100*J369)/(1.84*29.3*R369+8*0.95*5.67E-8*(BQ369+273)^3))</f>
        <v>0</v>
      </c>
      <c r="W369">
        <f>($C$7*BR369+$D$7*BS369+$E$7*V369)</f>
        <v>0</v>
      </c>
      <c r="X369">
        <f>0.61365*exp(17.502*W369/(240.97+W369))</f>
        <v>0</v>
      </c>
      <c r="Y369">
        <f>(Z369/AA369*100)</f>
        <v>0</v>
      </c>
      <c r="Z369">
        <f>BJ369*(BO369+BP369)/1000</f>
        <v>0</v>
      </c>
      <c r="AA369">
        <f>0.61365*exp(17.502*BQ369/(240.97+BQ369))</f>
        <v>0</v>
      </c>
      <c r="AB369">
        <f>(X369-BJ369*(BO369+BP369)/1000)</f>
        <v>0</v>
      </c>
      <c r="AC369">
        <f>(-J369*44100)</f>
        <v>0</v>
      </c>
      <c r="AD369">
        <f>2*29.3*R369*0.92*(BQ369-W369)</f>
        <v>0</v>
      </c>
      <c r="AE369">
        <f>2*0.95*5.67E-8*(((BQ369+$B$7)+273)^4-(W369+273)^4)</f>
        <v>0</v>
      </c>
      <c r="AF369">
        <f>U369+AE369+AC369+AD369</f>
        <v>0</v>
      </c>
      <c r="AG369">
        <f>BN369*AU369*(BI369-BH369*(1000-AU369*BK369)/(1000-AU369*BJ369))/(100*BB369)</f>
        <v>0</v>
      </c>
      <c r="AH369">
        <f>1000*BN369*AU369*(BJ369-BK369)/(100*BB369*(1000-AU369*BJ369))</f>
        <v>0</v>
      </c>
      <c r="AI369">
        <f>(AJ369 - AK369 - BO369*1E3/(8.314*(BQ369+273.15)) * AM369/BN369 * AL369) * BN369/(100*BB369) * (1000 - BK369)/1000</f>
        <v>0</v>
      </c>
      <c r="AJ369">
        <v>429.446353666892</v>
      </c>
      <c r="AK369">
        <v>416.1698</v>
      </c>
      <c r="AL369">
        <v>-0.000167077909870088</v>
      </c>
      <c r="AM369">
        <v>66.8791295420707</v>
      </c>
      <c r="AN369">
        <f>(AP369 - AO369 + BO369*1E3/(8.314*(BQ369+273.15)) * AR369/BN369 * AQ369) * BN369/(100*BB369) * 1000/(1000 - AP369)</f>
        <v>0</v>
      </c>
      <c r="AO369">
        <v>21.9508977603723</v>
      </c>
      <c r="AP369">
        <v>24.4117853146853</v>
      </c>
      <c r="AQ369">
        <v>3.53206589543833e-05</v>
      </c>
      <c r="AR369">
        <v>78.9869845117547</v>
      </c>
      <c r="AS369">
        <v>57</v>
      </c>
      <c r="AT369">
        <v>11</v>
      </c>
      <c r="AU369">
        <f>IF(AS369*$H$13&gt;=AW369,1.0,(AW369/(AW369-AS369*$H$13)))</f>
        <v>0</v>
      </c>
      <c r="AV369">
        <f>(AU369-1)*100</f>
        <v>0</v>
      </c>
      <c r="AW369">
        <f>MAX(0,($B$13+$C$13*BV369)/(1+$D$13*BV369)*BO369/(BQ369+273)*$E$13)</f>
        <v>0</v>
      </c>
      <c r="AX369">
        <f>$B$11*BW369+$C$11*BX369+$F$11*CI369*(1-CL369)</f>
        <v>0</v>
      </c>
      <c r="AY369">
        <f>AX369*AZ369</f>
        <v>0</v>
      </c>
      <c r="AZ369">
        <f>($B$11*$D$9+$C$11*$D$9+$F$11*((CV369+CN369)/MAX(CV369+CN369+CW369, 0.1)*$I$9+CW369/MAX(CV369+CN369+CW369, 0.1)*$J$9))/($B$11+$C$11+$F$11)</f>
        <v>0</v>
      </c>
      <c r="BA369">
        <f>($B$11*$K$9+$C$11*$K$9+$F$11*((CV369+CN369)/MAX(CV369+CN369+CW369, 0.1)*$P$9+CW369/MAX(CV369+CN369+CW369, 0.1)*$Q$9))/($B$11+$C$11+$F$11)</f>
        <v>0</v>
      </c>
      <c r="BB369">
        <v>2.18</v>
      </c>
      <c r="BC369">
        <v>0.5</v>
      </c>
      <c r="BD369" t="s">
        <v>355</v>
      </c>
      <c r="BE369">
        <v>2</v>
      </c>
      <c r="BF369" t="b">
        <v>1</v>
      </c>
      <c r="BG369">
        <v>1656178067.1</v>
      </c>
      <c r="BH369">
        <v>406.039225806452</v>
      </c>
      <c r="BI369">
        <v>420.051258064516</v>
      </c>
      <c r="BJ369">
        <v>24.4057225806452</v>
      </c>
      <c r="BK369">
        <v>21.9516419354839</v>
      </c>
      <c r="BL369">
        <v>404.677967741936</v>
      </c>
      <c r="BM369">
        <v>24.3541709677419</v>
      </c>
      <c r="BN369">
        <v>500.000774193548</v>
      </c>
      <c r="BO369">
        <v>76.3426516129032</v>
      </c>
      <c r="BP369">
        <v>0.0999287419354839</v>
      </c>
      <c r="BQ369">
        <v>27.6303225806452</v>
      </c>
      <c r="BR369">
        <v>28.732835483871</v>
      </c>
      <c r="BS369">
        <v>999.9</v>
      </c>
      <c r="BT369">
        <v>0</v>
      </c>
      <c r="BU369">
        <v>0</v>
      </c>
      <c r="BV369">
        <v>10017.2064516129</v>
      </c>
      <c r="BW369">
        <v>0</v>
      </c>
      <c r="BX369">
        <v>2120.4435483871</v>
      </c>
      <c r="BY369">
        <v>-14.012064516129</v>
      </c>
      <c r="BZ369">
        <v>416.196677419355</v>
      </c>
      <c r="CA369">
        <v>429.478967741935</v>
      </c>
      <c r="CB369">
        <v>2.45407935483871</v>
      </c>
      <c r="CC369">
        <v>420.051258064516</v>
      </c>
      <c r="CD369">
        <v>21.9516419354839</v>
      </c>
      <c r="CE369">
        <v>1.86319870967742</v>
      </c>
      <c r="CF369">
        <v>1.67584774193548</v>
      </c>
      <c r="CG369">
        <v>16.3273193548387</v>
      </c>
      <c r="CH369">
        <v>14.6744870967742</v>
      </c>
      <c r="CI369">
        <v>2000.00193548387</v>
      </c>
      <c r="CJ369">
        <v>0.979998774193548</v>
      </c>
      <c r="CK369">
        <v>0.0200017</v>
      </c>
      <c r="CL369">
        <v>0</v>
      </c>
      <c r="CM369">
        <v>2.54017096774193</v>
      </c>
      <c r="CN369">
        <v>0</v>
      </c>
      <c r="CO369">
        <v>3904.72709677419</v>
      </c>
      <c r="CP369">
        <v>16705.4032258065</v>
      </c>
      <c r="CQ369">
        <v>48.4573225806451</v>
      </c>
      <c r="CR369">
        <v>50.7215483870968</v>
      </c>
      <c r="CS369">
        <v>49.620935483871</v>
      </c>
      <c r="CT369">
        <v>48.3607741935484</v>
      </c>
      <c r="CU369">
        <v>47.625</v>
      </c>
      <c r="CV369">
        <v>1960.00193548387</v>
      </c>
      <c r="CW369">
        <v>40</v>
      </c>
      <c r="CX369">
        <v>0</v>
      </c>
      <c r="CY369">
        <v>1656178074</v>
      </c>
      <c r="CZ369">
        <v>0</v>
      </c>
      <c r="DA369">
        <v>0</v>
      </c>
      <c r="DB369" t="s">
        <v>356</v>
      </c>
      <c r="DC369">
        <v>1656081796.1</v>
      </c>
      <c r="DD369">
        <v>1656081786.6</v>
      </c>
      <c r="DE369">
        <v>0</v>
      </c>
      <c r="DF369">
        <v>0.447</v>
      </c>
      <c r="DG369">
        <v>0.012</v>
      </c>
      <c r="DH369">
        <v>1.816</v>
      </c>
      <c r="DI369">
        <v>-0.091</v>
      </c>
      <c r="DJ369">
        <v>420</v>
      </c>
      <c r="DK369">
        <v>13</v>
      </c>
      <c r="DL369">
        <v>0.64</v>
      </c>
      <c r="DM369">
        <v>0.22</v>
      </c>
      <c r="DN369">
        <v>-13.9950390243902</v>
      </c>
      <c r="DO369">
        <v>-0.286632752613257</v>
      </c>
      <c r="DP369">
        <v>0.0408742681178531</v>
      </c>
      <c r="DQ369">
        <v>0</v>
      </c>
      <c r="DR369">
        <v>2.45441317073171</v>
      </c>
      <c r="DS369">
        <v>0.00555742160279577</v>
      </c>
      <c r="DT369">
        <v>0.0043867630374184</v>
      </c>
      <c r="DU369">
        <v>1</v>
      </c>
      <c r="DV369">
        <v>1</v>
      </c>
      <c r="DW369">
        <v>2</v>
      </c>
      <c r="DX369" t="s">
        <v>375</v>
      </c>
      <c r="DY369">
        <v>2.79629</v>
      </c>
      <c r="DZ369">
        <v>2.71664</v>
      </c>
      <c r="EA369">
        <v>0.0738644</v>
      </c>
      <c r="EB369">
        <v>0.0759619</v>
      </c>
      <c r="EC369">
        <v>0.0872775</v>
      </c>
      <c r="ED369">
        <v>0.080376</v>
      </c>
      <c r="EE369">
        <v>25724.2</v>
      </c>
      <c r="EF369">
        <v>22284.3</v>
      </c>
      <c r="EG369">
        <v>24902.8</v>
      </c>
      <c r="EH369">
        <v>23521</v>
      </c>
      <c r="EI369">
        <v>38887.9</v>
      </c>
      <c r="EJ369">
        <v>35853.9</v>
      </c>
      <c r="EK369">
        <v>45123.1</v>
      </c>
      <c r="EL369">
        <v>42029.2</v>
      </c>
      <c r="EM369">
        <v>1.61157</v>
      </c>
      <c r="EN369">
        <v>2.05788</v>
      </c>
      <c r="EO369">
        <v>0.0443682</v>
      </c>
      <c r="EP369">
        <v>0</v>
      </c>
      <c r="EQ369">
        <v>28.0129</v>
      </c>
      <c r="ER369">
        <v>999.9</v>
      </c>
      <c r="ES369">
        <v>25.809</v>
      </c>
      <c r="ET369">
        <v>41.291</v>
      </c>
      <c r="EU369">
        <v>26.8458</v>
      </c>
      <c r="EV369">
        <v>52.1436</v>
      </c>
      <c r="EW369">
        <v>33.3213</v>
      </c>
      <c r="EX369">
        <v>2</v>
      </c>
      <c r="EY369">
        <v>0.637119</v>
      </c>
      <c r="EZ369">
        <v>4.69368</v>
      </c>
      <c r="FA369">
        <v>20.1775</v>
      </c>
      <c r="FB369">
        <v>5.23017</v>
      </c>
      <c r="FC369">
        <v>11.992</v>
      </c>
      <c r="FD369">
        <v>4.95555</v>
      </c>
      <c r="FE369">
        <v>3.304</v>
      </c>
      <c r="FF369">
        <v>9999</v>
      </c>
      <c r="FG369">
        <v>313.2</v>
      </c>
      <c r="FH369">
        <v>3902.1</v>
      </c>
      <c r="FI369">
        <v>9999</v>
      </c>
      <c r="FJ369">
        <v>1.86813</v>
      </c>
      <c r="FK369">
        <v>1.86401</v>
      </c>
      <c r="FL369">
        <v>1.87134</v>
      </c>
      <c r="FM369">
        <v>1.8626</v>
      </c>
      <c r="FN369">
        <v>1.86188</v>
      </c>
      <c r="FO369">
        <v>1.8682</v>
      </c>
      <c r="FP369">
        <v>1.85837</v>
      </c>
      <c r="FQ369">
        <v>1.86461</v>
      </c>
      <c r="FR369">
        <v>5</v>
      </c>
      <c r="FS369">
        <v>0</v>
      </c>
      <c r="FT369">
        <v>0</v>
      </c>
      <c r="FU369">
        <v>0</v>
      </c>
      <c r="FV369" t="s">
        <v>358</v>
      </c>
      <c r="FW369" t="s">
        <v>359</v>
      </c>
      <c r="FX369" t="s">
        <v>360</v>
      </c>
      <c r="FY369" t="s">
        <v>360</v>
      </c>
      <c r="FZ369" t="s">
        <v>360</v>
      </c>
      <c r="GA369" t="s">
        <v>360</v>
      </c>
      <c r="GB369">
        <v>0</v>
      </c>
      <c r="GC369">
        <v>100</v>
      </c>
      <c r="GD369">
        <v>100</v>
      </c>
      <c r="GE369">
        <v>1.361</v>
      </c>
      <c r="GF369">
        <v>0.0516</v>
      </c>
      <c r="GG369">
        <v>0.394990895927804</v>
      </c>
      <c r="GH369">
        <v>0.00311535208462502</v>
      </c>
      <c r="GI369">
        <v>-2.16445174003142e-06</v>
      </c>
      <c r="GJ369">
        <v>9.0383515404126e-10</v>
      </c>
      <c r="GK369">
        <v>0.0515542376217994</v>
      </c>
      <c r="GL369">
        <v>0</v>
      </c>
      <c r="GM369">
        <v>0</v>
      </c>
      <c r="GN369">
        <v>0</v>
      </c>
      <c r="GO369">
        <v>18</v>
      </c>
      <c r="GP369">
        <v>2154</v>
      </c>
      <c r="GQ369">
        <v>2</v>
      </c>
      <c r="GR369">
        <v>17</v>
      </c>
      <c r="GS369">
        <v>1604.7</v>
      </c>
      <c r="GT369">
        <v>1604.8</v>
      </c>
      <c r="GU369">
        <v>1.34155</v>
      </c>
      <c r="GV369">
        <v>2.40723</v>
      </c>
      <c r="GW369">
        <v>1.99829</v>
      </c>
      <c r="GX369">
        <v>2.65869</v>
      </c>
      <c r="GY369">
        <v>2.09351</v>
      </c>
      <c r="GZ369">
        <v>2.43408</v>
      </c>
      <c r="HA369">
        <v>45.1768</v>
      </c>
      <c r="HB369">
        <v>14.4122</v>
      </c>
      <c r="HC369">
        <v>18</v>
      </c>
      <c r="HD369">
        <v>377.386</v>
      </c>
      <c r="HE369">
        <v>677.54</v>
      </c>
      <c r="HF369">
        <v>23.0001</v>
      </c>
      <c r="HG369">
        <v>35.176</v>
      </c>
      <c r="HH369">
        <v>30.0003</v>
      </c>
      <c r="HI369">
        <v>35.216</v>
      </c>
      <c r="HJ369">
        <v>35.1809</v>
      </c>
      <c r="HK369">
        <v>26.8967</v>
      </c>
      <c r="HL369">
        <v>12.5879</v>
      </c>
      <c r="HM369">
        <v>3.82785</v>
      </c>
      <c r="HN369">
        <v>23</v>
      </c>
      <c r="HO369">
        <v>413.312</v>
      </c>
      <c r="HP369">
        <v>21.9184</v>
      </c>
      <c r="HQ369">
        <v>95.4232</v>
      </c>
      <c r="HR369">
        <v>98.7532</v>
      </c>
    </row>
    <row r="370" spans="1:226">
      <c r="A370">
        <v>354</v>
      </c>
      <c r="B370">
        <v>1656178080.1</v>
      </c>
      <c r="C370">
        <v>8283.59999990463</v>
      </c>
      <c r="D370" t="s">
        <v>1070</v>
      </c>
      <c r="E370" t="s">
        <v>1071</v>
      </c>
      <c r="F370">
        <v>5</v>
      </c>
      <c r="G370" t="s">
        <v>1069</v>
      </c>
      <c r="H370" t="s">
        <v>354</v>
      </c>
      <c r="I370">
        <v>1656178072.25517</v>
      </c>
      <c r="J370">
        <f>(K370)/1000</f>
        <v>0</v>
      </c>
      <c r="K370">
        <f>IF(BF370, AN370, AH370)</f>
        <v>0</v>
      </c>
      <c r="L370">
        <f>IF(BF370, AI370, AG370)</f>
        <v>0</v>
      </c>
      <c r="M370">
        <f>BH370 - IF(AU370&gt;1, L370*BB370*100.0/(AW370*BV370), 0)</f>
        <v>0</v>
      </c>
      <c r="N370">
        <f>((T370-J370/2)*M370-L370)/(T370+J370/2)</f>
        <v>0</v>
      </c>
      <c r="O370">
        <f>N370*(BO370+BP370)/1000.0</f>
        <v>0</v>
      </c>
      <c r="P370">
        <f>(BH370 - IF(AU370&gt;1, L370*BB370*100.0/(AW370*BV370), 0))*(BO370+BP370)/1000.0</f>
        <v>0</v>
      </c>
      <c r="Q370">
        <f>2.0/((1/S370-1/R370)+SIGN(S370)*SQRT((1/S370-1/R370)*(1/S370-1/R370) + 4*BC370/((BC370+1)*(BC370+1))*(2*1/S370*1/R370-1/R370*1/R370)))</f>
        <v>0</v>
      </c>
      <c r="R370">
        <f>IF(LEFT(BD370,1)&lt;&gt;"0",IF(LEFT(BD370,1)="1",3.0,BE370),$D$5+$E$5*(BV370*BO370/($K$5*1000))+$F$5*(BV370*BO370/($K$5*1000))*MAX(MIN(BB370,$J$5),$I$5)*MAX(MIN(BB370,$J$5),$I$5)+$G$5*MAX(MIN(BB370,$J$5),$I$5)*(BV370*BO370/($K$5*1000))+$H$5*(BV370*BO370/($K$5*1000))*(BV370*BO370/($K$5*1000)))</f>
        <v>0</v>
      </c>
      <c r="S370">
        <f>J370*(1000-(1000*0.61365*exp(17.502*W370/(240.97+W370))/(BO370+BP370)+BJ370)/2)/(1000*0.61365*exp(17.502*W370/(240.97+W370))/(BO370+BP370)-BJ370)</f>
        <v>0</v>
      </c>
      <c r="T370">
        <f>1/((BC370+1)/(Q370/1.6)+1/(R370/1.37)) + BC370/((BC370+1)/(Q370/1.6) + BC370/(R370/1.37))</f>
        <v>0</v>
      </c>
      <c r="U370">
        <f>(AX370*BA370)</f>
        <v>0</v>
      </c>
      <c r="V370">
        <f>(BQ370+(U370+2*0.95*5.67E-8*(((BQ370+$B$7)+273)^4-(BQ370+273)^4)-44100*J370)/(1.84*29.3*R370+8*0.95*5.67E-8*(BQ370+273)^3))</f>
        <v>0</v>
      </c>
      <c r="W370">
        <f>($C$7*BR370+$D$7*BS370+$E$7*V370)</f>
        <v>0</v>
      </c>
      <c r="X370">
        <f>0.61365*exp(17.502*W370/(240.97+W370))</f>
        <v>0</v>
      </c>
      <c r="Y370">
        <f>(Z370/AA370*100)</f>
        <v>0</v>
      </c>
      <c r="Z370">
        <f>BJ370*(BO370+BP370)/1000</f>
        <v>0</v>
      </c>
      <c r="AA370">
        <f>0.61365*exp(17.502*BQ370/(240.97+BQ370))</f>
        <v>0</v>
      </c>
      <c r="AB370">
        <f>(X370-BJ370*(BO370+BP370)/1000)</f>
        <v>0</v>
      </c>
      <c r="AC370">
        <f>(-J370*44100)</f>
        <v>0</v>
      </c>
      <c r="AD370">
        <f>2*29.3*R370*0.92*(BQ370-W370)</f>
        <v>0</v>
      </c>
      <c r="AE370">
        <f>2*0.95*5.67E-8*(((BQ370+$B$7)+273)^4-(W370+273)^4)</f>
        <v>0</v>
      </c>
      <c r="AF370">
        <f>U370+AE370+AC370+AD370</f>
        <v>0</v>
      </c>
      <c r="AG370">
        <f>BN370*AU370*(BI370-BH370*(1000-AU370*BK370)/(1000-AU370*BJ370))/(100*BB370)</f>
        <v>0</v>
      </c>
      <c r="AH370">
        <f>1000*BN370*AU370*(BJ370-BK370)/(100*BB370*(1000-AU370*BJ370))</f>
        <v>0</v>
      </c>
      <c r="AI370">
        <f>(AJ370 - AK370 - BO370*1E3/(8.314*(BQ370+273.15)) * AM370/BN370 * AL370) * BN370/(100*BB370) * (1000 - BK370)/1000</f>
        <v>0</v>
      </c>
      <c r="AJ370">
        <v>429.482449795982</v>
      </c>
      <c r="AK370">
        <v>416.028103030303</v>
      </c>
      <c r="AL370">
        <v>-0.0524679103906549</v>
      </c>
      <c r="AM370">
        <v>66.8791295420707</v>
      </c>
      <c r="AN370">
        <f>(AP370 - AO370 + BO370*1E3/(8.314*(BQ370+273.15)) * AR370/BN370 * AQ370) * BN370/(100*BB370) * 1000/(1000 - AP370)</f>
        <v>0</v>
      </c>
      <c r="AO370">
        <v>21.9495661809116</v>
      </c>
      <c r="AP370">
        <v>24.4198363636364</v>
      </c>
      <c r="AQ370">
        <v>2.40502904465675e-05</v>
      </c>
      <c r="AR370">
        <v>78.9869845117547</v>
      </c>
      <c r="AS370">
        <v>57</v>
      </c>
      <c r="AT370">
        <v>11</v>
      </c>
      <c r="AU370">
        <f>IF(AS370*$H$13&gt;=AW370,1.0,(AW370/(AW370-AS370*$H$13)))</f>
        <v>0</v>
      </c>
      <c r="AV370">
        <f>(AU370-1)*100</f>
        <v>0</v>
      </c>
      <c r="AW370">
        <f>MAX(0,($B$13+$C$13*BV370)/(1+$D$13*BV370)*BO370/(BQ370+273)*$E$13)</f>
        <v>0</v>
      </c>
      <c r="AX370">
        <f>$B$11*BW370+$C$11*BX370+$F$11*CI370*(1-CL370)</f>
        <v>0</v>
      </c>
      <c r="AY370">
        <f>AX370*AZ370</f>
        <v>0</v>
      </c>
      <c r="AZ370">
        <f>($B$11*$D$9+$C$11*$D$9+$F$11*((CV370+CN370)/MAX(CV370+CN370+CW370, 0.1)*$I$9+CW370/MAX(CV370+CN370+CW370, 0.1)*$J$9))/($B$11+$C$11+$F$11)</f>
        <v>0</v>
      </c>
      <c r="BA370">
        <f>($B$11*$K$9+$C$11*$K$9+$F$11*((CV370+CN370)/MAX(CV370+CN370+CW370, 0.1)*$P$9+CW370/MAX(CV370+CN370+CW370, 0.1)*$Q$9))/($B$11+$C$11+$F$11)</f>
        <v>0</v>
      </c>
      <c r="BB370">
        <v>2.18</v>
      </c>
      <c r="BC370">
        <v>0.5</v>
      </c>
      <c r="BD370" t="s">
        <v>355</v>
      </c>
      <c r="BE370">
        <v>2</v>
      </c>
      <c r="BF370" t="b">
        <v>1</v>
      </c>
      <c r="BG370">
        <v>1656178072.25517</v>
      </c>
      <c r="BH370">
        <v>406.029724137931</v>
      </c>
      <c r="BI370">
        <v>419.866</v>
      </c>
      <c r="BJ370">
        <v>24.4099896551724</v>
      </c>
      <c r="BK370">
        <v>21.9505517241379</v>
      </c>
      <c r="BL370">
        <v>404.668586206896</v>
      </c>
      <c r="BM370">
        <v>24.3584413793103</v>
      </c>
      <c r="BN370">
        <v>500.005965517241</v>
      </c>
      <c r="BO370">
        <v>76.3424827586207</v>
      </c>
      <c r="BP370">
        <v>0.0999747482758621</v>
      </c>
      <c r="BQ370">
        <v>27.6324137931034</v>
      </c>
      <c r="BR370">
        <v>28.7320620689655</v>
      </c>
      <c r="BS370">
        <v>999.9</v>
      </c>
      <c r="BT370">
        <v>0</v>
      </c>
      <c r="BU370">
        <v>0</v>
      </c>
      <c r="BV370">
        <v>10016.1027586207</v>
      </c>
      <c r="BW370">
        <v>0</v>
      </c>
      <c r="BX370">
        <v>2134.72172413793</v>
      </c>
      <c r="BY370">
        <v>-13.8362172413793</v>
      </c>
      <c r="BZ370">
        <v>416.188827586207</v>
      </c>
      <c r="CA370">
        <v>429.289068965517</v>
      </c>
      <c r="CB370">
        <v>2.45943482758621</v>
      </c>
      <c r="CC370">
        <v>419.866</v>
      </c>
      <c r="CD370">
        <v>21.9505517241379</v>
      </c>
      <c r="CE370">
        <v>1.86352068965517</v>
      </c>
      <c r="CF370">
        <v>1.67576034482759</v>
      </c>
      <c r="CG370">
        <v>16.3300310344828</v>
      </c>
      <c r="CH370">
        <v>14.6736931034483</v>
      </c>
      <c r="CI370">
        <v>1999.99</v>
      </c>
      <c r="CJ370">
        <v>0.979998724137931</v>
      </c>
      <c r="CK370">
        <v>0.0200017517241379</v>
      </c>
      <c r="CL370">
        <v>0</v>
      </c>
      <c r="CM370">
        <v>2.54205172413793</v>
      </c>
      <c r="CN370">
        <v>0</v>
      </c>
      <c r="CO370">
        <v>3929.15724137931</v>
      </c>
      <c r="CP370">
        <v>16705.3034482759</v>
      </c>
      <c r="CQ370">
        <v>48.4695862068966</v>
      </c>
      <c r="CR370">
        <v>50.728275862069</v>
      </c>
      <c r="CS370">
        <v>49.6206551724138</v>
      </c>
      <c r="CT370">
        <v>48.3663103448276</v>
      </c>
      <c r="CU370">
        <v>47.625</v>
      </c>
      <c r="CV370">
        <v>1959.98965517241</v>
      </c>
      <c r="CW370">
        <v>40.0003448275862</v>
      </c>
      <c r="CX370">
        <v>0</v>
      </c>
      <c r="CY370">
        <v>1656178078.8</v>
      </c>
      <c r="CZ370">
        <v>0</v>
      </c>
      <c r="DA370">
        <v>0</v>
      </c>
      <c r="DB370" t="s">
        <v>356</v>
      </c>
      <c r="DC370">
        <v>1656081796.1</v>
      </c>
      <c r="DD370">
        <v>1656081786.6</v>
      </c>
      <c r="DE370">
        <v>0</v>
      </c>
      <c r="DF370">
        <v>0.447</v>
      </c>
      <c r="DG370">
        <v>0.012</v>
      </c>
      <c r="DH370">
        <v>1.816</v>
      </c>
      <c r="DI370">
        <v>-0.091</v>
      </c>
      <c r="DJ370">
        <v>420</v>
      </c>
      <c r="DK370">
        <v>13</v>
      </c>
      <c r="DL370">
        <v>0.64</v>
      </c>
      <c r="DM370">
        <v>0.22</v>
      </c>
      <c r="DN370">
        <v>-13.9673658536585</v>
      </c>
      <c r="DO370">
        <v>0.682699651567957</v>
      </c>
      <c r="DP370">
        <v>0.172426320227505</v>
      </c>
      <c r="DQ370">
        <v>0</v>
      </c>
      <c r="DR370">
        <v>2.45619365853659</v>
      </c>
      <c r="DS370">
        <v>0.0542527526132386</v>
      </c>
      <c r="DT370">
        <v>0.0062092542092124</v>
      </c>
      <c r="DU370">
        <v>1</v>
      </c>
      <c r="DV370">
        <v>1</v>
      </c>
      <c r="DW370">
        <v>2</v>
      </c>
      <c r="DX370" t="s">
        <v>375</v>
      </c>
      <c r="DY370">
        <v>2.79655</v>
      </c>
      <c r="DZ370">
        <v>2.71663</v>
      </c>
      <c r="EA370">
        <v>0.0738286</v>
      </c>
      <c r="EB370">
        <v>0.0755589</v>
      </c>
      <c r="EC370">
        <v>0.0872973</v>
      </c>
      <c r="ED370">
        <v>0.0803767</v>
      </c>
      <c r="EE370">
        <v>25724.9</v>
      </c>
      <c r="EF370">
        <v>22293.9</v>
      </c>
      <c r="EG370">
        <v>24902.5</v>
      </c>
      <c r="EH370">
        <v>23520.8</v>
      </c>
      <c r="EI370">
        <v>38886.9</v>
      </c>
      <c r="EJ370">
        <v>35853.5</v>
      </c>
      <c r="EK370">
        <v>45122.9</v>
      </c>
      <c r="EL370">
        <v>42028.8</v>
      </c>
      <c r="EM370">
        <v>1.6114</v>
      </c>
      <c r="EN370">
        <v>2.05753</v>
      </c>
      <c r="EO370">
        <v>0.0451431</v>
      </c>
      <c r="EP370">
        <v>0</v>
      </c>
      <c r="EQ370">
        <v>27.9974</v>
      </c>
      <c r="ER370">
        <v>999.9</v>
      </c>
      <c r="ES370">
        <v>25.778</v>
      </c>
      <c r="ET370">
        <v>41.271</v>
      </c>
      <c r="EU370">
        <v>26.7844</v>
      </c>
      <c r="EV370">
        <v>52.6636</v>
      </c>
      <c r="EW370">
        <v>33.3133</v>
      </c>
      <c r="EX370">
        <v>2</v>
      </c>
      <c r="EY370">
        <v>0.637586</v>
      </c>
      <c r="EZ370">
        <v>4.70276</v>
      </c>
      <c r="FA370">
        <v>20.1773</v>
      </c>
      <c r="FB370">
        <v>5.23077</v>
      </c>
      <c r="FC370">
        <v>11.992</v>
      </c>
      <c r="FD370">
        <v>4.9553</v>
      </c>
      <c r="FE370">
        <v>3.30395</v>
      </c>
      <c r="FF370">
        <v>9999</v>
      </c>
      <c r="FG370">
        <v>313.2</v>
      </c>
      <c r="FH370">
        <v>3902.1</v>
      </c>
      <c r="FI370">
        <v>9999</v>
      </c>
      <c r="FJ370">
        <v>1.86813</v>
      </c>
      <c r="FK370">
        <v>1.86401</v>
      </c>
      <c r="FL370">
        <v>1.87135</v>
      </c>
      <c r="FM370">
        <v>1.86263</v>
      </c>
      <c r="FN370">
        <v>1.86188</v>
      </c>
      <c r="FO370">
        <v>1.86819</v>
      </c>
      <c r="FP370">
        <v>1.85837</v>
      </c>
      <c r="FQ370">
        <v>1.8646</v>
      </c>
      <c r="FR370">
        <v>5</v>
      </c>
      <c r="FS370">
        <v>0</v>
      </c>
      <c r="FT370">
        <v>0</v>
      </c>
      <c r="FU370">
        <v>0</v>
      </c>
      <c r="FV370" t="s">
        <v>358</v>
      </c>
      <c r="FW370" t="s">
        <v>359</v>
      </c>
      <c r="FX370" t="s">
        <v>360</v>
      </c>
      <c r="FY370" t="s">
        <v>360</v>
      </c>
      <c r="FZ370" t="s">
        <v>360</v>
      </c>
      <c r="GA370" t="s">
        <v>360</v>
      </c>
      <c r="GB370">
        <v>0</v>
      </c>
      <c r="GC370">
        <v>100</v>
      </c>
      <c r="GD370">
        <v>100</v>
      </c>
      <c r="GE370">
        <v>1.36</v>
      </c>
      <c r="GF370">
        <v>0.0516</v>
      </c>
      <c r="GG370">
        <v>0.394990895927804</v>
      </c>
      <c r="GH370">
        <v>0.00311535208462502</v>
      </c>
      <c r="GI370">
        <v>-2.16445174003142e-06</v>
      </c>
      <c r="GJ370">
        <v>9.0383515404126e-10</v>
      </c>
      <c r="GK370">
        <v>0.0515542376217994</v>
      </c>
      <c r="GL370">
        <v>0</v>
      </c>
      <c r="GM370">
        <v>0</v>
      </c>
      <c r="GN370">
        <v>0</v>
      </c>
      <c r="GO370">
        <v>18</v>
      </c>
      <c r="GP370">
        <v>2154</v>
      </c>
      <c r="GQ370">
        <v>2</v>
      </c>
      <c r="GR370">
        <v>17</v>
      </c>
      <c r="GS370">
        <v>1604.7</v>
      </c>
      <c r="GT370">
        <v>1604.9</v>
      </c>
      <c r="GU370">
        <v>1.31836</v>
      </c>
      <c r="GV370">
        <v>2.40234</v>
      </c>
      <c r="GW370">
        <v>1.99829</v>
      </c>
      <c r="GX370">
        <v>2.65869</v>
      </c>
      <c r="GY370">
        <v>2.09351</v>
      </c>
      <c r="GZ370">
        <v>2.41455</v>
      </c>
      <c r="HA370">
        <v>45.1768</v>
      </c>
      <c r="HB370">
        <v>14.4122</v>
      </c>
      <c r="HC370">
        <v>18</v>
      </c>
      <c r="HD370">
        <v>377.306</v>
      </c>
      <c r="HE370">
        <v>677.26</v>
      </c>
      <c r="HF370">
        <v>23.0011</v>
      </c>
      <c r="HG370">
        <v>35.1794</v>
      </c>
      <c r="HH370">
        <v>30.0004</v>
      </c>
      <c r="HI370">
        <v>35.219</v>
      </c>
      <c r="HJ370">
        <v>35.1835</v>
      </c>
      <c r="HK370">
        <v>26.371</v>
      </c>
      <c r="HL370">
        <v>12.5879</v>
      </c>
      <c r="HM370">
        <v>3.82785</v>
      </c>
      <c r="HN370">
        <v>23</v>
      </c>
      <c r="HO370">
        <v>399.829</v>
      </c>
      <c r="HP370">
        <v>21.8775</v>
      </c>
      <c r="HQ370">
        <v>95.4224</v>
      </c>
      <c r="HR370">
        <v>98.7524</v>
      </c>
    </row>
    <row r="371" spans="1:226">
      <c r="A371">
        <v>355</v>
      </c>
      <c r="B371">
        <v>1656178085.1</v>
      </c>
      <c r="C371">
        <v>8288.59999990463</v>
      </c>
      <c r="D371" t="s">
        <v>1072</v>
      </c>
      <c r="E371" t="s">
        <v>1073</v>
      </c>
      <c r="F371">
        <v>5</v>
      </c>
      <c r="G371" t="s">
        <v>1069</v>
      </c>
      <c r="H371" t="s">
        <v>354</v>
      </c>
      <c r="I371">
        <v>1656178077.33214</v>
      </c>
      <c r="J371">
        <f>(K371)/1000</f>
        <v>0</v>
      </c>
      <c r="K371">
        <f>IF(BF371, AN371, AH371)</f>
        <v>0</v>
      </c>
      <c r="L371">
        <f>IF(BF371, AI371, AG371)</f>
        <v>0</v>
      </c>
      <c r="M371">
        <f>BH371 - IF(AU371&gt;1, L371*BB371*100.0/(AW371*BV371), 0)</f>
        <v>0</v>
      </c>
      <c r="N371">
        <f>((T371-J371/2)*M371-L371)/(T371+J371/2)</f>
        <v>0</v>
      </c>
      <c r="O371">
        <f>N371*(BO371+BP371)/1000.0</f>
        <v>0</v>
      </c>
      <c r="P371">
        <f>(BH371 - IF(AU371&gt;1, L371*BB371*100.0/(AW371*BV371), 0))*(BO371+BP371)/1000.0</f>
        <v>0</v>
      </c>
      <c r="Q371">
        <f>2.0/((1/S371-1/R371)+SIGN(S371)*SQRT((1/S371-1/R371)*(1/S371-1/R371) + 4*BC371/((BC371+1)*(BC371+1))*(2*1/S371*1/R371-1/R371*1/R371)))</f>
        <v>0</v>
      </c>
      <c r="R371">
        <f>IF(LEFT(BD371,1)&lt;&gt;"0",IF(LEFT(BD371,1)="1",3.0,BE371),$D$5+$E$5*(BV371*BO371/($K$5*1000))+$F$5*(BV371*BO371/($K$5*1000))*MAX(MIN(BB371,$J$5),$I$5)*MAX(MIN(BB371,$J$5),$I$5)+$G$5*MAX(MIN(BB371,$J$5),$I$5)*(BV371*BO371/($K$5*1000))+$H$5*(BV371*BO371/($K$5*1000))*(BV371*BO371/($K$5*1000)))</f>
        <v>0</v>
      </c>
      <c r="S371">
        <f>J371*(1000-(1000*0.61365*exp(17.502*W371/(240.97+W371))/(BO371+BP371)+BJ371)/2)/(1000*0.61365*exp(17.502*W371/(240.97+W371))/(BO371+BP371)-BJ371)</f>
        <v>0</v>
      </c>
      <c r="T371">
        <f>1/((BC371+1)/(Q371/1.6)+1/(R371/1.37)) + BC371/((BC371+1)/(Q371/1.6) + BC371/(R371/1.37))</f>
        <v>0</v>
      </c>
      <c r="U371">
        <f>(AX371*BA371)</f>
        <v>0</v>
      </c>
      <c r="V371">
        <f>(BQ371+(U371+2*0.95*5.67E-8*(((BQ371+$B$7)+273)^4-(BQ371+273)^4)-44100*J371)/(1.84*29.3*R371+8*0.95*5.67E-8*(BQ371+273)^3))</f>
        <v>0</v>
      </c>
      <c r="W371">
        <f>($C$7*BR371+$D$7*BS371+$E$7*V371)</f>
        <v>0</v>
      </c>
      <c r="X371">
        <f>0.61365*exp(17.502*W371/(240.97+W371))</f>
        <v>0</v>
      </c>
      <c r="Y371">
        <f>(Z371/AA371*100)</f>
        <v>0</v>
      </c>
      <c r="Z371">
        <f>BJ371*(BO371+BP371)/1000</f>
        <v>0</v>
      </c>
      <c r="AA371">
        <f>0.61365*exp(17.502*BQ371/(240.97+BQ371))</f>
        <v>0</v>
      </c>
      <c r="AB371">
        <f>(X371-BJ371*(BO371+BP371)/1000)</f>
        <v>0</v>
      </c>
      <c r="AC371">
        <f>(-J371*44100)</f>
        <v>0</v>
      </c>
      <c r="AD371">
        <f>2*29.3*R371*0.92*(BQ371-W371)</f>
        <v>0</v>
      </c>
      <c r="AE371">
        <f>2*0.95*5.67E-8*(((BQ371+$B$7)+273)^4-(W371+273)^4)</f>
        <v>0</v>
      </c>
      <c r="AF371">
        <f>U371+AE371+AC371+AD371</f>
        <v>0</v>
      </c>
      <c r="AG371">
        <f>BN371*AU371*(BI371-BH371*(1000-AU371*BK371)/(1000-AU371*BJ371))/(100*BB371)</f>
        <v>0</v>
      </c>
      <c r="AH371">
        <f>1000*BN371*AU371*(BJ371-BK371)/(100*BB371*(1000-AU371*BJ371))</f>
        <v>0</v>
      </c>
      <c r="AI371">
        <f>(AJ371 - AK371 - BO371*1E3/(8.314*(BQ371+273.15)) * AM371/BN371 * AL371) * BN371/(100*BB371) * (1000 - BK371)/1000</f>
        <v>0</v>
      </c>
      <c r="AJ371">
        <v>423.305844627365</v>
      </c>
      <c r="AK371">
        <v>412.994636363636</v>
      </c>
      <c r="AL371">
        <v>-0.756540872490913</v>
      </c>
      <c r="AM371">
        <v>66.8791295420707</v>
      </c>
      <c r="AN371">
        <f>(AP371 - AO371 + BO371*1E3/(8.314*(BQ371+273.15)) * AR371/BN371 * AQ371) * BN371/(100*BB371) * 1000/(1000 - AP371)</f>
        <v>0</v>
      </c>
      <c r="AO371">
        <v>21.9495368487958</v>
      </c>
      <c r="AP371">
        <v>24.4302545454545</v>
      </c>
      <c r="AQ371">
        <v>4.17206422020977e-05</v>
      </c>
      <c r="AR371">
        <v>78.9869845117547</v>
      </c>
      <c r="AS371">
        <v>57</v>
      </c>
      <c r="AT371">
        <v>11</v>
      </c>
      <c r="AU371">
        <f>IF(AS371*$H$13&gt;=AW371,1.0,(AW371/(AW371-AS371*$H$13)))</f>
        <v>0</v>
      </c>
      <c r="AV371">
        <f>(AU371-1)*100</f>
        <v>0</v>
      </c>
      <c r="AW371">
        <f>MAX(0,($B$13+$C$13*BV371)/(1+$D$13*BV371)*BO371/(BQ371+273)*$E$13)</f>
        <v>0</v>
      </c>
      <c r="AX371">
        <f>$B$11*BW371+$C$11*BX371+$F$11*CI371*(1-CL371)</f>
        <v>0</v>
      </c>
      <c r="AY371">
        <f>AX371*AZ371</f>
        <v>0</v>
      </c>
      <c r="AZ371">
        <f>($B$11*$D$9+$C$11*$D$9+$F$11*((CV371+CN371)/MAX(CV371+CN371+CW371, 0.1)*$I$9+CW371/MAX(CV371+CN371+CW371, 0.1)*$J$9))/($B$11+$C$11+$F$11)</f>
        <v>0</v>
      </c>
      <c r="BA371">
        <f>($B$11*$K$9+$C$11*$K$9+$F$11*((CV371+CN371)/MAX(CV371+CN371+CW371, 0.1)*$P$9+CW371/MAX(CV371+CN371+CW371, 0.1)*$Q$9))/($B$11+$C$11+$F$11)</f>
        <v>0</v>
      </c>
      <c r="BB371">
        <v>2.18</v>
      </c>
      <c r="BC371">
        <v>0.5</v>
      </c>
      <c r="BD371" t="s">
        <v>355</v>
      </c>
      <c r="BE371">
        <v>2</v>
      </c>
      <c r="BF371" t="b">
        <v>1</v>
      </c>
      <c r="BG371">
        <v>1656178077.33214</v>
      </c>
      <c r="BH371">
        <v>405.534678571429</v>
      </c>
      <c r="BI371">
        <v>417.346642857143</v>
      </c>
      <c r="BJ371">
        <v>24.417</v>
      </c>
      <c r="BK371">
        <v>21.949725</v>
      </c>
      <c r="BL371">
        <v>404.174571428571</v>
      </c>
      <c r="BM371">
        <v>24.3654464285714</v>
      </c>
      <c r="BN371">
        <v>499.992071428571</v>
      </c>
      <c r="BO371">
        <v>76.3422357142857</v>
      </c>
      <c r="BP371">
        <v>0.0999781285714286</v>
      </c>
      <c r="BQ371">
        <v>27.6371928571429</v>
      </c>
      <c r="BR371">
        <v>28.736975</v>
      </c>
      <c r="BS371">
        <v>999.9</v>
      </c>
      <c r="BT371">
        <v>0</v>
      </c>
      <c r="BU371">
        <v>0</v>
      </c>
      <c r="BV371">
        <v>10007.925</v>
      </c>
      <c r="BW371">
        <v>0</v>
      </c>
      <c r="BX371">
        <v>2136.575</v>
      </c>
      <c r="BY371">
        <v>-11.8118075</v>
      </c>
      <c r="BZ371">
        <v>415.6845</v>
      </c>
      <c r="CA371">
        <v>426.712785714286</v>
      </c>
      <c r="CB371">
        <v>2.46727357142857</v>
      </c>
      <c r="CC371">
        <v>417.346642857143</v>
      </c>
      <c r="CD371">
        <v>21.949725</v>
      </c>
      <c r="CE371">
        <v>1.86404857142857</v>
      </c>
      <c r="CF371">
        <v>1.67569107142857</v>
      </c>
      <c r="CG371">
        <v>16.3344857142857</v>
      </c>
      <c r="CH371">
        <v>14.67305</v>
      </c>
      <c r="CI371">
        <v>2000.01285714286</v>
      </c>
      <c r="CJ371">
        <v>0.97999875</v>
      </c>
      <c r="CK371">
        <v>0.020001725</v>
      </c>
      <c r="CL371">
        <v>0</v>
      </c>
      <c r="CM371">
        <v>2.50616071428571</v>
      </c>
      <c r="CN371">
        <v>0</v>
      </c>
      <c r="CO371">
        <v>3929.25892857143</v>
      </c>
      <c r="CP371">
        <v>16705.4964285714</v>
      </c>
      <c r="CQ371">
        <v>48.4685</v>
      </c>
      <c r="CR371">
        <v>50.73875</v>
      </c>
      <c r="CS371">
        <v>49.6205</v>
      </c>
      <c r="CT371">
        <v>48.3705</v>
      </c>
      <c r="CU371">
        <v>47.6272142857143</v>
      </c>
      <c r="CV371">
        <v>1960.01142857143</v>
      </c>
      <c r="CW371">
        <v>40.0014285714286</v>
      </c>
      <c r="CX371">
        <v>0</v>
      </c>
      <c r="CY371">
        <v>1656178084.2</v>
      </c>
      <c r="CZ371">
        <v>0</v>
      </c>
      <c r="DA371">
        <v>0</v>
      </c>
      <c r="DB371" t="s">
        <v>356</v>
      </c>
      <c r="DC371">
        <v>1656081796.1</v>
      </c>
      <c r="DD371">
        <v>1656081786.6</v>
      </c>
      <c r="DE371">
        <v>0</v>
      </c>
      <c r="DF371">
        <v>0.447</v>
      </c>
      <c r="DG371">
        <v>0.012</v>
      </c>
      <c r="DH371">
        <v>1.816</v>
      </c>
      <c r="DI371">
        <v>-0.091</v>
      </c>
      <c r="DJ371">
        <v>420</v>
      </c>
      <c r="DK371">
        <v>13</v>
      </c>
      <c r="DL371">
        <v>0.64</v>
      </c>
      <c r="DM371">
        <v>0.22</v>
      </c>
      <c r="DN371">
        <v>-12.4441392682927</v>
      </c>
      <c r="DO371">
        <v>21.335434912892</v>
      </c>
      <c r="DP371">
        <v>2.69824510759502</v>
      </c>
      <c r="DQ371">
        <v>0</v>
      </c>
      <c r="DR371">
        <v>2.46316487804878</v>
      </c>
      <c r="DS371">
        <v>0.0899531707317101</v>
      </c>
      <c r="DT371">
        <v>0.00895091877610048</v>
      </c>
      <c r="DU371">
        <v>1</v>
      </c>
      <c r="DV371">
        <v>1</v>
      </c>
      <c r="DW371">
        <v>2</v>
      </c>
      <c r="DX371" t="s">
        <v>375</v>
      </c>
      <c r="DY371">
        <v>2.79625</v>
      </c>
      <c r="DZ371">
        <v>2.71639</v>
      </c>
      <c r="EA371">
        <v>0.0733377</v>
      </c>
      <c r="EB371">
        <v>0.0740726</v>
      </c>
      <c r="EC371">
        <v>0.0873214</v>
      </c>
      <c r="ED371">
        <v>0.0803779</v>
      </c>
      <c r="EE371">
        <v>25738.2</v>
      </c>
      <c r="EF371">
        <v>22329.4</v>
      </c>
      <c r="EG371">
        <v>24902.3</v>
      </c>
      <c r="EH371">
        <v>23520.5</v>
      </c>
      <c r="EI371">
        <v>38885.5</v>
      </c>
      <c r="EJ371">
        <v>35853.1</v>
      </c>
      <c r="EK371">
        <v>45122.5</v>
      </c>
      <c r="EL371">
        <v>42028.5</v>
      </c>
      <c r="EM371">
        <v>1.61157</v>
      </c>
      <c r="EN371">
        <v>2.05755</v>
      </c>
      <c r="EO371">
        <v>0.0469536</v>
      </c>
      <c r="EP371">
        <v>0</v>
      </c>
      <c r="EQ371">
        <v>27.9867</v>
      </c>
      <c r="ER371">
        <v>999.9</v>
      </c>
      <c r="ES371">
        <v>25.778</v>
      </c>
      <c r="ET371">
        <v>41.291</v>
      </c>
      <c r="EU371">
        <v>26.8112</v>
      </c>
      <c r="EV371">
        <v>52.4636</v>
      </c>
      <c r="EW371">
        <v>33.2612</v>
      </c>
      <c r="EX371">
        <v>2</v>
      </c>
      <c r="EY371">
        <v>0.637797</v>
      </c>
      <c r="EZ371">
        <v>4.70875</v>
      </c>
      <c r="FA371">
        <v>20.1769</v>
      </c>
      <c r="FB371">
        <v>5.23107</v>
      </c>
      <c r="FC371">
        <v>11.992</v>
      </c>
      <c r="FD371">
        <v>4.95485</v>
      </c>
      <c r="FE371">
        <v>3.30365</v>
      </c>
      <c r="FF371">
        <v>9999</v>
      </c>
      <c r="FG371">
        <v>313.2</v>
      </c>
      <c r="FH371">
        <v>3902.4</v>
      </c>
      <c r="FI371">
        <v>9999</v>
      </c>
      <c r="FJ371">
        <v>1.86813</v>
      </c>
      <c r="FK371">
        <v>1.86401</v>
      </c>
      <c r="FL371">
        <v>1.87135</v>
      </c>
      <c r="FM371">
        <v>1.8626</v>
      </c>
      <c r="FN371">
        <v>1.86188</v>
      </c>
      <c r="FO371">
        <v>1.86818</v>
      </c>
      <c r="FP371">
        <v>1.85839</v>
      </c>
      <c r="FQ371">
        <v>1.86462</v>
      </c>
      <c r="FR371">
        <v>5</v>
      </c>
      <c r="FS371">
        <v>0</v>
      </c>
      <c r="FT371">
        <v>0</v>
      </c>
      <c r="FU371">
        <v>0</v>
      </c>
      <c r="FV371" t="s">
        <v>358</v>
      </c>
      <c r="FW371" t="s">
        <v>359</v>
      </c>
      <c r="FX371" t="s">
        <v>360</v>
      </c>
      <c r="FY371" t="s">
        <v>360</v>
      </c>
      <c r="FZ371" t="s">
        <v>360</v>
      </c>
      <c r="GA371" t="s">
        <v>360</v>
      </c>
      <c r="GB371">
        <v>0</v>
      </c>
      <c r="GC371">
        <v>100</v>
      </c>
      <c r="GD371">
        <v>100</v>
      </c>
      <c r="GE371">
        <v>1.354</v>
      </c>
      <c r="GF371">
        <v>0.0515</v>
      </c>
      <c r="GG371">
        <v>0.394990895927804</v>
      </c>
      <c r="GH371">
        <v>0.00311535208462502</v>
      </c>
      <c r="GI371">
        <v>-2.16445174003142e-06</v>
      </c>
      <c r="GJ371">
        <v>9.0383515404126e-10</v>
      </c>
      <c r="GK371">
        <v>0.0515542376217994</v>
      </c>
      <c r="GL371">
        <v>0</v>
      </c>
      <c r="GM371">
        <v>0</v>
      </c>
      <c r="GN371">
        <v>0</v>
      </c>
      <c r="GO371">
        <v>18</v>
      </c>
      <c r="GP371">
        <v>2154</v>
      </c>
      <c r="GQ371">
        <v>2</v>
      </c>
      <c r="GR371">
        <v>17</v>
      </c>
      <c r="GS371">
        <v>1604.8</v>
      </c>
      <c r="GT371">
        <v>1605</v>
      </c>
      <c r="GU371">
        <v>1.28174</v>
      </c>
      <c r="GV371">
        <v>2.40479</v>
      </c>
      <c r="GW371">
        <v>1.99829</v>
      </c>
      <c r="GX371">
        <v>2.65869</v>
      </c>
      <c r="GY371">
        <v>2.09351</v>
      </c>
      <c r="GZ371">
        <v>2.40723</v>
      </c>
      <c r="HA371">
        <v>45.1768</v>
      </c>
      <c r="HB371">
        <v>14.4035</v>
      </c>
      <c r="HC371">
        <v>18</v>
      </c>
      <c r="HD371">
        <v>377.412</v>
      </c>
      <c r="HE371">
        <v>677.303</v>
      </c>
      <c r="HF371">
        <v>23.0012</v>
      </c>
      <c r="HG371">
        <v>35.183</v>
      </c>
      <c r="HH371">
        <v>30.0004</v>
      </c>
      <c r="HI371">
        <v>35.221</v>
      </c>
      <c r="HJ371">
        <v>35.1855</v>
      </c>
      <c r="HK371">
        <v>25.6928</v>
      </c>
      <c r="HL371">
        <v>12.5879</v>
      </c>
      <c r="HM371">
        <v>3.82785</v>
      </c>
      <c r="HN371">
        <v>23</v>
      </c>
      <c r="HO371">
        <v>379.651</v>
      </c>
      <c r="HP371">
        <v>21.8318</v>
      </c>
      <c r="HQ371">
        <v>95.4216</v>
      </c>
      <c r="HR371">
        <v>98.7514</v>
      </c>
    </row>
    <row r="372" spans="1:226">
      <c r="A372">
        <v>356</v>
      </c>
      <c r="B372">
        <v>1656178090.1</v>
      </c>
      <c r="C372">
        <v>8293.59999990463</v>
      </c>
      <c r="D372" t="s">
        <v>1074</v>
      </c>
      <c r="E372" t="s">
        <v>1075</v>
      </c>
      <c r="F372">
        <v>5</v>
      </c>
      <c r="G372" t="s">
        <v>1069</v>
      </c>
      <c r="H372" t="s">
        <v>354</v>
      </c>
      <c r="I372">
        <v>1656178082.6</v>
      </c>
      <c r="J372">
        <f>(K372)/1000</f>
        <v>0</v>
      </c>
      <c r="K372">
        <f>IF(BF372, AN372, AH372)</f>
        <v>0</v>
      </c>
      <c r="L372">
        <f>IF(BF372, AI372, AG372)</f>
        <v>0</v>
      </c>
      <c r="M372">
        <f>BH372 - IF(AU372&gt;1, L372*BB372*100.0/(AW372*BV372), 0)</f>
        <v>0</v>
      </c>
      <c r="N372">
        <f>((T372-J372/2)*M372-L372)/(T372+J372/2)</f>
        <v>0</v>
      </c>
      <c r="O372">
        <f>N372*(BO372+BP372)/1000.0</f>
        <v>0</v>
      </c>
      <c r="P372">
        <f>(BH372 - IF(AU372&gt;1, L372*BB372*100.0/(AW372*BV372), 0))*(BO372+BP372)/1000.0</f>
        <v>0</v>
      </c>
      <c r="Q372">
        <f>2.0/((1/S372-1/R372)+SIGN(S372)*SQRT((1/S372-1/R372)*(1/S372-1/R372) + 4*BC372/((BC372+1)*(BC372+1))*(2*1/S372*1/R372-1/R372*1/R372)))</f>
        <v>0</v>
      </c>
      <c r="R372">
        <f>IF(LEFT(BD372,1)&lt;&gt;"0",IF(LEFT(BD372,1)="1",3.0,BE372),$D$5+$E$5*(BV372*BO372/($K$5*1000))+$F$5*(BV372*BO372/($K$5*1000))*MAX(MIN(BB372,$J$5),$I$5)*MAX(MIN(BB372,$J$5),$I$5)+$G$5*MAX(MIN(BB372,$J$5),$I$5)*(BV372*BO372/($K$5*1000))+$H$5*(BV372*BO372/($K$5*1000))*(BV372*BO372/($K$5*1000)))</f>
        <v>0</v>
      </c>
      <c r="S372">
        <f>J372*(1000-(1000*0.61365*exp(17.502*W372/(240.97+W372))/(BO372+BP372)+BJ372)/2)/(1000*0.61365*exp(17.502*W372/(240.97+W372))/(BO372+BP372)-BJ372)</f>
        <v>0</v>
      </c>
      <c r="T372">
        <f>1/((BC372+1)/(Q372/1.6)+1/(R372/1.37)) + BC372/((BC372+1)/(Q372/1.6) + BC372/(R372/1.37))</f>
        <v>0</v>
      </c>
      <c r="U372">
        <f>(AX372*BA372)</f>
        <v>0</v>
      </c>
      <c r="V372">
        <f>(BQ372+(U372+2*0.95*5.67E-8*(((BQ372+$B$7)+273)^4-(BQ372+273)^4)-44100*J372)/(1.84*29.3*R372+8*0.95*5.67E-8*(BQ372+273)^3))</f>
        <v>0</v>
      </c>
      <c r="W372">
        <f>($C$7*BR372+$D$7*BS372+$E$7*V372)</f>
        <v>0</v>
      </c>
      <c r="X372">
        <f>0.61365*exp(17.502*W372/(240.97+W372))</f>
        <v>0</v>
      </c>
      <c r="Y372">
        <f>(Z372/AA372*100)</f>
        <v>0</v>
      </c>
      <c r="Z372">
        <f>BJ372*(BO372+BP372)/1000</f>
        <v>0</v>
      </c>
      <c r="AA372">
        <f>0.61365*exp(17.502*BQ372/(240.97+BQ372))</f>
        <v>0</v>
      </c>
      <c r="AB372">
        <f>(X372-BJ372*(BO372+BP372)/1000)</f>
        <v>0</v>
      </c>
      <c r="AC372">
        <f>(-J372*44100)</f>
        <v>0</v>
      </c>
      <c r="AD372">
        <f>2*29.3*R372*0.92*(BQ372-W372)</f>
        <v>0</v>
      </c>
      <c r="AE372">
        <f>2*0.95*5.67E-8*(((BQ372+$B$7)+273)^4-(W372+273)^4)</f>
        <v>0</v>
      </c>
      <c r="AF372">
        <f>U372+AE372+AC372+AD372</f>
        <v>0</v>
      </c>
      <c r="AG372">
        <f>BN372*AU372*(BI372-BH372*(1000-AU372*BK372)/(1000-AU372*BJ372))/(100*BB372)</f>
        <v>0</v>
      </c>
      <c r="AH372">
        <f>1000*BN372*AU372*(BJ372-BK372)/(100*BB372*(1000-AU372*BJ372))</f>
        <v>0</v>
      </c>
      <c r="AI372">
        <f>(AJ372 - AK372 - BO372*1E3/(8.314*(BQ372+273.15)) * AM372/BN372 * AL372) * BN372/(100*BB372) * (1000 - BK372)/1000</f>
        <v>0</v>
      </c>
      <c r="AJ372">
        <v>410.636459995085</v>
      </c>
      <c r="AK372">
        <v>404.926018181818</v>
      </c>
      <c r="AL372">
        <v>-1.752977007713</v>
      </c>
      <c r="AM372">
        <v>66.8791295420707</v>
      </c>
      <c r="AN372">
        <f>(AP372 - AO372 + BO372*1E3/(8.314*(BQ372+273.15)) * AR372/BN372 * AQ372) * BN372/(100*BB372) * 1000/(1000 - AP372)</f>
        <v>0</v>
      </c>
      <c r="AO372">
        <v>21.9509100859409</v>
      </c>
      <c r="AP372">
        <v>24.4349811188811</v>
      </c>
      <c r="AQ372">
        <v>2.16969951558648e-05</v>
      </c>
      <c r="AR372">
        <v>78.9869845117547</v>
      </c>
      <c r="AS372">
        <v>57</v>
      </c>
      <c r="AT372">
        <v>11</v>
      </c>
      <c r="AU372">
        <f>IF(AS372*$H$13&gt;=AW372,1.0,(AW372/(AW372-AS372*$H$13)))</f>
        <v>0</v>
      </c>
      <c r="AV372">
        <f>(AU372-1)*100</f>
        <v>0</v>
      </c>
      <c r="AW372">
        <f>MAX(0,($B$13+$C$13*BV372)/(1+$D$13*BV372)*BO372/(BQ372+273)*$E$13)</f>
        <v>0</v>
      </c>
      <c r="AX372">
        <f>$B$11*BW372+$C$11*BX372+$F$11*CI372*(1-CL372)</f>
        <v>0</v>
      </c>
      <c r="AY372">
        <f>AX372*AZ372</f>
        <v>0</v>
      </c>
      <c r="AZ372">
        <f>($B$11*$D$9+$C$11*$D$9+$F$11*((CV372+CN372)/MAX(CV372+CN372+CW372, 0.1)*$I$9+CW372/MAX(CV372+CN372+CW372, 0.1)*$J$9))/($B$11+$C$11+$F$11)</f>
        <v>0</v>
      </c>
      <c r="BA372">
        <f>($B$11*$K$9+$C$11*$K$9+$F$11*((CV372+CN372)/MAX(CV372+CN372+CW372, 0.1)*$P$9+CW372/MAX(CV372+CN372+CW372, 0.1)*$Q$9))/($B$11+$C$11+$F$11)</f>
        <v>0</v>
      </c>
      <c r="BB372">
        <v>2.18</v>
      </c>
      <c r="BC372">
        <v>0.5</v>
      </c>
      <c r="BD372" t="s">
        <v>355</v>
      </c>
      <c r="BE372">
        <v>2</v>
      </c>
      <c r="BF372" t="b">
        <v>1</v>
      </c>
      <c r="BG372">
        <v>1656178082.6</v>
      </c>
      <c r="BH372">
        <v>403.049555555556</v>
      </c>
      <c r="BI372">
        <v>410.31</v>
      </c>
      <c r="BJ372">
        <v>24.4249148148148</v>
      </c>
      <c r="BK372">
        <v>21.9494703703704</v>
      </c>
      <c r="BL372">
        <v>401.694</v>
      </c>
      <c r="BM372">
        <v>24.3733444444444</v>
      </c>
      <c r="BN372">
        <v>499.99762962963</v>
      </c>
      <c r="BO372">
        <v>76.3416740740741</v>
      </c>
      <c r="BP372">
        <v>0.0999943555555555</v>
      </c>
      <c r="BQ372">
        <v>27.6411259259259</v>
      </c>
      <c r="BR372">
        <v>28.7482111111111</v>
      </c>
      <c r="BS372">
        <v>999.9</v>
      </c>
      <c r="BT372">
        <v>0</v>
      </c>
      <c r="BU372">
        <v>0</v>
      </c>
      <c r="BV372">
        <v>10008.3981481481</v>
      </c>
      <c r="BW372">
        <v>0</v>
      </c>
      <c r="BX372">
        <v>2135.15814814815</v>
      </c>
      <c r="BY372">
        <v>-7.26029885185185</v>
      </c>
      <c r="BZ372">
        <v>413.140481481481</v>
      </c>
      <c r="CA372">
        <v>419.518185185185</v>
      </c>
      <c r="CB372">
        <v>2.47543296296296</v>
      </c>
      <c r="CC372">
        <v>410.31</v>
      </c>
      <c r="CD372">
        <v>21.9494703703704</v>
      </c>
      <c r="CE372">
        <v>1.86463851851852</v>
      </c>
      <c r="CF372">
        <v>1.67566</v>
      </c>
      <c r="CG372">
        <v>16.3394555555556</v>
      </c>
      <c r="CH372">
        <v>14.6727703703704</v>
      </c>
      <c r="CI372">
        <v>2000.01259259259</v>
      </c>
      <c r="CJ372">
        <v>0.979998555555555</v>
      </c>
      <c r="CK372">
        <v>0.0200019259259259</v>
      </c>
      <c r="CL372">
        <v>0</v>
      </c>
      <c r="CM372">
        <v>2.38974814814815</v>
      </c>
      <c r="CN372">
        <v>0</v>
      </c>
      <c r="CO372">
        <v>3929.72851851852</v>
      </c>
      <c r="CP372">
        <v>16705.5037037037</v>
      </c>
      <c r="CQ372">
        <v>48.4813333333333</v>
      </c>
      <c r="CR372">
        <v>50.743</v>
      </c>
      <c r="CS372">
        <v>49.6203333333333</v>
      </c>
      <c r="CT372">
        <v>48.375</v>
      </c>
      <c r="CU372">
        <v>47.6272962962963</v>
      </c>
      <c r="CV372">
        <v>1960.01074074074</v>
      </c>
      <c r="CW372">
        <v>40.0018518518519</v>
      </c>
      <c r="CX372">
        <v>0</v>
      </c>
      <c r="CY372">
        <v>1656178089</v>
      </c>
      <c r="CZ372">
        <v>0</v>
      </c>
      <c r="DA372">
        <v>0</v>
      </c>
      <c r="DB372" t="s">
        <v>356</v>
      </c>
      <c r="DC372">
        <v>1656081796.1</v>
      </c>
      <c r="DD372">
        <v>1656081786.6</v>
      </c>
      <c r="DE372">
        <v>0</v>
      </c>
      <c r="DF372">
        <v>0.447</v>
      </c>
      <c r="DG372">
        <v>0.012</v>
      </c>
      <c r="DH372">
        <v>1.816</v>
      </c>
      <c r="DI372">
        <v>-0.091</v>
      </c>
      <c r="DJ372">
        <v>420</v>
      </c>
      <c r="DK372">
        <v>13</v>
      </c>
      <c r="DL372">
        <v>0.64</v>
      </c>
      <c r="DM372">
        <v>0.22</v>
      </c>
      <c r="DN372">
        <v>-10.0291263170732</v>
      </c>
      <c r="DO372">
        <v>45.5062523623694</v>
      </c>
      <c r="DP372">
        <v>4.93956221014825</v>
      </c>
      <c r="DQ372">
        <v>0</v>
      </c>
      <c r="DR372">
        <v>2.46923780487805</v>
      </c>
      <c r="DS372">
        <v>0.0926542160278736</v>
      </c>
      <c r="DT372">
        <v>0.00921537673414231</v>
      </c>
      <c r="DU372">
        <v>1</v>
      </c>
      <c r="DV372">
        <v>1</v>
      </c>
      <c r="DW372">
        <v>2</v>
      </c>
      <c r="DX372" t="s">
        <v>375</v>
      </c>
      <c r="DY372">
        <v>2.79629</v>
      </c>
      <c r="DZ372">
        <v>2.71658</v>
      </c>
      <c r="EA372">
        <v>0.0721501</v>
      </c>
      <c r="EB372">
        <v>0.071977</v>
      </c>
      <c r="EC372">
        <v>0.0873349</v>
      </c>
      <c r="ED372">
        <v>0.0803544</v>
      </c>
      <c r="EE372">
        <v>25771.2</v>
      </c>
      <c r="EF372">
        <v>22380</v>
      </c>
      <c r="EG372">
        <v>24902.2</v>
      </c>
      <c r="EH372">
        <v>23520.6</v>
      </c>
      <c r="EI372">
        <v>38884.7</v>
      </c>
      <c r="EJ372">
        <v>35854</v>
      </c>
      <c r="EK372">
        <v>45122.3</v>
      </c>
      <c r="EL372">
        <v>42028.6</v>
      </c>
      <c r="EM372">
        <v>1.61115</v>
      </c>
      <c r="EN372">
        <v>2.05745</v>
      </c>
      <c r="EO372">
        <v>0.0475906</v>
      </c>
      <c r="EP372">
        <v>0</v>
      </c>
      <c r="EQ372">
        <v>27.9774</v>
      </c>
      <c r="ER372">
        <v>999.9</v>
      </c>
      <c r="ES372">
        <v>25.778</v>
      </c>
      <c r="ET372">
        <v>41.291</v>
      </c>
      <c r="EU372">
        <v>26.812</v>
      </c>
      <c r="EV372">
        <v>52.8636</v>
      </c>
      <c r="EW372">
        <v>33.3093</v>
      </c>
      <c r="EX372">
        <v>2</v>
      </c>
      <c r="EY372">
        <v>0.638328</v>
      </c>
      <c r="EZ372">
        <v>4.71589</v>
      </c>
      <c r="FA372">
        <v>20.177</v>
      </c>
      <c r="FB372">
        <v>5.23316</v>
      </c>
      <c r="FC372">
        <v>11.992</v>
      </c>
      <c r="FD372">
        <v>4.95535</v>
      </c>
      <c r="FE372">
        <v>3.30395</v>
      </c>
      <c r="FF372">
        <v>9999</v>
      </c>
      <c r="FG372">
        <v>313.2</v>
      </c>
      <c r="FH372">
        <v>3902.4</v>
      </c>
      <c r="FI372">
        <v>9999</v>
      </c>
      <c r="FJ372">
        <v>1.86814</v>
      </c>
      <c r="FK372">
        <v>1.86401</v>
      </c>
      <c r="FL372">
        <v>1.87134</v>
      </c>
      <c r="FM372">
        <v>1.8626</v>
      </c>
      <c r="FN372">
        <v>1.86188</v>
      </c>
      <c r="FO372">
        <v>1.8682</v>
      </c>
      <c r="FP372">
        <v>1.85838</v>
      </c>
      <c r="FQ372">
        <v>1.86461</v>
      </c>
      <c r="FR372">
        <v>5</v>
      </c>
      <c r="FS372">
        <v>0</v>
      </c>
      <c r="FT372">
        <v>0</v>
      </c>
      <c r="FU372">
        <v>0</v>
      </c>
      <c r="FV372" t="s">
        <v>358</v>
      </c>
      <c r="FW372" t="s">
        <v>359</v>
      </c>
      <c r="FX372" t="s">
        <v>360</v>
      </c>
      <c r="FY372" t="s">
        <v>360</v>
      </c>
      <c r="FZ372" t="s">
        <v>360</v>
      </c>
      <c r="GA372" t="s">
        <v>360</v>
      </c>
      <c r="GB372">
        <v>0</v>
      </c>
      <c r="GC372">
        <v>100</v>
      </c>
      <c r="GD372">
        <v>100</v>
      </c>
      <c r="GE372">
        <v>1.339</v>
      </c>
      <c r="GF372">
        <v>0.0516</v>
      </c>
      <c r="GG372">
        <v>0.394990895927804</v>
      </c>
      <c r="GH372">
        <v>0.00311535208462502</v>
      </c>
      <c r="GI372">
        <v>-2.16445174003142e-06</v>
      </c>
      <c r="GJ372">
        <v>9.0383515404126e-10</v>
      </c>
      <c r="GK372">
        <v>0.0515542376217994</v>
      </c>
      <c r="GL372">
        <v>0</v>
      </c>
      <c r="GM372">
        <v>0</v>
      </c>
      <c r="GN372">
        <v>0</v>
      </c>
      <c r="GO372">
        <v>18</v>
      </c>
      <c r="GP372">
        <v>2154</v>
      </c>
      <c r="GQ372">
        <v>2</v>
      </c>
      <c r="GR372">
        <v>17</v>
      </c>
      <c r="GS372">
        <v>1604.9</v>
      </c>
      <c r="GT372">
        <v>1605.1</v>
      </c>
      <c r="GU372">
        <v>1.2439</v>
      </c>
      <c r="GV372">
        <v>2.40845</v>
      </c>
      <c r="GW372">
        <v>1.99829</v>
      </c>
      <c r="GX372">
        <v>2.65869</v>
      </c>
      <c r="GY372">
        <v>2.09351</v>
      </c>
      <c r="GZ372">
        <v>2.40356</v>
      </c>
      <c r="HA372">
        <v>45.1768</v>
      </c>
      <c r="HB372">
        <v>14.4035</v>
      </c>
      <c r="HC372">
        <v>18</v>
      </c>
      <c r="HD372">
        <v>377.195</v>
      </c>
      <c r="HE372">
        <v>677.25</v>
      </c>
      <c r="HF372">
        <v>23.0013</v>
      </c>
      <c r="HG372">
        <v>35.1872</v>
      </c>
      <c r="HH372">
        <v>30.0005</v>
      </c>
      <c r="HI372">
        <v>35.2235</v>
      </c>
      <c r="HJ372">
        <v>35.1886</v>
      </c>
      <c r="HK372">
        <v>24.8615</v>
      </c>
      <c r="HL372">
        <v>12.8942</v>
      </c>
      <c r="HM372">
        <v>3.82785</v>
      </c>
      <c r="HN372">
        <v>23</v>
      </c>
      <c r="HO372">
        <v>366.202</v>
      </c>
      <c r="HP372">
        <v>21.7914</v>
      </c>
      <c r="HQ372">
        <v>95.4213</v>
      </c>
      <c r="HR372">
        <v>98.7517</v>
      </c>
    </row>
    <row r="373" spans="1:226">
      <c r="A373">
        <v>357</v>
      </c>
      <c r="B373">
        <v>1656178095.1</v>
      </c>
      <c r="C373">
        <v>8298.59999990463</v>
      </c>
      <c r="D373" t="s">
        <v>1076</v>
      </c>
      <c r="E373" t="s">
        <v>1077</v>
      </c>
      <c r="F373">
        <v>5</v>
      </c>
      <c r="G373" t="s">
        <v>1069</v>
      </c>
      <c r="H373" t="s">
        <v>354</v>
      </c>
      <c r="I373">
        <v>1656178087.31429</v>
      </c>
      <c r="J373">
        <f>(K373)/1000</f>
        <v>0</v>
      </c>
      <c r="K373">
        <f>IF(BF373, AN373, AH373)</f>
        <v>0</v>
      </c>
      <c r="L373">
        <f>IF(BF373, AI373, AG373)</f>
        <v>0</v>
      </c>
      <c r="M373">
        <f>BH373 - IF(AU373&gt;1, L373*BB373*100.0/(AW373*BV373), 0)</f>
        <v>0</v>
      </c>
      <c r="N373">
        <f>((T373-J373/2)*M373-L373)/(T373+J373/2)</f>
        <v>0</v>
      </c>
      <c r="O373">
        <f>N373*(BO373+BP373)/1000.0</f>
        <v>0</v>
      </c>
      <c r="P373">
        <f>(BH373 - IF(AU373&gt;1, L373*BB373*100.0/(AW373*BV373), 0))*(BO373+BP373)/1000.0</f>
        <v>0</v>
      </c>
      <c r="Q373">
        <f>2.0/((1/S373-1/R373)+SIGN(S373)*SQRT((1/S373-1/R373)*(1/S373-1/R373) + 4*BC373/((BC373+1)*(BC373+1))*(2*1/S373*1/R373-1/R373*1/R373)))</f>
        <v>0</v>
      </c>
      <c r="R373">
        <f>IF(LEFT(BD373,1)&lt;&gt;"0",IF(LEFT(BD373,1)="1",3.0,BE373),$D$5+$E$5*(BV373*BO373/($K$5*1000))+$F$5*(BV373*BO373/($K$5*1000))*MAX(MIN(BB373,$J$5),$I$5)*MAX(MIN(BB373,$J$5),$I$5)+$G$5*MAX(MIN(BB373,$J$5),$I$5)*(BV373*BO373/($K$5*1000))+$H$5*(BV373*BO373/($K$5*1000))*(BV373*BO373/($K$5*1000)))</f>
        <v>0</v>
      </c>
      <c r="S373">
        <f>J373*(1000-(1000*0.61365*exp(17.502*W373/(240.97+W373))/(BO373+BP373)+BJ373)/2)/(1000*0.61365*exp(17.502*W373/(240.97+W373))/(BO373+BP373)-BJ373)</f>
        <v>0</v>
      </c>
      <c r="T373">
        <f>1/((BC373+1)/(Q373/1.6)+1/(R373/1.37)) + BC373/((BC373+1)/(Q373/1.6) + BC373/(R373/1.37))</f>
        <v>0</v>
      </c>
      <c r="U373">
        <f>(AX373*BA373)</f>
        <v>0</v>
      </c>
      <c r="V373">
        <f>(BQ373+(U373+2*0.95*5.67E-8*(((BQ373+$B$7)+273)^4-(BQ373+273)^4)-44100*J373)/(1.84*29.3*R373+8*0.95*5.67E-8*(BQ373+273)^3))</f>
        <v>0</v>
      </c>
      <c r="W373">
        <f>($C$7*BR373+$D$7*BS373+$E$7*V373)</f>
        <v>0</v>
      </c>
      <c r="X373">
        <f>0.61365*exp(17.502*W373/(240.97+W373))</f>
        <v>0</v>
      </c>
      <c r="Y373">
        <f>(Z373/AA373*100)</f>
        <v>0</v>
      </c>
      <c r="Z373">
        <f>BJ373*(BO373+BP373)/1000</f>
        <v>0</v>
      </c>
      <c r="AA373">
        <f>0.61365*exp(17.502*BQ373/(240.97+BQ373))</f>
        <v>0</v>
      </c>
      <c r="AB373">
        <f>(X373-BJ373*(BO373+BP373)/1000)</f>
        <v>0</v>
      </c>
      <c r="AC373">
        <f>(-J373*44100)</f>
        <v>0</v>
      </c>
      <c r="AD373">
        <f>2*29.3*R373*0.92*(BQ373-W373)</f>
        <v>0</v>
      </c>
      <c r="AE373">
        <f>2*0.95*5.67E-8*(((BQ373+$B$7)+273)^4-(W373+273)^4)</f>
        <v>0</v>
      </c>
      <c r="AF373">
        <f>U373+AE373+AC373+AD373</f>
        <v>0</v>
      </c>
      <c r="AG373">
        <f>BN373*AU373*(BI373-BH373*(1000-AU373*BK373)/(1000-AU373*BJ373))/(100*BB373)</f>
        <v>0</v>
      </c>
      <c r="AH373">
        <f>1000*BN373*AU373*(BJ373-BK373)/(100*BB373*(1000-AU373*BJ373))</f>
        <v>0</v>
      </c>
      <c r="AI373">
        <f>(AJ373 - AK373 - BO373*1E3/(8.314*(BQ373+273.15)) * AM373/BN373 * AL373) * BN373/(100*BB373) * (1000 - BK373)/1000</f>
        <v>0</v>
      </c>
      <c r="AJ373">
        <v>395.185033708038</v>
      </c>
      <c r="AK373">
        <v>392.868539393939</v>
      </c>
      <c r="AL373">
        <v>-2.48074595542029</v>
      </c>
      <c r="AM373">
        <v>66.8791295420707</v>
      </c>
      <c r="AN373">
        <f>(AP373 - AO373 + BO373*1E3/(8.314*(BQ373+273.15)) * AR373/BN373 * AQ373) * BN373/(100*BB373) * 1000/(1000 - AP373)</f>
        <v>0</v>
      </c>
      <c r="AO373">
        <v>21.9376020543898</v>
      </c>
      <c r="AP373">
        <v>24.4300706293706</v>
      </c>
      <c r="AQ373">
        <v>-1.6590494992453e-05</v>
      </c>
      <c r="AR373">
        <v>78.9869845117547</v>
      </c>
      <c r="AS373">
        <v>57</v>
      </c>
      <c r="AT373">
        <v>11</v>
      </c>
      <c r="AU373">
        <f>IF(AS373*$H$13&gt;=AW373,1.0,(AW373/(AW373-AS373*$H$13)))</f>
        <v>0</v>
      </c>
      <c r="AV373">
        <f>(AU373-1)*100</f>
        <v>0</v>
      </c>
      <c r="AW373">
        <f>MAX(0,($B$13+$C$13*BV373)/(1+$D$13*BV373)*BO373/(BQ373+273)*$E$13)</f>
        <v>0</v>
      </c>
      <c r="AX373">
        <f>$B$11*BW373+$C$11*BX373+$F$11*CI373*(1-CL373)</f>
        <v>0</v>
      </c>
      <c r="AY373">
        <f>AX373*AZ373</f>
        <v>0</v>
      </c>
      <c r="AZ373">
        <f>($B$11*$D$9+$C$11*$D$9+$F$11*((CV373+CN373)/MAX(CV373+CN373+CW373, 0.1)*$I$9+CW373/MAX(CV373+CN373+CW373, 0.1)*$J$9))/($B$11+$C$11+$F$11)</f>
        <v>0</v>
      </c>
      <c r="BA373">
        <f>($B$11*$K$9+$C$11*$K$9+$F$11*((CV373+CN373)/MAX(CV373+CN373+CW373, 0.1)*$P$9+CW373/MAX(CV373+CN373+CW373, 0.1)*$Q$9))/($B$11+$C$11+$F$11)</f>
        <v>0</v>
      </c>
      <c r="BB373">
        <v>2.18</v>
      </c>
      <c r="BC373">
        <v>0.5</v>
      </c>
      <c r="BD373" t="s">
        <v>355</v>
      </c>
      <c r="BE373">
        <v>2</v>
      </c>
      <c r="BF373" t="b">
        <v>1</v>
      </c>
      <c r="BG373">
        <v>1656178087.31429</v>
      </c>
      <c r="BH373">
        <v>397.417035714286</v>
      </c>
      <c r="BI373">
        <v>399.204785714286</v>
      </c>
      <c r="BJ373">
        <v>24.430025</v>
      </c>
      <c r="BK373">
        <v>21.9427714285714</v>
      </c>
      <c r="BL373">
        <v>396.07175</v>
      </c>
      <c r="BM373">
        <v>24.3784607142857</v>
      </c>
      <c r="BN373">
        <v>500.014</v>
      </c>
      <c r="BO373">
        <v>76.3417857142857</v>
      </c>
      <c r="BP373">
        <v>0.1000208</v>
      </c>
      <c r="BQ373">
        <v>27.6412</v>
      </c>
      <c r="BR373">
        <v>28.7472214285714</v>
      </c>
      <c r="BS373">
        <v>999.9</v>
      </c>
      <c r="BT373">
        <v>0</v>
      </c>
      <c r="BU373">
        <v>0</v>
      </c>
      <c r="BV373">
        <v>9984.9075</v>
      </c>
      <c r="BW373">
        <v>0</v>
      </c>
      <c r="BX373">
        <v>2135.65785714286</v>
      </c>
      <c r="BY373">
        <v>-1.78763175</v>
      </c>
      <c r="BZ373">
        <v>407.369</v>
      </c>
      <c r="CA373">
        <v>408.161035714286</v>
      </c>
      <c r="CB373">
        <v>2.48724892857143</v>
      </c>
      <c r="CC373">
        <v>399.204785714286</v>
      </c>
      <c r="CD373">
        <v>21.9427714285714</v>
      </c>
      <c r="CE373">
        <v>1.86503142857143</v>
      </c>
      <c r="CF373">
        <v>1.67515071428571</v>
      </c>
      <c r="CG373">
        <v>16.3427607142857</v>
      </c>
      <c r="CH373">
        <v>14.6680464285714</v>
      </c>
      <c r="CI373">
        <v>2000.01714285714</v>
      </c>
      <c r="CJ373">
        <v>0.979998428571428</v>
      </c>
      <c r="CK373">
        <v>0.0200020571428571</v>
      </c>
      <c r="CL373">
        <v>0</v>
      </c>
      <c r="CM373">
        <v>2.42798214285714</v>
      </c>
      <c r="CN373">
        <v>0</v>
      </c>
      <c r="CO373">
        <v>3929.295</v>
      </c>
      <c r="CP373">
        <v>16705.5428571429</v>
      </c>
      <c r="CQ373">
        <v>48.473</v>
      </c>
      <c r="CR373">
        <v>50.74775</v>
      </c>
      <c r="CS373">
        <v>49.6205</v>
      </c>
      <c r="CT373">
        <v>48.3615</v>
      </c>
      <c r="CU373">
        <v>47.6294285714286</v>
      </c>
      <c r="CV373">
        <v>1960.01535714286</v>
      </c>
      <c r="CW373">
        <v>40.0017857142857</v>
      </c>
      <c r="CX373">
        <v>0</v>
      </c>
      <c r="CY373">
        <v>1656178094.4</v>
      </c>
      <c r="CZ373">
        <v>0</v>
      </c>
      <c r="DA373">
        <v>0</v>
      </c>
      <c r="DB373" t="s">
        <v>356</v>
      </c>
      <c r="DC373">
        <v>1656081796.1</v>
      </c>
      <c r="DD373">
        <v>1656081786.6</v>
      </c>
      <c r="DE373">
        <v>0</v>
      </c>
      <c r="DF373">
        <v>0.447</v>
      </c>
      <c r="DG373">
        <v>0.012</v>
      </c>
      <c r="DH373">
        <v>1.816</v>
      </c>
      <c r="DI373">
        <v>-0.091</v>
      </c>
      <c r="DJ373">
        <v>420</v>
      </c>
      <c r="DK373">
        <v>13</v>
      </c>
      <c r="DL373">
        <v>0.64</v>
      </c>
      <c r="DM373">
        <v>0.22</v>
      </c>
      <c r="DN373">
        <v>-4.88499656097561</v>
      </c>
      <c r="DO373">
        <v>69.3808525296167</v>
      </c>
      <c r="DP373">
        <v>6.90267331674851</v>
      </c>
      <c r="DQ373">
        <v>0</v>
      </c>
      <c r="DR373">
        <v>2.48137390243902</v>
      </c>
      <c r="DS373">
        <v>0.140449128919863</v>
      </c>
      <c r="DT373">
        <v>0.0141838972383661</v>
      </c>
      <c r="DU373">
        <v>0</v>
      </c>
      <c r="DV373">
        <v>0</v>
      </c>
      <c r="DW373">
        <v>2</v>
      </c>
      <c r="DX373" t="s">
        <v>357</v>
      </c>
      <c r="DY373">
        <v>2.79633</v>
      </c>
      <c r="DZ373">
        <v>2.71631</v>
      </c>
      <c r="EA373">
        <v>0.0704279</v>
      </c>
      <c r="EB373">
        <v>0.0697485</v>
      </c>
      <c r="EC373">
        <v>0.0873211</v>
      </c>
      <c r="ED373">
        <v>0.0802868</v>
      </c>
      <c r="EE373">
        <v>25818.4</v>
      </c>
      <c r="EF373">
        <v>22433.2</v>
      </c>
      <c r="EG373">
        <v>24901.6</v>
      </c>
      <c r="EH373">
        <v>23520.1</v>
      </c>
      <c r="EI373">
        <v>38884.6</v>
      </c>
      <c r="EJ373">
        <v>35855.9</v>
      </c>
      <c r="EK373">
        <v>45121.4</v>
      </c>
      <c r="EL373">
        <v>42027.7</v>
      </c>
      <c r="EM373">
        <v>1.61173</v>
      </c>
      <c r="EN373">
        <v>2.0572</v>
      </c>
      <c r="EO373">
        <v>0.0464097</v>
      </c>
      <c r="EP373">
        <v>0</v>
      </c>
      <c r="EQ373">
        <v>27.9674</v>
      </c>
      <c r="ER373">
        <v>999.9</v>
      </c>
      <c r="ES373">
        <v>25.754</v>
      </c>
      <c r="ET373">
        <v>41.301</v>
      </c>
      <c r="EU373">
        <v>26.7997</v>
      </c>
      <c r="EV373">
        <v>52.7236</v>
      </c>
      <c r="EW373">
        <v>33.2011</v>
      </c>
      <c r="EX373">
        <v>2</v>
      </c>
      <c r="EY373">
        <v>0.638516</v>
      </c>
      <c r="EZ373">
        <v>4.7198</v>
      </c>
      <c r="FA373">
        <v>20.1767</v>
      </c>
      <c r="FB373">
        <v>5.23197</v>
      </c>
      <c r="FC373">
        <v>11.992</v>
      </c>
      <c r="FD373">
        <v>4.9553</v>
      </c>
      <c r="FE373">
        <v>3.30393</v>
      </c>
      <c r="FF373">
        <v>9999</v>
      </c>
      <c r="FG373">
        <v>313.2</v>
      </c>
      <c r="FH373">
        <v>3902.7</v>
      </c>
      <c r="FI373">
        <v>9999</v>
      </c>
      <c r="FJ373">
        <v>1.86813</v>
      </c>
      <c r="FK373">
        <v>1.86401</v>
      </c>
      <c r="FL373">
        <v>1.87134</v>
      </c>
      <c r="FM373">
        <v>1.86263</v>
      </c>
      <c r="FN373">
        <v>1.86188</v>
      </c>
      <c r="FO373">
        <v>1.86828</v>
      </c>
      <c r="FP373">
        <v>1.85838</v>
      </c>
      <c r="FQ373">
        <v>1.86462</v>
      </c>
      <c r="FR373">
        <v>5</v>
      </c>
      <c r="FS373">
        <v>0</v>
      </c>
      <c r="FT373">
        <v>0</v>
      </c>
      <c r="FU373">
        <v>0</v>
      </c>
      <c r="FV373" t="s">
        <v>358</v>
      </c>
      <c r="FW373" t="s">
        <v>359</v>
      </c>
      <c r="FX373" t="s">
        <v>360</v>
      </c>
      <c r="FY373" t="s">
        <v>360</v>
      </c>
      <c r="FZ373" t="s">
        <v>360</v>
      </c>
      <c r="GA373" t="s">
        <v>360</v>
      </c>
      <c r="GB373">
        <v>0</v>
      </c>
      <c r="GC373">
        <v>100</v>
      </c>
      <c r="GD373">
        <v>100</v>
      </c>
      <c r="GE373">
        <v>1.317</v>
      </c>
      <c r="GF373">
        <v>0.0516</v>
      </c>
      <c r="GG373">
        <v>0.394990895927804</v>
      </c>
      <c r="GH373">
        <v>0.00311535208462502</v>
      </c>
      <c r="GI373">
        <v>-2.16445174003142e-06</v>
      </c>
      <c r="GJ373">
        <v>9.0383515404126e-10</v>
      </c>
      <c r="GK373">
        <v>0.0515542376217994</v>
      </c>
      <c r="GL373">
        <v>0</v>
      </c>
      <c r="GM373">
        <v>0</v>
      </c>
      <c r="GN373">
        <v>0</v>
      </c>
      <c r="GO373">
        <v>18</v>
      </c>
      <c r="GP373">
        <v>2154</v>
      </c>
      <c r="GQ373">
        <v>2</v>
      </c>
      <c r="GR373">
        <v>17</v>
      </c>
      <c r="GS373">
        <v>1605</v>
      </c>
      <c r="GT373">
        <v>1605.1</v>
      </c>
      <c r="GU373">
        <v>1.19995</v>
      </c>
      <c r="GV373">
        <v>2.41699</v>
      </c>
      <c r="GW373">
        <v>1.99829</v>
      </c>
      <c r="GX373">
        <v>2.65869</v>
      </c>
      <c r="GY373">
        <v>2.09351</v>
      </c>
      <c r="GZ373">
        <v>2.34497</v>
      </c>
      <c r="HA373">
        <v>45.1768</v>
      </c>
      <c r="HB373">
        <v>14.3947</v>
      </c>
      <c r="HC373">
        <v>18</v>
      </c>
      <c r="HD373">
        <v>377.518</v>
      </c>
      <c r="HE373">
        <v>677.065</v>
      </c>
      <c r="HF373">
        <v>23.0009</v>
      </c>
      <c r="HG373">
        <v>35.1912</v>
      </c>
      <c r="HH373">
        <v>30.0004</v>
      </c>
      <c r="HI373">
        <v>35.2255</v>
      </c>
      <c r="HJ373">
        <v>35.1918</v>
      </c>
      <c r="HK373">
        <v>24.051</v>
      </c>
      <c r="HL373">
        <v>13.4463</v>
      </c>
      <c r="HM373">
        <v>3.82785</v>
      </c>
      <c r="HN373">
        <v>23</v>
      </c>
      <c r="HO373">
        <v>346.095</v>
      </c>
      <c r="HP373">
        <v>21.765</v>
      </c>
      <c r="HQ373">
        <v>95.4193</v>
      </c>
      <c r="HR373">
        <v>98.7496</v>
      </c>
    </row>
    <row r="374" spans="1:226">
      <c r="A374">
        <v>358</v>
      </c>
      <c r="B374">
        <v>1656178100.1</v>
      </c>
      <c r="C374">
        <v>8303.59999990463</v>
      </c>
      <c r="D374" t="s">
        <v>1078</v>
      </c>
      <c r="E374" t="s">
        <v>1079</v>
      </c>
      <c r="F374">
        <v>5</v>
      </c>
      <c r="G374" t="s">
        <v>1069</v>
      </c>
      <c r="H374" t="s">
        <v>354</v>
      </c>
      <c r="I374">
        <v>1656178092.6</v>
      </c>
      <c r="J374">
        <f>(K374)/1000</f>
        <v>0</v>
      </c>
      <c r="K374">
        <f>IF(BF374, AN374, AH374)</f>
        <v>0</v>
      </c>
      <c r="L374">
        <f>IF(BF374, AI374, AG374)</f>
        <v>0</v>
      </c>
      <c r="M374">
        <f>BH374 - IF(AU374&gt;1, L374*BB374*100.0/(AW374*BV374), 0)</f>
        <v>0</v>
      </c>
      <c r="N374">
        <f>((T374-J374/2)*M374-L374)/(T374+J374/2)</f>
        <v>0</v>
      </c>
      <c r="O374">
        <f>N374*(BO374+BP374)/1000.0</f>
        <v>0</v>
      </c>
      <c r="P374">
        <f>(BH374 - IF(AU374&gt;1, L374*BB374*100.0/(AW374*BV374), 0))*(BO374+BP374)/1000.0</f>
        <v>0</v>
      </c>
      <c r="Q374">
        <f>2.0/((1/S374-1/R374)+SIGN(S374)*SQRT((1/S374-1/R374)*(1/S374-1/R374) + 4*BC374/((BC374+1)*(BC374+1))*(2*1/S374*1/R374-1/R374*1/R374)))</f>
        <v>0</v>
      </c>
      <c r="R374">
        <f>IF(LEFT(BD374,1)&lt;&gt;"0",IF(LEFT(BD374,1)="1",3.0,BE374),$D$5+$E$5*(BV374*BO374/($K$5*1000))+$F$5*(BV374*BO374/($K$5*1000))*MAX(MIN(BB374,$J$5),$I$5)*MAX(MIN(BB374,$J$5),$I$5)+$G$5*MAX(MIN(BB374,$J$5),$I$5)*(BV374*BO374/($K$5*1000))+$H$5*(BV374*BO374/($K$5*1000))*(BV374*BO374/($K$5*1000)))</f>
        <v>0</v>
      </c>
      <c r="S374">
        <f>J374*(1000-(1000*0.61365*exp(17.502*W374/(240.97+W374))/(BO374+BP374)+BJ374)/2)/(1000*0.61365*exp(17.502*W374/(240.97+W374))/(BO374+BP374)-BJ374)</f>
        <v>0</v>
      </c>
      <c r="T374">
        <f>1/((BC374+1)/(Q374/1.6)+1/(R374/1.37)) + BC374/((BC374+1)/(Q374/1.6) + BC374/(R374/1.37))</f>
        <v>0</v>
      </c>
      <c r="U374">
        <f>(AX374*BA374)</f>
        <v>0</v>
      </c>
      <c r="V374">
        <f>(BQ374+(U374+2*0.95*5.67E-8*(((BQ374+$B$7)+273)^4-(BQ374+273)^4)-44100*J374)/(1.84*29.3*R374+8*0.95*5.67E-8*(BQ374+273)^3))</f>
        <v>0</v>
      </c>
      <c r="W374">
        <f>($C$7*BR374+$D$7*BS374+$E$7*V374)</f>
        <v>0</v>
      </c>
      <c r="X374">
        <f>0.61365*exp(17.502*W374/(240.97+W374))</f>
        <v>0</v>
      </c>
      <c r="Y374">
        <f>(Z374/AA374*100)</f>
        <v>0</v>
      </c>
      <c r="Z374">
        <f>BJ374*(BO374+BP374)/1000</f>
        <v>0</v>
      </c>
      <c r="AA374">
        <f>0.61365*exp(17.502*BQ374/(240.97+BQ374))</f>
        <v>0</v>
      </c>
      <c r="AB374">
        <f>(X374-BJ374*(BO374+BP374)/1000)</f>
        <v>0</v>
      </c>
      <c r="AC374">
        <f>(-J374*44100)</f>
        <v>0</v>
      </c>
      <c r="AD374">
        <f>2*29.3*R374*0.92*(BQ374-W374)</f>
        <v>0</v>
      </c>
      <c r="AE374">
        <f>2*0.95*5.67E-8*(((BQ374+$B$7)+273)^4-(W374+273)^4)</f>
        <v>0</v>
      </c>
      <c r="AF374">
        <f>U374+AE374+AC374+AD374</f>
        <v>0</v>
      </c>
      <c r="AG374">
        <f>BN374*AU374*(BI374-BH374*(1000-AU374*BK374)/(1000-AU374*BJ374))/(100*BB374)</f>
        <v>0</v>
      </c>
      <c r="AH374">
        <f>1000*BN374*AU374*(BJ374-BK374)/(100*BB374*(1000-AU374*BJ374))</f>
        <v>0</v>
      </c>
      <c r="AI374">
        <f>(AJ374 - AK374 - BO374*1E3/(8.314*(BQ374+273.15)) * AM374/BN374 * AL374) * BN374/(100*BB374) * (1000 - BK374)/1000</f>
        <v>0</v>
      </c>
      <c r="AJ374">
        <v>379.029143557644</v>
      </c>
      <c r="AK374">
        <v>378.830357575757</v>
      </c>
      <c r="AL374">
        <v>-2.86293693697756</v>
      </c>
      <c r="AM374">
        <v>66.8791295420707</v>
      </c>
      <c r="AN374">
        <f>(AP374 - AO374 + BO374*1E3/(8.314*(BQ374+273.15)) * AR374/BN374 * AQ374) * BN374/(100*BB374) * 1000/(1000 - AP374)</f>
        <v>0</v>
      </c>
      <c r="AO374">
        <v>21.9098867843499</v>
      </c>
      <c r="AP374">
        <v>24.4218433566434</v>
      </c>
      <c r="AQ374">
        <v>-2.87143057711329e-05</v>
      </c>
      <c r="AR374">
        <v>78.9869845117547</v>
      </c>
      <c r="AS374">
        <v>57</v>
      </c>
      <c r="AT374">
        <v>11</v>
      </c>
      <c r="AU374">
        <f>IF(AS374*$H$13&gt;=AW374,1.0,(AW374/(AW374-AS374*$H$13)))</f>
        <v>0</v>
      </c>
      <c r="AV374">
        <f>(AU374-1)*100</f>
        <v>0</v>
      </c>
      <c r="AW374">
        <f>MAX(0,($B$13+$C$13*BV374)/(1+$D$13*BV374)*BO374/(BQ374+273)*$E$13)</f>
        <v>0</v>
      </c>
      <c r="AX374">
        <f>$B$11*BW374+$C$11*BX374+$F$11*CI374*(1-CL374)</f>
        <v>0</v>
      </c>
      <c r="AY374">
        <f>AX374*AZ374</f>
        <v>0</v>
      </c>
      <c r="AZ374">
        <f>($B$11*$D$9+$C$11*$D$9+$F$11*((CV374+CN374)/MAX(CV374+CN374+CW374, 0.1)*$I$9+CW374/MAX(CV374+CN374+CW374, 0.1)*$J$9))/($B$11+$C$11+$F$11)</f>
        <v>0</v>
      </c>
      <c r="BA374">
        <f>($B$11*$K$9+$C$11*$K$9+$F$11*((CV374+CN374)/MAX(CV374+CN374+CW374, 0.1)*$P$9+CW374/MAX(CV374+CN374+CW374, 0.1)*$Q$9))/($B$11+$C$11+$F$11)</f>
        <v>0</v>
      </c>
      <c r="BB374">
        <v>2.18</v>
      </c>
      <c r="BC374">
        <v>0.5</v>
      </c>
      <c r="BD374" t="s">
        <v>355</v>
      </c>
      <c r="BE374">
        <v>2</v>
      </c>
      <c r="BF374" t="b">
        <v>1</v>
      </c>
      <c r="BG374">
        <v>1656178092.6</v>
      </c>
      <c r="BH374">
        <v>387.328111111111</v>
      </c>
      <c r="BI374">
        <v>383.799407407407</v>
      </c>
      <c r="BJ374">
        <v>24.4303074074074</v>
      </c>
      <c r="BK374">
        <v>21.9232592592593</v>
      </c>
      <c r="BL374">
        <v>386.001259259259</v>
      </c>
      <c r="BM374">
        <v>24.3787444444444</v>
      </c>
      <c r="BN374">
        <v>500.006</v>
      </c>
      <c r="BO374">
        <v>76.3419777777778</v>
      </c>
      <c r="BP374">
        <v>0.0999653296296296</v>
      </c>
      <c r="BQ374">
        <v>27.6393296296296</v>
      </c>
      <c r="BR374">
        <v>28.7476777777778</v>
      </c>
      <c r="BS374">
        <v>999.9</v>
      </c>
      <c r="BT374">
        <v>0</v>
      </c>
      <c r="BU374">
        <v>0</v>
      </c>
      <c r="BV374">
        <v>9999.55962962963</v>
      </c>
      <c r="BW374">
        <v>0</v>
      </c>
      <c r="BX374">
        <v>2134.79740740741</v>
      </c>
      <c r="BY374">
        <v>3.52866707407407</v>
      </c>
      <c r="BZ374">
        <v>397.027518518519</v>
      </c>
      <c r="CA374">
        <v>392.402518518518</v>
      </c>
      <c r="CB374">
        <v>2.50704481481482</v>
      </c>
      <c r="CC374">
        <v>383.799407407407</v>
      </c>
      <c r="CD374">
        <v>21.9232592592593</v>
      </c>
      <c r="CE374">
        <v>1.86505777777778</v>
      </c>
      <c r="CF374">
        <v>1.67366518518518</v>
      </c>
      <c r="CG374">
        <v>16.3429888888889</v>
      </c>
      <c r="CH374">
        <v>14.6543</v>
      </c>
      <c r="CI374">
        <v>2000.00333333333</v>
      </c>
      <c r="CJ374">
        <v>0.979998444444445</v>
      </c>
      <c r="CK374">
        <v>0.0200020407407407</v>
      </c>
      <c r="CL374">
        <v>0</v>
      </c>
      <c r="CM374">
        <v>2.4461962962963</v>
      </c>
      <c r="CN374">
        <v>0</v>
      </c>
      <c r="CO374">
        <v>3926.72703703704</v>
      </c>
      <c r="CP374">
        <v>16705.4333333333</v>
      </c>
      <c r="CQ374">
        <v>48.486</v>
      </c>
      <c r="CR374">
        <v>50.75</v>
      </c>
      <c r="CS374">
        <v>49.625</v>
      </c>
      <c r="CT374">
        <v>48.34</v>
      </c>
      <c r="CU374">
        <v>47.6272962962963</v>
      </c>
      <c r="CV374">
        <v>1960.00259259259</v>
      </c>
      <c r="CW374">
        <v>40.0007407407407</v>
      </c>
      <c r="CX374">
        <v>0</v>
      </c>
      <c r="CY374">
        <v>1656178099.2</v>
      </c>
      <c r="CZ374">
        <v>0</v>
      </c>
      <c r="DA374">
        <v>0</v>
      </c>
      <c r="DB374" t="s">
        <v>356</v>
      </c>
      <c r="DC374">
        <v>1656081796.1</v>
      </c>
      <c r="DD374">
        <v>1656081786.6</v>
      </c>
      <c r="DE374">
        <v>0</v>
      </c>
      <c r="DF374">
        <v>0.447</v>
      </c>
      <c r="DG374">
        <v>0.012</v>
      </c>
      <c r="DH374">
        <v>1.816</v>
      </c>
      <c r="DI374">
        <v>-0.091</v>
      </c>
      <c r="DJ374">
        <v>420</v>
      </c>
      <c r="DK374">
        <v>13</v>
      </c>
      <c r="DL374">
        <v>0.64</v>
      </c>
      <c r="DM374">
        <v>0.22</v>
      </c>
      <c r="DN374">
        <v>-0.863120707317073</v>
      </c>
      <c r="DO374">
        <v>64.6582845574912</v>
      </c>
      <c r="DP374">
        <v>6.47872762132562</v>
      </c>
      <c r="DQ374">
        <v>0</v>
      </c>
      <c r="DR374">
        <v>2.49362853658537</v>
      </c>
      <c r="DS374">
        <v>0.198666271777004</v>
      </c>
      <c r="DT374">
        <v>0.0203691877013914</v>
      </c>
      <c r="DU374">
        <v>0</v>
      </c>
      <c r="DV374">
        <v>0</v>
      </c>
      <c r="DW374">
        <v>2</v>
      </c>
      <c r="DX374" t="s">
        <v>357</v>
      </c>
      <c r="DY374">
        <v>2.79622</v>
      </c>
      <c r="DZ374">
        <v>2.71661</v>
      </c>
      <c r="EA374">
        <v>0.0684014</v>
      </c>
      <c r="EB374">
        <v>0.0673665</v>
      </c>
      <c r="EC374">
        <v>0.087298</v>
      </c>
      <c r="ED374">
        <v>0.080157</v>
      </c>
      <c r="EE374">
        <v>25873.9</v>
      </c>
      <c r="EF374">
        <v>22490.4</v>
      </c>
      <c r="EG374">
        <v>24901</v>
      </c>
      <c r="EH374">
        <v>23519.8</v>
      </c>
      <c r="EI374">
        <v>38884.3</v>
      </c>
      <c r="EJ374">
        <v>35860.7</v>
      </c>
      <c r="EK374">
        <v>45120.1</v>
      </c>
      <c r="EL374">
        <v>42027.4</v>
      </c>
      <c r="EM374">
        <v>1.61115</v>
      </c>
      <c r="EN374">
        <v>2.0571</v>
      </c>
      <c r="EO374">
        <v>0.0487268</v>
      </c>
      <c r="EP374">
        <v>0</v>
      </c>
      <c r="EQ374">
        <v>27.9552</v>
      </c>
      <c r="ER374">
        <v>999.9</v>
      </c>
      <c r="ES374">
        <v>25.754</v>
      </c>
      <c r="ET374">
        <v>41.301</v>
      </c>
      <c r="EU374">
        <v>26.8022</v>
      </c>
      <c r="EV374">
        <v>52.4636</v>
      </c>
      <c r="EW374">
        <v>33.2853</v>
      </c>
      <c r="EX374">
        <v>2</v>
      </c>
      <c r="EY374">
        <v>0.638742</v>
      </c>
      <c r="EZ374">
        <v>4.71284</v>
      </c>
      <c r="FA374">
        <v>20.177</v>
      </c>
      <c r="FB374">
        <v>5.23107</v>
      </c>
      <c r="FC374">
        <v>11.992</v>
      </c>
      <c r="FD374">
        <v>4.95515</v>
      </c>
      <c r="FE374">
        <v>3.30398</v>
      </c>
      <c r="FF374">
        <v>9999</v>
      </c>
      <c r="FG374">
        <v>313.2</v>
      </c>
      <c r="FH374">
        <v>3902.7</v>
      </c>
      <c r="FI374">
        <v>9999</v>
      </c>
      <c r="FJ374">
        <v>1.86813</v>
      </c>
      <c r="FK374">
        <v>1.86401</v>
      </c>
      <c r="FL374">
        <v>1.87136</v>
      </c>
      <c r="FM374">
        <v>1.86263</v>
      </c>
      <c r="FN374">
        <v>1.86188</v>
      </c>
      <c r="FO374">
        <v>1.86827</v>
      </c>
      <c r="FP374">
        <v>1.85838</v>
      </c>
      <c r="FQ374">
        <v>1.86462</v>
      </c>
      <c r="FR374">
        <v>5</v>
      </c>
      <c r="FS374">
        <v>0</v>
      </c>
      <c r="FT374">
        <v>0</v>
      </c>
      <c r="FU374">
        <v>0</v>
      </c>
      <c r="FV374" t="s">
        <v>358</v>
      </c>
      <c r="FW374" t="s">
        <v>359</v>
      </c>
      <c r="FX374" t="s">
        <v>360</v>
      </c>
      <c r="FY374" t="s">
        <v>360</v>
      </c>
      <c r="FZ374" t="s">
        <v>360</v>
      </c>
      <c r="GA374" t="s">
        <v>360</v>
      </c>
      <c r="GB374">
        <v>0</v>
      </c>
      <c r="GC374">
        <v>100</v>
      </c>
      <c r="GD374">
        <v>100</v>
      </c>
      <c r="GE374">
        <v>1.291</v>
      </c>
      <c r="GF374">
        <v>0.0515</v>
      </c>
      <c r="GG374">
        <v>0.394990895927804</v>
      </c>
      <c r="GH374">
        <v>0.00311535208462502</v>
      </c>
      <c r="GI374">
        <v>-2.16445174003142e-06</v>
      </c>
      <c r="GJ374">
        <v>9.0383515404126e-10</v>
      </c>
      <c r="GK374">
        <v>0.0515542376217994</v>
      </c>
      <c r="GL374">
        <v>0</v>
      </c>
      <c r="GM374">
        <v>0</v>
      </c>
      <c r="GN374">
        <v>0</v>
      </c>
      <c r="GO374">
        <v>18</v>
      </c>
      <c r="GP374">
        <v>2154</v>
      </c>
      <c r="GQ374">
        <v>2</v>
      </c>
      <c r="GR374">
        <v>17</v>
      </c>
      <c r="GS374">
        <v>1605.1</v>
      </c>
      <c r="GT374">
        <v>1605.2</v>
      </c>
      <c r="GU374">
        <v>1.15479</v>
      </c>
      <c r="GV374">
        <v>2.42676</v>
      </c>
      <c r="GW374">
        <v>1.99829</v>
      </c>
      <c r="GX374">
        <v>2.65869</v>
      </c>
      <c r="GY374">
        <v>2.09351</v>
      </c>
      <c r="GZ374">
        <v>2.33887</v>
      </c>
      <c r="HA374">
        <v>45.1768</v>
      </c>
      <c r="HB374">
        <v>14.3947</v>
      </c>
      <c r="HC374">
        <v>18</v>
      </c>
      <c r="HD374">
        <v>377.224</v>
      </c>
      <c r="HE374">
        <v>676.996</v>
      </c>
      <c r="HF374">
        <v>22.9993</v>
      </c>
      <c r="HG374">
        <v>35.1944</v>
      </c>
      <c r="HH374">
        <v>30.0003</v>
      </c>
      <c r="HI374">
        <v>35.2288</v>
      </c>
      <c r="HJ374">
        <v>35.1937</v>
      </c>
      <c r="HK374">
        <v>23.1476</v>
      </c>
      <c r="HL374">
        <v>13.7265</v>
      </c>
      <c r="HM374">
        <v>3.82785</v>
      </c>
      <c r="HN374">
        <v>23</v>
      </c>
      <c r="HO374">
        <v>332.65</v>
      </c>
      <c r="HP374">
        <v>21.7417</v>
      </c>
      <c r="HQ374">
        <v>95.4166</v>
      </c>
      <c r="HR374">
        <v>98.7488</v>
      </c>
    </row>
    <row r="375" spans="1:226">
      <c r="A375">
        <v>359</v>
      </c>
      <c r="B375">
        <v>1656178105.1</v>
      </c>
      <c r="C375">
        <v>8308.59999990463</v>
      </c>
      <c r="D375" t="s">
        <v>1080</v>
      </c>
      <c r="E375" t="s">
        <v>1081</v>
      </c>
      <c r="F375">
        <v>5</v>
      </c>
      <c r="G375" t="s">
        <v>1069</v>
      </c>
      <c r="H375" t="s">
        <v>354</v>
      </c>
      <c r="I375">
        <v>1656178097.31429</v>
      </c>
      <c r="J375">
        <f>(K375)/1000</f>
        <v>0</v>
      </c>
      <c r="K375">
        <f>IF(BF375, AN375, AH375)</f>
        <v>0</v>
      </c>
      <c r="L375">
        <f>IF(BF375, AI375, AG375)</f>
        <v>0</v>
      </c>
      <c r="M375">
        <f>BH375 - IF(AU375&gt;1, L375*BB375*100.0/(AW375*BV375), 0)</f>
        <v>0</v>
      </c>
      <c r="N375">
        <f>((T375-J375/2)*M375-L375)/(T375+J375/2)</f>
        <v>0</v>
      </c>
      <c r="O375">
        <f>N375*(BO375+BP375)/1000.0</f>
        <v>0</v>
      </c>
      <c r="P375">
        <f>(BH375 - IF(AU375&gt;1, L375*BB375*100.0/(AW375*BV375), 0))*(BO375+BP375)/1000.0</f>
        <v>0</v>
      </c>
      <c r="Q375">
        <f>2.0/((1/S375-1/R375)+SIGN(S375)*SQRT((1/S375-1/R375)*(1/S375-1/R375) + 4*BC375/((BC375+1)*(BC375+1))*(2*1/S375*1/R375-1/R375*1/R375)))</f>
        <v>0</v>
      </c>
      <c r="R375">
        <f>IF(LEFT(BD375,1)&lt;&gt;"0",IF(LEFT(BD375,1)="1",3.0,BE375),$D$5+$E$5*(BV375*BO375/($K$5*1000))+$F$5*(BV375*BO375/($K$5*1000))*MAX(MIN(BB375,$J$5),$I$5)*MAX(MIN(BB375,$J$5),$I$5)+$G$5*MAX(MIN(BB375,$J$5),$I$5)*(BV375*BO375/($K$5*1000))+$H$5*(BV375*BO375/($K$5*1000))*(BV375*BO375/($K$5*1000)))</f>
        <v>0</v>
      </c>
      <c r="S375">
        <f>J375*(1000-(1000*0.61365*exp(17.502*W375/(240.97+W375))/(BO375+BP375)+BJ375)/2)/(1000*0.61365*exp(17.502*W375/(240.97+W375))/(BO375+BP375)-BJ375)</f>
        <v>0</v>
      </c>
      <c r="T375">
        <f>1/((BC375+1)/(Q375/1.6)+1/(R375/1.37)) + BC375/((BC375+1)/(Q375/1.6) + BC375/(R375/1.37))</f>
        <v>0</v>
      </c>
      <c r="U375">
        <f>(AX375*BA375)</f>
        <v>0</v>
      </c>
      <c r="V375">
        <f>(BQ375+(U375+2*0.95*5.67E-8*(((BQ375+$B$7)+273)^4-(BQ375+273)^4)-44100*J375)/(1.84*29.3*R375+8*0.95*5.67E-8*(BQ375+273)^3))</f>
        <v>0</v>
      </c>
      <c r="W375">
        <f>($C$7*BR375+$D$7*BS375+$E$7*V375)</f>
        <v>0</v>
      </c>
      <c r="X375">
        <f>0.61365*exp(17.502*W375/(240.97+W375))</f>
        <v>0</v>
      </c>
      <c r="Y375">
        <f>(Z375/AA375*100)</f>
        <v>0</v>
      </c>
      <c r="Z375">
        <f>BJ375*(BO375+BP375)/1000</f>
        <v>0</v>
      </c>
      <c r="AA375">
        <f>0.61365*exp(17.502*BQ375/(240.97+BQ375))</f>
        <v>0</v>
      </c>
      <c r="AB375">
        <f>(X375-BJ375*(BO375+BP375)/1000)</f>
        <v>0</v>
      </c>
      <c r="AC375">
        <f>(-J375*44100)</f>
        <v>0</v>
      </c>
      <c r="AD375">
        <f>2*29.3*R375*0.92*(BQ375-W375)</f>
        <v>0</v>
      </c>
      <c r="AE375">
        <f>2*0.95*5.67E-8*(((BQ375+$B$7)+273)^4-(W375+273)^4)</f>
        <v>0</v>
      </c>
      <c r="AF375">
        <f>U375+AE375+AC375+AD375</f>
        <v>0</v>
      </c>
      <c r="AG375">
        <f>BN375*AU375*(BI375-BH375*(1000-AU375*BK375)/(1000-AU375*BJ375))/(100*BB375)</f>
        <v>0</v>
      </c>
      <c r="AH375">
        <f>1000*BN375*AU375*(BJ375-BK375)/(100*BB375*(1000-AU375*BJ375))</f>
        <v>0</v>
      </c>
      <c r="AI375">
        <f>(AJ375 - AK375 - BO375*1E3/(8.314*(BQ375+273.15)) * AM375/BN375 * AL375) * BN375/(100*BB375) * (1000 - BK375)/1000</f>
        <v>0</v>
      </c>
      <c r="AJ375">
        <v>362.417840153616</v>
      </c>
      <c r="AK375">
        <v>363.613078787879</v>
      </c>
      <c r="AL375">
        <v>-3.05752001628798</v>
      </c>
      <c r="AM375">
        <v>66.8791295420707</v>
      </c>
      <c r="AN375">
        <f>(AP375 - AO375 + BO375*1E3/(8.314*(BQ375+273.15)) * AR375/BN375 * AQ375) * BN375/(100*BB375) * 1000/(1000 - AP375)</f>
        <v>0</v>
      </c>
      <c r="AO375">
        <v>21.8617437437094</v>
      </c>
      <c r="AP375">
        <v>24.4036853146853</v>
      </c>
      <c r="AQ375">
        <v>-5.71610788544657e-05</v>
      </c>
      <c r="AR375">
        <v>78.9869845117547</v>
      </c>
      <c r="AS375">
        <v>57</v>
      </c>
      <c r="AT375">
        <v>11</v>
      </c>
      <c r="AU375">
        <f>IF(AS375*$H$13&gt;=AW375,1.0,(AW375/(AW375-AS375*$H$13)))</f>
        <v>0</v>
      </c>
      <c r="AV375">
        <f>(AU375-1)*100</f>
        <v>0</v>
      </c>
      <c r="AW375">
        <f>MAX(0,($B$13+$C$13*BV375)/(1+$D$13*BV375)*BO375/(BQ375+273)*$E$13)</f>
        <v>0</v>
      </c>
      <c r="AX375">
        <f>$B$11*BW375+$C$11*BX375+$F$11*CI375*(1-CL375)</f>
        <v>0</v>
      </c>
      <c r="AY375">
        <f>AX375*AZ375</f>
        <v>0</v>
      </c>
      <c r="AZ375">
        <f>($B$11*$D$9+$C$11*$D$9+$F$11*((CV375+CN375)/MAX(CV375+CN375+CW375, 0.1)*$I$9+CW375/MAX(CV375+CN375+CW375, 0.1)*$J$9))/($B$11+$C$11+$F$11)</f>
        <v>0</v>
      </c>
      <c r="BA375">
        <f>($B$11*$K$9+$C$11*$K$9+$F$11*((CV375+CN375)/MAX(CV375+CN375+CW375, 0.1)*$P$9+CW375/MAX(CV375+CN375+CW375, 0.1)*$Q$9))/($B$11+$C$11+$F$11)</f>
        <v>0</v>
      </c>
      <c r="BB375">
        <v>2.18</v>
      </c>
      <c r="BC375">
        <v>0.5</v>
      </c>
      <c r="BD375" t="s">
        <v>355</v>
      </c>
      <c r="BE375">
        <v>2</v>
      </c>
      <c r="BF375" t="b">
        <v>1</v>
      </c>
      <c r="BG375">
        <v>1656178097.31429</v>
      </c>
      <c r="BH375">
        <v>375.429535714286</v>
      </c>
      <c r="BI375">
        <v>368.924607142857</v>
      </c>
      <c r="BJ375">
        <v>24.4235857142857</v>
      </c>
      <c r="BK375">
        <v>21.8932785714286</v>
      </c>
      <c r="BL375">
        <v>374.124821428571</v>
      </c>
      <c r="BM375">
        <v>24.3720392857143</v>
      </c>
      <c r="BN375">
        <v>499.996285714286</v>
      </c>
      <c r="BO375">
        <v>76.3425214285714</v>
      </c>
      <c r="BP375">
        <v>0.100026082142857</v>
      </c>
      <c r="BQ375">
        <v>27.6364285714286</v>
      </c>
      <c r="BR375">
        <v>28.7405428571429</v>
      </c>
      <c r="BS375">
        <v>999.9</v>
      </c>
      <c r="BT375">
        <v>0</v>
      </c>
      <c r="BU375">
        <v>0</v>
      </c>
      <c r="BV375">
        <v>9996.58785714286</v>
      </c>
      <c r="BW375">
        <v>0</v>
      </c>
      <c r="BX375">
        <v>2135.43285714286</v>
      </c>
      <c r="BY375">
        <v>6.50485035714286</v>
      </c>
      <c r="BZ375">
        <v>384.828357142857</v>
      </c>
      <c r="CA375">
        <v>377.182892857143</v>
      </c>
      <c r="CB375">
        <v>2.5303125</v>
      </c>
      <c r="CC375">
        <v>368.924607142857</v>
      </c>
      <c r="CD375">
        <v>21.8932785714286</v>
      </c>
      <c r="CE375">
        <v>1.86455857142857</v>
      </c>
      <c r="CF375">
        <v>1.6713875</v>
      </c>
      <c r="CG375">
        <v>16.3387785714286</v>
      </c>
      <c r="CH375">
        <v>14.6331964285714</v>
      </c>
      <c r="CI375">
        <v>2000.02</v>
      </c>
      <c r="CJ375">
        <v>0.979998428571428</v>
      </c>
      <c r="CK375">
        <v>0.0200020571428571</v>
      </c>
      <c r="CL375">
        <v>0</v>
      </c>
      <c r="CM375">
        <v>2.48125714285714</v>
      </c>
      <c r="CN375">
        <v>0</v>
      </c>
      <c r="CO375">
        <v>3922.67428571429</v>
      </c>
      <c r="CP375">
        <v>16705.5642857143</v>
      </c>
      <c r="CQ375">
        <v>48.47525</v>
      </c>
      <c r="CR375">
        <v>50.75</v>
      </c>
      <c r="CS375">
        <v>49.625</v>
      </c>
      <c r="CT375">
        <v>48.321</v>
      </c>
      <c r="CU375">
        <v>47.6272142857143</v>
      </c>
      <c r="CV375">
        <v>1960.01892857143</v>
      </c>
      <c r="CW375">
        <v>40.0010714285714</v>
      </c>
      <c r="CX375">
        <v>0</v>
      </c>
      <c r="CY375">
        <v>1656178104</v>
      </c>
      <c r="CZ375">
        <v>0</v>
      </c>
      <c r="DA375">
        <v>0</v>
      </c>
      <c r="DB375" t="s">
        <v>356</v>
      </c>
      <c r="DC375">
        <v>1656081796.1</v>
      </c>
      <c r="DD375">
        <v>1656081786.6</v>
      </c>
      <c r="DE375">
        <v>0</v>
      </c>
      <c r="DF375">
        <v>0.447</v>
      </c>
      <c r="DG375">
        <v>0.012</v>
      </c>
      <c r="DH375">
        <v>1.816</v>
      </c>
      <c r="DI375">
        <v>-0.091</v>
      </c>
      <c r="DJ375">
        <v>420</v>
      </c>
      <c r="DK375">
        <v>13</v>
      </c>
      <c r="DL375">
        <v>0.64</v>
      </c>
      <c r="DM375">
        <v>0.22</v>
      </c>
      <c r="DN375">
        <v>4.43061758536585</v>
      </c>
      <c r="DO375">
        <v>40.1600302996516</v>
      </c>
      <c r="DP375">
        <v>4.10174254241586</v>
      </c>
      <c r="DQ375">
        <v>0</v>
      </c>
      <c r="DR375">
        <v>2.51799317073171</v>
      </c>
      <c r="DS375">
        <v>0.294473310104536</v>
      </c>
      <c r="DT375">
        <v>0.0294993629066406</v>
      </c>
      <c r="DU375">
        <v>0</v>
      </c>
      <c r="DV375">
        <v>0</v>
      </c>
      <c r="DW375">
        <v>2</v>
      </c>
      <c r="DX375" t="s">
        <v>357</v>
      </c>
      <c r="DY375">
        <v>2.79635</v>
      </c>
      <c r="DZ375">
        <v>2.71661</v>
      </c>
      <c r="EA375">
        <v>0.0661892</v>
      </c>
      <c r="EB375">
        <v>0.0649247</v>
      </c>
      <c r="EC375">
        <v>0.0872487</v>
      </c>
      <c r="ED375">
        <v>0.0800871</v>
      </c>
      <c r="EE375">
        <v>25935.3</v>
      </c>
      <c r="EF375">
        <v>22549.1</v>
      </c>
      <c r="EG375">
        <v>24900.9</v>
      </c>
      <c r="EH375">
        <v>23519.6</v>
      </c>
      <c r="EI375">
        <v>38886.2</v>
      </c>
      <c r="EJ375">
        <v>35862.4</v>
      </c>
      <c r="EK375">
        <v>45119.9</v>
      </c>
      <c r="EL375">
        <v>42026.3</v>
      </c>
      <c r="EM375">
        <v>1.61135</v>
      </c>
      <c r="EN375">
        <v>2.05693</v>
      </c>
      <c r="EO375">
        <v>0.048086</v>
      </c>
      <c r="EP375">
        <v>0</v>
      </c>
      <c r="EQ375">
        <v>27.9454</v>
      </c>
      <c r="ER375">
        <v>999.9</v>
      </c>
      <c r="ES375">
        <v>25.754</v>
      </c>
      <c r="ET375">
        <v>41.301</v>
      </c>
      <c r="EU375">
        <v>26.8014</v>
      </c>
      <c r="EV375">
        <v>52.5936</v>
      </c>
      <c r="EW375">
        <v>33.2011</v>
      </c>
      <c r="EX375">
        <v>2</v>
      </c>
      <c r="EY375">
        <v>0.638986</v>
      </c>
      <c r="EZ375">
        <v>4.7058</v>
      </c>
      <c r="FA375">
        <v>20.1771</v>
      </c>
      <c r="FB375">
        <v>5.23032</v>
      </c>
      <c r="FC375">
        <v>11.992</v>
      </c>
      <c r="FD375">
        <v>4.9554</v>
      </c>
      <c r="FE375">
        <v>3.30398</v>
      </c>
      <c r="FF375">
        <v>9999</v>
      </c>
      <c r="FG375">
        <v>313.2</v>
      </c>
      <c r="FH375">
        <v>3902.7</v>
      </c>
      <c r="FI375">
        <v>9999</v>
      </c>
      <c r="FJ375">
        <v>1.86814</v>
      </c>
      <c r="FK375">
        <v>1.86401</v>
      </c>
      <c r="FL375">
        <v>1.87134</v>
      </c>
      <c r="FM375">
        <v>1.86263</v>
      </c>
      <c r="FN375">
        <v>1.86188</v>
      </c>
      <c r="FO375">
        <v>1.86825</v>
      </c>
      <c r="FP375">
        <v>1.85838</v>
      </c>
      <c r="FQ375">
        <v>1.86462</v>
      </c>
      <c r="FR375">
        <v>5</v>
      </c>
      <c r="FS375">
        <v>0</v>
      </c>
      <c r="FT375">
        <v>0</v>
      </c>
      <c r="FU375">
        <v>0</v>
      </c>
      <c r="FV375" t="s">
        <v>358</v>
      </c>
      <c r="FW375" t="s">
        <v>359</v>
      </c>
      <c r="FX375" t="s">
        <v>360</v>
      </c>
      <c r="FY375" t="s">
        <v>360</v>
      </c>
      <c r="FZ375" t="s">
        <v>360</v>
      </c>
      <c r="GA375" t="s">
        <v>360</v>
      </c>
      <c r="GB375">
        <v>0</v>
      </c>
      <c r="GC375">
        <v>100</v>
      </c>
      <c r="GD375">
        <v>100</v>
      </c>
      <c r="GE375">
        <v>1.263</v>
      </c>
      <c r="GF375">
        <v>0.0515</v>
      </c>
      <c r="GG375">
        <v>0.394990895927804</v>
      </c>
      <c r="GH375">
        <v>0.00311535208462502</v>
      </c>
      <c r="GI375">
        <v>-2.16445174003142e-06</v>
      </c>
      <c r="GJ375">
        <v>9.0383515404126e-10</v>
      </c>
      <c r="GK375">
        <v>0.0515542376217994</v>
      </c>
      <c r="GL375">
        <v>0</v>
      </c>
      <c r="GM375">
        <v>0</v>
      </c>
      <c r="GN375">
        <v>0</v>
      </c>
      <c r="GO375">
        <v>18</v>
      </c>
      <c r="GP375">
        <v>2154</v>
      </c>
      <c r="GQ375">
        <v>2</v>
      </c>
      <c r="GR375">
        <v>17</v>
      </c>
      <c r="GS375">
        <v>1605.2</v>
      </c>
      <c r="GT375">
        <v>1605.3</v>
      </c>
      <c r="GU375">
        <v>1.11206</v>
      </c>
      <c r="GV375">
        <v>2.42554</v>
      </c>
      <c r="GW375">
        <v>1.99829</v>
      </c>
      <c r="GX375">
        <v>2.65869</v>
      </c>
      <c r="GY375">
        <v>2.09351</v>
      </c>
      <c r="GZ375">
        <v>2.39624</v>
      </c>
      <c r="HA375">
        <v>45.1768</v>
      </c>
      <c r="HB375">
        <v>14.3947</v>
      </c>
      <c r="HC375">
        <v>18</v>
      </c>
      <c r="HD375">
        <v>377.342</v>
      </c>
      <c r="HE375">
        <v>676.867</v>
      </c>
      <c r="HF375">
        <v>22.9988</v>
      </c>
      <c r="HG375">
        <v>35.1976</v>
      </c>
      <c r="HH375">
        <v>30.0004</v>
      </c>
      <c r="HI375">
        <v>35.2307</v>
      </c>
      <c r="HJ375">
        <v>35.196</v>
      </c>
      <c r="HK375">
        <v>22.3007</v>
      </c>
      <c r="HL375">
        <v>13.7265</v>
      </c>
      <c r="HM375">
        <v>3.82785</v>
      </c>
      <c r="HN375">
        <v>23</v>
      </c>
      <c r="HO375">
        <v>312.576</v>
      </c>
      <c r="HP375">
        <v>21.7207</v>
      </c>
      <c r="HQ375">
        <v>95.4162</v>
      </c>
      <c r="HR375">
        <v>98.7469</v>
      </c>
    </row>
    <row r="376" spans="1:226">
      <c r="A376">
        <v>360</v>
      </c>
      <c r="B376">
        <v>1656178110.1</v>
      </c>
      <c r="C376">
        <v>8313.59999990463</v>
      </c>
      <c r="D376" t="s">
        <v>1082</v>
      </c>
      <c r="E376" t="s">
        <v>1083</v>
      </c>
      <c r="F376">
        <v>5</v>
      </c>
      <c r="G376" t="s">
        <v>1069</v>
      </c>
      <c r="H376" t="s">
        <v>354</v>
      </c>
      <c r="I376">
        <v>1656178102.6</v>
      </c>
      <c r="J376">
        <f>(K376)/1000</f>
        <v>0</v>
      </c>
      <c r="K376">
        <f>IF(BF376, AN376, AH376)</f>
        <v>0</v>
      </c>
      <c r="L376">
        <f>IF(BF376, AI376, AG376)</f>
        <v>0</v>
      </c>
      <c r="M376">
        <f>BH376 - IF(AU376&gt;1, L376*BB376*100.0/(AW376*BV376), 0)</f>
        <v>0</v>
      </c>
      <c r="N376">
        <f>((T376-J376/2)*M376-L376)/(T376+J376/2)</f>
        <v>0</v>
      </c>
      <c r="O376">
        <f>N376*(BO376+BP376)/1000.0</f>
        <v>0</v>
      </c>
      <c r="P376">
        <f>(BH376 - IF(AU376&gt;1, L376*BB376*100.0/(AW376*BV376), 0))*(BO376+BP376)/1000.0</f>
        <v>0</v>
      </c>
      <c r="Q376">
        <f>2.0/((1/S376-1/R376)+SIGN(S376)*SQRT((1/S376-1/R376)*(1/S376-1/R376) + 4*BC376/((BC376+1)*(BC376+1))*(2*1/S376*1/R376-1/R376*1/R376)))</f>
        <v>0</v>
      </c>
      <c r="R376">
        <f>IF(LEFT(BD376,1)&lt;&gt;"0",IF(LEFT(BD376,1)="1",3.0,BE376),$D$5+$E$5*(BV376*BO376/($K$5*1000))+$F$5*(BV376*BO376/($K$5*1000))*MAX(MIN(BB376,$J$5),$I$5)*MAX(MIN(BB376,$J$5),$I$5)+$G$5*MAX(MIN(BB376,$J$5),$I$5)*(BV376*BO376/($K$5*1000))+$H$5*(BV376*BO376/($K$5*1000))*(BV376*BO376/($K$5*1000)))</f>
        <v>0</v>
      </c>
      <c r="S376">
        <f>J376*(1000-(1000*0.61365*exp(17.502*W376/(240.97+W376))/(BO376+BP376)+BJ376)/2)/(1000*0.61365*exp(17.502*W376/(240.97+W376))/(BO376+BP376)-BJ376)</f>
        <v>0</v>
      </c>
      <c r="T376">
        <f>1/((BC376+1)/(Q376/1.6)+1/(R376/1.37)) + BC376/((BC376+1)/(Q376/1.6) + BC376/(R376/1.37))</f>
        <v>0</v>
      </c>
      <c r="U376">
        <f>(AX376*BA376)</f>
        <v>0</v>
      </c>
      <c r="V376">
        <f>(BQ376+(U376+2*0.95*5.67E-8*(((BQ376+$B$7)+273)^4-(BQ376+273)^4)-44100*J376)/(1.84*29.3*R376+8*0.95*5.67E-8*(BQ376+273)^3))</f>
        <v>0</v>
      </c>
      <c r="W376">
        <f>($C$7*BR376+$D$7*BS376+$E$7*V376)</f>
        <v>0</v>
      </c>
      <c r="X376">
        <f>0.61365*exp(17.502*W376/(240.97+W376))</f>
        <v>0</v>
      </c>
      <c r="Y376">
        <f>(Z376/AA376*100)</f>
        <v>0</v>
      </c>
      <c r="Z376">
        <f>BJ376*(BO376+BP376)/1000</f>
        <v>0</v>
      </c>
      <c r="AA376">
        <f>0.61365*exp(17.502*BQ376/(240.97+BQ376))</f>
        <v>0</v>
      </c>
      <c r="AB376">
        <f>(X376-BJ376*(BO376+BP376)/1000)</f>
        <v>0</v>
      </c>
      <c r="AC376">
        <f>(-J376*44100)</f>
        <v>0</v>
      </c>
      <c r="AD376">
        <f>2*29.3*R376*0.92*(BQ376-W376)</f>
        <v>0</v>
      </c>
      <c r="AE376">
        <f>2*0.95*5.67E-8*(((BQ376+$B$7)+273)^4-(W376+273)^4)</f>
        <v>0</v>
      </c>
      <c r="AF376">
        <f>U376+AE376+AC376+AD376</f>
        <v>0</v>
      </c>
      <c r="AG376">
        <f>BN376*AU376*(BI376-BH376*(1000-AU376*BK376)/(1000-AU376*BJ376))/(100*BB376)</f>
        <v>0</v>
      </c>
      <c r="AH376">
        <f>1000*BN376*AU376*(BJ376-BK376)/(100*BB376*(1000-AU376*BJ376))</f>
        <v>0</v>
      </c>
      <c r="AI376">
        <f>(AJ376 - AK376 - BO376*1E3/(8.314*(BQ376+273.15)) * AM376/BN376 * AL376) * BN376/(100*BB376) * (1000 - BK376)/1000</f>
        <v>0</v>
      </c>
      <c r="AJ376">
        <v>345.574394443451</v>
      </c>
      <c r="AK376">
        <v>347.742872727273</v>
      </c>
      <c r="AL376">
        <v>-3.18951445859869</v>
      </c>
      <c r="AM376">
        <v>66.8791295420707</v>
      </c>
      <c r="AN376">
        <f>(AP376 - AO376 + BO376*1E3/(8.314*(BQ376+273.15)) * AR376/BN376 * AQ376) * BN376/(100*BB376) * 1000/(1000 - AP376)</f>
        <v>0</v>
      </c>
      <c r="AO376">
        <v>21.8364243674275</v>
      </c>
      <c r="AP376">
        <v>24.3870363636364</v>
      </c>
      <c r="AQ376">
        <v>-7.16101751465356e-05</v>
      </c>
      <c r="AR376">
        <v>78.9869845117547</v>
      </c>
      <c r="AS376">
        <v>57</v>
      </c>
      <c r="AT376">
        <v>11</v>
      </c>
      <c r="AU376">
        <f>IF(AS376*$H$13&gt;=AW376,1.0,(AW376/(AW376-AS376*$H$13)))</f>
        <v>0</v>
      </c>
      <c r="AV376">
        <f>(AU376-1)*100</f>
        <v>0</v>
      </c>
      <c r="AW376">
        <f>MAX(0,($B$13+$C$13*BV376)/(1+$D$13*BV376)*BO376/(BQ376+273)*$E$13)</f>
        <v>0</v>
      </c>
      <c r="AX376">
        <f>$B$11*BW376+$C$11*BX376+$F$11*CI376*(1-CL376)</f>
        <v>0</v>
      </c>
      <c r="AY376">
        <f>AX376*AZ376</f>
        <v>0</v>
      </c>
      <c r="AZ376">
        <f>($B$11*$D$9+$C$11*$D$9+$F$11*((CV376+CN376)/MAX(CV376+CN376+CW376, 0.1)*$I$9+CW376/MAX(CV376+CN376+CW376, 0.1)*$J$9))/($B$11+$C$11+$F$11)</f>
        <v>0</v>
      </c>
      <c r="BA376">
        <f>($B$11*$K$9+$C$11*$K$9+$F$11*((CV376+CN376)/MAX(CV376+CN376+CW376, 0.1)*$P$9+CW376/MAX(CV376+CN376+CW376, 0.1)*$Q$9))/($B$11+$C$11+$F$11)</f>
        <v>0</v>
      </c>
      <c r="BB376">
        <v>2.18</v>
      </c>
      <c r="BC376">
        <v>0.5</v>
      </c>
      <c r="BD376" t="s">
        <v>355</v>
      </c>
      <c r="BE376">
        <v>2</v>
      </c>
      <c r="BF376" t="b">
        <v>1</v>
      </c>
      <c r="BG376">
        <v>1656178102.6</v>
      </c>
      <c r="BH376">
        <v>360.481259259259</v>
      </c>
      <c r="BI376">
        <v>351.813148148148</v>
      </c>
      <c r="BJ376">
        <v>24.4099148148148</v>
      </c>
      <c r="BK376">
        <v>21.8577111111111</v>
      </c>
      <c r="BL376">
        <v>359.204777777778</v>
      </c>
      <c r="BM376">
        <v>24.358362962963</v>
      </c>
      <c r="BN376">
        <v>500.00462962963</v>
      </c>
      <c r="BO376">
        <v>76.3430296296296</v>
      </c>
      <c r="BP376">
        <v>0.0999878888888889</v>
      </c>
      <c r="BQ376">
        <v>27.6333444444444</v>
      </c>
      <c r="BR376">
        <v>28.7358259259259</v>
      </c>
      <c r="BS376">
        <v>999.9</v>
      </c>
      <c r="BT376">
        <v>0</v>
      </c>
      <c r="BU376">
        <v>0</v>
      </c>
      <c r="BV376">
        <v>10013.36</v>
      </c>
      <c r="BW376">
        <v>0</v>
      </c>
      <c r="BX376">
        <v>2135.8262962963</v>
      </c>
      <c r="BY376">
        <v>8.66806074074074</v>
      </c>
      <c r="BZ376">
        <v>369.500851851852</v>
      </c>
      <c r="CA376">
        <v>359.675296296296</v>
      </c>
      <c r="CB376">
        <v>2.5522062962963</v>
      </c>
      <c r="CC376">
        <v>351.813148148148</v>
      </c>
      <c r="CD376">
        <v>21.8577111111111</v>
      </c>
      <c r="CE376">
        <v>1.86352666666667</v>
      </c>
      <c r="CF376">
        <v>1.66868333333333</v>
      </c>
      <c r="CG376">
        <v>16.3301</v>
      </c>
      <c r="CH376">
        <v>14.6081296296296</v>
      </c>
      <c r="CI376">
        <v>2000.02074074074</v>
      </c>
      <c r="CJ376">
        <v>0.979998444444444</v>
      </c>
      <c r="CK376">
        <v>0.0200020407407407</v>
      </c>
      <c r="CL376">
        <v>0</v>
      </c>
      <c r="CM376">
        <v>2.47916296296296</v>
      </c>
      <c r="CN376">
        <v>0</v>
      </c>
      <c r="CO376">
        <v>3916.78148148148</v>
      </c>
      <c r="CP376">
        <v>16705.562962963</v>
      </c>
      <c r="CQ376">
        <v>48.4626666666667</v>
      </c>
      <c r="CR376">
        <v>50.75</v>
      </c>
      <c r="CS376">
        <v>49.625</v>
      </c>
      <c r="CT376">
        <v>48.312</v>
      </c>
      <c r="CU376">
        <v>47.625</v>
      </c>
      <c r="CV376">
        <v>1960.01962962963</v>
      </c>
      <c r="CW376">
        <v>40.0011111111111</v>
      </c>
      <c r="CX376">
        <v>0</v>
      </c>
      <c r="CY376">
        <v>1656178108.8</v>
      </c>
      <c r="CZ376">
        <v>0</v>
      </c>
      <c r="DA376">
        <v>0</v>
      </c>
      <c r="DB376" t="s">
        <v>356</v>
      </c>
      <c r="DC376">
        <v>1656081796.1</v>
      </c>
      <c r="DD376">
        <v>1656081786.6</v>
      </c>
      <c r="DE376">
        <v>0</v>
      </c>
      <c r="DF376">
        <v>0.447</v>
      </c>
      <c r="DG376">
        <v>0.012</v>
      </c>
      <c r="DH376">
        <v>1.816</v>
      </c>
      <c r="DI376">
        <v>-0.091</v>
      </c>
      <c r="DJ376">
        <v>420</v>
      </c>
      <c r="DK376">
        <v>13</v>
      </c>
      <c r="DL376">
        <v>0.64</v>
      </c>
      <c r="DM376">
        <v>0.22</v>
      </c>
      <c r="DN376">
        <v>6.8282566097561</v>
      </c>
      <c r="DO376">
        <v>27.057687804878</v>
      </c>
      <c r="DP376">
        <v>2.73672610678432</v>
      </c>
      <c r="DQ376">
        <v>0</v>
      </c>
      <c r="DR376">
        <v>2.53376853658537</v>
      </c>
      <c r="DS376">
        <v>0.265338397212543</v>
      </c>
      <c r="DT376">
        <v>0.0271847848012024</v>
      </c>
      <c r="DU376">
        <v>0</v>
      </c>
      <c r="DV376">
        <v>0</v>
      </c>
      <c r="DW376">
        <v>2</v>
      </c>
      <c r="DX376" t="s">
        <v>357</v>
      </c>
      <c r="DY376">
        <v>2.79627</v>
      </c>
      <c r="DZ376">
        <v>2.71663</v>
      </c>
      <c r="EA376">
        <v>0.0638444</v>
      </c>
      <c r="EB376">
        <v>0.0624026</v>
      </c>
      <c r="EC376">
        <v>0.0872059</v>
      </c>
      <c r="ED376">
        <v>0.0799966</v>
      </c>
      <c r="EE376">
        <v>26000</v>
      </c>
      <c r="EF376">
        <v>22609.8</v>
      </c>
      <c r="EG376">
        <v>24900.6</v>
      </c>
      <c r="EH376">
        <v>23519.5</v>
      </c>
      <c r="EI376">
        <v>38887.4</v>
      </c>
      <c r="EJ376">
        <v>35865.6</v>
      </c>
      <c r="EK376">
        <v>45119.3</v>
      </c>
      <c r="EL376">
        <v>42026.1</v>
      </c>
      <c r="EM376">
        <v>1.61143</v>
      </c>
      <c r="EN376">
        <v>2.05677</v>
      </c>
      <c r="EO376">
        <v>0.0480376</v>
      </c>
      <c r="EP376">
        <v>0</v>
      </c>
      <c r="EQ376">
        <v>27.9345</v>
      </c>
      <c r="ER376">
        <v>999.9</v>
      </c>
      <c r="ES376">
        <v>25.754</v>
      </c>
      <c r="ET376">
        <v>41.301</v>
      </c>
      <c r="EU376">
        <v>26.8007</v>
      </c>
      <c r="EV376">
        <v>52.8436</v>
      </c>
      <c r="EW376">
        <v>33.2732</v>
      </c>
      <c r="EX376">
        <v>2</v>
      </c>
      <c r="EY376">
        <v>0.639273</v>
      </c>
      <c r="EZ376">
        <v>4.70075</v>
      </c>
      <c r="FA376">
        <v>20.1772</v>
      </c>
      <c r="FB376">
        <v>5.23077</v>
      </c>
      <c r="FC376">
        <v>11.992</v>
      </c>
      <c r="FD376">
        <v>4.9552</v>
      </c>
      <c r="FE376">
        <v>3.30395</v>
      </c>
      <c r="FF376">
        <v>9999</v>
      </c>
      <c r="FG376">
        <v>313.2</v>
      </c>
      <c r="FH376">
        <v>3903</v>
      </c>
      <c r="FI376">
        <v>9999</v>
      </c>
      <c r="FJ376">
        <v>1.86814</v>
      </c>
      <c r="FK376">
        <v>1.86401</v>
      </c>
      <c r="FL376">
        <v>1.87135</v>
      </c>
      <c r="FM376">
        <v>1.86262</v>
      </c>
      <c r="FN376">
        <v>1.86188</v>
      </c>
      <c r="FO376">
        <v>1.86825</v>
      </c>
      <c r="FP376">
        <v>1.85838</v>
      </c>
      <c r="FQ376">
        <v>1.86462</v>
      </c>
      <c r="FR376">
        <v>5</v>
      </c>
      <c r="FS376">
        <v>0</v>
      </c>
      <c r="FT376">
        <v>0</v>
      </c>
      <c r="FU376">
        <v>0</v>
      </c>
      <c r="FV376" t="s">
        <v>358</v>
      </c>
      <c r="FW376" t="s">
        <v>359</v>
      </c>
      <c r="FX376" t="s">
        <v>360</v>
      </c>
      <c r="FY376" t="s">
        <v>360</v>
      </c>
      <c r="FZ376" t="s">
        <v>360</v>
      </c>
      <c r="GA376" t="s">
        <v>360</v>
      </c>
      <c r="GB376">
        <v>0</v>
      </c>
      <c r="GC376">
        <v>100</v>
      </c>
      <c r="GD376">
        <v>100</v>
      </c>
      <c r="GE376">
        <v>1.233</v>
      </c>
      <c r="GF376">
        <v>0.0516</v>
      </c>
      <c r="GG376">
        <v>0.394990895927804</v>
      </c>
      <c r="GH376">
        <v>0.00311535208462502</v>
      </c>
      <c r="GI376">
        <v>-2.16445174003142e-06</v>
      </c>
      <c r="GJ376">
        <v>9.0383515404126e-10</v>
      </c>
      <c r="GK376">
        <v>0.0515542376217994</v>
      </c>
      <c r="GL376">
        <v>0</v>
      </c>
      <c r="GM376">
        <v>0</v>
      </c>
      <c r="GN376">
        <v>0</v>
      </c>
      <c r="GO376">
        <v>18</v>
      </c>
      <c r="GP376">
        <v>2154</v>
      </c>
      <c r="GQ376">
        <v>2</v>
      </c>
      <c r="GR376">
        <v>17</v>
      </c>
      <c r="GS376">
        <v>1605.2</v>
      </c>
      <c r="GT376">
        <v>1605.4</v>
      </c>
      <c r="GU376">
        <v>1.06567</v>
      </c>
      <c r="GV376">
        <v>2.42676</v>
      </c>
      <c r="GW376">
        <v>1.99829</v>
      </c>
      <c r="GX376">
        <v>2.65869</v>
      </c>
      <c r="GY376">
        <v>2.09351</v>
      </c>
      <c r="GZ376">
        <v>2.43042</v>
      </c>
      <c r="HA376">
        <v>45.1768</v>
      </c>
      <c r="HB376">
        <v>14.4035</v>
      </c>
      <c r="HC376">
        <v>18</v>
      </c>
      <c r="HD376">
        <v>377.39</v>
      </c>
      <c r="HE376">
        <v>676.761</v>
      </c>
      <c r="HF376">
        <v>22.9988</v>
      </c>
      <c r="HG376">
        <v>35.2017</v>
      </c>
      <c r="HH376">
        <v>30.0002</v>
      </c>
      <c r="HI376">
        <v>35.232</v>
      </c>
      <c r="HJ376">
        <v>35.1983</v>
      </c>
      <c r="HK376">
        <v>21.3698</v>
      </c>
      <c r="HL376">
        <v>14.022</v>
      </c>
      <c r="HM376">
        <v>3.45647</v>
      </c>
      <c r="HN376">
        <v>23</v>
      </c>
      <c r="HO376">
        <v>299.146</v>
      </c>
      <c r="HP376">
        <v>21.7154</v>
      </c>
      <c r="HQ376">
        <v>95.4149</v>
      </c>
      <c r="HR376">
        <v>98.7462</v>
      </c>
    </row>
    <row r="377" spans="1:226">
      <c r="A377">
        <v>361</v>
      </c>
      <c r="B377">
        <v>1656178115.1</v>
      </c>
      <c r="C377">
        <v>8318.59999990463</v>
      </c>
      <c r="D377" t="s">
        <v>1084</v>
      </c>
      <c r="E377" t="s">
        <v>1085</v>
      </c>
      <c r="F377">
        <v>5</v>
      </c>
      <c r="G377" t="s">
        <v>1069</v>
      </c>
      <c r="H377" t="s">
        <v>354</v>
      </c>
      <c r="I377">
        <v>1656178107.31429</v>
      </c>
      <c r="J377">
        <f>(K377)/1000</f>
        <v>0</v>
      </c>
      <c r="K377">
        <f>IF(BF377, AN377, AH377)</f>
        <v>0</v>
      </c>
      <c r="L377">
        <f>IF(BF377, AI377, AG377)</f>
        <v>0</v>
      </c>
      <c r="M377">
        <f>BH377 - IF(AU377&gt;1, L377*BB377*100.0/(AW377*BV377), 0)</f>
        <v>0</v>
      </c>
      <c r="N377">
        <f>((T377-J377/2)*M377-L377)/(T377+J377/2)</f>
        <v>0</v>
      </c>
      <c r="O377">
        <f>N377*(BO377+BP377)/1000.0</f>
        <v>0</v>
      </c>
      <c r="P377">
        <f>(BH377 - IF(AU377&gt;1, L377*BB377*100.0/(AW377*BV377), 0))*(BO377+BP377)/1000.0</f>
        <v>0</v>
      </c>
      <c r="Q377">
        <f>2.0/((1/S377-1/R377)+SIGN(S377)*SQRT((1/S377-1/R377)*(1/S377-1/R377) + 4*BC377/((BC377+1)*(BC377+1))*(2*1/S377*1/R377-1/R377*1/R377)))</f>
        <v>0</v>
      </c>
      <c r="R377">
        <f>IF(LEFT(BD377,1)&lt;&gt;"0",IF(LEFT(BD377,1)="1",3.0,BE377),$D$5+$E$5*(BV377*BO377/($K$5*1000))+$F$5*(BV377*BO377/($K$5*1000))*MAX(MIN(BB377,$J$5),$I$5)*MAX(MIN(BB377,$J$5),$I$5)+$G$5*MAX(MIN(BB377,$J$5),$I$5)*(BV377*BO377/($K$5*1000))+$H$5*(BV377*BO377/($K$5*1000))*(BV377*BO377/($K$5*1000)))</f>
        <v>0</v>
      </c>
      <c r="S377">
        <f>J377*(1000-(1000*0.61365*exp(17.502*W377/(240.97+W377))/(BO377+BP377)+BJ377)/2)/(1000*0.61365*exp(17.502*W377/(240.97+W377))/(BO377+BP377)-BJ377)</f>
        <v>0</v>
      </c>
      <c r="T377">
        <f>1/((BC377+1)/(Q377/1.6)+1/(R377/1.37)) + BC377/((BC377+1)/(Q377/1.6) + BC377/(R377/1.37))</f>
        <v>0</v>
      </c>
      <c r="U377">
        <f>(AX377*BA377)</f>
        <v>0</v>
      </c>
      <c r="V377">
        <f>(BQ377+(U377+2*0.95*5.67E-8*(((BQ377+$B$7)+273)^4-(BQ377+273)^4)-44100*J377)/(1.84*29.3*R377+8*0.95*5.67E-8*(BQ377+273)^3))</f>
        <v>0</v>
      </c>
      <c r="W377">
        <f>($C$7*BR377+$D$7*BS377+$E$7*V377)</f>
        <v>0</v>
      </c>
      <c r="X377">
        <f>0.61365*exp(17.502*W377/(240.97+W377))</f>
        <v>0</v>
      </c>
      <c r="Y377">
        <f>(Z377/AA377*100)</f>
        <v>0</v>
      </c>
      <c r="Z377">
        <f>BJ377*(BO377+BP377)/1000</f>
        <v>0</v>
      </c>
      <c r="AA377">
        <f>0.61365*exp(17.502*BQ377/(240.97+BQ377))</f>
        <v>0</v>
      </c>
      <c r="AB377">
        <f>(X377-BJ377*(BO377+BP377)/1000)</f>
        <v>0</v>
      </c>
      <c r="AC377">
        <f>(-J377*44100)</f>
        <v>0</v>
      </c>
      <c r="AD377">
        <f>2*29.3*R377*0.92*(BQ377-W377)</f>
        <v>0</v>
      </c>
      <c r="AE377">
        <f>2*0.95*5.67E-8*(((BQ377+$B$7)+273)^4-(W377+273)^4)</f>
        <v>0</v>
      </c>
      <c r="AF377">
        <f>U377+AE377+AC377+AD377</f>
        <v>0</v>
      </c>
      <c r="AG377">
        <f>BN377*AU377*(BI377-BH377*(1000-AU377*BK377)/(1000-AU377*BJ377))/(100*BB377)</f>
        <v>0</v>
      </c>
      <c r="AH377">
        <f>1000*BN377*AU377*(BJ377-BK377)/(100*BB377*(1000-AU377*BJ377))</f>
        <v>0</v>
      </c>
      <c r="AI377">
        <f>(AJ377 - AK377 - BO377*1E3/(8.314*(BQ377+273.15)) * AM377/BN377 * AL377) * BN377/(100*BB377) * (1000 - BK377)/1000</f>
        <v>0</v>
      </c>
      <c r="AJ377">
        <v>328.704842723432</v>
      </c>
      <c r="AK377">
        <v>331.53096969697</v>
      </c>
      <c r="AL377">
        <v>-3.24582945621575</v>
      </c>
      <c r="AM377">
        <v>66.8791295420707</v>
      </c>
      <c r="AN377">
        <f>(AP377 - AO377 + BO377*1E3/(8.314*(BQ377+273.15)) * AR377/BN377 * AQ377) * BN377/(100*BB377) * 1000/(1000 - AP377)</f>
        <v>0</v>
      </c>
      <c r="AO377">
        <v>21.7803363546832</v>
      </c>
      <c r="AP377">
        <v>24.3555727272727</v>
      </c>
      <c r="AQ377">
        <v>-3.54472744350512e-05</v>
      </c>
      <c r="AR377">
        <v>78.9869845117547</v>
      </c>
      <c r="AS377">
        <v>57</v>
      </c>
      <c r="AT377">
        <v>11</v>
      </c>
      <c r="AU377">
        <f>IF(AS377*$H$13&gt;=AW377,1.0,(AW377/(AW377-AS377*$H$13)))</f>
        <v>0</v>
      </c>
      <c r="AV377">
        <f>(AU377-1)*100</f>
        <v>0</v>
      </c>
      <c r="AW377">
        <f>MAX(0,($B$13+$C$13*BV377)/(1+$D$13*BV377)*BO377/(BQ377+273)*$E$13)</f>
        <v>0</v>
      </c>
      <c r="AX377">
        <f>$B$11*BW377+$C$11*BX377+$F$11*CI377*(1-CL377)</f>
        <v>0</v>
      </c>
      <c r="AY377">
        <f>AX377*AZ377</f>
        <v>0</v>
      </c>
      <c r="AZ377">
        <f>($B$11*$D$9+$C$11*$D$9+$F$11*((CV377+CN377)/MAX(CV377+CN377+CW377, 0.1)*$I$9+CW377/MAX(CV377+CN377+CW377, 0.1)*$J$9))/($B$11+$C$11+$F$11)</f>
        <v>0</v>
      </c>
      <c r="BA377">
        <f>($B$11*$K$9+$C$11*$K$9+$F$11*((CV377+CN377)/MAX(CV377+CN377+CW377, 0.1)*$P$9+CW377/MAX(CV377+CN377+CW377, 0.1)*$Q$9))/($B$11+$C$11+$F$11)</f>
        <v>0</v>
      </c>
      <c r="BB377">
        <v>2.18</v>
      </c>
      <c r="BC377">
        <v>0.5</v>
      </c>
      <c r="BD377" t="s">
        <v>355</v>
      </c>
      <c r="BE377">
        <v>2</v>
      </c>
      <c r="BF377" t="b">
        <v>1</v>
      </c>
      <c r="BG377">
        <v>1656178107.31429</v>
      </c>
      <c r="BH377">
        <v>346.205</v>
      </c>
      <c r="BI377">
        <v>336.348964285714</v>
      </c>
      <c r="BJ377">
        <v>24.3933892857143</v>
      </c>
      <c r="BK377">
        <v>21.8044678571429</v>
      </c>
      <c r="BL377">
        <v>344.956</v>
      </c>
      <c r="BM377">
        <v>24.3418321428571</v>
      </c>
      <c r="BN377">
        <v>500.01325</v>
      </c>
      <c r="BO377">
        <v>76.3433035714286</v>
      </c>
      <c r="BP377">
        <v>0.100016742857143</v>
      </c>
      <c r="BQ377">
        <v>27.6328964285714</v>
      </c>
      <c r="BR377">
        <v>28.7282607142857</v>
      </c>
      <c r="BS377">
        <v>999.9</v>
      </c>
      <c r="BT377">
        <v>0</v>
      </c>
      <c r="BU377">
        <v>0</v>
      </c>
      <c r="BV377">
        <v>10004.2410714286</v>
      </c>
      <c r="BW377">
        <v>0</v>
      </c>
      <c r="BX377">
        <v>2137.90071428571</v>
      </c>
      <c r="BY377">
        <v>9.85600321428572</v>
      </c>
      <c r="BZ377">
        <v>354.861428571429</v>
      </c>
      <c r="CA377">
        <v>343.847285714286</v>
      </c>
      <c r="CB377">
        <v>2.58891892857143</v>
      </c>
      <c r="CC377">
        <v>336.348964285714</v>
      </c>
      <c r="CD377">
        <v>21.8044678571429</v>
      </c>
      <c r="CE377">
        <v>1.86227142857143</v>
      </c>
      <c r="CF377">
        <v>1.664625</v>
      </c>
      <c r="CG377">
        <v>16.3195071428571</v>
      </c>
      <c r="CH377">
        <v>14.5703821428571</v>
      </c>
      <c r="CI377">
        <v>2000.00607142857</v>
      </c>
      <c r="CJ377">
        <v>0.979998428571428</v>
      </c>
      <c r="CK377">
        <v>0.0200020571428571</v>
      </c>
      <c r="CL377">
        <v>0</v>
      </c>
      <c r="CM377">
        <v>2.47910357142857</v>
      </c>
      <c r="CN377">
        <v>0</v>
      </c>
      <c r="CO377">
        <v>3911.1575</v>
      </c>
      <c r="CP377">
        <v>16705.4428571429</v>
      </c>
      <c r="CQ377">
        <v>48.44375</v>
      </c>
      <c r="CR377">
        <v>50.75</v>
      </c>
      <c r="CS377">
        <v>49.625</v>
      </c>
      <c r="CT377">
        <v>48.312</v>
      </c>
      <c r="CU377">
        <v>47.625</v>
      </c>
      <c r="CV377">
        <v>1960.00535714286</v>
      </c>
      <c r="CW377">
        <v>40.0007142857143</v>
      </c>
      <c r="CX377">
        <v>0</v>
      </c>
      <c r="CY377">
        <v>1656178114.2</v>
      </c>
      <c r="CZ377">
        <v>0</v>
      </c>
      <c r="DA377">
        <v>0</v>
      </c>
      <c r="DB377" t="s">
        <v>356</v>
      </c>
      <c r="DC377">
        <v>1656081796.1</v>
      </c>
      <c r="DD377">
        <v>1656081786.6</v>
      </c>
      <c r="DE377">
        <v>0</v>
      </c>
      <c r="DF377">
        <v>0.447</v>
      </c>
      <c r="DG377">
        <v>0.012</v>
      </c>
      <c r="DH377">
        <v>1.816</v>
      </c>
      <c r="DI377">
        <v>-0.091</v>
      </c>
      <c r="DJ377">
        <v>420</v>
      </c>
      <c r="DK377">
        <v>13</v>
      </c>
      <c r="DL377">
        <v>0.64</v>
      </c>
      <c r="DM377">
        <v>0.22</v>
      </c>
      <c r="DN377">
        <v>8.75301073170732</v>
      </c>
      <c r="DO377">
        <v>17.5167827874564</v>
      </c>
      <c r="DP377">
        <v>1.7726713445895</v>
      </c>
      <c r="DQ377">
        <v>0</v>
      </c>
      <c r="DR377">
        <v>2.56357731707317</v>
      </c>
      <c r="DS377">
        <v>0.35700229965157</v>
      </c>
      <c r="DT377">
        <v>0.0394275410752551</v>
      </c>
      <c r="DU377">
        <v>0</v>
      </c>
      <c r="DV377">
        <v>0</v>
      </c>
      <c r="DW377">
        <v>2</v>
      </c>
      <c r="DX377" t="s">
        <v>357</v>
      </c>
      <c r="DY377">
        <v>2.79605</v>
      </c>
      <c r="DZ377">
        <v>2.71643</v>
      </c>
      <c r="EA377">
        <v>0.0614039</v>
      </c>
      <c r="EB377">
        <v>0.0598373</v>
      </c>
      <c r="EC377">
        <v>0.087113</v>
      </c>
      <c r="ED377">
        <v>0.0796241</v>
      </c>
      <c r="EE377">
        <v>26067.4</v>
      </c>
      <c r="EF377">
        <v>22671.8</v>
      </c>
      <c r="EG377">
        <v>24900.2</v>
      </c>
      <c r="EH377">
        <v>23519.7</v>
      </c>
      <c r="EI377">
        <v>38890.8</v>
      </c>
      <c r="EJ377">
        <v>35880.3</v>
      </c>
      <c r="EK377">
        <v>45118.7</v>
      </c>
      <c r="EL377">
        <v>42026.3</v>
      </c>
      <c r="EM377">
        <v>1.61125</v>
      </c>
      <c r="EN377">
        <v>2.0568</v>
      </c>
      <c r="EO377">
        <v>0.0493228</v>
      </c>
      <c r="EP377">
        <v>0</v>
      </c>
      <c r="EQ377">
        <v>27.925</v>
      </c>
      <c r="ER377">
        <v>999.9</v>
      </c>
      <c r="ES377">
        <v>25.729</v>
      </c>
      <c r="ET377">
        <v>41.312</v>
      </c>
      <c r="EU377">
        <v>26.7893</v>
      </c>
      <c r="EV377">
        <v>52.7036</v>
      </c>
      <c r="EW377">
        <v>33.2893</v>
      </c>
      <c r="EX377">
        <v>2</v>
      </c>
      <c r="EY377">
        <v>0.639268</v>
      </c>
      <c r="EZ377">
        <v>4.69487</v>
      </c>
      <c r="FA377">
        <v>20.1774</v>
      </c>
      <c r="FB377">
        <v>5.23107</v>
      </c>
      <c r="FC377">
        <v>11.992</v>
      </c>
      <c r="FD377">
        <v>4.9556</v>
      </c>
      <c r="FE377">
        <v>3.304</v>
      </c>
      <c r="FF377">
        <v>9999</v>
      </c>
      <c r="FG377">
        <v>313.2</v>
      </c>
      <c r="FH377">
        <v>3903</v>
      </c>
      <c r="FI377">
        <v>9999</v>
      </c>
      <c r="FJ377">
        <v>1.86813</v>
      </c>
      <c r="FK377">
        <v>1.86401</v>
      </c>
      <c r="FL377">
        <v>1.87135</v>
      </c>
      <c r="FM377">
        <v>1.86262</v>
      </c>
      <c r="FN377">
        <v>1.86188</v>
      </c>
      <c r="FO377">
        <v>1.86824</v>
      </c>
      <c r="FP377">
        <v>1.85837</v>
      </c>
      <c r="FQ377">
        <v>1.86462</v>
      </c>
      <c r="FR377">
        <v>5</v>
      </c>
      <c r="FS377">
        <v>0</v>
      </c>
      <c r="FT377">
        <v>0</v>
      </c>
      <c r="FU377">
        <v>0</v>
      </c>
      <c r="FV377" t="s">
        <v>358</v>
      </c>
      <c r="FW377" t="s">
        <v>359</v>
      </c>
      <c r="FX377" t="s">
        <v>360</v>
      </c>
      <c r="FY377" t="s">
        <v>360</v>
      </c>
      <c r="FZ377" t="s">
        <v>360</v>
      </c>
      <c r="GA377" t="s">
        <v>360</v>
      </c>
      <c r="GB377">
        <v>0</v>
      </c>
      <c r="GC377">
        <v>100</v>
      </c>
      <c r="GD377">
        <v>100</v>
      </c>
      <c r="GE377">
        <v>1.201</v>
      </c>
      <c r="GF377">
        <v>0.0515</v>
      </c>
      <c r="GG377">
        <v>0.394990895927804</v>
      </c>
      <c r="GH377">
        <v>0.00311535208462502</v>
      </c>
      <c r="GI377">
        <v>-2.16445174003142e-06</v>
      </c>
      <c r="GJ377">
        <v>9.0383515404126e-10</v>
      </c>
      <c r="GK377">
        <v>0.0515542376217994</v>
      </c>
      <c r="GL377">
        <v>0</v>
      </c>
      <c r="GM377">
        <v>0</v>
      </c>
      <c r="GN377">
        <v>0</v>
      </c>
      <c r="GO377">
        <v>18</v>
      </c>
      <c r="GP377">
        <v>2154</v>
      </c>
      <c r="GQ377">
        <v>2</v>
      </c>
      <c r="GR377">
        <v>17</v>
      </c>
      <c r="GS377">
        <v>1605.3</v>
      </c>
      <c r="GT377">
        <v>1605.5</v>
      </c>
      <c r="GU377">
        <v>1.02173</v>
      </c>
      <c r="GV377">
        <v>2.42065</v>
      </c>
      <c r="GW377">
        <v>1.99829</v>
      </c>
      <c r="GX377">
        <v>2.65869</v>
      </c>
      <c r="GY377">
        <v>2.09351</v>
      </c>
      <c r="GZ377">
        <v>2.42188</v>
      </c>
      <c r="HA377">
        <v>45.1768</v>
      </c>
      <c r="HB377">
        <v>14.4035</v>
      </c>
      <c r="HC377">
        <v>18</v>
      </c>
      <c r="HD377">
        <v>377.312</v>
      </c>
      <c r="HE377">
        <v>676.817</v>
      </c>
      <c r="HF377">
        <v>22.9987</v>
      </c>
      <c r="HG377">
        <v>35.2033</v>
      </c>
      <c r="HH377">
        <v>30.0002</v>
      </c>
      <c r="HI377">
        <v>35.2352</v>
      </c>
      <c r="HJ377">
        <v>35.2015</v>
      </c>
      <c r="HK377">
        <v>20.499</v>
      </c>
      <c r="HL377">
        <v>14.022</v>
      </c>
      <c r="HM377">
        <v>3.45647</v>
      </c>
      <c r="HN377">
        <v>23</v>
      </c>
      <c r="HO377">
        <v>285.693</v>
      </c>
      <c r="HP377">
        <v>21.7362</v>
      </c>
      <c r="HQ377">
        <v>95.4137</v>
      </c>
      <c r="HR377">
        <v>98.7469</v>
      </c>
    </row>
    <row r="378" spans="1:226">
      <c r="A378">
        <v>362</v>
      </c>
      <c r="B378">
        <v>1656178120.1</v>
      </c>
      <c r="C378">
        <v>8323.59999990463</v>
      </c>
      <c r="D378" t="s">
        <v>1086</v>
      </c>
      <c r="E378" t="s">
        <v>1087</v>
      </c>
      <c r="F378">
        <v>5</v>
      </c>
      <c r="G378" t="s">
        <v>1069</v>
      </c>
      <c r="H378" t="s">
        <v>354</v>
      </c>
      <c r="I378">
        <v>1656178112.6</v>
      </c>
      <c r="J378">
        <f>(K378)/1000</f>
        <v>0</v>
      </c>
      <c r="K378">
        <f>IF(BF378, AN378, AH378)</f>
        <v>0</v>
      </c>
      <c r="L378">
        <f>IF(BF378, AI378, AG378)</f>
        <v>0</v>
      </c>
      <c r="M378">
        <f>BH378 - IF(AU378&gt;1, L378*BB378*100.0/(AW378*BV378), 0)</f>
        <v>0</v>
      </c>
      <c r="N378">
        <f>((T378-J378/2)*M378-L378)/(T378+J378/2)</f>
        <v>0</v>
      </c>
      <c r="O378">
        <f>N378*(BO378+BP378)/1000.0</f>
        <v>0</v>
      </c>
      <c r="P378">
        <f>(BH378 - IF(AU378&gt;1, L378*BB378*100.0/(AW378*BV378), 0))*(BO378+BP378)/1000.0</f>
        <v>0</v>
      </c>
      <c r="Q378">
        <f>2.0/((1/S378-1/R378)+SIGN(S378)*SQRT((1/S378-1/R378)*(1/S378-1/R378) + 4*BC378/((BC378+1)*(BC378+1))*(2*1/S378*1/R378-1/R378*1/R378)))</f>
        <v>0</v>
      </c>
      <c r="R378">
        <f>IF(LEFT(BD378,1)&lt;&gt;"0",IF(LEFT(BD378,1)="1",3.0,BE378),$D$5+$E$5*(BV378*BO378/($K$5*1000))+$F$5*(BV378*BO378/($K$5*1000))*MAX(MIN(BB378,$J$5),$I$5)*MAX(MIN(BB378,$J$5),$I$5)+$G$5*MAX(MIN(BB378,$J$5),$I$5)*(BV378*BO378/($K$5*1000))+$H$5*(BV378*BO378/($K$5*1000))*(BV378*BO378/($K$5*1000)))</f>
        <v>0</v>
      </c>
      <c r="S378">
        <f>J378*(1000-(1000*0.61365*exp(17.502*W378/(240.97+W378))/(BO378+BP378)+BJ378)/2)/(1000*0.61365*exp(17.502*W378/(240.97+W378))/(BO378+BP378)-BJ378)</f>
        <v>0</v>
      </c>
      <c r="T378">
        <f>1/((BC378+1)/(Q378/1.6)+1/(R378/1.37)) + BC378/((BC378+1)/(Q378/1.6) + BC378/(R378/1.37))</f>
        <v>0</v>
      </c>
      <c r="U378">
        <f>(AX378*BA378)</f>
        <v>0</v>
      </c>
      <c r="V378">
        <f>(BQ378+(U378+2*0.95*5.67E-8*(((BQ378+$B$7)+273)^4-(BQ378+273)^4)-44100*J378)/(1.84*29.3*R378+8*0.95*5.67E-8*(BQ378+273)^3))</f>
        <v>0</v>
      </c>
      <c r="W378">
        <f>($C$7*BR378+$D$7*BS378+$E$7*V378)</f>
        <v>0</v>
      </c>
      <c r="X378">
        <f>0.61365*exp(17.502*W378/(240.97+W378))</f>
        <v>0</v>
      </c>
      <c r="Y378">
        <f>(Z378/AA378*100)</f>
        <v>0</v>
      </c>
      <c r="Z378">
        <f>BJ378*(BO378+BP378)/1000</f>
        <v>0</v>
      </c>
      <c r="AA378">
        <f>0.61365*exp(17.502*BQ378/(240.97+BQ378))</f>
        <v>0</v>
      </c>
      <c r="AB378">
        <f>(X378-BJ378*(BO378+BP378)/1000)</f>
        <v>0</v>
      </c>
      <c r="AC378">
        <f>(-J378*44100)</f>
        <v>0</v>
      </c>
      <c r="AD378">
        <f>2*29.3*R378*0.92*(BQ378-W378)</f>
        <v>0</v>
      </c>
      <c r="AE378">
        <f>2*0.95*5.67E-8*(((BQ378+$B$7)+273)^4-(W378+273)^4)</f>
        <v>0</v>
      </c>
      <c r="AF378">
        <f>U378+AE378+AC378+AD378</f>
        <v>0</v>
      </c>
      <c r="AG378">
        <f>BN378*AU378*(BI378-BH378*(1000-AU378*BK378)/(1000-AU378*BJ378))/(100*BB378)</f>
        <v>0</v>
      </c>
      <c r="AH378">
        <f>1000*BN378*AU378*(BJ378-BK378)/(100*BB378*(1000-AU378*BJ378))</f>
        <v>0</v>
      </c>
      <c r="AI378">
        <f>(AJ378 - AK378 - BO378*1E3/(8.314*(BQ378+273.15)) * AM378/BN378 * AL378) * BN378/(100*BB378) * (1000 - BK378)/1000</f>
        <v>0</v>
      </c>
      <c r="AJ378">
        <v>311.810755459716</v>
      </c>
      <c r="AK378">
        <v>315.22026060606</v>
      </c>
      <c r="AL378">
        <v>-3.26287200977281</v>
      </c>
      <c r="AM378">
        <v>66.8791295420707</v>
      </c>
      <c r="AN378">
        <f>(AP378 - AO378 + BO378*1E3/(8.314*(BQ378+273.15)) * AR378/BN378 * AQ378) * BN378/(100*BB378) * 1000/(1000 - AP378)</f>
        <v>0</v>
      </c>
      <c r="AO378">
        <v>21.6579103922622</v>
      </c>
      <c r="AP378">
        <v>24.3031111888112</v>
      </c>
      <c r="AQ378">
        <v>-0.0132705377880192</v>
      </c>
      <c r="AR378">
        <v>78.9869845117547</v>
      </c>
      <c r="AS378">
        <v>56</v>
      </c>
      <c r="AT378">
        <v>11</v>
      </c>
      <c r="AU378">
        <f>IF(AS378*$H$13&gt;=AW378,1.0,(AW378/(AW378-AS378*$H$13)))</f>
        <v>0</v>
      </c>
      <c r="AV378">
        <f>(AU378-1)*100</f>
        <v>0</v>
      </c>
      <c r="AW378">
        <f>MAX(0,($B$13+$C$13*BV378)/(1+$D$13*BV378)*BO378/(BQ378+273)*$E$13)</f>
        <v>0</v>
      </c>
      <c r="AX378">
        <f>$B$11*BW378+$C$11*BX378+$F$11*CI378*(1-CL378)</f>
        <v>0</v>
      </c>
      <c r="AY378">
        <f>AX378*AZ378</f>
        <v>0</v>
      </c>
      <c r="AZ378">
        <f>($B$11*$D$9+$C$11*$D$9+$F$11*((CV378+CN378)/MAX(CV378+CN378+CW378, 0.1)*$I$9+CW378/MAX(CV378+CN378+CW378, 0.1)*$J$9))/($B$11+$C$11+$F$11)</f>
        <v>0</v>
      </c>
      <c r="BA378">
        <f>($B$11*$K$9+$C$11*$K$9+$F$11*((CV378+CN378)/MAX(CV378+CN378+CW378, 0.1)*$P$9+CW378/MAX(CV378+CN378+CW378, 0.1)*$Q$9))/($B$11+$C$11+$F$11)</f>
        <v>0</v>
      </c>
      <c r="BB378">
        <v>2.18</v>
      </c>
      <c r="BC378">
        <v>0.5</v>
      </c>
      <c r="BD378" t="s">
        <v>355</v>
      </c>
      <c r="BE378">
        <v>2</v>
      </c>
      <c r="BF378" t="b">
        <v>1</v>
      </c>
      <c r="BG378">
        <v>1656178112.6</v>
      </c>
      <c r="BH378">
        <v>329.742481481481</v>
      </c>
      <c r="BI378">
        <v>318.925037037037</v>
      </c>
      <c r="BJ378">
        <v>24.362062962963</v>
      </c>
      <c r="BK378">
        <v>21.7363333333333</v>
      </c>
      <c r="BL378">
        <v>328.525814814815</v>
      </c>
      <c r="BM378">
        <v>24.3105</v>
      </c>
      <c r="BN378">
        <v>500.031962962963</v>
      </c>
      <c r="BO378">
        <v>76.3430851851852</v>
      </c>
      <c r="BP378">
        <v>0.1000263</v>
      </c>
      <c r="BQ378">
        <v>27.6316592592593</v>
      </c>
      <c r="BR378">
        <v>28.7214333333333</v>
      </c>
      <c r="BS378">
        <v>999.9</v>
      </c>
      <c r="BT378">
        <v>0</v>
      </c>
      <c r="BU378">
        <v>0</v>
      </c>
      <c r="BV378">
        <v>9992.63888888889</v>
      </c>
      <c r="BW378">
        <v>0</v>
      </c>
      <c r="BX378">
        <v>2140.2637037037</v>
      </c>
      <c r="BY378">
        <v>10.8174607407407</v>
      </c>
      <c r="BZ378">
        <v>337.976703703704</v>
      </c>
      <c r="CA378">
        <v>326.01237037037</v>
      </c>
      <c r="CB378">
        <v>2.62572481481481</v>
      </c>
      <c r="CC378">
        <v>318.925037037037</v>
      </c>
      <c r="CD378">
        <v>21.7363333333333</v>
      </c>
      <c r="CE378">
        <v>1.85987444444444</v>
      </c>
      <c r="CF378">
        <v>1.65941888888889</v>
      </c>
      <c r="CG378">
        <v>16.2992925925926</v>
      </c>
      <c r="CH378">
        <v>14.5218555555556</v>
      </c>
      <c r="CI378">
        <v>2000.00111111111</v>
      </c>
      <c r="CJ378">
        <v>0.979998333333333</v>
      </c>
      <c r="CK378">
        <v>0.0200021555555556</v>
      </c>
      <c r="CL378">
        <v>0</v>
      </c>
      <c r="CM378">
        <v>2.45572592592593</v>
      </c>
      <c r="CN378">
        <v>0</v>
      </c>
      <c r="CO378">
        <v>3904.19333333333</v>
      </c>
      <c r="CP378">
        <v>16705.4074074074</v>
      </c>
      <c r="CQ378">
        <v>48.451</v>
      </c>
      <c r="CR378">
        <v>50.75</v>
      </c>
      <c r="CS378">
        <v>49.625</v>
      </c>
      <c r="CT378">
        <v>48.312</v>
      </c>
      <c r="CU378">
        <v>47.6295925925926</v>
      </c>
      <c r="CV378">
        <v>1960.00037037037</v>
      </c>
      <c r="CW378">
        <v>40.0007407407407</v>
      </c>
      <c r="CX378">
        <v>0</v>
      </c>
      <c r="CY378">
        <v>1656178119</v>
      </c>
      <c r="CZ378">
        <v>0</v>
      </c>
      <c r="DA378">
        <v>0</v>
      </c>
      <c r="DB378" t="s">
        <v>356</v>
      </c>
      <c r="DC378">
        <v>1656081796.1</v>
      </c>
      <c r="DD378">
        <v>1656081786.6</v>
      </c>
      <c r="DE378">
        <v>0</v>
      </c>
      <c r="DF378">
        <v>0.447</v>
      </c>
      <c r="DG378">
        <v>0.012</v>
      </c>
      <c r="DH378">
        <v>1.816</v>
      </c>
      <c r="DI378">
        <v>-0.091</v>
      </c>
      <c r="DJ378">
        <v>420</v>
      </c>
      <c r="DK378">
        <v>13</v>
      </c>
      <c r="DL378">
        <v>0.64</v>
      </c>
      <c r="DM378">
        <v>0.22</v>
      </c>
      <c r="DN378">
        <v>10.0188341463415</v>
      </c>
      <c r="DO378">
        <v>11.6883294773519</v>
      </c>
      <c r="DP378">
        <v>1.17235032767301</v>
      </c>
      <c r="DQ378">
        <v>0</v>
      </c>
      <c r="DR378">
        <v>2.60121390243902</v>
      </c>
      <c r="DS378">
        <v>0.47240968641115</v>
      </c>
      <c r="DT378">
        <v>0.0518683459501095</v>
      </c>
      <c r="DU378">
        <v>0</v>
      </c>
      <c r="DV378">
        <v>0</v>
      </c>
      <c r="DW378">
        <v>2</v>
      </c>
      <c r="DX378" t="s">
        <v>357</v>
      </c>
      <c r="DY378">
        <v>2.79603</v>
      </c>
      <c r="DZ378">
        <v>2.7164</v>
      </c>
      <c r="EA378">
        <v>0.0588963</v>
      </c>
      <c r="EB378">
        <v>0.0572071</v>
      </c>
      <c r="EC378">
        <v>0.0869849</v>
      </c>
      <c r="ED378">
        <v>0.0796044</v>
      </c>
      <c r="EE378">
        <v>26136.5</v>
      </c>
      <c r="EF378">
        <v>22734.9</v>
      </c>
      <c r="EG378">
        <v>24899.7</v>
      </c>
      <c r="EH378">
        <v>23519.4</v>
      </c>
      <c r="EI378">
        <v>38896.3</v>
      </c>
      <c r="EJ378">
        <v>35880.7</v>
      </c>
      <c r="EK378">
        <v>45118.8</v>
      </c>
      <c r="EL378">
        <v>42026</v>
      </c>
      <c r="EM378">
        <v>1.61165</v>
      </c>
      <c r="EN378">
        <v>2.05682</v>
      </c>
      <c r="EO378">
        <v>0.0481308</v>
      </c>
      <c r="EP378">
        <v>0</v>
      </c>
      <c r="EQ378">
        <v>27.9161</v>
      </c>
      <c r="ER378">
        <v>999.9</v>
      </c>
      <c r="ES378">
        <v>25.705</v>
      </c>
      <c r="ET378">
        <v>41.312</v>
      </c>
      <c r="EU378">
        <v>26.7657</v>
      </c>
      <c r="EV378">
        <v>52.5336</v>
      </c>
      <c r="EW378">
        <v>33.4175</v>
      </c>
      <c r="EX378">
        <v>2</v>
      </c>
      <c r="EY378">
        <v>0.639469</v>
      </c>
      <c r="EZ378">
        <v>4.68562</v>
      </c>
      <c r="FA378">
        <v>20.1776</v>
      </c>
      <c r="FB378">
        <v>5.22987</v>
      </c>
      <c r="FC378">
        <v>11.992</v>
      </c>
      <c r="FD378">
        <v>4.95525</v>
      </c>
      <c r="FE378">
        <v>3.30395</v>
      </c>
      <c r="FF378">
        <v>9999</v>
      </c>
      <c r="FG378">
        <v>313.2</v>
      </c>
      <c r="FH378">
        <v>3903.2</v>
      </c>
      <c r="FI378">
        <v>9999</v>
      </c>
      <c r="FJ378">
        <v>1.86813</v>
      </c>
      <c r="FK378">
        <v>1.86401</v>
      </c>
      <c r="FL378">
        <v>1.87134</v>
      </c>
      <c r="FM378">
        <v>1.86258</v>
      </c>
      <c r="FN378">
        <v>1.86188</v>
      </c>
      <c r="FO378">
        <v>1.86821</v>
      </c>
      <c r="FP378">
        <v>1.85838</v>
      </c>
      <c r="FQ378">
        <v>1.86459</v>
      </c>
      <c r="FR378">
        <v>5</v>
      </c>
      <c r="FS378">
        <v>0</v>
      </c>
      <c r="FT378">
        <v>0</v>
      </c>
      <c r="FU378">
        <v>0</v>
      </c>
      <c r="FV378" t="s">
        <v>358</v>
      </c>
      <c r="FW378" t="s">
        <v>359</v>
      </c>
      <c r="FX378" t="s">
        <v>360</v>
      </c>
      <c r="FY378" t="s">
        <v>360</v>
      </c>
      <c r="FZ378" t="s">
        <v>360</v>
      </c>
      <c r="GA378" t="s">
        <v>360</v>
      </c>
      <c r="GB378">
        <v>0</v>
      </c>
      <c r="GC378">
        <v>100</v>
      </c>
      <c r="GD378">
        <v>100</v>
      </c>
      <c r="GE378">
        <v>1.169</v>
      </c>
      <c r="GF378">
        <v>0.0516</v>
      </c>
      <c r="GG378">
        <v>0.394990895927804</v>
      </c>
      <c r="GH378">
        <v>0.00311535208462502</v>
      </c>
      <c r="GI378">
        <v>-2.16445174003142e-06</v>
      </c>
      <c r="GJ378">
        <v>9.0383515404126e-10</v>
      </c>
      <c r="GK378">
        <v>0.0515542376217994</v>
      </c>
      <c r="GL378">
        <v>0</v>
      </c>
      <c r="GM378">
        <v>0</v>
      </c>
      <c r="GN378">
        <v>0</v>
      </c>
      <c r="GO378">
        <v>18</v>
      </c>
      <c r="GP378">
        <v>2154</v>
      </c>
      <c r="GQ378">
        <v>2</v>
      </c>
      <c r="GR378">
        <v>17</v>
      </c>
      <c r="GS378">
        <v>1605.4</v>
      </c>
      <c r="GT378">
        <v>1605.6</v>
      </c>
      <c r="GU378">
        <v>0.982666</v>
      </c>
      <c r="GV378">
        <v>2.41821</v>
      </c>
      <c r="GW378">
        <v>1.99829</v>
      </c>
      <c r="GX378">
        <v>2.65869</v>
      </c>
      <c r="GY378">
        <v>2.09351</v>
      </c>
      <c r="GZ378">
        <v>2.42188</v>
      </c>
      <c r="HA378">
        <v>45.1768</v>
      </c>
      <c r="HB378">
        <v>14.4035</v>
      </c>
      <c r="HC378">
        <v>18</v>
      </c>
      <c r="HD378">
        <v>377.539</v>
      </c>
      <c r="HE378">
        <v>676.858</v>
      </c>
      <c r="HF378">
        <v>22.9981</v>
      </c>
      <c r="HG378">
        <v>35.2065</v>
      </c>
      <c r="HH378">
        <v>30.0004</v>
      </c>
      <c r="HI378">
        <v>35.2372</v>
      </c>
      <c r="HJ378">
        <v>35.2033</v>
      </c>
      <c r="HK378">
        <v>19.5727</v>
      </c>
      <c r="HL378">
        <v>14.022</v>
      </c>
      <c r="HM378">
        <v>3.45647</v>
      </c>
      <c r="HN378">
        <v>23</v>
      </c>
      <c r="HO378">
        <v>265.492</v>
      </c>
      <c r="HP378">
        <v>21.7404</v>
      </c>
      <c r="HQ378">
        <v>95.4131</v>
      </c>
      <c r="HR378">
        <v>98.746</v>
      </c>
    </row>
    <row r="379" spans="1:226">
      <c r="A379">
        <v>363</v>
      </c>
      <c r="B379">
        <v>1656178125.1</v>
      </c>
      <c r="C379">
        <v>8328.59999990463</v>
      </c>
      <c r="D379" t="s">
        <v>1088</v>
      </c>
      <c r="E379" t="s">
        <v>1089</v>
      </c>
      <c r="F379">
        <v>5</v>
      </c>
      <c r="G379" t="s">
        <v>1069</v>
      </c>
      <c r="H379" t="s">
        <v>354</v>
      </c>
      <c r="I379">
        <v>1656178117.31429</v>
      </c>
      <c r="J379">
        <f>(K379)/1000</f>
        <v>0</v>
      </c>
      <c r="K379">
        <f>IF(BF379, AN379, AH379)</f>
        <v>0</v>
      </c>
      <c r="L379">
        <f>IF(BF379, AI379, AG379)</f>
        <v>0</v>
      </c>
      <c r="M379">
        <f>BH379 - IF(AU379&gt;1, L379*BB379*100.0/(AW379*BV379), 0)</f>
        <v>0</v>
      </c>
      <c r="N379">
        <f>((T379-J379/2)*M379-L379)/(T379+J379/2)</f>
        <v>0</v>
      </c>
      <c r="O379">
        <f>N379*(BO379+BP379)/1000.0</f>
        <v>0</v>
      </c>
      <c r="P379">
        <f>(BH379 - IF(AU379&gt;1, L379*BB379*100.0/(AW379*BV379), 0))*(BO379+BP379)/1000.0</f>
        <v>0</v>
      </c>
      <c r="Q379">
        <f>2.0/((1/S379-1/R379)+SIGN(S379)*SQRT((1/S379-1/R379)*(1/S379-1/R379) + 4*BC379/((BC379+1)*(BC379+1))*(2*1/S379*1/R379-1/R379*1/R379)))</f>
        <v>0</v>
      </c>
      <c r="R379">
        <f>IF(LEFT(BD379,1)&lt;&gt;"0",IF(LEFT(BD379,1)="1",3.0,BE379),$D$5+$E$5*(BV379*BO379/($K$5*1000))+$F$5*(BV379*BO379/($K$5*1000))*MAX(MIN(BB379,$J$5),$I$5)*MAX(MIN(BB379,$J$5),$I$5)+$G$5*MAX(MIN(BB379,$J$5),$I$5)*(BV379*BO379/($K$5*1000))+$H$5*(BV379*BO379/($K$5*1000))*(BV379*BO379/($K$5*1000)))</f>
        <v>0</v>
      </c>
      <c r="S379">
        <f>J379*(1000-(1000*0.61365*exp(17.502*W379/(240.97+W379))/(BO379+BP379)+BJ379)/2)/(1000*0.61365*exp(17.502*W379/(240.97+W379))/(BO379+BP379)-BJ379)</f>
        <v>0</v>
      </c>
      <c r="T379">
        <f>1/((BC379+1)/(Q379/1.6)+1/(R379/1.37)) + BC379/((BC379+1)/(Q379/1.6) + BC379/(R379/1.37))</f>
        <v>0</v>
      </c>
      <c r="U379">
        <f>(AX379*BA379)</f>
        <v>0</v>
      </c>
      <c r="V379">
        <f>(BQ379+(U379+2*0.95*5.67E-8*(((BQ379+$B$7)+273)^4-(BQ379+273)^4)-44100*J379)/(1.84*29.3*R379+8*0.95*5.67E-8*(BQ379+273)^3))</f>
        <v>0</v>
      </c>
      <c r="W379">
        <f>($C$7*BR379+$D$7*BS379+$E$7*V379)</f>
        <v>0</v>
      </c>
      <c r="X379">
        <f>0.61365*exp(17.502*W379/(240.97+W379))</f>
        <v>0</v>
      </c>
      <c r="Y379">
        <f>(Z379/AA379*100)</f>
        <v>0</v>
      </c>
      <c r="Z379">
        <f>BJ379*(BO379+BP379)/1000</f>
        <v>0</v>
      </c>
      <c r="AA379">
        <f>0.61365*exp(17.502*BQ379/(240.97+BQ379))</f>
        <v>0</v>
      </c>
      <c r="AB379">
        <f>(X379-BJ379*(BO379+BP379)/1000)</f>
        <v>0</v>
      </c>
      <c r="AC379">
        <f>(-J379*44100)</f>
        <v>0</v>
      </c>
      <c r="AD379">
        <f>2*29.3*R379*0.92*(BQ379-W379)</f>
        <v>0</v>
      </c>
      <c r="AE379">
        <f>2*0.95*5.67E-8*(((BQ379+$B$7)+273)^4-(W379+273)^4)</f>
        <v>0</v>
      </c>
      <c r="AF379">
        <f>U379+AE379+AC379+AD379</f>
        <v>0</v>
      </c>
      <c r="AG379">
        <f>BN379*AU379*(BI379-BH379*(1000-AU379*BK379)/(1000-AU379*BJ379))/(100*BB379)</f>
        <v>0</v>
      </c>
      <c r="AH379">
        <f>1000*BN379*AU379*(BJ379-BK379)/(100*BB379*(1000-AU379*BJ379))</f>
        <v>0</v>
      </c>
      <c r="AI379">
        <f>(AJ379 - AK379 - BO379*1E3/(8.314*(BQ379+273.15)) * AM379/BN379 * AL379) * BN379/(100*BB379) * (1000 - BK379)/1000</f>
        <v>0</v>
      </c>
      <c r="AJ379">
        <v>295.097748493152</v>
      </c>
      <c r="AK379">
        <v>299.013957575758</v>
      </c>
      <c r="AL379">
        <v>-3.22643959597555</v>
      </c>
      <c r="AM379">
        <v>66.8791295420707</v>
      </c>
      <c r="AN379">
        <f>(AP379 - AO379 + BO379*1E3/(8.314*(BQ379+273.15)) * AR379/BN379 * AQ379) * BN379/(100*BB379) * 1000/(1000 - AP379)</f>
        <v>0</v>
      </c>
      <c r="AO379">
        <v>21.6538683691228</v>
      </c>
      <c r="AP379">
        <v>24.2661503496504</v>
      </c>
      <c r="AQ379">
        <v>-0.00752330724321006</v>
      </c>
      <c r="AR379">
        <v>78.9869845117547</v>
      </c>
      <c r="AS379">
        <v>57</v>
      </c>
      <c r="AT379">
        <v>11</v>
      </c>
      <c r="AU379">
        <f>IF(AS379*$H$13&gt;=AW379,1.0,(AW379/(AW379-AS379*$H$13)))</f>
        <v>0</v>
      </c>
      <c r="AV379">
        <f>(AU379-1)*100</f>
        <v>0</v>
      </c>
      <c r="AW379">
        <f>MAX(0,($B$13+$C$13*BV379)/(1+$D$13*BV379)*BO379/(BQ379+273)*$E$13)</f>
        <v>0</v>
      </c>
      <c r="AX379">
        <f>$B$11*BW379+$C$11*BX379+$F$11*CI379*(1-CL379)</f>
        <v>0</v>
      </c>
      <c r="AY379">
        <f>AX379*AZ379</f>
        <v>0</v>
      </c>
      <c r="AZ379">
        <f>($B$11*$D$9+$C$11*$D$9+$F$11*((CV379+CN379)/MAX(CV379+CN379+CW379, 0.1)*$I$9+CW379/MAX(CV379+CN379+CW379, 0.1)*$J$9))/($B$11+$C$11+$F$11)</f>
        <v>0</v>
      </c>
      <c r="BA379">
        <f>($B$11*$K$9+$C$11*$K$9+$F$11*((CV379+CN379)/MAX(CV379+CN379+CW379, 0.1)*$P$9+CW379/MAX(CV379+CN379+CW379, 0.1)*$Q$9))/($B$11+$C$11+$F$11)</f>
        <v>0</v>
      </c>
      <c r="BB379">
        <v>2.18</v>
      </c>
      <c r="BC379">
        <v>0.5</v>
      </c>
      <c r="BD379" t="s">
        <v>355</v>
      </c>
      <c r="BE379">
        <v>2</v>
      </c>
      <c r="BF379" t="b">
        <v>1</v>
      </c>
      <c r="BG379">
        <v>1656178117.31429</v>
      </c>
      <c r="BH379">
        <v>314.825607142857</v>
      </c>
      <c r="BI379">
        <v>303.43975</v>
      </c>
      <c r="BJ379">
        <v>24.327075</v>
      </c>
      <c r="BK379">
        <v>21.6828321428571</v>
      </c>
      <c r="BL379">
        <v>313.638821428571</v>
      </c>
      <c r="BM379">
        <v>24.2755214285714</v>
      </c>
      <c r="BN379">
        <v>499.999392857143</v>
      </c>
      <c r="BO379">
        <v>76.3425857142857</v>
      </c>
      <c r="BP379">
        <v>0.0999623107142857</v>
      </c>
      <c r="BQ379">
        <v>27.6242464285714</v>
      </c>
      <c r="BR379">
        <v>28.7124678571429</v>
      </c>
      <c r="BS379">
        <v>999.9</v>
      </c>
      <c r="BT379">
        <v>0</v>
      </c>
      <c r="BU379">
        <v>0</v>
      </c>
      <c r="BV379">
        <v>10003.1689285714</v>
      </c>
      <c r="BW379">
        <v>0</v>
      </c>
      <c r="BX379">
        <v>2141.19821428571</v>
      </c>
      <c r="BY379">
        <v>11.3859321428571</v>
      </c>
      <c r="BZ379">
        <v>322.675928571429</v>
      </c>
      <c r="CA379">
        <v>310.165535714286</v>
      </c>
      <c r="CB379">
        <v>2.64423678571429</v>
      </c>
      <c r="CC379">
        <v>303.43975</v>
      </c>
      <c r="CD379">
        <v>21.6828321428571</v>
      </c>
      <c r="CE379">
        <v>1.85719142857143</v>
      </c>
      <c r="CF379">
        <v>1.65532464285714</v>
      </c>
      <c r="CG379">
        <v>16.2766321428571</v>
      </c>
      <c r="CH379">
        <v>14.4836678571429</v>
      </c>
      <c r="CI379">
        <v>2000.01142857143</v>
      </c>
      <c r="CJ379">
        <v>0.979998321428571</v>
      </c>
      <c r="CK379">
        <v>0.0200021678571429</v>
      </c>
      <c r="CL379">
        <v>0</v>
      </c>
      <c r="CM379">
        <v>2.45268214285714</v>
      </c>
      <c r="CN379">
        <v>0</v>
      </c>
      <c r="CO379">
        <v>3898.04071428571</v>
      </c>
      <c r="CP379">
        <v>16705.5035714286</v>
      </c>
      <c r="CQ379">
        <v>48.455</v>
      </c>
      <c r="CR379">
        <v>50.7544285714286</v>
      </c>
      <c r="CS379">
        <v>49.625</v>
      </c>
      <c r="CT379">
        <v>48.312</v>
      </c>
      <c r="CU379">
        <v>47.6294285714286</v>
      </c>
      <c r="CV379">
        <v>1960.01071428571</v>
      </c>
      <c r="CW379">
        <v>40.0007142857143</v>
      </c>
      <c r="CX379">
        <v>0</v>
      </c>
      <c r="CY379">
        <v>1656178123.8</v>
      </c>
      <c r="CZ379">
        <v>0</v>
      </c>
      <c r="DA379">
        <v>0</v>
      </c>
      <c r="DB379" t="s">
        <v>356</v>
      </c>
      <c r="DC379">
        <v>1656081796.1</v>
      </c>
      <c r="DD379">
        <v>1656081786.6</v>
      </c>
      <c r="DE379">
        <v>0</v>
      </c>
      <c r="DF379">
        <v>0.447</v>
      </c>
      <c r="DG379">
        <v>0.012</v>
      </c>
      <c r="DH379">
        <v>1.816</v>
      </c>
      <c r="DI379">
        <v>-0.091</v>
      </c>
      <c r="DJ379">
        <v>420</v>
      </c>
      <c r="DK379">
        <v>13</v>
      </c>
      <c r="DL379">
        <v>0.64</v>
      </c>
      <c r="DM379">
        <v>0.22</v>
      </c>
      <c r="DN379">
        <v>11.0139592682927</v>
      </c>
      <c r="DO379">
        <v>7.65666480836238</v>
      </c>
      <c r="DP379">
        <v>0.766905903079063</v>
      </c>
      <c r="DQ379">
        <v>0</v>
      </c>
      <c r="DR379">
        <v>2.62400853658537</v>
      </c>
      <c r="DS379">
        <v>0.267726062717775</v>
      </c>
      <c r="DT379">
        <v>0.0434042245645921</v>
      </c>
      <c r="DU379">
        <v>0</v>
      </c>
      <c r="DV379">
        <v>0</v>
      </c>
      <c r="DW379">
        <v>2</v>
      </c>
      <c r="DX379" t="s">
        <v>357</v>
      </c>
      <c r="DY379">
        <v>2.7962</v>
      </c>
      <c r="DZ379">
        <v>2.71668</v>
      </c>
      <c r="EA379">
        <v>0.056372</v>
      </c>
      <c r="EB379">
        <v>0.0545815</v>
      </c>
      <c r="EC379">
        <v>0.0868929</v>
      </c>
      <c r="ED379">
        <v>0.0796047</v>
      </c>
      <c r="EE379">
        <v>26206.7</v>
      </c>
      <c r="EF379">
        <v>22797.7</v>
      </c>
      <c r="EG379">
        <v>24899.9</v>
      </c>
      <c r="EH379">
        <v>23519</v>
      </c>
      <c r="EI379">
        <v>38899.5</v>
      </c>
      <c r="EJ379">
        <v>35879.9</v>
      </c>
      <c r="EK379">
        <v>45118</v>
      </c>
      <c r="EL379">
        <v>42025.1</v>
      </c>
      <c r="EM379">
        <v>1.61105</v>
      </c>
      <c r="EN379">
        <v>2.05642</v>
      </c>
      <c r="EO379">
        <v>0.0486709</v>
      </c>
      <c r="EP379">
        <v>0</v>
      </c>
      <c r="EQ379">
        <v>27.9044</v>
      </c>
      <c r="ER379">
        <v>999.9</v>
      </c>
      <c r="ES379">
        <v>25.681</v>
      </c>
      <c r="ET379">
        <v>41.312</v>
      </c>
      <c r="EU379">
        <v>26.743</v>
      </c>
      <c r="EV379">
        <v>52.3336</v>
      </c>
      <c r="EW379">
        <v>33.3974</v>
      </c>
      <c r="EX379">
        <v>2</v>
      </c>
      <c r="EY379">
        <v>0.639535</v>
      </c>
      <c r="EZ379">
        <v>4.66373</v>
      </c>
      <c r="FA379">
        <v>20.1781</v>
      </c>
      <c r="FB379">
        <v>5.22987</v>
      </c>
      <c r="FC379">
        <v>11.992</v>
      </c>
      <c r="FD379">
        <v>4.95495</v>
      </c>
      <c r="FE379">
        <v>3.30385</v>
      </c>
      <c r="FF379">
        <v>9999</v>
      </c>
      <c r="FG379">
        <v>313.2</v>
      </c>
      <c r="FH379">
        <v>3903.2</v>
      </c>
      <c r="FI379">
        <v>9999</v>
      </c>
      <c r="FJ379">
        <v>1.86814</v>
      </c>
      <c r="FK379">
        <v>1.86401</v>
      </c>
      <c r="FL379">
        <v>1.87137</v>
      </c>
      <c r="FM379">
        <v>1.8626</v>
      </c>
      <c r="FN379">
        <v>1.86188</v>
      </c>
      <c r="FO379">
        <v>1.86821</v>
      </c>
      <c r="FP379">
        <v>1.8584</v>
      </c>
      <c r="FQ379">
        <v>1.86461</v>
      </c>
      <c r="FR379">
        <v>5</v>
      </c>
      <c r="FS379">
        <v>0</v>
      </c>
      <c r="FT379">
        <v>0</v>
      </c>
      <c r="FU379">
        <v>0</v>
      </c>
      <c r="FV379" t="s">
        <v>358</v>
      </c>
      <c r="FW379" t="s">
        <v>359</v>
      </c>
      <c r="FX379" t="s">
        <v>360</v>
      </c>
      <c r="FY379" t="s">
        <v>360</v>
      </c>
      <c r="FZ379" t="s">
        <v>360</v>
      </c>
      <c r="GA379" t="s">
        <v>360</v>
      </c>
      <c r="GB379">
        <v>0</v>
      </c>
      <c r="GC379">
        <v>100</v>
      </c>
      <c r="GD379">
        <v>100</v>
      </c>
      <c r="GE379">
        <v>1.137</v>
      </c>
      <c r="GF379">
        <v>0.0516</v>
      </c>
      <c r="GG379">
        <v>0.394990895927804</v>
      </c>
      <c r="GH379">
        <v>0.00311535208462502</v>
      </c>
      <c r="GI379">
        <v>-2.16445174003142e-06</v>
      </c>
      <c r="GJ379">
        <v>9.0383515404126e-10</v>
      </c>
      <c r="GK379">
        <v>0.0515542376217994</v>
      </c>
      <c r="GL379">
        <v>0</v>
      </c>
      <c r="GM379">
        <v>0</v>
      </c>
      <c r="GN379">
        <v>0</v>
      </c>
      <c r="GO379">
        <v>18</v>
      </c>
      <c r="GP379">
        <v>2154</v>
      </c>
      <c r="GQ379">
        <v>2</v>
      </c>
      <c r="GR379">
        <v>17</v>
      </c>
      <c r="GS379">
        <v>1605.5</v>
      </c>
      <c r="GT379">
        <v>1605.6</v>
      </c>
      <c r="GU379">
        <v>0.935059</v>
      </c>
      <c r="GV379">
        <v>2.4231</v>
      </c>
      <c r="GW379">
        <v>1.99829</v>
      </c>
      <c r="GX379">
        <v>2.65869</v>
      </c>
      <c r="GY379">
        <v>2.09351</v>
      </c>
      <c r="GZ379">
        <v>2.39746</v>
      </c>
      <c r="HA379">
        <v>45.1768</v>
      </c>
      <c r="HB379">
        <v>14.4035</v>
      </c>
      <c r="HC379">
        <v>18</v>
      </c>
      <c r="HD379">
        <v>377.221</v>
      </c>
      <c r="HE379">
        <v>676.524</v>
      </c>
      <c r="HF379">
        <v>22.9963</v>
      </c>
      <c r="HG379">
        <v>35.2086</v>
      </c>
      <c r="HH379">
        <v>30.0003</v>
      </c>
      <c r="HI379">
        <v>35.2384</v>
      </c>
      <c r="HJ379">
        <v>35.2049</v>
      </c>
      <c r="HK379">
        <v>18.6905</v>
      </c>
      <c r="HL379">
        <v>13.7297</v>
      </c>
      <c r="HM379">
        <v>3.45647</v>
      </c>
      <c r="HN379">
        <v>23</v>
      </c>
      <c r="HO379">
        <v>251.993</v>
      </c>
      <c r="HP379">
        <v>21.743</v>
      </c>
      <c r="HQ379">
        <v>95.4122</v>
      </c>
      <c r="HR379">
        <v>98.744</v>
      </c>
    </row>
    <row r="380" spans="1:226">
      <c r="A380">
        <v>364</v>
      </c>
      <c r="B380">
        <v>1656178130.1</v>
      </c>
      <c r="C380">
        <v>8333.59999990463</v>
      </c>
      <c r="D380" t="s">
        <v>1090</v>
      </c>
      <c r="E380" t="s">
        <v>1091</v>
      </c>
      <c r="F380">
        <v>5</v>
      </c>
      <c r="G380" t="s">
        <v>1069</v>
      </c>
      <c r="H380" t="s">
        <v>354</v>
      </c>
      <c r="I380">
        <v>1656178122.6</v>
      </c>
      <c r="J380">
        <f>(K380)/1000</f>
        <v>0</v>
      </c>
      <c r="K380">
        <f>IF(BF380, AN380, AH380)</f>
        <v>0</v>
      </c>
      <c r="L380">
        <f>IF(BF380, AI380, AG380)</f>
        <v>0</v>
      </c>
      <c r="M380">
        <f>BH380 - IF(AU380&gt;1, L380*BB380*100.0/(AW380*BV380), 0)</f>
        <v>0</v>
      </c>
      <c r="N380">
        <f>((T380-J380/2)*M380-L380)/(T380+J380/2)</f>
        <v>0</v>
      </c>
      <c r="O380">
        <f>N380*(BO380+BP380)/1000.0</f>
        <v>0</v>
      </c>
      <c r="P380">
        <f>(BH380 - IF(AU380&gt;1, L380*BB380*100.0/(AW380*BV380), 0))*(BO380+BP380)/1000.0</f>
        <v>0</v>
      </c>
      <c r="Q380">
        <f>2.0/((1/S380-1/R380)+SIGN(S380)*SQRT((1/S380-1/R380)*(1/S380-1/R380) + 4*BC380/((BC380+1)*(BC380+1))*(2*1/S380*1/R380-1/R380*1/R380)))</f>
        <v>0</v>
      </c>
      <c r="R380">
        <f>IF(LEFT(BD380,1)&lt;&gt;"0",IF(LEFT(BD380,1)="1",3.0,BE380),$D$5+$E$5*(BV380*BO380/($K$5*1000))+$F$5*(BV380*BO380/($K$5*1000))*MAX(MIN(BB380,$J$5),$I$5)*MAX(MIN(BB380,$J$5),$I$5)+$G$5*MAX(MIN(BB380,$J$5),$I$5)*(BV380*BO380/($K$5*1000))+$H$5*(BV380*BO380/($K$5*1000))*(BV380*BO380/($K$5*1000)))</f>
        <v>0</v>
      </c>
      <c r="S380">
        <f>J380*(1000-(1000*0.61365*exp(17.502*W380/(240.97+W380))/(BO380+BP380)+BJ380)/2)/(1000*0.61365*exp(17.502*W380/(240.97+W380))/(BO380+BP380)-BJ380)</f>
        <v>0</v>
      </c>
      <c r="T380">
        <f>1/((BC380+1)/(Q380/1.6)+1/(R380/1.37)) + BC380/((BC380+1)/(Q380/1.6) + BC380/(R380/1.37))</f>
        <v>0</v>
      </c>
      <c r="U380">
        <f>(AX380*BA380)</f>
        <v>0</v>
      </c>
      <c r="V380">
        <f>(BQ380+(U380+2*0.95*5.67E-8*(((BQ380+$B$7)+273)^4-(BQ380+273)^4)-44100*J380)/(1.84*29.3*R380+8*0.95*5.67E-8*(BQ380+273)^3))</f>
        <v>0</v>
      </c>
      <c r="W380">
        <f>($C$7*BR380+$D$7*BS380+$E$7*V380)</f>
        <v>0</v>
      </c>
      <c r="X380">
        <f>0.61365*exp(17.502*W380/(240.97+W380))</f>
        <v>0</v>
      </c>
      <c r="Y380">
        <f>(Z380/AA380*100)</f>
        <v>0</v>
      </c>
      <c r="Z380">
        <f>BJ380*(BO380+BP380)/1000</f>
        <v>0</v>
      </c>
      <c r="AA380">
        <f>0.61365*exp(17.502*BQ380/(240.97+BQ380))</f>
        <v>0</v>
      </c>
      <c r="AB380">
        <f>(X380-BJ380*(BO380+BP380)/1000)</f>
        <v>0</v>
      </c>
      <c r="AC380">
        <f>(-J380*44100)</f>
        <v>0</v>
      </c>
      <c r="AD380">
        <f>2*29.3*R380*0.92*(BQ380-W380)</f>
        <v>0</v>
      </c>
      <c r="AE380">
        <f>2*0.95*5.67E-8*(((BQ380+$B$7)+273)^4-(W380+273)^4)</f>
        <v>0</v>
      </c>
      <c r="AF380">
        <f>U380+AE380+AC380+AD380</f>
        <v>0</v>
      </c>
      <c r="AG380">
        <f>BN380*AU380*(BI380-BH380*(1000-AU380*BK380)/(1000-AU380*BJ380))/(100*BB380)</f>
        <v>0</v>
      </c>
      <c r="AH380">
        <f>1000*BN380*AU380*(BJ380-BK380)/(100*BB380*(1000-AU380*BJ380))</f>
        <v>0</v>
      </c>
      <c r="AI380">
        <f>(AJ380 - AK380 - BO380*1E3/(8.314*(BQ380+273.15)) * AM380/BN380 * AL380) * BN380/(100*BB380) * (1000 - BK380)/1000</f>
        <v>0</v>
      </c>
      <c r="AJ380">
        <v>278.474643583703</v>
      </c>
      <c r="AK380">
        <v>282.822096969697</v>
      </c>
      <c r="AL380">
        <v>-3.24339086658431</v>
      </c>
      <c r="AM380">
        <v>66.8791295420707</v>
      </c>
      <c r="AN380">
        <f>(AP380 - AO380 + BO380*1E3/(8.314*(BQ380+273.15)) * AR380/BN380 * AQ380) * BN380/(100*BB380) * 1000/(1000 - AP380)</f>
        <v>0</v>
      </c>
      <c r="AO380">
        <v>21.6570743393075</v>
      </c>
      <c r="AP380">
        <v>24.2523237762238</v>
      </c>
      <c r="AQ380">
        <v>-0.00221113492013737</v>
      </c>
      <c r="AR380">
        <v>78.9869845117547</v>
      </c>
      <c r="AS380">
        <v>57</v>
      </c>
      <c r="AT380">
        <v>11</v>
      </c>
      <c r="AU380">
        <f>IF(AS380*$H$13&gt;=AW380,1.0,(AW380/(AW380-AS380*$H$13)))</f>
        <v>0</v>
      </c>
      <c r="AV380">
        <f>(AU380-1)*100</f>
        <v>0</v>
      </c>
      <c r="AW380">
        <f>MAX(0,($B$13+$C$13*BV380)/(1+$D$13*BV380)*BO380/(BQ380+273)*$E$13)</f>
        <v>0</v>
      </c>
      <c r="AX380">
        <f>$B$11*BW380+$C$11*BX380+$F$11*CI380*(1-CL380)</f>
        <v>0</v>
      </c>
      <c r="AY380">
        <f>AX380*AZ380</f>
        <v>0</v>
      </c>
      <c r="AZ380">
        <f>($B$11*$D$9+$C$11*$D$9+$F$11*((CV380+CN380)/MAX(CV380+CN380+CW380, 0.1)*$I$9+CW380/MAX(CV380+CN380+CW380, 0.1)*$J$9))/($B$11+$C$11+$F$11)</f>
        <v>0</v>
      </c>
      <c r="BA380">
        <f>($B$11*$K$9+$C$11*$K$9+$F$11*((CV380+CN380)/MAX(CV380+CN380+CW380, 0.1)*$P$9+CW380/MAX(CV380+CN380+CW380, 0.1)*$Q$9))/($B$11+$C$11+$F$11)</f>
        <v>0</v>
      </c>
      <c r="BB380">
        <v>2.18</v>
      </c>
      <c r="BC380">
        <v>0.5</v>
      </c>
      <c r="BD380" t="s">
        <v>355</v>
      </c>
      <c r="BE380">
        <v>2</v>
      </c>
      <c r="BF380" t="b">
        <v>1</v>
      </c>
      <c r="BG380">
        <v>1656178122.6</v>
      </c>
      <c r="BH380">
        <v>298.089259259259</v>
      </c>
      <c r="BI380">
        <v>286.197851851852</v>
      </c>
      <c r="BJ380">
        <v>24.286337037037</v>
      </c>
      <c r="BK380">
        <v>21.6580777777778</v>
      </c>
      <c r="BL380">
        <v>296.936592592593</v>
      </c>
      <c r="BM380">
        <v>24.2347962962963</v>
      </c>
      <c r="BN380">
        <v>500.004555555556</v>
      </c>
      <c r="BO380">
        <v>76.3419814814815</v>
      </c>
      <c r="BP380">
        <v>0.0999677444444444</v>
      </c>
      <c r="BQ380">
        <v>27.6104037037037</v>
      </c>
      <c r="BR380">
        <v>28.705662962963</v>
      </c>
      <c r="BS380">
        <v>999.9</v>
      </c>
      <c r="BT380">
        <v>0</v>
      </c>
      <c r="BU380">
        <v>0</v>
      </c>
      <c r="BV380">
        <v>10006.3425925926</v>
      </c>
      <c r="BW380">
        <v>0</v>
      </c>
      <c r="BX380">
        <v>2141.90703703704</v>
      </c>
      <c r="BY380">
        <v>11.8914851851852</v>
      </c>
      <c r="BZ380">
        <v>305.509407407407</v>
      </c>
      <c r="CA380">
        <v>292.533444444445</v>
      </c>
      <c r="CB380">
        <v>2.62825666666667</v>
      </c>
      <c r="CC380">
        <v>286.197851851852</v>
      </c>
      <c r="CD380">
        <v>21.6580777777778</v>
      </c>
      <c r="CE380">
        <v>1.85406703703704</v>
      </c>
      <c r="CF380">
        <v>1.65342222222222</v>
      </c>
      <c r="CG380">
        <v>16.2502333333333</v>
      </c>
      <c r="CH380">
        <v>14.4658962962963</v>
      </c>
      <c r="CI380">
        <v>2000.02074074074</v>
      </c>
      <c r="CJ380">
        <v>0.979998222222222</v>
      </c>
      <c r="CK380">
        <v>0.0200022703703704</v>
      </c>
      <c r="CL380">
        <v>0</v>
      </c>
      <c r="CM380">
        <v>2.4259</v>
      </c>
      <c r="CN380">
        <v>0</v>
      </c>
      <c r="CO380">
        <v>3891.25814814815</v>
      </c>
      <c r="CP380">
        <v>16705.5777777778</v>
      </c>
      <c r="CQ380">
        <v>48.4556666666667</v>
      </c>
      <c r="CR380">
        <v>50.7545925925926</v>
      </c>
      <c r="CS380">
        <v>49.625</v>
      </c>
      <c r="CT380">
        <v>48.312</v>
      </c>
      <c r="CU380">
        <v>47.6295925925926</v>
      </c>
      <c r="CV380">
        <v>1960.02</v>
      </c>
      <c r="CW380">
        <v>40.0007407407407</v>
      </c>
      <c r="CX380">
        <v>0</v>
      </c>
      <c r="CY380">
        <v>1656178129.2</v>
      </c>
      <c r="CZ380">
        <v>0</v>
      </c>
      <c r="DA380">
        <v>0</v>
      </c>
      <c r="DB380" t="s">
        <v>356</v>
      </c>
      <c r="DC380">
        <v>1656081796.1</v>
      </c>
      <c r="DD380">
        <v>1656081786.6</v>
      </c>
      <c r="DE380">
        <v>0</v>
      </c>
      <c r="DF380">
        <v>0.447</v>
      </c>
      <c r="DG380">
        <v>0.012</v>
      </c>
      <c r="DH380">
        <v>1.816</v>
      </c>
      <c r="DI380">
        <v>-0.091</v>
      </c>
      <c r="DJ380">
        <v>420</v>
      </c>
      <c r="DK380">
        <v>13</v>
      </c>
      <c r="DL380">
        <v>0.64</v>
      </c>
      <c r="DM380">
        <v>0.22</v>
      </c>
      <c r="DN380">
        <v>11.4962609756098</v>
      </c>
      <c r="DO380">
        <v>6.25706132404184</v>
      </c>
      <c r="DP380">
        <v>0.625538123023006</v>
      </c>
      <c r="DQ380">
        <v>0</v>
      </c>
      <c r="DR380">
        <v>2.63099487804878</v>
      </c>
      <c r="DS380">
        <v>-0.0652745644599355</v>
      </c>
      <c r="DT380">
        <v>0.0350157156439548</v>
      </c>
      <c r="DU380">
        <v>1</v>
      </c>
      <c r="DV380">
        <v>1</v>
      </c>
      <c r="DW380">
        <v>2</v>
      </c>
      <c r="DX380" t="s">
        <v>375</v>
      </c>
      <c r="DY380">
        <v>2.79622</v>
      </c>
      <c r="DZ380">
        <v>2.71658</v>
      </c>
      <c r="EA380">
        <v>0.0537911</v>
      </c>
      <c r="EB380">
        <v>0.0519753</v>
      </c>
      <c r="EC380">
        <v>0.0868606</v>
      </c>
      <c r="ED380">
        <v>0.0796549</v>
      </c>
      <c r="EE380">
        <v>26277.8</v>
      </c>
      <c r="EF380">
        <v>22860.3</v>
      </c>
      <c r="EG380">
        <v>24899.4</v>
      </c>
      <c r="EH380">
        <v>23518.8</v>
      </c>
      <c r="EI380">
        <v>38900.7</v>
      </c>
      <c r="EJ380">
        <v>35877.8</v>
      </c>
      <c r="EK380">
        <v>45117.9</v>
      </c>
      <c r="EL380">
        <v>42025</v>
      </c>
      <c r="EM380">
        <v>1.611</v>
      </c>
      <c r="EN380">
        <v>2.05635</v>
      </c>
      <c r="EO380">
        <v>0.0501983</v>
      </c>
      <c r="EP380">
        <v>0</v>
      </c>
      <c r="EQ380">
        <v>27.8888</v>
      </c>
      <c r="ER380">
        <v>999.9</v>
      </c>
      <c r="ES380">
        <v>25.681</v>
      </c>
      <c r="ET380">
        <v>41.312</v>
      </c>
      <c r="EU380">
        <v>26.7404</v>
      </c>
      <c r="EV380">
        <v>52.2536</v>
      </c>
      <c r="EW380">
        <v>33.2412</v>
      </c>
      <c r="EX380">
        <v>2</v>
      </c>
      <c r="EY380">
        <v>0.639776</v>
      </c>
      <c r="EZ380">
        <v>4.64105</v>
      </c>
      <c r="FA380">
        <v>20.1783</v>
      </c>
      <c r="FB380">
        <v>5.23092</v>
      </c>
      <c r="FC380">
        <v>11.992</v>
      </c>
      <c r="FD380">
        <v>4.955</v>
      </c>
      <c r="FE380">
        <v>3.30393</v>
      </c>
      <c r="FF380">
        <v>9999</v>
      </c>
      <c r="FG380">
        <v>313.2</v>
      </c>
      <c r="FH380">
        <v>3903.5</v>
      </c>
      <c r="FI380">
        <v>9999</v>
      </c>
      <c r="FJ380">
        <v>1.86814</v>
      </c>
      <c r="FK380">
        <v>1.86401</v>
      </c>
      <c r="FL380">
        <v>1.87136</v>
      </c>
      <c r="FM380">
        <v>1.86258</v>
      </c>
      <c r="FN380">
        <v>1.86188</v>
      </c>
      <c r="FO380">
        <v>1.86827</v>
      </c>
      <c r="FP380">
        <v>1.85837</v>
      </c>
      <c r="FQ380">
        <v>1.8646</v>
      </c>
      <c r="FR380">
        <v>5</v>
      </c>
      <c r="FS380">
        <v>0</v>
      </c>
      <c r="FT380">
        <v>0</v>
      </c>
      <c r="FU380">
        <v>0</v>
      </c>
      <c r="FV380" t="s">
        <v>358</v>
      </c>
      <c r="FW380" t="s">
        <v>359</v>
      </c>
      <c r="FX380" t="s">
        <v>360</v>
      </c>
      <c r="FY380" t="s">
        <v>360</v>
      </c>
      <c r="FZ380" t="s">
        <v>360</v>
      </c>
      <c r="GA380" t="s">
        <v>360</v>
      </c>
      <c r="GB380">
        <v>0</v>
      </c>
      <c r="GC380">
        <v>100</v>
      </c>
      <c r="GD380">
        <v>100</v>
      </c>
      <c r="GE380">
        <v>1.103</v>
      </c>
      <c r="GF380">
        <v>0.0516</v>
      </c>
      <c r="GG380">
        <v>0.394990895927804</v>
      </c>
      <c r="GH380">
        <v>0.00311535208462502</v>
      </c>
      <c r="GI380">
        <v>-2.16445174003142e-06</v>
      </c>
      <c r="GJ380">
        <v>9.0383515404126e-10</v>
      </c>
      <c r="GK380">
        <v>0.0515542376217994</v>
      </c>
      <c r="GL380">
        <v>0</v>
      </c>
      <c r="GM380">
        <v>0</v>
      </c>
      <c r="GN380">
        <v>0</v>
      </c>
      <c r="GO380">
        <v>18</v>
      </c>
      <c r="GP380">
        <v>2154</v>
      </c>
      <c r="GQ380">
        <v>2</v>
      </c>
      <c r="GR380">
        <v>17</v>
      </c>
      <c r="GS380">
        <v>1605.6</v>
      </c>
      <c r="GT380">
        <v>1605.7</v>
      </c>
      <c r="GU380">
        <v>0.892334</v>
      </c>
      <c r="GV380">
        <v>2.43164</v>
      </c>
      <c r="GW380">
        <v>1.99829</v>
      </c>
      <c r="GX380">
        <v>2.65869</v>
      </c>
      <c r="GY380">
        <v>2.09351</v>
      </c>
      <c r="GZ380">
        <v>2.3645</v>
      </c>
      <c r="HA380">
        <v>45.1484</v>
      </c>
      <c r="HB380">
        <v>14.3947</v>
      </c>
      <c r="HC380">
        <v>18</v>
      </c>
      <c r="HD380">
        <v>377.211</v>
      </c>
      <c r="HE380">
        <v>676.491</v>
      </c>
      <c r="HF380">
        <v>22.9956</v>
      </c>
      <c r="HG380">
        <v>35.2114</v>
      </c>
      <c r="HH380">
        <v>30.0001</v>
      </c>
      <c r="HI380">
        <v>35.2416</v>
      </c>
      <c r="HJ380">
        <v>35.2079</v>
      </c>
      <c r="HK380">
        <v>17.7661</v>
      </c>
      <c r="HL380">
        <v>13.7297</v>
      </c>
      <c r="HM380">
        <v>3.45647</v>
      </c>
      <c r="HN380">
        <v>23</v>
      </c>
      <c r="HO380">
        <v>231.724</v>
      </c>
      <c r="HP380">
        <v>21.7481</v>
      </c>
      <c r="HQ380">
        <v>95.4114</v>
      </c>
      <c r="HR380">
        <v>98.7436</v>
      </c>
    </row>
    <row r="381" spans="1:226">
      <c r="A381">
        <v>365</v>
      </c>
      <c r="B381">
        <v>1656178135.1</v>
      </c>
      <c r="C381">
        <v>8338.59999990463</v>
      </c>
      <c r="D381" t="s">
        <v>1092</v>
      </c>
      <c r="E381" t="s">
        <v>1093</v>
      </c>
      <c r="F381">
        <v>5</v>
      </c>
      <c r="G381" t="s">
        <v>1069</v>
      </c>
      <c r="H381" t="s">
        <v>354</v>
      </c>
      <c r="I381">
        <v>1656178127.31429</v>
      </c>
      <c r="J381">
        <f>(K381)/1000</f>
        <v>0</v>
      </c>
      <c r="K381">
        <f>IF(BF381, AN381, AH381)</f>
        <v>0</v>
      </c>
      <c r="L381">
        <f>IF(BF381, AI381, AG381)</f>
        <v>0</v>
      </c>
      <c r="M381">
        <f>BH381 - IF(AU381&gt;1, L381*BB381*100.0/(AW381*BV381), 0)</f>
        <v>0</v>
      </c>
      <c r="N381">
        <f>((T381-J381/2)*M381-L381)/(T381+J381/2)</f>
        <v>0</v>
      </c>
      <c r="O381">
        <f>N381*(BO381+BP381)/1000.0</f>
        <v>0</v>
      </c>
      <c r="P381">
        <f>(BH381 - IF(AU381&gt;1, L381*BB381*100.0/(AW381*BV381), 0))*(BO381+BP381)/1000.0</f>
        <v>0</v>
      </c>
      <c r="Q381">
        <f>2.0/((1/S381-1/R381)+SIGN(S381)*SQRT((1/S381-1/R381)*(1/S381-1/R381) + 4*BC381/((BC381+1)*(BC381+1))*(2*1/S381*1/R381-1/R381*1/R381)))</f>
        <v>0</v>
      </c>
      <c r="R381">
        <f>IF(LEFT(BD381,1)&lt;&gt;"0",IF(LEFT(BD381,1)="1",3.0,BE381),$D$5+$E$5*(BV381*BO381/($K$5*1000))+$F$5*(BV381*BO381/($K$5*1000))*MAX(MIN(BB381,$J$5),$I$5)*MAX(MIN(BB381,$J$5),$I$5)+$G$5*MAX(MIN(BB381,$J$5),$I$5)*(BV381*BO381/($K$5*1000))+$H$5*(BV381*BO381/($K$5*1000))*(BV381*BO381/($K$5*1000)))</f>
        <v>0</v>
      </c>
      <c r="S381">
        <f>J381*(1000-(1000*0.61365*exp(17.502*W381/(240.97+W381))/(BO381+BP381)+BJ381)/2)/(1000*0.61365*exp(17.502*W381/(240.97+W381))/(BO381+BP381)-BJ381)</f>
        <v>0</v>
      </c>
      <c r="T381">
        <f>1/((BC381+1)/(Q381/1.6)+1/(R381/1.37)) + BC381/((BC381+1)/(Q381/1.6) + BC381/(R381/1.37))</f>
        <v>0</v>
      </c>
      <c r="U381">
        <f>(AX381*BA381)</f>
        <v>0</v>
      </c>
      <c r="V381">
        <f>(BQ381+(U381+2*0.95*5.67E-8*(((BQ381+$B$7)+273)^4-(BQ381+273)^4)-44100*J381)/(1.84*29.3*R381+8*0.95*5.67E-8*(BQ381+273)^3))</f>
        <v>0</v>
      </c>
      <c r="W381">
        <f>($C$7*BR381+$D$7*BS381+$E$7*V381)</f>
        <v>0</v>
      </c>
      <c r="X381">
        <f>0.61365*exp(17.502*W381/(240.97+W381))</f>
        <v>0</v>
      </c>
      <c r="Y381">
        <f>(Z381/AA381*100)</f>
        <v>0</v>
      </c>
      <c r="Z381">
        <f>BJ381*(BO381+BP381)/1000</f>
        <v>0</v>
      </c>
      <c r="AA381">
        <f>0.61365*exp(17.502*BQ381/(240.97+BQ381))</f>
        <v>0</v>
      </c>
      <c r="AB381">
        <f>(X381-BJ381*(BO381+BP381)/1000)</f>
        <v>0</v>
      </c>
      <c r="AC381">
        <f>(-J381*44100)</f>
        <v>0</v>
      </c>
      <c r="AD381">
        <f>2*29.3*R381*0.92*(BQ381-W381)</f>
        <v>0</v>
      </c>
      <c r="AE381">
        <f>2*0.95*5.67E-8*(((BQ381+$B$7)+273)^4-(W381+273)^4)</f>
        <v>0</v>
      </c>
      <c r="AF381">
        <f>U381+AE381+AC381+AD381</f>
        <v>0</v>
      </c>
      <c r="AG381">
        <f>BN381*AU381*(BI381-BH381*(1000-AU381*BK381)/(1000-AU381*BJ381))/(100*BB381)</f>
        <v>0</v>
      </c>
      <c r="AH381">
        <f>1000*BN381*AU381*(BJ381-BK381)/(100*BB381*(1000-AU381*BJ381))</f>
        <v>0</v>
      </c>
      <c r="AI381">
        <f>(AJ381 - AK381 - BO381*1E3/(8.314*(BQ381+273.15)) * AM381/BN381 * AL381) * BN381/(100*BB381) * (1000 - BK381)/1000</f>
        <v>0</v>
      </c>
      <c r="AJ381">
        <v>262.377404973962</v>
      </c>
      <c r="AK381">
        <v>267.080781818182</v>
      </c>
      <c r="AL381">
        <v>-3.16239192645055</v>
      </c>
      <c r="AM381">
        <v>66.8791295420707</v>
      </c>
      <c r="AN381">
        <f>(AP381 - AO381 + BO381*1E3/(8.314*(BQ381+273.15)) * AR381/BN381 * AQ381) * BN381/(100*BB381) * 1000/(1000 - AP381)</f>
        <v>0</v>
      </c>
      <c r="AO381">
        <v>21.6745832046646</v>
      </c>
      <c r="AP381">
        <v>24.2482482517483</v>
      </c>
      <c r="AQ381">
        <v>-5.20228128051397e-05</v>
      </c>
      <c r="AR381">
        <v>78.9869845117547</v>
      </c>
      <c r="AS381">
        <v>57</v>
      </c>
      <c r="AT381">
        <v>11</v>
      </c>
      <c r="AU381">
        <f>IF(AS381*$H$13&gt;=AW381,1.0,(AW381/(AW381-AS381*$H$13)))</f>
        <v>0</v>
      </c>
      <c r="AV381">
        <f>(AU381-1)*100</f>
        <v>0</v>
      </c>
      <c r="AW381">
        <f>MAX(0,($B$13+$C$13*BV381)/(1+$D$13*BV381)*BO381/(BQ381+273)*$E$13)</f>
        <v>0</v>
      </c>
      <c r="AX381">
        <f>$B$11*BW381+$C$11*BX381+$F$11*CI381*(1-CL381)</f>
        <v>0</v>
      </c>
      <c r="AY381">
        <f>AX381*AZ381</f>
        <v>0</v>
      </c>
      <c r="AZ381">
        <f>($B$11*$D$9+$C$11*$D$9+$F$11*((CV381+CN381)/MAX(CV381+CN381+CW381, 0.1)*$I$9+CW381/MAX(CV381+CN381+CW381, 0.1)*$J$9))/($B$11+$C$11+$F$11)</f>
        <v>0</v>
      </c>
      <c r="BA381">
        <f>($B$11*$K$9+$C$11*$K$9+$F$11*((CV381+CN381)/MAX(CV381+CN381+CW381, 0.1)*$P$9+CW381/MAX(CV381+CN381+CW381, 0.1)*$Q$9))/($B$11+$C$11+$F$11)</f>
        <v>0</v>
      </c>
      <c r="BB381">
        <v>2.18</v>
      </c>
      <c r="BC381">
        <v>0.5</v>
      </c>
      <c r="BD381" t="s">
        <v>355</v>
      </c>
      <c r="BE381">
        <v>2</v>
      </c>
      <c r="BF381" t="b">
        <v>1</v>
      </c>
      <c r="BG381">
        <v>1656178127.31429</v>
      </c>
      <c r="BH381">
        <v>283.279821428571</v>
      </c>
      <c r="BI381">
        <v>270.973178571429</v>
      </c>
      <c r="BJ381">
        <v>24.2642785714286</v>
      </c>
      <c r="BK381">
        <v>21.6638214285714</v>
      </c>
      <c r="BL381">
        <v>282.158071428571</v>
      </c>
      <c r="BM381">
        <v>24.2127357142857</v>
      </c>
      <c r="BN381">
        <v>500.005821428571</v>
      </c>
      <c r="BO381">
        <v>76.3420107142857</v>
      </c>
      <c r="BP381">
        <v>0.0999611821428572</v>
      </c>
      <c r="BQ381">
        <v>27.5971642857143</v>
      </c>
      <c r="BR381">
        <v>28.7039071428571</v>
      </c>
      <c r="BS381">
        <v>999.9</v>
      </c>
      <c r="BT381">
        <v>0</v>
      </c>
      <c r="BU381">
        <v>0</v>
      </c>
      <c r="BV381">
        <v>10006.695</v>
      </c>
      <c r="BW381">
        <v>0</v>
      </c>
      <c r="BX381">
        <v>2142.24392857143</v>
      </c>
      <c r="BY381">
        <v>12.3067392857143</v>
      </c>
      <c r="BZ381">
        <v>290.324714285714</v>
      </c>
      <c r="CA381">
        <v>276.973357142857</v>
      </c>
      <c r="CB381">
        <v>2.60044964285714</v>
      </c>
      <c r="CC381">
        <v>270.973178571429</v>
      </c>
      <c r="CD381">
        <v>21.6638214285714</v>
      </c>
      <c r="CE381">
        <v>1.85238321428571</v>
      </c>
      <c r="CF381">
        <v>1.65386178571429</v>
      </c>
      <c r="CG381">
        <v>16.2359857142857</v>
      </c>
      <c r="CH381">
        <v>14.4700035714286</v>
      </c>
      <c r="CI381">
        <v>2000.00178571429</v>
      </c>
      <c r="CJ381">
        <v>0.979998107142857</v>
      </c>
      <c r="CK381">
        <v>0.0200023892857143</v>
      </c>
      <c r="CL381">
        <v>0</v>
      </c>
      <c r="CM381">
        <v>2.44798214285714</v>
      </c>
      <c r="CN381">
        <v>0</v>
      </c>
      <c r="CO381">
        <v>3885.57428571429</v>
      </c>
      <c r="CP381">
        <v>16705.4214285714</v>
      </c>
      <c r="CQ381">
        <v>48.4415</v>
      </c>
      <c r="CR381">
        <v>50.7544285714286</v>
      </c>
      <c r="CS381">
        <v>49.625</v>
      </c>
      <c r="CT381">
        <v>48.312</v>
      </c>
      <c r="CU381">
        <v>47.625</v>
      </c>
      <c r="CV381">
        <v>1960.00178571429</v>
      </c>
      <c r="CW381">
        <v>40.0021428571429</v>
      </c>
      <c r="CX381">
        <v>0</v>
      </c>
      <c r="CY381">
        <v>1656178134</v>
      </c>
      <c r="CZ381">
        <v>0</v>
      </c>
      <c r="DA381">
        <v>0</v>
      </c>
      <c r="DB381" t="s">
        <v>356</v>
      </c>
      <c r="DC381">
        <v>1656081796.1</v>
      </c>
      <c r="DD381">
        <v>1656081786.6</v>
      </c>
      <c r="DE381">
        <v>0</v>
      </c>
      <c r="DF381">
        <v>0.447</v>
      </c>
      <c r="DG381">
        <v>0.012</v>
      </c>
      <c r="DH381">
        <v>1.816</v>
      </c>
      <c r="DI381">
        <v>-0.091</v>
      </c>
      <c r="DJ381">
        <v>420</v>
      </c>
      <c r="DK381">
        <v>13</v>
      </c>
      <c r="DL381">
        <v>0.64</v>
      </c>
      <c r="DM381">
        <v>0.22</v>
      </c>
      <c r="DN381">
        <v>11.9544658536585</v>
      </c>
      <c r="DO381">
        <v>4.93424738675957</v>
      </c>
      <c r="DP381">
        <v>0.517274531823336</v>
      </c>
      <c r="DQ381">
        <v>0</v>
      </c>
      <c r="DR381">
        <v>2.62358756097561</v>
      </c>
      <c r="DS381">
        <v>-0.384564878048781</v>
      </c>
      <c r="DT381">
        <v>0.0383986758397511</v>
      </c>
      <c r="DU381">
        <v>0</v>
      </c>
      <c r="DV381">
        <v>0</v>
      </c>
      <c r="DW381">
        <v>2</v>
      </c>
      <c r="DX381" t="s">
        <v>357</v>
      </c>
      <c r="DY381">
        <v>2.79625</v>
      </c>
      <c r="DZ381">
        <v>2.71619</v>
      </c>
      <c r="EA381">
        <v>0.0512111</v>
      </c>
      <c r="EB381">
        <v>0.0491343</v>
      </c>
      <c r="EC381">
        <v>0.0868528</v>
      </c>
      <c r="ED381">
        <v>0.0796541</v>
      </c>
      <c r="EE381">
        <v>26349.2</v>
      </c>
      <c r="EF381">
        <v>22928.6</v>
      </c>
      <c r="EG381">
        <v>24899.2</v>
      </c>
      <c r="EH381">
        <v>23518.5</v>
      </c>
      <c r="EI381">
        <v>38900.6</v>
      </c>
      <c r="EJ381">
        <v>35877.8</v>
      </c>
      <c r="EK381">
        <v>45117.5</v>
      </c>
      <c r="EL381">
        <v>42025.1</v>
      </c>
      <c r="EM381">
        <v>1.61138</v>
      </c>
      <c r="EN381">
        <v>2.05613</v>
      </c>
      <c r="EO381">
        <v>0.0510924</v>
      </c>
      <c r="EP381">
        <v>0</v>
      </c>
      <c r="EQ381">
        <v>27.8716</v>
      </c>
      <c r="ER381">
        <v>999.9</v>
      </c>
      <c r="ES381">
        <v>25.681</v>
      </c>
      <c r="ET381">
        <v>41.312</v>
      </c>
      <c r="EU381">
        <v>26.7409</v>
      </c>
      <c r="EV381">
        <v>52.7136</v>
      </c>
      <c r="EW381">
        <v>33.1891</v>
      </c>
      <c r="EX381">
        <v>2</v>
      </c>
      <c r="EY381">
        <v>0.639591</v>
      </c>
      <c r="EZ381">
        <v>4.62113</v>
      </c>
      <c r="FA381">
        <v>20.1792</v>
      </c>
      <c r="FB381">
        <v>5.23197</v>
      </c>
      <c r="FC381">
        <v>11.992</v>
      </c>
      <c r="FD381">
        <v>4.9549</v>
      </c>
      <c r="FE381">
        <v>3.30398</v>
      </c>
      <c r="FF381">
        <v>9999</v>
      </c>
      <c r="FG381">
        <v>313.2</v>
      </c>
      <c r="FH381">
        <v>3903.5</v>
      </c>
      <c r="FI381">
        <v>9999</v>
      </c>
      <c r="FJ381">
        <v>1.86813</v>
      </c>
      <c r="FK381">
        <v>1.86401</v>
      </c>
      <c r="FL381">
        <v>1.87135</v>
      </c>
      <c r="FM381">
        <v>1.86261</v>
      </c>
      <c r="FN381">
        <v>1.86188</v>
      </c>
      <c r="FO381">
        <v>1.86825</v>
      </c>
      <c r="FP381">
        <v>1.85838</v>
      </c>
      <c r="FQ381">
        <v>1.86461</v>
      </c>
      <c r="FR381">
        <v>5</v>
      </c>
      <c r="FS381">
        <v>0</v>
      </c>
      <c r="FT381">
        <v>0</v>
      </c>
      <c r="FU381">
        <v>0</v>
      </c>
      <c r="FV381" t="s">
        <v>358</v>
      </c>
      <c r="FW381" t="s">
        <v>359</v>
      </c>
      <c r="FX381" t="s">
        <v>360</v>
      </c>
      <c r="FY381" t="s">
        <v>360</v>
      </c>
      <c r="FZ381" t="s">
        <v>360</v>
      </c>
      <c r="GA381" t="s">
        <v>360</v>
      </c>
      <c r="GB381">
        <v>0</v>
      </c>
      <c r="GC381">
        <v>100</v>
      </c>
      <c r="GD381">
        <v>100</v>
      </c>
      <c r="GE381">
        <v>1.07</v>
      </c>
      <c r="GF381">
        <v>0.0516</v>
      </c>
      <c r="GG381">
        <v>0.394990895927804</v>
      </c>
      <c r="GH381">
        <v>0.00311535208462502</v>
      </c>
      <c r="GI381">
        <v>-2.16445174003142e-06</v>
      </c>
      <c r="GJ381">
        <v>9.0383515404126e-10</v>
      </c>
      <c r="GK381">
        <v>0.0515542376217994</v>
      </c>
      <c r="GL381">
        <v>0</v>
      </c>
      <c r="GM381">
        <v>0</v>
      </c>
      <c r="GN381">
        <v>0</v>
      </c>
      <c r="GO381">
        <v>18</v>
      </c>
      <c r="GP381">
        <v>2154</v>
      </c>
      <c r="GQ381">
        <v>2</v>
      </c>
      <c r="GR381">
        <v>17</v>
      </c>
      <c r="GS381">
        <v>1605.7</v>
      </c>
      <c r="GT381">
        <v>1605.8</v>
      </c>
      <c r="GU381">
        <v>0.844727</v>
      </c>
      <c r="GV381">
        <v>2.44629</v>
      </c>
      <c r="GW381">
        <v>1.99829</v>
      </c>
      <c r="GX381">
        <v>2.65869</v>
      </c>
      <c r="GY381">
        <v>2.09351</v>
      </c>
      <c r="GZ381">
        <v>2.34863</v>
      </c>
      <c r="HA381">
        <v>45.1768</v>
      </c>
      <c r="HB381">
        <v>14.3947</v>
      </c>
      <c r="HC381">
        <v>18</v>
      </c>
      <c r="HD381">
        <v>377.414</v>
      </c>
      <c r="HE381">
        <v>676.304</v>
      </c>
      <c r="HF381">
        <v>22.9957</v>
      </c>
      <c r="HG381">
        <v>35.2118</v>
      </c>
      <c r="HH381">
        <v>30.0001</v>
      </c>
      <c r="HI381">
        <v>35.2416</v>
      </c>
      <c r="HJ381">
        <v>35.209</v>
      </c>
      <c r="HK381">
        <v>16.8612</v>
      </c>
      <c r="HL381">
        <v>13.7297</v>
      </c>
      <c r="HM381">
        <v>3.45647</v>
      </c>
      <c r="HN381">
        <v>23</v>
      </c>
      <c r="HO381">
        <v>218.307</v>
      </c>
      <c r="HP381">
        <v>21.752</v>
      </c>
      <c r="HQ381">
        <v>95.4106</v>
      </c>
      <c r="HR381">
        <v>98.7433</v>
      </c>
    </row>
    <row r="382" spans="1:226">
      <c r="A382">
        <v>366</v>
      </c>
      <c r="B382">
        <v>1656178140.1</v>
      </c>
      <c r="C382">
        <v>8343.59999990463</v>
      </c>
      <c r="D382" t="s">
        <v>1094</v>
      </c>
      <c r="E382" t="s">
        <v>1095</v>
      </c>
      <c r="F382">
        <v>5</v>
      </c>
      <c r="G382" t="s">
        <v>1069</v>
      </c>
      <c r="H382" t="s">
        <v>354</v>
      </c>
      <c r="I382">
        <v>1656178132.6</v>
      </c>
      <c r="J382">
        <f>(K382)/1000</f>
        <v>0</v>
      </c>
      <c r="K382">
        <f>IF(BF382, AN382, AH382)</f>
        <v>0</v>
      </c>
      <c r="L382">
        <f>IF(BF382, AI382, AG382)</f>
        <v>0</v>
      </c>
      <c r="M382">
        <f>BH382 - IF(AU382&gt;1, L382*BB382*100.0/(AW382*BV382), 0)</f>
        <v>0</v>
      </c>
      <c r="N382">
        <f>((T382-J382/2)*M382-L382)/(T382+J382/2)</f>
        <v>0</v>
      </c>
      <c r="O382">
        <f>N382*(BO382+BP382)/1000.0</f>
        <v>0</v>
      </c>
      <c r="P382">
        <f>(BH382 - IF(AU382&gt;1, L382*BB382*100.0/(AW382*BV382), 0))*(BO382+BP382)/1000.0</f>
        <v>0</v>
      </c>
      <c r="Q382">
        <f>2.0/((1/S382-1/R382)+SIGN(S382)*SQRT((1/S382-1/R382)*(1/S382-1/R382) + 4*BC382/((BC382+1)*(BC382+1))*(2*1/S382*1/R382-1/R382*1/R382)))</f>
        <v>0</v>
      </c>
      <c r="R382">
        <f>IF(LEFT(BD382,1)&lt;&gt;"0",IF(LEFT(BD382,1)="1",3.0,BE382),$D$5+$E$5*(BV382*BO382/($K$5*1000))+$F$5*(BV382*BO382/($K$5*1000))*MAX(MIN(BB382,$J$5),$I$5)*MAX(MIN(BB382,$J$5),$I$5)+$G$5*MAX(MIN(BB382,$J$5),$I$5)*(BV382*BO382/($K$5*1000))+$H$5*(BV382*BO382/($K$5*1000))*(BV382*BO382/($K$5*1000)))</f>
        <v>0</v>
      </c>
      <c r="S382">
        <f>J382*(1000-(1000*0.61365*exp(17.502*W382/(240.97+W382))/(BO382+BP382)+BJ382)/2)/(1000*0.61365*exp(17.502*W382/(240.97+W382))/(BO382+BP382)-BJ382)</f>
        <v>0</v>
      </c>
      <c r="T382">
        <f>1/((BC382+1)/(Q382/1.6)+1/(R382/1.37)) + BC382/((BC382+1)/(Q382/1.6) + BC382/(R382/1.37))</f>
        <v>0</v>
      </c>
      <c r="U382">
        <f>(AX382*BA382)</f>
        <v>0</v>
      </c>
      <c r="V382">
        <f>(BQ382+(U382+2*0.95*5.67E-8*(((BQ382+$B$7)+273)^4-(BQ382+273)^4)-44100*J382)/(1.84*29.3*R382+8*0.95*5.67E-8*(BQ382+273)^3))</f>
        <v>0</v>
      </c>
      <c r="W382">
        <f>($C$7*BR382+$D$7*BS382+$E$7*V382)</f>
        <v>0</v>
      </c>
      <c r="X382">
        <f>0.61365*exp(17.502*W382/(240.97+W382))</f>
        <v>0</v>
      </c>
      <c r="Y382">
        <f>(Z382/AA382*100)</f>
        <v>0</v>
      </c>
      <c r="Z382">
        <f>BJ382*(BO382+BP382)/1000</f>
        <v>0</v>
      </c>
      <c r="AA382">
        <f>0.61365*exp(17.502*BQ382/(240.97+BQ382))</f>
        <v>0</v>
      </c>
      <c r="AB382">
        <f>(X382-BJ382*(BO382+BP382)/1000)</f>
        <v>0</v>
      </c>
      <c r="AC382">
        <f>(-J382*44100)</f>
        <v>0</v>
      </c>
      <c r="AD382">
        <f>2*29.3*R382*0.92*(BQ382-W382)</f>
        <v>0</v>
      </c>
      <c r="AE382">
        <f>2*0.95*5.67E-8*(((BQ382+$B$7)+273)^4-(W382+273)^4)</f>
        <v>0</v>
      </c>
      <c r="AF382">
        <f>U382+AE382+AC382+AD382</f>
        <v>0</v>
      </c>
      <c r="AG382">
        <f>BN382*AU382*(BI382-BH382*(1000-AU382*BK382)/(1000-AU382*BJ382))/(100*BB382)</f>
        <v>0</v>
      </c>
      <c r="AH382">
        <f>1000*BN382*AU382*(BJ382-BK382)/(100*BB382*(1000-AU382*BJ382))</f>
        <v>0</v>
      </c>
      <c r="AI382">
        <f>(AJ382 - AK382 - BO382*1E3/(8.314*(BQ382+273.15)) * AM382/BN382 * AL382) * BN382/(100*BB382) * (1000 - BK382)/1000</f>
        <v>0</v>
      </c>
      <c r="AJ382">
        <v>245.374785500654</v>
      </c>
      <c r="AK382">
        <v>250.984163636364</v>
      </c>
      <c r="AL382">
        <v>-3.21851855798081</v>
      </c>
      <c r="AM382">
        <v>66.8791295420707</v>
      </c>
      <c r="AN382">
        <f>(AP382 - AO382 + BO382*1E3/(8.314*(BQ382+273.15)) * AR382/BN382 * AQ382) * BN382/(100*BB382) * 1000/(1000 - AP382)</f>
        <v>0</v>
      </c>
      <c r="AO382">
        <v>21.6723364609544</v>
      </c>
      <c r="AP382">
        <v>24.2450055944056</v>
      </c>
      <c r="AQ382">
        <v>-8.77175835189643e-05</v>
      </c>
      <c r="AR382">
        <v>78.9869845117547</v>
      </c>
      <c r="AS382">
        <v>57</v>
      </c>
      <c r="AT382">
        <v>11</v>
      </c>
      <c r="AU382">
        <f>IF(AS382*$H$13&gt;=AW382,1.0,(AW382/(AW382-AS382*$H$13)))</f>
        <v>0</v>
      </c>
      <c r="AV382">
        <f>(AU382-1)*100</f>
        <v>0</v>
      </c>
      <c r="AW382">
        <f>MAX(0,($B$13+$C$13*BV382)/(1+$D$13*BV382)*BO382/(BQ382+273)*$E$13)</f>
        <v>0</v>
      </c>
      <c r="AX382">
        <f>$B$11*BW382+$C$11*BX382+$F$11*CI382*(1-CL382)</f>
        <v>0</v>
      </c>
      <c r="AY382">
        <f>AX382*AZ382</f>
        <v>0</v>
      </c>
      <c r="AZ382">
        <f>($B$11*$D$9+$C$11*$D$9+$F$11*((CV382+CN382)/MAX(CV382+CN382+CW382, 0.1)*$I$9+CW382/MAX(CV382+CN382+CW382, 0.1)*$J$9))/($B$11+$C$11+$F$11)</f>
        <v>0</v>
      </c>
      <c r="BA382">
        <f>($B$11*$K$9+$C$11*$K$9+$F$11*((CV382+CN382)/MAX(CV382+CN382+CW382, 0.1)*$P$9+CW382/MAX(CV382+CN382+CW382, 0.1)*$Q$9))/($B$11+$C$11+$F$11)</f>
        <v>0</v>
      </c>
      <c r="BB382">
        <v>2.18</v>
      </c>
      <c r="BC382">
        <v>0.5</v>
      </c>
      <c r="BD382" t="s">
        <v>355</v>
      </c>
      <c r="BE382">
        <v>2</v>
      </c>
      <c r="BF382" t="b">
        <v>1</v>
      </c>
      <c r="BG382">
        <v>1656178132.6</v>
      </c>
      <c r="BH382">
        <v>266.758851851852</v>
      </c>
      <c r="BI382">
        <v>253.858074074074</v>
      </c>
      <c r="BJ382">
        <v>24.2513111111111</v>
      </c>
      <c r="BK382">
        <v>21.6716296296296</v>
      </c>
      <c r="BL382">
        <v>265.672222222222</v>
      </c>
      <c r="BM382">
        <v>24.1997592592593</v>
      </c>
      <c r="BN382">
        <v>500.021962962963</v>
      </c>
      <c r="BO382">
        <v>76.3423407407407</v>
      </c>
      <c r="BP382">
        <v>0.100008518518519</v>
      </c>
      <c r="BQ382">
        <v>27.5855666666667</v>
      </c>
      <c r="BR382">
        <v>28.7017518518519</v>
      </c>
      <c r="BS382">
        <v>999.9</v>
      </c>
      <c r="BT382">
        <v>0</v>
      </c>
      <c r="BU382">
        <v>0</v>
      </c>
      <c r="BV382">
        <v>9983.37740740741</v>
      </c>
      <c r="BW382">
        <v>0</v>
      </c>
      <c r="BX382">
        <v>2142.41259259259</v>
      </c>
      <c r="BY382">
        <v>12.900837037037</v>
      </c>
      <c r="BZ382">
        <v>273.389037037037</v>
      </c>
      <c r="CA382">
        <v>259.48137037037</v>
      </c>
      <c r="CB382">
        <v>2.57967259259259</v>
      </c>
      <c r="CC382">
        <v>253.858074074074</v>
      </c>
      <c r="CD382">
        <v>21.6716296296296</v>
      </c>
      <c r="CE382">
        <v>1.85140148148148</v>
      </c>
      <c r="CF382">
        <v>1.65446444444444</v>
      </c>
      <c r="CG382">
        <v>16.2276666666667</v>
      </c>
      <c r="CH382">
        <v>14.4756444444444</v>
      </c>
      <c r="CI382">
        <v>2000.00518518519</v>
      </c>
      <c r="CJ382">
        <v>0.979998</v>
      </c>
      <c r="CK382">
        <v>0.0200025</v>
      </c>
      <c r="CL382">
        <v>0</v>
      </c>
      <c r="CM382">
        <v>2.44562592592593</v>
      </c>
      <c r="CN382">
        <v>0</v>
      </c>
      <c r="CO382">
        <v>3879.79666666667</v>
      </c>
      <c r="CP382">
        <v>16705.437037037</v>
      </c>
      <c r="CQ382">
        <v>48.437</v>
      </c>
      <c r="CR382">
        <v>50.75</v>
      </c>
      <c r="CS382">
        <v>49.625</v>
      </c>
      <c r="CT382">
        <v>48.2936296296296</v>
      </c>
      <c r="CU382">
        <v>47.625</v>
      </c>
      <c r="CV382">
        <v>1960.00518518519</v>
      </c>
      <c r="CW382">
        <v>40.0055555555556</v>
      </c>
      <c r="CX382">
        <v>0</v>
      </c>
      <c r="CY382">
        <v>1656178138.8</v>
      </c>
      <c r="CZ382">
        <v>0</v>
      </c>
      <c r="DA382">
        <v>0</v>
      </c>
      <c r="DB382" t="s">
        <v>356</v>
      </c>
      <c r="DC382">
        <v>1656081796.1</v>
      </c>
      <c r="DD382">
        <v>1656081786.6</v>
      </c>
      <c r="DE382">
        <v>0</v>
      </c>
      <c r="DF382">
        <v>0.447</v>
      </c>
      <c r="DG382">
        <v>0.012</v>
      </c>
      <c r="DH382">
        <v>1.816</v>
      </c>
      <c r="DI382">
        <v>-0.091</v>
      </c>
      <c r="DJ382">
        <v>420</v>
      </c>
      <c r="DK382">
        <v>13</v>
      </c>
      <c r="DL382">
        <v>0.64</v>
      </c>
      <c r="DM382">
        <v>0.22</v>
      </c>
      <c r="DN382">
        <v>12.6016146341463</v>
      </c>
      <c r="DO382">
        <v>6.58515261324041</v>
      </c>
      <c r="DP382">
        <v>0.690766084992659</v>
      </c>
      <c r="DQ382">
        <v>0</v>
      </c>
      <c r="DR382">
        <v>2.59409585365854</v>
      </c>
      <c r="DS382">
        <v>-0.240592473867594</v>
      </c>
      <c r="DT382">
        <v>0.0254025951214716</v>
      </c>
      <c r="DU382">
        <v>0</v>
      </c>
      <c r="DV382">
        <v>0</v>
      </c>
      <c r="DW382">
        <v>2</v>
      </c>
      <c r="DX382" t="s">
        <v>357</v>
      </c>
      <c r="DY382">
        <v>2.79591</v>
      </c>
      <c r="DZ382">
        <v>2.71632</v>
      </c>
      <c r="EA382">
        <v>0.0485364</v>
      </c>
      <c r="EB382">
        <v>0.0463585</v>
      </c>
      <c r="EC382">
        <v>0.0868448</v>
      </c>
      <c r="ED382">
        <v>0.0796996</v>
      </c>
      <c r="EE382">
        <v>26423.2</v>
      </c>
      <c r="EF382">
        <v>22994.7</v>
      </c>
      <c r="EG382">
        <v>24899</v>
      </c>
      <c r="EH382">
        <v>23517.8</v>
      </c>
      <c r="EI382">
        <v>38900.7</v>
      </c>
      <c r="EJ382">
        <v>35875.1</v>
      </c>
      <c r="EK382">
        <v>45117.3</v>
      </c>
      <c r="EL382">
        <v>42024</v>
      </c>
      <c r="EM382">
        <v>1.61097</v>
      </c>
      <c r="EN382">
        <v>2.05623</v>
      </c>
      <c r="EO382">
        <v>0.0509061</v>
      </c>
      <c r="EP382">
        <v>0</v>
      </c>
      <c r="EQ382">
        <v>27.8524</v>
      </c>
      <c r="ER382">
        <v>999.9</v>
      </c>
      <c r="ES382">
        <v>25.632</v>
      </c>
      <c r="ET382">
        <v>41.332</v>
      </c>
      <c r="EU382">
        <v>26.719</v>
      </c>
      <c r="EV382">
        <v>52.9936</v>
      </c>
      <c r="EW382">
        <v>33.2051</v>
      </c>
      <c r="EX382">
        <v>2</v>
      </c>
      <c r="EY382">
        <v>0.639378</v>
      </c>
      <c r="EZ382">
        <v>4.60231</v>
      </c>
      <c r="FA382">
        <v>20.1796</v>
      </c>
      <c r="FB382">
        <v>5.23226</v>
      </c>
      <c r="FC382">
        <v>11.992</v>
      </c>
      <c r="FD382">
        <v>4.95455</v>
      </c>
      <c r="FE382">
        <v>3.30387</v>
      </c>
      <c r="FF382">
        <v>9999</v>
      </c>
      <c r="FG382">
        <v>313.2</v>
      </c>
      <c r="FH382">
        <v>3903.8</v>
      </c>
      <c r="FI382">
        <v>9999</v>
      </c>
      <c r="FJ382">
        <v>1.86813</v>
      </c>
      <c r="FK382">
        <v>1.86401</v>
      </c>
      <c r="FL382">
        <v>1.87135</v>
      </c>
      <c r="FM382">
        <v>1.86263</v>
      </c>
      <c r="FN382">
        <v>1.86188</v>
      </c>
      <c r="FO382">
        <v>1.86823</v>
      </c>
      <c r="FP382">
        <v>1.85837</v>
      </c>
      <c r="FQ382">
        <v>1.86461</v>
      </c>
      <c r="FR382">
        <v>5</v>
      </c>
      <c r="FS382">
        <v>0</v>
      </c>
      <c r="FT382">
        <v>0</v>
      </c>
      <c r="FU382">
        <v>0</v>
      </c>
      <c r="FV382" t="s">
        <v>358</v>
      </c>
      <c r="FW382" t="s">
        <v>359</v>
      </c>
      <c r="FX382" t="s">
        <v>360</v>
      </c>
      <c r="FY382" t="s">
        <v>360</v>
      </c>
      <c r="FZ382" t="s">
        <v>360</v>
      </c>
      <c r="GA382" t="s">
        <v>360</v>
      </c>
      <c r="GB382">
        <v>0</v>
      </c>
      <c r="GC382">
        <v>100</v>
      </c>
      <c r="GD382">
        <v>100</v>
      </c>
      <c r="GE382">
        <v>1.036</v>
      </c>
      <c r="GF382">
        <v>0.0516</v>
      </c>
      <c r="GG382">
        <v>0.394990895927804</v>
      </c>
      <c r="GH382">
        <v>0.00311535208462502</v>
      </c>
      <c r="GI382">
        <v>-2.16445174003142e-06</v>
      </c>
      <c r="GJ382">
        <v>9.0383515404126e-10</v>
      </c>
      <c r="GK382">
        <v>0.0515542376217994</v>
      </c>
      <c r="GL382">
        <v>0</v>
      </c>
      <c r="GM382">
        <v>0</v>
      </c>
      <c r="GN382">
        <v>0</v>
      </c>
      <c r="GO382">
        <v>18</v>
      </c>
      <c r="GP382">
        <v>2154</v>
      </c>
      <c r="GQ382">
        <v>2</v>
      </c>
      <c r="GR382">
        <v>17</v>
      </c>
      <c r="GS382">
        <v>1605.7</v>
      </c>
      <c r="GT382">
        <v>1605.9</v>
      </c>
      <c r="GU382">
        <v>0.793457</v>
      </c>
      <c r="GV382">
        <v>2.44385</v>
      </c>
      <c r="GW382">
        <v>1.99829</v>
      </c>
      <c r="GX382">
        <v>2.65869</v>
      </c>
      <c r="GY382">
        <v>2.09351</v>
      </c>
      <c r="GZ382">
        <v>2.34497</v>
      </c>
      <c r="HA382">
        <v>45.1484</v>
      </c>
      <c r="HB382">
        <v>14.3947</v>
      </c>
      <c r="HC382">
        <v>18</v>
      </c>
      <c r="HD382">
        <v>377.215</v>
      </c>
      <c r="HE382">
        <v>676.416</v>
      </c>
      <c r="HF382">
        <v>22.9959</v>
      </c>
      <c r="HG382">
        <v>35.2122</v>
      </c>
      <c r="HH382">
        <v>30</v>
      </c>
      <c r="HI382">
        <v>35.2448</v>
      </c>
      <c r="HJ382">
        <v>35.2111</v>
      </c>
      <c r="HK382">
        <v>15.9026</v>
      </c>
      <c r="HL382">
        <v>13.446</v>
      </c>
      <c r="HM382">
        <v>3.45647</v>
      </c>
      <c r="HN382">
        <v>23</v>
      </c>
      <c r="HO382">
        <v>198.145</v>
      </c>
      <c r="HP382">
        <v>21.7604</v>
      </c>
      <c r="HQ382">
        <v>95.4101</v>
      </c>
      <c r="HR382">
        <v>98.7405</v>
      </c>
    </row>
    <row r="383" spans="1:226">
      <c r="A383">
        <v>367</v>
      </c>
      <c r="B383">
        <v>1656178145.1</v>
      </c>
      <c r="C383">
        <v>8348.59999990463</v>
      </c>
      <c r="D383" t="s">
        <v>1096</v>
      </c>
      <c r="E383" t="s">
        <v>1097</v>
      </c>
      <c r="F383">
        <v>5</v>
      </c>
      <c r="G383" t="s">
        <v>1069</v>
      </c>
      <c r="H383" t="s">
        <v>354</v>
      </c>
      <c r="I383">
        <v>1656178137.31429</v>
      </c>
      <c r="J383">
        <f>(K383)/1000</f>
        <v>0</v>
      </c>
      <c r="K383">
        <f>IF(BF383, AN383, AH383)</f>
        <v>0</v>
      </c>
      <c r="L383">
        <f>IF(BF383, AI383, AG383)</f>
        <v>0</v>
      </c>
      <c r="M383">
        <f>BH383 - IF(AU383&gt;1, L383*BB383*100.0/(AW383*BV383), 0)</f>
        <v>0</v>
      </c>
      <c r="N383">
        <f>((T383-J383/2)*M383-L383)/(T383+J383/2)</f>
        <v>0</v>
      </c>
      <c r="O383">
        <f>N383*(BO383+BP383)/1000.0</f>
        <v>0</v>
      </c>
      <c r="P383">
        <f>(BH383 - IF(AU383&gt;1, L383*BB383*100.0/(AW383*BV383), 0))*(BO383+BP383)/1000.0</f>
        <v>0</v>
      </c>
      <c r="Q383">
        <f>2.0/((1/S383-1/R383)+SIGN(S383)*SQRT((1/S383-1/R383)*(1/S383-1/R383) + 4*BC383/((BC383+1)*(BC383+1))*(2*1/S383*1/R383-1/R383*1/R383)))</f>
        <v>0</v>
      </c>
      <c r="R383">
        <f>IF(LEFT(BD383,1)&lt;&gt;"0",IF(LEFT(BD383,1)="1",3.0,BE383),$D$5+$E$5*(BV383*BO383/($K$5*1000))+$F$5*(BV383*BO383/($K$5*1000))*MAX(MIN(BB383,$J$5),$I$5)*MAX(MIN(BB383,$J$5),$I$5)+$G$5*MAX(MIN(BB383,$J$5),$I$5)*(BV383*BO383/($K$5*1000))+$H$5*(BV383*BO383/($K$5*1000))*(BV383*BO383/($K$5*1000)))</f>
        <v>0</v>
      </c>
      <c r="S383">
        <f>J383*(1000-(1000*0.61365*exp(17.502*W383/(240.97+W383))/(BO383+BP383)+BJ383)/2)/(1000*0.61365*exp(17.502*W383/(240.97+W383))/(BO383+BP383)-BJ383)</f>
        <v>0</v>
      </c>
      <c r="T383">
        <f>1/((BC383+1)/(Q383/1.6)+1/(R383/1.37)) + BC383/((BC383+1)/(Q383/1.6) + BC383/(R383/1.37))</f>
        <v>0</v>
      </c>
      <c r="U383">
        <f>(AX383*BA383)</f>
        <v>0</v>
      </c>
      <c r="V383">
        <f>(BQ383+(U383+2*0.95*5.67E-8*(((BQ383+$B$7)+273)^4-(BQ383+273)^4)-44100*J383)/(1.84*29.3*R383+8*0.95*5.67E-8*(BQ383+273)^3))</f>
        <v>0</v>
      </c>
      <c r="W383">
        <f>($C$7*BR383+$D$7*BS383+$E$7*V383)</f>
        <v>0</v>
      </c>
      <c r="X383">
        <f>0.61365*exp(17.502*W383/(240.97+W383))</f>
        <v>0</v>
      </c>
      <c r="Y383">
        <f>(Z383/AA383*100)</f>
        <v>0</v>
      </c>
      <c r="Z383">
        <f>BJ383*(BO383+BP383)/1000</f>
        <v>0</v>
      </c>
      <c r="AA383">
        <f>0.61365*exp(17.502*BQ383/(240.97+BQ383))</f>
        <v>0</v>
      </c>
      <c r="AB383">
        <f>(X383-BJ383*(BO383+BP383)/1000)</f>
        <v>0</v>
      </c>
      <c r="AC383">
        <f>(-J383*44100)</f>
        <v>0</v>
      </c>
      <c r="AD383">
        <f>2*29.3*R383*0.92*(BQ383-W383)</f>
        <v>0</v>
      </c>
      <c r="AE383">
        <f>2*0.95*5.67E-8*(((BQ383+$B$7)+273)^4-(W383+273)^4)</f>
        <v>0</v>
      </c>
      <c r="AF383">
        <f>U383+AE383+AC383+AD383</f>
        <v>0</v>
      </c>
      <c r="AG383">
        <f>BN383*AU383*(BI383-BH383*(1000-AU383*BK383)/(1000-AU383*BJ383))/(100*BB383)</f>
        <v>0</v>
      </c>
      <c r="AH383">
        <f>1000*BN383*AU383*(BJ383-BK383)/(100*BB383*(1000-AU383*BJ383))</f>
        <v>0</v>
      </c>
      <c r="AI383">
        <f>(AJ383 - AK383 - BO383*1E3/(8.314*(BQ383+273.15)) * AM383/BN383 * AL383) * BN383/(100*BB383) * (1000 - BK383)/1000</f>
        <v>0</v>
      </c>
      <c r="AJ383">
        <v>228.825239749665</v>
      </c>
      <c r="AK383">
        <v>235.058096969697</v>
      </c>
      <c r="AL383">
        <v>-3.1999627639446</v>
      </c>
      <c r="AM383">
        <v>66.8791295420707</v>
      </c>
      <c r="AN383">
        <f>(AP383 - AO383 + BO383*1E3/(8.314*(BQ383+273.15)) * AR383/BN383 * AQ383) * BN383/(100*BB383) * 1000/(1000 - AP383)</f>
        <v>0</v>
      </c>
      <c r="AO383">
        <v>21.6989901462452</v>
      </c>
      <c r="AP383">
        <v>24.2549804195804</v>
      </c>
      <c r="AQ383">
        <v>0.000176509733893553</v>
      </c>
      <c r="AR383">
        <v>78.9869845117547</v>
      </c>
      <c r="AS383">
        <v>57</v>
      </c>
      <c r="AT383">
        <v>11</v>
      </c>
      <c r="AU383">
        <f>IF(AS383*$H$13&gt;=AW383,1.0,(AW383/(AW383-AS383*$H$13)))</f>
        <v>0</v>
      </c>
      <c r="AV383">
        <f>(AU383-1)*100</f>
        <v>0</v>
      </c>
      <c r="AW383">
        <f>MAX(0,($B$13+$C$13*BV383)/(1+$D$13*BV383)*BO383/(BQ383+273)*$E$13)</f>
        <v>0</v>
      </c>
      <c r="AX383">
        <f>$B$11*BW383+$C$11*BX383+$F$11*CI383*(1-CL383)</f>
        <v>0</v>
      </c>
      <c r="AY383">
        <f>AX383*AZ383</f>
        <v>0</v>
      </c>
      <c r="AZ383">
        <f>($B$11*$D$9+$C$11*$D$9+$F$11*((CV383+CN383)/MAX(CV383+CN383+CW383, 0.1)*$I$9+CW383/MAX(CV383+CN383+CW383, 0.1)*$J$9))/($B$11+$C$11+$F$11)</f>
        <v>0</v>
      </c>
      <c r="BA383">
        <f>($B$11*$K$9+$C$11*$K$9+$F$11*((CV383+CN383)/MAX(CV383+CN383+CW383, 0.1)*$P$9+CW383/MAX(CV383+CN383+CW383, 0.1)*$Q$9))/($B$11+$C$11+$F$11)</f>
        <v>0</v>
      </c>
      <c r="BB383">
        <v>2.18</v>
      </c>
      <c r="BC383">
        <v>0.5</v>
      </c>
      <c r="BD383" t="s">
        <v>355</v>
      </c>
      <c r="BE383">
        <v>2</v>
      </c>
      <c r="BF383" t="b">
        <v>1</v>
      </c>
      <c r="BG383">
        <v>1656178137.31429</v>
      </c>
      <c r="BH383">
        <v>252.088464285714</v>
      </c>
      <c r="BI383">
        <v>238.515535714286</v>
      </c>
      <c r="BJ383">
        <v>24.2490821428571</v>
      </c>
      <c r="BK383">
        <v>21.6851178571429</v>
      </c>
      <c r="BL383">
        <v>251.033785714286</v>
      </c>
      <c r="BM383">
        <v>24.1975214285714</v>
      </c>
      <c r="BN383">
        <v>500.002107142857</v>
      </c>
      <c r="BO383">
        <v>76.342475</v>
      </c>
      <c r="BP383">
        <v>0.0999719214285714</v>
      </c>
      <c r="BQ383">
        <v>27.5776535714286</v>
      </c>
      <c r="BR383">
        <v>28.6940821428571</v>
      </c>
      <c r="BS383">
        <v>999.9</v>
      </c>
      <c r="BT383">
        <v>0</v>
      </c>
      <c r="BU383">
        <v>0</v>
      </c>
      <c r="BV383">
        <v>9990.42464285714</v>
      </c>
      <c r="BW383">
        <v>0</v>
      </c>
      <c r="BX383">
        <v>2142.36714285714</v>
      </c>
      <c r="BY383">
        <v>13.5729571428571</v>
      </c>
      <c r="BZ383">
        <v>258.353285714286</v>
      </c>
      <c r="CA383">
        <v>243.802142857143</v>
      </c>
      <c r="CB383">
        <v>2.56395321428571</v>
      </c>
      <c r="CC383">
        <v>238.515535714286</v>
      </c>
      <c r="CD383">
        <v>21.6851178571429</v>
      </c>
      <c r="CE383">
        <v>1.851235</v>
      </c>
      <c r="CF383">
        <v>1.65549678571429</v>
      </c>
      <c r="CG383">
        <v>16.22625</v>
      </c>
      <c r="CH383">
        <v>14.4852928571429</v>
      </c>
      <c r="CI383">
        <v>2000.01321428571</v>
      </c>
      <c r="CJ383">
        <v>0.979998</v>
      </c>
      <c r="CK383">
        <v>0.0200025</v>
      </c>
      <c r="CL383">
        <v>0</v>
      </c>
      <c r="CM383">
        <v>2.47586071428571</v>
      </c>
      <c r="CN383">
        <v>0</v>
      </c>
      <c r="CO383">
        <v>3875.07178571429</v>
      </c>
      <c r="CP383">
        <v>16705.5071428571</v>
      </c>
      <c r="CQ383">
        <v>48.437</v>
      </c>
      <c r="CR383">
        <v>50.75</v>
      </c>
      <c r="CS383">
        <v>49.625</v>
      </c>
      <c r="CT383">
        <v>48.2743571428571</v>
      </c>
      <c r="CU383">
        <v>47.625</v>
      </c>
      <c r="CV383">
        <v>1960.01321428571</v>
      </c>
      <c r="CW383">
        <v>40.0075</v>
      </c>
      <c r="CX383">
        <v>0</v>
      </c>
      <c r="CY383">
        <v>1656178144.2</v>
      </c>
      <c r="CZ383">
        <v>0</v>
      </c>
      <c r="DA383">
        <v>0</v>
      </c>
      <c r="DB383" t="s">
        <v>356</v>
      </c>
      <c r="DC383">
        <v>1656081796.1</v>
      </c>
      <c r="DD383">
        <v>1656081786.6</v>
      </c>
      <c r="DE383">
        <v>0</v>
      </c>
      <c r="DF383">
        <v>0.447</v>
      </c>
      <c r="DG383">
        <v>0.012</v>
      </c>
      <c r="DH383">
        <v>1.816</v>
      </c>
      <c r="DI383">
        <v>-0.091</v>
      </c>
      <c r="DJ383">
        <v>420</v>
      </c>
      <c r="DK383">
        <v>13</v>
      </c>
      <c r="DL383">
        <v>0.64</v>
      </c>
      <c r="DM383">
        <v>0.22</v>
      </c>
      <c r="DN383">
        <v>13.0771609756098</v>
      </c>
      <c r="DO383">
        <v>8.08350104529617</v>
      </c>
      <c r="DP383">
        <v>0.832705547723086</v>
      </c>
      <c r="DQ383">
        <v>0</v>
      </c>
      <c r="DR383">
        <v>2.57616414634146</v>
      </c>
      <c r="DS383">
        <v>-0.200719233449471</v>
      </c>
      <c r="DT383">
        <v>0.0208823475429707</v>
      </c>
      <c r="DU383">
        <v>0</v>
      </c>
      <c r="DV383">
        <v>0</v>
      </c>
      <c r="DW383">
        <v>2</v>
      </c>
      <c r="DX383" t="s">
        <v>357</v>
      </c>
      <c r="DY383">
        <v>2.79615</v>
      </c>
      <c r="DZ383">
        <v>2.71685</v>
      </c>
      <c r="EA383">
        <v>0.0458145</v>
      </c>
      <c r="EB383">
        <v>0.0433783</v>
      </c>
      <c r="EC383">
        <v>0.0868702</v>
      </c>
      <c r="ED383">
        <v>0.0797533</v>
      </c>
      <c r="EE383">
        <v>26498.9</v>
      </c>
      <c r="EF383">
        <v>23066.4</v>
      </c>
      <c r="EG383">
        <v>24899.1</v>
      </c>
      <c r="EH383">
        <v>23517.7</v>
      </c>
      <c r="EI383">
        <v>38899.6</v>
      </c>
      <c r="EJ383">
        <v>35873.1</v>
      </c>
      <c r="EK383">
        <v>45117.4</v>
      </c>
      <c r="EL383">
        <v>42024.2</v>
      </c>
      <c r="EM383">
        <v>1.61075</v>
      </c>
      <c r="EN383">
        <v>2.05617</v>
      </c>
      <c r="EO383">
        <v>0.050962</v>
      </c>
      <c r="EP383">
        <v>0</v>
      </c>
      <c r="EQ383">
        <v>27.8317</v>
      </c>
      <c r="ER383">
        <v>999.9</v>
      </c>
      <c r="ES383">
        <v>25.632</v>
      </c>
      <c r="ET383">
        <v>41.332</v>
      </c>
      <c r="EU383">
        <v>26.7198</v>
      </c>
      <c r="EV383">
        <v>52.1936</v>
      </c>
      <c r="EW383">
        <v>33.2011</v>
      </c>
      <c r="EX383">
        <v>2</v>
      </c>
      <c r="EY383">
        <v>0.639822</v>
      </c>
      <c r="EZ383">
        <v>4.58644</v>
      </c>
      <c r="FA383">
        <v>20.18</v>
      </c>
      <c r="FB383">
        <v>5.23256</v>
      </c>
      <c r="FC383">
        <v>11.992</v>
      </c>
      <c r="FD383">
        <v>4.95505</v>
      </c>
      <c r="FE383">
        <v>3.30398</v>
      </c>
      <c r="FF383">
        <v>9999</v>
      </c>
      <c r="FG383">
        <v>313.2</v>
      </c>
      <c r="FH383">
        <v>3903.8</v>
      </c>
      <c r="FI383">
        <v>9999</v>
      </c>
      <c r="FJ383">
        <v>1.86814</v>
      </c>
      <c r="FK383">
        <v>1.86401</v>
      </c>
      <c r="FL383">
        <v>1.87137</v>
      </c>
      <c r="FM383">
        <v>1.86262</v>
      </c>
      <c r="FN383">
        <v>1.86188</v>
      </c>
      <c r="FO383">
        <v>1.86822</v>
      </c>
      <c r="FP383">
        <v>1.85837</v>
      </c>
      <c r="FQ383">
        <v>1.86461</v>
      </c>
      <c r="FR383">
        <v>5</v>
      </c>
      <c r="FS383">
        <v>0</v>
      </c>
      <c r="FT383">
        <v>0</v>
      </c>
      <c r="FU383">
        <v>0</v>
      </c>
      <c r="FV383" t="s">
        <v>358</v>
      </c>
      <c r="FW383" t="s">
        <v>359</v>
      </c>
      <c r="FX383" t="s">
        <v>360</v>
      </c>
      <c r="FY383" t="s">
        <v>360</v>
      </c>
      <c r="FZ383" t="s">
        <v>360</v>
      </c>
      <c r="GA383" t="s">
        <v>360</v>
      </c>
      <c r="GB383">
        <v>0</v>
      </c>
      <c r="GC383">
        <v>100</v>
      </c>
      <c r="GD383">
        <v>100</v>
      </c>
      <c r="GE383">
        <v>1.001</v>
      </c>
      <c r="GF383">
        <v>0.0515</v>
      </c>
      <c r="GG383">
        <v>0.394990895927804</v>
      </c>
      <c r="GH383">
        <v>0.00311535208462502</v>
      </c>
      <c r="GI383">
        <v>-2.16445174003142e-06</v>
      </c>
      <c r="GJ383">
        <v>9.0383515404126e-10</v>
      </c>
      <c r="GK383">
        <v>0.0515542376217994</v>
      </c>
      <c r="GL383">
        <v>0</v>
      </c>
      <c r="GM383">
        <v>0</v>
      </c>
      <c r="GN383">
        <v>0</v>
      </c>
      <c r="GO383">
        <v>18</v>
      </c>
      <c r="GP383">
        <v>2154</v>
      </c>
      <c r="GQ383">
        <v>2</v>
      </c>
      <c r="GR383">
        <v>17</v>
      </c>
      <c r="GS383">
        <v>1605.8</v>
      </c>
      <c r="GT383">
        <v>1606</v>
      </c>
      <c r="GU383">
        <v>0.749512</v>
      </c>
      <c r="GV383">
        <v>2.44995</v>
      </c>
      <c r="GW383">
        <v>1.99829</v>
      </c>
      <c r="GX383">
        <v>2.65869</v>
      </c>
      <c r="GY383">
        <v>2.09351</v>
      </c>
      <c r="GZ383">
        <v>2.35718</v>
      </c>
      <c r="HA383">
        <v>45.1484</v>
      </c>
      <c r="HB383">
        <v>14.3947</v>
      </c>
      <c r="HC383">
        <v>18</v>
      </c>
      <c r="HD383">
        <v>377.093</v>
      </c>
      <c r="HE383">
        <v>676.391</v>
      </c>
      <c r="HF383">
        <v>22.9964</v>
      </c>
      <c r="HG383">
        <v>35.215</v>
      </c>
      <c r="HH383">
        <v>30.0001</v>
      </c>
      <c r="HI383">
        <v>35.2448</v>
      </c>
      <c r="HJ383">
        <v>35.213</v>
      </c>
      <c r="HK383">
        <v>14.9618</v>
      </c>
      <c r="HL383">
        <v>13.446</v>
      </c>
      <c r="HM383">
        <v>3.45647</v>
      </c>
      <c r="HN383">
        <v>23</v>
      </c>
      <c r="HO383">
        <v>184.693</v>
      </c>
      <c r="HP383">
        <v>21.7565</v>
      </c>
      <c r="HQ383">
        <v>95.4104</v>
      </c>
      <c r="HR383">
        <v>98.7407</v>
      </c>
    </row>
    <row r="384" spans="1:226">
      <c r="A384">
        <v>368</v>
      </c>
      <c r="B384">
        <v>1656178150.1</v>
      </c>
      <c r="C384">
        <v>8353.59999990463</v>
      </c>
      <c r="D384" t="s">
        <v>1098</v>
      </c>
      <c r="E384" t="s">
        <v>1099</v>
      </c>
      <c r="F384">
        <v>5</v>
      </c>
      <c r="G384" t="s">
        <v>1069</v>
      </c>
      <c r="H384" t="s">
        <v>354</v>
      </c>
      <c r="I384">
        <v>1656178142.6</v>
      </c>
      <c r="J384">
        <f>(K384)/1000</f>
        <v>0</v>
      </c>
      <c r="K384">
        <f>IF(BF384, AN384, AH384)</f>
        <v>0</v>
      </c>
      <c r="L384">
        <f>IF(BF384, AI384, AG384)</f>
        <v>0</v>
      </c>
      <c r="M384">
        <f>BH384 - IF(AU384&gt;1, L384*BB384*100.0/(AW384*BV384), 0)</f>
        <v>0</v>
      </c>
      <c r="N384">
        <f>((T384-J384/2)*M384-L384)/(T384+J384/2)</f>
        <v>0</v>
      </c>
      <c r="O384">
        <f>N384*(BO384+BP384)/1000.0</f>
        <v>0</v>
      </c>
      <c r="P384">
        <f>(BH384 - IF(AU384&gt;1, L384*BB384*100.0/(AW384*BV384), 0))*(BO384+BP384)/1000.0</f>
        <v>0</v>
      </c>
      <c r="Q384">
        <f>2.0/((1/S384-1/R384)+SIGN(S384)*SQRT((1/S384-1/R384)*(1/S384-1/R384) + 4*BC384/((BC384+1)*(BC384+1))*(2*1/S384*1/R384-1/R384*1/R384)))</f>
        <v>0</v>
      </c>
      <c r="R384">
        <f>IF(LEFT(BD384,1)&lt;&gt;"0",IF(LEFT(BD384,1)="1",3.0,BE384),$D$5+$E$5*(BV384*BO384/($K$5*1000))+$F$5*(BV384*BO384/($K$5*1000))*MAX(MIN(BB384,$J$5),$I$5)*MAX(MIN(BB384,$J$5),$I$5)+$G$5*MAX(MIN(BB384,$J$5),$I$5)*(BV384*BO384/($K$5*1000))+$H$5*(BV384*BO384/($K$5*1000))*(BV384*BO384/($K$5*1000)))</f>
        <v>0</v>
      </c>
      <c r="S384">
        <f>J384*(1000-(1000*0.61365*exp(17.502*W384/(240.97+W384))/(BO384+BP384)+BJ384)/2)/(1000*0.61365*exp(17.502*W384/(240.97+W384))/(BO384+BP384)-BJ384)</f>
        <v>0</v>
      </c>
      <c r="T384">
        <f>1/((BC384+1)/(Q384/1.6)+1/(R384/1.37)) + BC384/((BC384+1)/(Q384/1.6) + BC384/(R384/1.37))</f>
        <v>0</v>
      </c>
      <c r="U384">
        <f>(AX384*BA384)</f>
        <v>0</v>
      </c>
      <c r="V384">
        <f>(BQ384+(U384+2*0.95*5.67E-8*(((BQ384+$B$7)+273)^4-(BQ384+273)^4)-44100*J384)/(1.84*29.3*R384+8*0.95*5.67E-8*(BQ384+273)^3))</f>
        <v>0</v>
      </c>
      <c r="W384">
        <f>($C$7*BR384+$D$7*BS384+$E$7*V384)</f>
        <v>0</v>
      </c>
      <c r="X384">
        <f>0.61365*exp(17.502*W384/(240.97+W384))</f>
        <v>0</v>
      </c>
      <c r="Y384">
        <f>(Z384/AA384*100)</f>
        <v>0</v>
      </c>
      <c r="Z384">
        <f>BJ384*(BO384+BP384)/1000</f>
        <v>0</v>
      </c>
      <c r="AA384">
        <f>0.61365*exp(17.502*BQ384/(240.97+BQ384))</f>
        <v>0</v>
      </c>
      <c r="AB384">
        <f>(X384-BJ384*(BO384+BP384)/1000)</f>
        <v>0</v>
      </c>
      <c r="AC384">
        <f>(-J384*44100)</f>
        <v>0</v>
      </c>
      <c r="AD384">
        <f>2*29.3*R384*0.92*(BQ384-W384)</f>
        <v>0</v>
      </c>
      <c r="AE384">
        <f>2*0.95*5.67E-8*(((BQ384+$B$7)+273)^4-(W384+273)^4)</f>
        <v>0</v>
      </c>
      <c r="AF384">
        <f>U384+AE384+AC384+AD384</f>
        <v>0</v>
      </c>
      <c r="AG384">
        <f>BN384*AU384*(BI384-BH384*(1000-AU384*BK384)/(1000-AU384*BJ384))/(100*BB384)</f>
        <v>0</v>
      </c>
      <c r="AH384">
        <f>1000*BN384*AU384*(BJ384-BK384)/(100*BB384*(1000-AU384*BJ384))</f>
        <v>0</v>
      </c>
      <c r="AI384">
        <f>(AJ384 - AK384 - BO384*1E3/(8.314*(BQ384+273.15)) * AM384/BN384 * AL384) * BN384/(100*BB384) * (1000 - BK384)/1000</f>
        <v>0</v>
      </c>
      <c r="AJ384">
        <v>211.807186869441</v>
      </c>
      <c r="AK384">
        <v>218.722884848485</v>
      </c>
      <c r="AL384">
        <v>-3.25947819072792</v>
      </c>
      <c r="AM384">
        <v>66.8791295420707</v>
      </c>
      <c r="AN384">
        <f>(AP384 - AO384 + BO384*1E3/(8.314*(BQ384+273.15)) * AR384/BN384 * AQ384) * BN384/(100*BB384) * 1000/(1000 - AP384)</f>
        <v>0</v>
      </c>
      <c r="AO384">
        <v>21.7121715402583</v>
      </c>
      <c r="AP384">
        <v>24.2675342657343</v>
      </c>
      <c r="AQ384">
        <v>0.00021397757607402</v>
      </c>
      <c r="AR384">
        <v>78.9869845117547</v>
      </c>
      <c r="AS384">
        <v>57</v>
      </c>
      <c r="AT384">
        <v>11</v>
      </c>
      <c r="AU384">
        <f>IF(AS384*$H$13&gt;=AW384,1.0,(AW384/(AW384-AS384*$H$13)))</f>
        <v>0</v>
      </c>
      <c r="AV384">
        <f>(AU384-1)*100</f>
        <v>0</v>
      </c>
      <c r="AW384">
        <f>MAX(0,($B$13+$C$13*BV384)/(1+$D$13*BV384)*BO384/(BQ384+273)*$E$13)</f>
        <v>0</v>
      </c>
      <c r="AX384">
        <f>$B$11*BW384+$C$11*BX384+$F$11*CI384*(1-CL384)</f>
        <v>0</v>
      </c>
      <c r="AY384">
        <f>AX384*AZ384</f>
        <v>0</v>
      </c>
      <c r="AZ384">
        <f>($B$11*$D$9+$C$11*$D$9+$F$11*((CV384+CN384)/MAX(CV384+CN384+CW384, 0.1)*$I$9+CW384/MAX(CV384+CN384+CW384, 0.1)*$J$9))/($B$11+$C$11+$F$11)</f>
        <v>0</v>
      </c>
      <c r="BA384">
        <f>($B$11*$K$9+$C$11*$K$9+$F$11*((CV384+CN384)/MAX(CV384+CN384+CW384, 0.1)*$P$9+CW384/MAX(CV384+CN384+CW384, 0.1)*$Q$9))/($B$11+$C$11+$F$11)</f>
        <v>0</v>
      </c>
      <c r="BB384">
        <v>2.18</v>
      </c>
      <c r="BC384">
        <v>0.5</v>
      </c>
      <c r="BD384" t="s">
        <v>355</v>
      </c>
      <c r="BE384">
        <v>2</v>
      </c>
      <c r="BF384" t="b">
        <v>1</v>
      </c>
      <c r="BG384">
        <v>1656178142.6</v>
      </c>
      <c r="BH384">
        <v>235.522888888889</v>
      </c>
      <c r="BI384">
        <v>221.128111111111</v>
      </c>
      <c r="BJ384">
        <v>24.2529518518519</v>
      </c>
      <c r="BK384">
        <v>21.6984185185185</v>
      </c>
      <c r="BL384">
        <v>234.504962962963</v>
      </c>
      <c r="BM384">
        <v>24.2013888888889</v>
      </c>
      <c r="BN384">
        <v>499.992962962963</v>
      </c>
      <c r="BO384">
        <v>76.3416888888889</v>
      </c>
      <c r="BP384">
        <v>0.0999738814814815</v>
      </c>
      <c r="BQ384">
        <v>27.5680296296296</v>
      </c>
      <c r="BR384">
        <v>28.6810333333333</v>
      </c>
      <c r="BS384">
        <v>999.9</v>
      </c>
      <c r="BT384">
        <v>0</v>
      </c>
      <c r="BU384">
        <v>0</v>
      </c>
      <c r="BV384">
        <v>10007.7788888889</v>
      </c>
      <c r="BW384">
        <v>0</v>
      </c>
      <c r="BX384">
        <v>2141.49037037037</v>
      </c>
      <c r="BY384">
        <v>14.3947666666667</v>
      </c>
      <c r="BZ384">
        <v>241.376777777778</v>
      </c>
      <c r="CA384">
        <v>226.032407407407</v>
      </c>
      <c r="CB384">
        <v>2.5545262962963</v>
      </c>
      <c r="CC384">
        <v>221.128111111111</v>
      </c>
      <c r="CD384">
        <v>21.6984185185185</v>
      </c>
      <c r="CE384">
        <v>1.85151185185185</v>
      </c>
      <c r="CF384">
        <v>1.65649518518519</v>
      </c>
      <c r="CG384">
        <v>16.2285888888889</v>
      </c>
      <c r="CH384">
        <v>14.4946222222222</v>
      </c>
      <c r="CI384">
        <v>2000.00481481482</v>
      </c>
      <c r="CJ384">
        <v>0.979998</v>
      </c>
      <c r="CK384">
        <v>0.0200025</v>
      </c>
      <c r="CL384">
        <v>0</v>
      </c>
      <c r="CM384">
        <v>2.4619962962963</v>
      </c>
      <c r="CN384">
        <v>0</v>
      </c>
      <c r="CO384">
        <v>3870.28407407407</v>
      </c>
      <c r="CP384">
        <v>16705.4407407407</v>
      </c>
      <c r="CQ384">
        <v>48.437</v>
      </c>
      <c r="CR384">
        <v>50.75</v>
      </c>
      <c r="CS384">
        <v>49.625</v>
      </c>
      <c r="CT384">
        <v>48.2522962962963</v>
      </c>
      <c r="CU384">
        <v>47.625</v>
      </c>
      <c r="CV384">
        <v>1960.00481481482</v>
      </c>
      <c r="CW384">
        <v>40.0055555555556</v>
      </c>
      <c r="CX384">
        <v>0</v>
      </c>
      <c r="CY384">
        <v>1656178149</v>
      </c>
      <c r="CZ384">
        <v>0</v>
      </c>
      <c r="DA384">
        <v>0</v>
      </c>
      <c r="DB384" t="s">
        <v>356</v>
      </c>
      <c r="DC384">
        <v>1656081796.1</v>
      </c>
      <c r="DD384">
        <v>1656081786.6</v>
      </c>
      <c r="DE384">
        <v>0</v>
      </c>
      <c r="DF384">
        <v>0.447</v>
      </c>
      <c r="DG384">
        <v>0.012</v>
      </c>
      <c r="DH384">
        <v>1.816</v>
      </c>
      <c r="DI384">
        <v>-0.091</v>
      </c>
      <c r="DJ384">
        <v>420</v>
      </c>
      <c r="DK384">
        <v>13</v>
      </c>
      <c r="DL384">
        <v>0.64</v>
      </c>
      <c r="DM384">
        <v>0.22</v>
      </c>
      <c r="DN384">
        <v>13.9090756097561</v>
      </c>
      <c r="DO384">
        <v>9.55281742160279</v>
      </c>
      <c r="DP384">
        <v>0.961590009683019</v>
      </c>
      <c r="DQ384">
        <v>0</v>
      </c>
      <c r="DR384">
        <v>2.56065780487805</v>
      </c>
      <c r="DS384">
        <v>-0.125074076655054</v>
      </c>
      <c r="DT384">
        <v>0.0144178430294016</v>
      </c>
      <c r="DU384">
        <v>0</v>
      </c>
      <c r="DV384">
        <v>0</v>
      </c>
      <c r="DW384">
        <v>2</v>
      </c>
      <c r="DX384" t="s">
        <v>357</v>
      </c>
      <c r="DY384">
        <v>2.79619</v>
      </c>
      <c r="DZ384">
        <v>2.71664</v>
      </c>
      <c r="EA384">
        <v>0.0429853</v>
      </c>
      <c r="EB384">
        <v>0.0404327</v>
      </c>
      <c r="EC384">
        <v>0.0869002</v>
      </c>
      <c r="ED384">
        <v>0.0797578</v>
      </c>
      <c r="EE384">
        <v>26577.3</v>
      </c>
      <c r="EF384">
        <v>23137.4</v>
      </c>
      <c r="EG384">
        <v>24899.1</v>
      </c>
      <c r="EH384">
        <v>23517.7</v>
      </c>
      <c r="EI384">
        <v>38898.4</v>
      </c>
      <c r="EJ384">
        <v>35873.1</v>
      </c>
      <c r="EK384">
        <v>45117.5</v>
      </c>
      <c r="EL384">
        <v>42024.5</v>
      </c>
      <c r="EM384">
        <v>1.61117</v>
      </c>
      <c r="EN384">
        <v>2.05605</v>
      </c>
      <c r="EO384">
        <v>0.0540726</v>
      </c>
      <c r="EP384">
        <v>0</v>
      </c>
      <c r="EQ384">
        <v>27.8115</v>
      </c>
      <c r="ER384">
        <v>999.9</v>
      </c>
      <c r="ES384">
        <v>25.632</v>
      </c>
      <c r="ET384">
        <v>41.332</v>
      </c>
      <c r="EU384">
        <v>26.7174</v>
      </c>
      <c r="EV384">
        <v>52.3836</v>
      </c>
      <c r="EW384">
        <v>33.3654</v>
      </c>
      <c r="EX384">
        <v>2</v>
      </c>
      <c r="EY384">
        <v>0.639309</v>
      </c>
      <c r="EZ384">
        <v>4.5756</v>
      </c>
      <c r="FA384">
        <v>20.1804</v>
      </c>
      <c r="FB384">
        <v>5.23226</v>
      </c>
      <c r="FC384">
        <v>11.992</v>
      </c>
      <c r="FD384">
        <v>4.955</v>
      </c>
      <c r="FE384">
        <v>3.30395</v>
      </c>
      <c r="FF384">
        <v>9999</v>
      </c>
      <c r="FG384">
        <v>313.2</v>
      </c>
      <c r="FH384">
        <v>3904</v>
      </c>
      <c r="FI384">
        <v>9999</v>
      </c>
      <c r="FJ384">
        <v>1.86813</v>
      </c>
      <c r="FK384">
        <v>1.86401</v>
      </c>
      <c r="FL384">
        <v>1.87135</v>
      </c>
      <c r="FM384">
        <v>1.86261</v>
      </c>
      <c r="FN384">
        <v>1.86188</v>
      </c>
      <c r="FO384">
        <v>1.86822</v>
      </c>
      <c r="FP384">
        <v>1.85837</v>
      </c>
      <c r="FQ384">
        <v>1.86462</v>
      </c>
      <c r="FR384">
        <v>5</v>
      </c>
      <c r="FS384">
        <v>0</v>
      </c>
      <c r="FT384">
        <v>0</v>
      </c>
      <c r="FU384">
        <v>0</v>
      </c>
      <c r="FV384" t="s">
        <v>358</v>
      </c>
      <c r="FW384" t="s">
        <v>359</v>
      </c>
      <c r="FX384" t="s">
        <v>360</v>
      </c>
      <c r="FY384" t="s">
        <v>360</v>
      </c>
      <c r="FZ384" t="s">
        <v>360</v>
      </c>
      <c r="GA384" t="s">
        <v>360</v>
      </c>
      <c r="GB384">
        <v>0</v>
      </c>
      <c r="GC384">
        <v>100</v>
      </c>
      <c r="GD384">
        <v>100</v>
      </c>
      <c r="GE384">
        <v>0.964</v>
      </c>
      <c r="GF384">
        <v>0.0516</v>
      </c>
      <c r="GG384">
        <v>0.394990895927804</v>
      </c>
      <c r="GH384">
        <v>0.00311535208462502</v>
      </c>
      <c r="GI384">
        <v>-2.16445174003142e-06</v>
      </c>
      <c r="GJ384">
        <v>9.0383515404126e-10</v>
      </c>
      <c r="GK384">
        <v>0.0515542376217994</v>
      </c>
      <c r="GL384">
        <v>0</v>
      </c>
      <c r="GM384">
        <v>0</v>
      </c>
      <c r="GN384">
        <v>0</v>
      </c>
      <c r="GO384">
        <v>18</v>
      </c>
      <c r="GP384">
        <v>2154</v>
      </c>
      <c r="GQ384">
        <v>2</v>
      </c>
      <c r="GR384">
        <v>17</v>
      </c>
      <c r="GS384">
        <v>1605.9</v>
      </c>
      <c r="GT384">
        <v>1606.1</v>
      </c>
      <c r="GU384">
        <v>0.697021</v>
      </c>
      <c r="GV384">
        <v>2.44995</v>
      </c>
      <c r="GW384">
        <v>1.99829</v>
      </c>
      <c r="GX384">
        <v>2.65869</v>
      </c>
      <c r="GY384">
        <v>2.09351</v>
      </c>
      <c r="GZ384">
        <v>2.44019</v>
      </c>
      <c r="HA384">
        <v>45.1484</v>
      </c>
      <c r="HB384">
        <v>14.3947</v>
      </c>
      <c r="HC384">
        <v>18</v>
      </c>
      <c r="HD384">
        <v>377.334</v>
      </c>
      <c r="HE384">
        <v>676.297</v>
      </c>
      <c r="HF384">
        <v>22.9972</v>
      </c>
      <c r="HG384">
        <v>35.215</v>
      </c>
      <c r="HH384">
        <v>30.0001</v>
      </c>
      <c r="HI384">
        <v>35.2468</v>
      </c>
      <c r="HJ384">
        <v>35.2144</v>
      </c>
      <c r="HK384">
        <v>13.9805</v>
      </c>
      <c r="HL384">
        <v>13.446</v>
      </c>
      <c r="HM384">
        <v>3.45647</v>
      </c>
      <c r="HN384">
        <v>23</v>
      </c>
      <c r="HO384">
        <v>164.575</v>
      </c>
      <c r="HP384">
        <v>21.7547</v>
      </c>
      <c r="HQ384">
        <v>95.4104</v>
      </c>
      <c r="HR384">
        <v>98.7412</v>
      </c>
    </row>
    <row r="385" spans="1:226">
      <c r="A385">
        <v>369</v>
      </c>
      <c r="B385">
        <v>1656178155.1</v>
      </c>
      <c r="C385">
        <v>8358.59999990463</v>
      </c>
      <c r="D385" t="s">
        <v>1100</v>
      </c>
      <c r="E385" t="s">
        <v>1101</v>
      </c>
      <c r="F385">
        <v>5</v>
      </c>
      <c r="G385" t="s">
        <v>1069</v>
      </c>
      <c r="H385" t="s">
        <v>354</v>
      </c>
      <c r="I385">
        <v>1656178147.31429</v>
      </c>
      <c r="J385">
        <f>(K385)/1000</f>
        <v>0</v>
      </c>
      <c r="K385">
        <f>IF(BF385, AN385, AH385)</f>
        <v>0</v>
      </c>
      <c r="L385">
        <f>IF(BF385, AI385, AG385)</f>
        <v>0</v>
      </c>
      <c r="M385">
        <f>BH385 - IF(AU385&gt;1, L385*BB385*100.0/(AW385*BV385), 0)</f>
        <v>0</v>
      </c>
      <c r="N385">
        <f>((T385-J385/2)*M385-L385)/(T385+J385/2)</f>
        <v>0</v>
      </c>
      <c r="O385">
        <f>N385*(BO385+BP385)/1000.0</f>
        <v>0</v>
      </c>
      <c r="P385">
        <f>(BH385 - IF(AU385&gt;1, L385*BB385*100.0/(AW385*BV385), 0))*(BO385+BP385)/1000.0</f>
        <v>0</v>
      </c>
      <c r="Q385">
        <f>2.0/((1/S385-1/R385)+SIGN(S385)*SQRT((1/S385-1/R385)*(1/S385-1/R385) + 4*BC385/((BC385+1)*(BC385+1))*(2*1/S385*1/R385-1/R385*1/R385)))</f>
        <v>0</v>
      </c>
      <c r="R385">
        <f>IF(LEFT(BD385,1)&lt;&gt;"0",IF(LEFT(BD385,1)="1",3.0,BE385),$D$5+$E$5*(BV385*BO385/($K$5*1000))+$F$5*(BV385*BO385/($K$5*1000))*MAX(MIN(BB385,$J$5),$I$5)*MAX(MIN(BB385,$J$5),$I$5)+$G$5*MAX(MIN(BB385,$J$5),$I$5)*(BV385*BO385/($K$5*1000))+$H$5*(BV385*BO385/($K$5*1000))*(BV385*BO385/($K$5*1000)))</f>
        <v>0</v>
      </c>
      <c r="S385">
        <f>J385*(1000-(1000*0.61365*exp(17.502*W385/(240.97+W385))/(BO385+BP385)+BJ385)/2)/(1000*0.61365*exp(17.502*W385/(240.97+W385))/(BO385+BP385)-BJ385)</f>
        <v>0</v>
      </c>
      <c r="T385">
        <f>1/((BC385+1)/(Q385/1.6)+1/(R385/1.37)) + BC385/((BC385+1)/(Q385/1.6) + BC385/(R385/1.37))</f>
        <v>0</v>
      </c>
      <c r="U385">
        <f>(AX385*BA385)</f>
        <v>0</v>
      </c>
      <c r="V385">
        <f>(BQ385+(U385+2*0.95*5.67E-8*(((BQ385+$B$7)+273)^4-(BQ385+273)^4)-44100*J385)/(1.84*29.3*R385+8*0.95*5.67E-8*(BQ385+273)^3))</f>
        <v>0</v>
      </c>
      <c r="W385">
        <f>($C$7*BR385+$D$7*BS385+$E$7*V385)</f>
        <v>0</v>
      </c>
      <c r="X385">
        <f>0.61365*exp(17.502*W385/(240.97+W385))</f>
        <v>0</v>
      </c>
      <c r="Y385">
        <f>(Z385/AA385*100)</f>
        <v>0</v>
      </c>
      <c r="Z385">
        <f>BJ385*(BO385+BP385)/1000</f>
        <v>0</v>
      </c>
      <c r="AA385">
        <f>0.61365*exp(17.502*BQ385/(240.97+BQ385))</f>
        <v>0</v>
      </c>
      <c r="AB385">
        <f>(X385-BJ385*(BO385+BP385)/1000)</f>
        <v>0</v>
      </c>
      <c r="AC385">
        <f>(-J385*44100)</f>
        <v>0</v>
      </c>
      <c r="AD385">
        <f>2*29.3*R385*0.92*(BQ385-W385)</f>
        <v>0</v>
      </c>
      <c r="AE385">
        <f>2*0.95*5.67E-8*(((BQ385+$B$7)+273)^4-(W385+273)^4)</f>
        <v>0</v>
      </c>
      <c r="AF385">
        <f>U385+AE385+AC385+AD385</f>
        <v>0</v>
      </c>
      <c r="AG385">
        <f>BN385*AU385*(BI385-BH385*(1000-AU385*BK385)/(1000-AU385*BJ385))/(100*BB385)</f>
        <v>0</v>
      </c>
      <c r="AH385">
        <f>1000*BN385*AU385*(BJ385-BK385)/(100*BB385*(1000-AU385*BJ385))</f>
        <v>0</v>
      </c>
      <c r="AI385">
        <f>(AJ385 - AK385 - BO385*1E3/(8.314*(BQ385+273.15)) * AM385/BN385 * AL385) * BN385/(100*BB385) * (1000 - BK385)/1000</f>
        <v>0</v>
      </c>
      <c r="AJ385">
        <v>195.063477985225</v>
      </c>
      <c r="AK385">
        <v>202.565684848485</v>
      </c>
      <c r="AL385">
        <v>-3.24646832931519</v>
      </c>
      <c r="AM385">
        <v>66.8791295420707</v>
      </c>
      <c r="AN385">
        <f>(AP385 - AO385 + BO385*1E3/(8.314*(BQ385+273.15)) * AR385/BN385 * AQ385) * BN385/(100*BB385) * 1000/(1000 - AP385)</f>
        <v>0</v>
      </c>
      <c r="AO385">
        <v>21.7143759806552</v>
      </c>
      <c r="AP385">
        <v>24.2771755244755</v>
      </c>
      <c r="AQ385">
        <v>0.000133571294912898</v>
      </c>
      <c r="AR385">
        <v>78.9869845117547</v>
      </c>
      <c r="AS385">
        <v>56</v>
      </c>
      <c r="AT385">
        <v>11</v>
      </c>
      <c r="AU385">
        <f>IF(AS385*$H$13&gt;=AW385,1.0,(AW385/(AW385-AS385*$H$13)))</f>
        <v>0</v>
      </c>
      <c r="AV385">
        <f>(AU385-1)*100</f>
        <v>0</v>
      </c>
      <c r="AW385">
        <f>MAX(0,($B$13+$C$13*BV385)/(1+$D$13*BV385)*BO385/(BQ385+273)*$E$13)</f>
        <v>0</v>
      </c>
      <c r="AX385">
        <f>$B$11*BW385+$C$11*BX385+$F$11*CI385*(1-CL385)</f>
        <v>0</v>
      </c>
      <c r="AY385">
        <f>AX385*AZ385</f>
        <v>0</v>
      </c>
      <c r="AZ385">
        <f>($B$11*$D$9+$C$11*$D$9+$F$11*((CV385+CN385)/MAX(CV385+CN385+CW385, 0.1)*$I$9+CW385/MAX(CV385+CN385+CW385, 0.1)*$J$9))/($B$11+$C$11+$F$11)</f>
        <v>0</v>
      </c>
      <c r="BA385">
        <f>($B$11*$K$9+$C$11*$K$9+$F$11*((CV385+CN385)/MAX(CV385+CN385+CW385, 0.1)*$P$9+CW385/MAX(CV385+CN385+CW385, 0.1)*$Q$9))/($B$11+$C$11+$F$11)</f>
        <v>0</v>
      </c>
      <c r="BB385">
        <v>2.18</v>
      </c>
      <c r="BC385">
        <v>0.5</v>
      </c>
      <c r="BD385" t="s">
        <v>355</v>
      </c>
      <c r="BE385">
        <v>2</v>
      </c>
      <c r="BF385" t="b">
        <v>1</v>
      </c>
      <c r="BG385">
        <v>1656178147.31429</v>
      </c>
      <c r="BH385">
        <v>220.695821428571</v>
      </c>
      <c r="BI385">
        <v>205.602607142857</v>
      </c>
      <c r="BJ385">
        <v>24.2612428571429</v>
      </c>
      <c r="BK385">
        <v>21.7102</v>
      </c>
      <c r="BL385">
        <v>219.711607142857</v>
      </c>
      <c r="BM385">
        <v>24.2096892857143</v>
      </c>
      <c r="BN385">
        <v>499.99125</v>
      </c>
      <c r="BO385">
        <v>76.3413071428571</v>
      </c>
      <c r="BP385">
        <v>0.099965575</v>
      </c>
      <c r="BQ385">
        <v>27.5626892857143</v>
      </c>
      <c r="BR385">
        <v>28.675725</v>
      </c>
      <c r="BS385">
        <v>999.9</v>
      </c>
      <c r="BT385">
        <v>0</v>
      </c>
      <c r="BU385">
        <v>0</v>
      </c>
      <c r="BV385">
        <v>10021.6982142857</v>
      </c>
      <c r="BW385">
        <v>0</v>
      </c>
      <c r="BX385">
        <v>2140.44821428571</v>
      </c>
      <c r="BY385">
        <v>15.0931892857143</v>
      </c>
      <c r="BZ385">
        <v>226.183071428571</v>
      </c>
      <c r="CA385">
        <v>210.165357142857</v>
      </c>
      <c r="CB385">
        <v>2.55104464285714</v>
      </c>
      <c r="CC385">
        <v>205.602607142857</v>
      </c>
      <c r="CD385">
        <v>21.7102</v>
      </c>
      <c r="CE385">
        <v>1.85213535714286</v>
      </c>
      <c r="CF385">
        <v>1.657385</v>
      </c>
      <c r="CG385">
        <v>16.2338714285714</v>
      </c>
      <c r="CH385">
        <v>14.5029428571429</v>
      </c>
      <c r="CI385">
        <v>1999.98071428571</v>
      </c>
      <c r="CJ385">
        <v>0.979998</v>
      </c>
      <c r="CK385">
        <v>0.0200025</v>
      </c>
      <c r="CL385">
        <v>0</v>
      </c>
      <c r="CM385">
        <v>2.44166785714286</v>
      </c>
      <c r="CN385">
        <v>0</v>
      </c>
      <c r="CO385">
        <v>3865.84464285714</v>
      </c>
      <c r="CP385">
        <v>16705.2321428571</v>
      </c>
      <c r="CQ385">
        <v>48.437</v>
      </c>
      <c r="CR385">
        <v>50.75</v>
      </c>
      <c r="CS385">
        <v>49.625</v>
      </c>
      <c r="CT385">
        <v>48.25</v>
      </c>
      <c r="CU385">
        <v>47.625</v>
      </c>
      <c r="CV385">
        <v>1959.98071428571</v>
      </c>
      <c r="CW385">
        <v>40.0025</v>
      </c>
      <c r="CX385">
        <v>0</v>
      </c>
      <c r="CY385">
        <v>1656178153.8</v>
      </c>
      <c r="CZ385">
        <v>0</v>
      </c>
      <c r="DA385">
        <v>0</v>
      </c>
      <c r="DB385" t="s">
        <v>356</v>
      </c>
      <c r="DC385">
        <v>1656081796.1</v>
      </c>
      <c r="DD385">
        <v>1656081786.6</v>
      </c>
      <c r="DE385">
        <v>0</v>
      </c>
      <c r="DF385">
        <v>0.447</v>
      </c>
      <c r="DG385">
        <v>0.012</v>
      </c>
      <c r="DH385">
        <v>1.816</v>
      </c>
      <c r="DI385">
        <v>-0.091</v>
      </c>
      <c r="DJ385">
        <v>420</v>
      </c>
      <c r="DK385">
        <v>13</v>
      </c>
      <c r="DL385">
        <v>0.64</v>
      </c>
      <c r="DM385">
        <v>0.22</v>
      </c>
      <c r="DN385">
        <v>14.5421073170732</v>
      </c>
      <c r="DO385">
        <v>8.55303972125438</v>
      </c>
      <c r="DP385">
        <v>0.858807547193894</v>
      </c>
      <c r="DQ385">
        <v>0</v>
      </c>
      <c r="DR385">
        <v>2.55687658536585</v>
      </c>
      <c r="DS385">
        <v>-0.0648614634146333</v>
      </c>
      <c r="DT385">
        <v>0.0120018014114866</v>
      </c>
      <c r="DU385">
        <v>1</v>
      </c>
      <c r="DV385">
        <v>1</v>
      </c>
      <c r="DW385">
        <v>2</v>
      </c>
      <c r="DX385" t="s">
        <v>375</v>
      </c>
      <c r="DY385">
        <v>2.79597</v>
      </c>
      <c r="DZ385">
        <v>2.71652</v>
      </c>
      <c r="EA385">
        <v>0.0401076</v>
      </c>
      <c r="EB385">
        <v>0.0372901</v>
      </c>
      <c r="EC385">
        <v>0.0869308</v>
      </c>
      <c r="ED385">
        <v>0.0797546</v>
      </c>
      <c r="EE385">
        <v>26657.1</v>
      </c>
      <c r="EF385">
        <v>23212.9</v>
      </c>
      <c r="EG385">
        <v>24899</v>
      </c>
      <c r="EH385">
        <v>23517.5</v>
      </c>
      <c r="EI385">
        <v>38896.7</v>
      </c>
      <c r="EJ385">
        <v>35872.9</v>
      </c>
      <c r="EK385">
        <v>45117.1</v>
      </c>
      <c r="EL385">
        <v>42024.2</v>
      </c>
      <c r="EM385">
        <v>1.6114</v>
      </c>
      <c r="EN385">
        <v>2.0561</v>
      </c>
      <c r="EO385">
        <v>0.053402</v>
      </c>
      <c r="EP385">
        <v>0</v>
      </c>
      <c r="EQ385">
        <v>27.7959</v>
      </c>
      <c r="ER385">
        <v>999.9</v>
      </c>
      <c r="ES385">
        <v>25.632</v>
      </c>
      <c r="ET385">
        <v>41.332</v>
      </c>
      <c r="EU385">
        <v>26.72</v>
      </c>
      <c r="EV385">
        <v>52.6336</v>
      </c>
      <c r="EW385">
        <v>33.3694</v>
      </c>
      <c r="EX385">
        <v>2</v>
      </c>
      <c r="EY385">
        <v>0.639395</v>
      </c>
      <c r="EZ385">
        <v>4.57531</v>
      </c>
      <c r="FA385">
        <v>20.1805</v>
      </c>
      <c r="FB385">
        <v>5.23256</v>
      </c>
      <c r="FC385">
        <v>11.992</v>
      </c>
      <c r="FD385">
        <v>4.95535</v>
      </c>
      <c r="FE385">
        <v>3.304</v>
      </c>
      <c r="FF385">
        <v>9999</v>
      </c>
      <c r="FG385">
        <v>313.2</v>
      </c>
      <c r="FH385">
        <v>3904</v>
      </c>
      <c r="FI385">
        <v>9999</v>
      </c>
      <c r="FJ385">
        <v>1.86813</v>
      </c>
      <c r="FK385">
        <v>1.86401</v>
      </c>
      <c r="FL385">
        <v>1.87135</v>
      </c>
      <c r="FM385">
        <v>1.86261</v>
      </c>
      <c r="FN385">
        <v>1.86188</v>
      </c>
      <c r="FO385">
        <v>1.86822</v>
      </c>
      <c r="FP385">
        <v>1.85837</v>
      </c>
      <c r="FQ385">
        <v>1.86462</v>
      </c>
      <c r="FR385">
        <v>5</v>
      </c>
      <c r="FS385">
        <v>0</v>
      </c>
      <c r="FT385">
        <v>0</v>
      </c>
      <c r="FU385">
        <v>0</v>
      </c>
      <c r="FV385" t="s">
        <v>358</v>
      </c>
      <c r="FW385" t="s">
        <v>359</v>
      </c>
      <c r="FX385" t="s">
        <v>360</v>
      </c>
      <c r="FY385" t="s">
        <v>360</v>
      </c>
      <c r="FZ385" t="s">
        <v>360</v>
      </c>
      <c r="GA385" t="s">
        <v>360</v>
      </c>
      <c r="GB385">
        <v>0</v>
      </c>
      <c r="GC385">
        <v>100</v>
      </c>
      <c r="GD385">
        <v>100</v>
      </c>
      <c r="GE385">
        <v>0.928</v>
      </c>
      <c r="GF385">
        <v>0.0515</v>
      </c>
      <c r="GG385">
        <v>0.394990895927804</v>
      </c>
      <c r="GH385">
        <v>0.00311535208462502</v>
      </c>
      <c r="GI385">
        <v>-2.16445174003142e-06</v>
      </c>
      <c r="GJ385">
        <v>9.0383515404126e-10</v>
      </c>
      <c r="GK385">
        <v>0.0515542376217994</v>
      </c>
      <c r="GL385">
        <v>0</v>
      </c>
      <c r="GM385">
        <v>0</v>
      </c>
      <c r="GN385">
        <v>0</v>
      </c>
      <c r="GO385">
        <v>18</v>
      </c>
      <c r="GP385">
        <v>2154</v>
      </c>
      <c r="GQ385">
        <v>2</v>
      </c>
      <c r="GR385">
        <v>17</v>
      </c>
      <c r="GS385">
        <v>1606</v>
      </c>
      <c r="GT385">
        <v>1606.1</v>
      </c>
      <c r="GU385">
        <v>0.653076</v>
      </c>
      <c r="GV385">
        <v>2.44385</v>
      </c>
      <c r="GW385">
        <v>1.99829</v>
      </c>
      <c r="GX385">
        <v>2.65869</v>
      </c>
      <c r="GY385">
        <v>2.09351</v>
      </c>
      <c r="GZ385">
        <v>2.43286</v>
      </c>
      <c r="HA385">
        <v>45.1484</v>
      </c>
      <c r="HB385">
        <v>14.4035</v>
      </c>
      <c r="HC385">
        <v>18</v>
      </c>
      <c r="HD385">
        <v>377.462</v>
      </c>
      <c r="HE385">
        <v>676.341</v>
      </c>
      <c r="HF385">
        <v>22.999</v>
      </c>
      <c r="HG385">
        <v>35.215</v>
      </c>
      <c r="HH385">
        <v>30</v>
      </c>
      <c r="HI385">
        <v>35.248</v>
      </c>
      <c r="HJ385">
        <v>35.2144</v>
      </c>
      <c r="HK385">
        <v>13.0288</v>
      </c>
      <c r="HL385">
        <v>13.446</v>
      </c>
      <c r="HM385">
        <v>3.45647</v>
      </c>
      <c r="HN385">
        <v>23</v>
      </c>
      <c r="HO385">
        <v>151.194</v>
      </c>
      <c r="HP385">
        <v>21.7547</v>
      </c>
      <c r="HQ385">
        <v>95.4098</v>
      </c>
      <c r="HR385">
        <v>98.7403</v>
      </c>
    </row>
    <row r="386" spans="1:226">
      <c r="A386">
        <v>370</v>
      </c>
      <c r="B386">
        <v>1656178159.6</v>
      </c>
      <c r="C386">
        <v>8363.09999990463</v>
      </c>
      <c r="D386" t="s">
        <v>1102</v>
      </c>
      <c r="E386" t="s">
        <v>1103</v>
      </c>
      <c r="F386">
        <v>5</v>
      </c>
      <c r="G386" t="s">
        <v>1069</v>
      </c>
      <c r="H386" t="s">
        <v>354</v>
      </c>
      <c r="I386">
        <v>1656178151.76071</v>
      </c>
      <c r="J386">
        <f>(K386)/1000</f>
        <v>0</v>
      </c>
      <c r="K386">
        <f>IF(BF386, AN386, AH386)</f>
        <v>0</v>
      </c>
      <c r="L386">
        <f>IF(BF386, AI386, AG386)</f>
        <v>0</v>
      </c>
      <c r="M386">
        <f>BH386 - IF(AU386&gt;1, L386*BB386*100.0/(AW386*BV386), 0)</f>
        <v>0</v>
      </c>
      <c r="N386">
        <f>((T386-J386/2)*M386-L386)/(T386+J386/2)</f>
        <v>0</v>
      </c>
      <c r="O386">
        <f>N386*(BO386+BP386)/1000.0</f>
        <v>0</v>
      </c>
      <c r="P386">
        <f>(BH386 - IF(AU386&gt;1, L386*BB386*100.0/(AW386*BV386), 0))*(BO386+BP386)/1000.0</f>
        <v>0</v>
      </c>
      <c r="Q386">
        <f>2.0/((1/S386-1/R386)+SIGN(S386)*SQRT((1/S386-1/R386)*(1/S386-1/R386) + 4*BC386/((BC386+1)*(BC386+1))*(2*1/S386*1/R386-1/R386*1/R386)))</f>
        <v>0</v>
      </c>
      <c r="R386">
        <f>IF(LEFT(BD386,1)&lt;&gt;"0",IF(LEFT(BD386,1)="1",3.0,BE386),$D$5+$E$5*(BV386*BO386/($K$5*1000))+$F$5*(BV386*BO386/($K$5*1000))*MAX(MIN(BB386,$J$5),$I$5)*MAX(MIN(BB386,$J$5),$I$5)+$G$5*MAX(MIN(BB386,$J$5),$I$5)*(BV386*BO386/($K$5*1000))+$H$5*(BV386*BO386/($K$5*1000))*(BV386*BO386/($K$5*1000)))</f>
        <v>0</v>
      </c>
      <c r="S386">
        <f>J386*(1000-(1000*0.61365*exp(17.502*W386/(240.97+W386))/(BO386+BP386)+BJ386)/2)/(1000*0.61365*exp(17.502*W386/(240.97+W386))/(BO386+BP386)-BJ386)</f>
        <v>0</v>
      </c>
      <c r="T386">
        <f>1/((BC386+1)/(Q386/1.6)+1/(R386/1.37)) + BC386/((BC386+1)/(Q386/1.6) + BC386/(R386/1.37))</f>
        <v>0</v>
      </c>
      <c r="U386">
        <f>(AX386*BA386)</f>
        <v>0</v>
      </c>
      <c r="V386">
        <f>(BQ386+(U386+2*0.95*5.67E-8*(((BQ386+$B$7)+273)^4-(BQ386+273)^4)-44100*J386)/(1.84*29.3*R386+8*0.95*5.67E-8*(BQ386+273)^3))</f>
        <v>0</v>
      </c>
      <c r="W386">
        <f>($C$7*BR386+$D$7*BS386+$E$7*V386)</f>
        <v>0</v>
      </c>
      <c r="X386">
        <f>0.61365*exp(17.502*W386/(240.97+W386))</f>
        <v>0</v>
      </c>
      <c r="Y386">
        <f>(Z386/AA386*100)</f>
        <v>0</v>
      </c>
      <c r="Z386">
        <f>BJ386*(BO386+BP386)/1000</f>
        <v>0</v>
      </c>
      <c r="AA386">
        <f>0.61365*exp(17.502*BQ386/(240.97+BQ386))</f>
        <v>0</v>
      </c>
      <c r="AB386">
        <f>(X386-BJ386*(BO386+BP386)/1000)</f>
        <v>0</v>
      </c>
      <c r="AC386">
        <f>(-J386*44100)</f>
        <v>0</v>
      </c>
      <c r="AD386">
        <f>2*29.3*R386*0.92*(BQ386-W386)</f>
        <v>0</v>
      </c>
      <c r="AE386">
        <f>2*0.95*5.67E-8*(((BQ386+$B$7)+273)^4-(W386+273)^4)</f>
        <v>0</v>
      </c>
      <c r="AF386">
        <f>U386+AE386+AC386+AD386</f>
        <v>0</v>
      </c>
      <c r="AG386">
        <f>BN386*AU386*(BI386-BH386*(1000-AU386*BK386)/(1000-AU386*BJ386))/(100*BB386)</f>
        <v>0</v>
      </c>
      <c r="AH386">
        <f>1000*BN386*AU386*(BJ386-BK386)/(100*BB386*(1000-AU386*BJ386))</f>
        <v>0</v>
      </c>
      <c r="AI386">
        <f>(AJ386 - AK386 - BO386*1E3/(8.314*(BQ386+273.15)) * AM386/BN386 * AL386) * BN386/(100*BB386) * (1000 - BK386)/1000</f>
        <v>0</v>
      </c>
      <c r="AJ386">
        <v>179.584158217439</v>
      </c>
      <c r="AK386">
        <v>187.722624242424</v>
      </c>
      <c r="AL386">
        <v>-3.30002014918404</v>
      </c>
      <c r="AM386">
        <v>66.8791295420707</v>
      </c>
      <c r="AN386">
        <f>(AP386 - AO386 + BO386*1E3/(8.314*(BQ386+273.15)) * AR386/BN386 * AQ386) * BN386/(100*BB386) * 1000/(1000 - AP386)</f>
        <v>0</v>
      </c>
      <c r="AO386">
        <v>21.7123259338738</v>
      </c>
      <c r="AP386">
        <v>24.288455944056</v>
      </c>
      <c r="AQ386">
        <v>0.000170619539953764</v>
      </c>
      <c r="AR386">
        <v>78.9869845117547</v>
      </c>
      <c r="AS386">
        <v>56</v>
      </c>
      <c r="AT386">
        <v>11</v>
      </c>
      <c r="AU386">
        <f>IF(AS386*$H$13&gt;=AW386,1.0,(AW386/(AW386-AS386*$H$13)))</f>
        <v>0</v>
      </c>
      <c r="AV386">
        <f>(AU386-1)*100</f>
        <v>0</v>
      </c>
      <c r="AW386">
        <f>MAX(0,($B$13+$C$13*BV386)/(1+$D$13*BV386)*BO386/(BQ386+273)*$E$13)</f>
        <v>0</v>
      </c>
      <c r="AX386">
        <f>$B$11*BW386+$C$11*BX386+$F$11*CI386*(1-CL386)</f>
        <v>0</v>
      </c>
      <c r="AY386">
        <f>AX386*AZ386</f>
        <v>0</v>
      </c>
      <c r="AZ386">
        <f>($B$11*$D$9+$C$11*$D$9+$F$11*((CV386+CN386)/MAX(CV386+CN386+CW386, 0.1)*$I$9+CW386/MAX(CV386+CN386+CW386, 0.1)*$J$9))/($B$11+$C$11+$F$11)</f>
        <v>0</v>
      </c>
      <c r="BA386">
        <f>($B$11*$K$9+$C$11*$K$9+$F$11*((CV386+CN386)/MAX(CV386+CN386+CW386, 0.1)*$P$9+CW386/MAX(CV386+CN386+CW386, 0.1)*$Q$9))/($B$11+$C$11+$F$11)</f>
        <v>0</v>
      </c>
      <c r="BB386">
        <v>2.18</v>
      </c>
      <c r="BC386">
        <v>0.5</v>
      </c>
      <c r="BD386" t="s">
        <v>355</v>
      </c>
      <c r="BE386">
        <v>2</v>
      </c>
      <c r="BF386" t="b">
        <v>1</v>
      </c>
      <c r="BG386">
        <v>1656178151.76071</v>
      </c>
      <c r="BH386">
        <v>206.589714285714</v>
      </c>
      <c r="BI386">
        <v>190.870285714286</v>
      </c>
      <c r="BJ386">
        <v>24.2715785714286</v>
      </c>
      <c r="BK386">
        <v>21.7125464285714</v>
      </c>
      <c r="BL386">
        <v>205.638214285714</v>
      </c>
      <c r="BM386">
        <v>24.220025</v>
      </c>
      <c r="BN386">
        <v>500.014392857143</v>
      </c>
      <c r="BO386">
        <v>76.3411357142857</v>
      </c>
      <c r="BP386">
        <v>0.100011957142857</v>
      </c>
      <c r="BQ386">
        <v>27.5620821428571</v>
      </c>
      <c r="BR386">
        <v>28.6709285714286</v>
      </c>
      <c r="BS386">
        <v>999.9</v>
      </c>
      <c r="BT386">
        <v>0</v>
      </c>
      <c r="BU386">
        <v>0</v>
      </c>
      <c r="BV386">
        <v>10014.4278571429</v>
      </c>
      <c r="BW386">
        <v>0</v>
      </c>
      <c r="BX386">
        <v>2139.92178571429</v>
      </c>
      <c r="BY386">
        <v>15.7195035714286</v>
      </c>
      <c r="BZ386">
        <v>211.728571428571</v>
      </c>
      <c r="CA386">
        <v>195.106607142857</v>
      </c>
      <c r="CB386">
        <v>2.55903178571429</v>
      </c>
      <c r="CC386">
        <v>190.870285714286</v>
      </c>
      <c r="CD386">
        <v>21.7125464285714</v>
      </c>
      <c r="CE386">
        <v>1.85291928571429</v>
      </c>
      <c r="CF386">
        <v>1.65756035714286</v>
      </c>
      <c r="CG386">
        <v>16.2405071428571</v>
      </c>
      <c r="CH386">
        <v>14.5045821428571</v>
      </c>
      <c r="CI386">
        <v>1999.97892857143</v>
      </c>
      <c r="CJ386">
        <v>0.979998321428572</v>
      </c>
      <c r="CK386">
        <v>0.0200021678571429</v>
      </c>
      <c r="CL386">
        <v>0</v>
      </c>
      <c r="CM386">
        <v>2.41229642857143</v>
      </c>
      <c r="CN386">
        <v>0</v>
      </c>
      <c r="CO386">
        <v>3861.24785714286</v>
      </c>
      <c r="CP386">
        <v>16705.2178571429</v>
      </c>
      <c r="CQ386">
        <v>48.437</v>
      </c>
      <c r="CR386">
        <v>50.75</v>
      </c>
      <c r="CS386">
        <v>49.625</v>
      </c>
      <c r="CT386">
        <v>48.2544285714286</v>
      </c>
      <c r="CU386">
        <v>47.625</v>
      </c>
      <c r="CV386">
        <v>1959.97892857143</v>
      </c>
      <c r="CW386">
        <v>40</v>
      </c>
      <c r="CX386">
        <v>0</v>
      </c>
      <c r="CY386">
        <v>1656178158.6</v>
      </c>
      <c r="CZ386">
        <v>0</v>
      </c>
      <c r="DA386">
        <v>0</v>
      </c>
      <c r="DB386" t="s">
        <v>356</v>
      </c>
      <c r="DC386">
        <v>1656081796.1</v>
      </c>
      <c r="DD386">
        <v>1656081786.6</v>
      </c>
      <c r="DE386">
        <v>0</v>
      </c>
      <c r="DF386">
        <v>0.447</v>
      </c>
      <c r="DG386">
        <v>0.012</v>
      </c>
      <c r="DH386">
        <v>1.816</v>
      </c>
      <c r="DI386">
        <v>-0.091</v>
      </c>
      <c r="DJ386">
        <v>420</v>
      </c>
      <c r="DK386">
        <v>13</v>
      </c>
      <c r="DL386">
        <v>0.64</v>
      </c>
      <c r="DM386">
        <v>0.22</v>
      </c>
      <c r="DN386">
        <v>15.2530951219512</v>
      </c>
      <c r="DO386">
        <v>8.93713588850174</v>
      </c>
      <c r="DP386">
        <v>0.898119261989571</v>
      </c>
      <c r="DQ386">
        <v>0</v>
      </c>
      <c r="DR386">
        <v>2.55581512195122</v>
      </c>
      <c r="DS386">
        <v>0.0760308710801477</v>
      </c>
      <c r="DT386">
        <v>0.0106725485839986</v>
      </c>
      <c r="DU386">
        <v>1</v>
      </c>
      <c r="DV386">
        <v>1</v>
      </c>
      <c r="DW386">
        <v>2</v>
      </c>
      <c r="DX386" t="s">
        <v>375</v>
      </c>
      <c r="DY386">
        <v>2.79606</v>
      </c>
      <c r="DZ386">
        <v>2.71649</v>
      </c>
      <c r="EA386">
        <v>0.0374241</v>
      </c>
      <c r="EB386">
        <v>0.034538</v>
      </c>
      <c r="EC386">
        <v>0.0869579</v>
      </c>
      <c r="ED386">
        <v>0.0797505</v>
      </c>
      <c r="EE386">
        <v>26731.1</v>
      </c>
      <c r="EF386">
        <v>23279.3</v>
      </c>
      <c r="EG386">
        <v>24898.6</v>
      </c>
      <c r="EH386">
        <v>23517.6</v>
      </c>
      <c r="EI386">
        <v>38895.1</v>
      </c>
      <c r="EJ386">
        <v>35873.3</v>
      </c>
      <c r="EK386">
        <v>45116.7</v>
      </c>
      <c r="EL386">
        <v>42024.6</v>
      </c>
      <c r="EM386">
        <v>1.61173</v>
      </c>
      <c r="EN386">
        <v>2.05607</v>
      </c>
      <c r="EO386">
        <v>0.0534765</v>
      </c>
      <c r="EP386">
        <v>0</v>
      </c>
      <c r="EQ386">
        <v>27.7859</v>
      </c>
      <c r="ER386">
        <v>999.9</v>
      </c>
      <c r="ES386">
        <v>25.632</v>
      </c>
      <c r="ET386">
        <v>41.332</v>
      </c>
      <c r="EU386">
        <v>26.7198</v>
      </c>
      <c r="EV386">
        <v>52.5036</v>
      </c>
      <c r="EW386">
        <v>33.4455</v>
      </c>
      <c r="EX386">
        <v>2</v>
      </c>
      <c r="EY386">
        <v>0.639682</v>
      </c>
      <c r="EZ386">
        <v>4.58414</v>
      </c>
      <c r="FA386">
        <v>20.1802</v>
      </c>
      <c r="FB386">
        <v>5.23271</v>
      </c>
      <c r="FC386">
        <v>11.992</v>
      </c>
      <c r="FD386">
        <v>4.95495</v>
      </c>
      <c r="FE386">
        <v>3.30395</v>
      </c>
      <c r="FF386">
        <v>9999</v>
      </c>
      <c r="FG386">
        <v>313.2</v>
      </c>
      <c r="FH386">
        <v>3904.3</v>
      </c>
      <c r="FI386">
        <v>9999</v>
      </c>
      <c r="FJ386">
        <v>1.86814</v>
      </c>
      <c r="FK386">
        <v>1.86401</v>
      </c>
      <c r="FL386">
        <v>1.87135</v>
      </c>
      <c r="FM386">
        <v>1.86258</v>
      </c>
      <c r="FN386">
        <v>1.86188</v>
      </c>
      <c r="FO386">
        <v>1.86823</v>
      </c>
      <c r="FP386">
        <v>1.85837</v>
      </c>
      <c r="FQ386">
        <v>1.86461</v>
      </c>
      <c r="FR386">
        <v>5</v>
      </c>
      <c r="FS386">
        <v>0</v>
      </c>
      <c r="FT386">
        <v>0</v>
      </c>
      <c r="FU386">
        <v>0</v>
      </c>
      <c r="FV386" t="s">
        <v>358</v>
      </c>
      <c r="FW386" t="s">
        <v>359</v>
      </c>
      <c r="FX386" t="s">
        <v>360</v>
      </c>
      <c r="FY386" t="s">
        <v>360</v>
      </c>
      <c r="FZ386" t="s">
        <v>360</v>
      </c>
      <c r="GA386" t="s">
        <v>360</v>
      </c>
      <c r="GB386">
        <v>0</v>
      </c>
      <c r="GC386">
        <v>100</v>
      </c>
      <c r="GD386">
        <v>100</v>
      </c>
      <c r="GE386">
        <v>0.893</v>
      </c>
      <c r="GF386">
        <v>0.0516</v>
      </c>
      <c r="GG386">
        <v>0.394990895927804</v>
      </c>
      <c r="GH386">
        <v>0.00311535208462502</v>
      </c>
      <c r="GI386">
        <v>-2.16445174003142e-06</v>
      </c>
      <c r="GJ386">
        <v>9.0383515404126e-10</v>
      </c>
      <c r="GK386">
        <v>0.0515542376217994</v>
      </c>
      <c r="GL386">
        <v>0</v>
      </c>
      <c r="GM386">
        <v>0</v>
      </c>
      <c r="GN386">
        <v>0</v>
      </c>
      <c r="GO386">
        <v>18</v>
      </c>
      <c r="GP386">
        <v>2154</v>
      </c>
      <c r="GQ386">
        <v>2</v>
      </c>
      <c r="GR386">
        <v>17</v>
      </c>
      <c r="GS386">
        <v>1606.1</v>
      </c>
      <c r="GT386">
        <v>1606.2</v>
      </c>
      <c r="GU386">
        <v>0.606689</v>
      </c>
      <c r="GV386">
        <v>2.43774</v>
      </c>
      <c r="GW386">
        <v>1.99829</v>
      </c>
      <c r="GX386">
        <v>2.65869</v>
      </c>
      <c r="GY386">
        <v>2.09351</v>
      </c>
      <c r="GZ386">
        <v>2.41089</v>
      </c>
      <c r="HA386">
        <v>45.1484</v>
      </c>
      <c r="HB386">
        <v>14.3947</v>
      </c>
      <c r="HC386">
        <v>18</v>
      </c>
      <c r="HD386">
        <v>377.642</v>
      </c>
      <c r="HE386">
        <v>676.35</v>
      </c>
      <c r="HF386">
        <v>23.0008</v>
      </c>
      <c r="HG386">
        <v>35.215</v>
      </c>
      <c r="HH386">
        <v>30.0002</v>
      </c>
      <c r="HI386">
        <v>35.2488</v>
      </c>
      <c r="HJ386">
        <v>35.2174</v>
      </c>
      <c r="HK386">
        <v>12.1739</v>
      </c>
      <c r="HL386">
        <v>13.446</v>
      </c>
      <c r="HM386">
        <v>3.45647</v>
      </c>
      <c r="HN386">
        <v>23</v>
      </c>
      <c r="HO386">
        <v>131.004</v>
      </c>
      <c r="HP386">
        <v>21.7547</v>
      </c>
      <c r="HQ386">
        <v>95.4087</v>
      </c>
      <c r="HR386">
        <v>98.7412</v>
      </c>
    </row>
    <row r="387" spans="1:226">
      <c r="A387">
        <v>371</v>
      </c>
      <c r="B387">
        <v>1656178165.1</v>
      </c>
      <c r="C387">
        <v>8368.59999990463</v>
      </c>
      <c r="D387" t="s">
        <v>1104</v>
      </c>
      <c r="E387" t="s">
        <v>1105</v>
      </c>
      <c r="F387">
        <v>5</v>
      </c>
      <c r="G387" t="s">
        <v>1069</v>
      </c>
      <c r="H387" t="s">
        <v>354</v>
      </c>
      <c r="I387">
        <v>1656178157.33214</v>
      </c>
      <c r="J387">
        <f>(K387)/1000</f>
        <v>0</v>
      </c>
      <c r="K387">
        <f>IF(BF387, AN387, AH387)</f>
        <v>0</v>
      </c>
      <c r="L387">
        <f>IF(BF387, AI387, AG387)</f>
        <v>0</v>
      </c>
      <c r="M387">
        <f>BH387 - IF(AU387&gt;1, L387*BB387*100.0/(AW387*BV387), 0)</f>
        <v>0</v>
      </c>
      <c r="N387">
        <f>((T387-J387/2)*M387-L387)/(T387+J387/2)</f>
        <v>0</v>
      </c>
      <c r="O387">
        <f>N387*(BO387+BP387)/1000.0</f>
        <v>0</v>
      </c>
      <c r="P387">
        <f>(BH387 - IF(AU387&gt;1, L387*BB387*100.0/(AW387*BV387), 0))*(BO387+BP387)/1000.0</f>
        <v>0</v>
      </c>
      <c r="Q387">
        <f>2.0/((1/S387-1/R387)+SIGN(S387)*SQRT((1/S387-1/R387)*(1/S387-1/R387) + 4*BC387/((BC387+1)*(BC387+1))*(2*1/S387*1/R387-1/R387*1/R387)))</f>
        <v>0</v>
      </c>
      <c r="R387">
        <f>IF(LEFT(BD387,1)&lt;&gt;"0",IF(LEFT(BD387,1)="1",3.0,BE387),$D$5+$E$5*(BV387*BO387/($K$5*1000))+$F$5*(BV387*BO387/($K$5*1000))*MAX(MIN(BB387,$J$5),$I$5)*MAX(MIN(BB387,$J$5),$I$5)+$G$5*MAX(MIN(BB387,$J$5),$I$5)*(BV387*BO387/($K$5*1000))+$H$5*(BV387*BO387/($K$5*1000))*(BV387*BO387/($K$5*1000)))</f>
        <v>0</v>
      </c>
      <c r="S387">
        <f>J387*(1000-(1000*0.61365*exp(17.502*W387/(240.97+W387))/(BO387+BP387)+BJ387)/2)/(1000*0.61365*exp(17.502*W387/(240.97+W387))/(BO387+BP387)-BJ387)</f>
        <v>0</v>
      </c>
      <c r="T387">
        <f>1/((BC387+1)/(Q387/1.6)+1/(R387/1.37)) + BC387/((BC387+1)/(Q387/1.6) + BC387/(R387/1.37))</f>
        <v>0</v>
      </c>
      <c r="U387">
        <f>(AX387*BA387)</f>
        <v>0</v>
      </c>
      <c r="V387">
        <f>(BQ387+(U387+2*0.95*5.67E-8*(((BQ387+$B$7)+273)^4-(BQ387+273)^4)-44100*J387)/(1.84*29.3*R387+8*0.95*5.67E-8*(BQ387+273)^3))</f>
        <v>0</v>
      </c>
      <c r="W387">
        <f>($C$7*BR387+$D$7*BS387+$E$7*V387)</f>
        <v>0</v>
      </c>
      <c r="X387">
        <f>0.61365*exp(17.502*W387/(240.97+W387))</f>
        <v>0</v>
      </c>
      <c r="Y387">
        <f>(Z387/AA387*100)</f>
        <v>0</v>
      </c>
      <c r="Z387">
        <f>BJ387*(BO387+BP387)/1000</f>
        <v>0</v>
      </c>
      <c r="AA387">
        <f>0.61365*exp(17.502*BQ387/(240.97+BQ387))</f>
        <v>0</v>
      </c>
      <c r="AB387">
        <f>(X387-BJ387*(BO387+BP387)/1000)</f>
        <v>0</v>
      </c>
      <c r="AC387">
        <f>(-J387*44100)</f>
        <v>0</v>
      </c>
      <c r="AD387">
        <f>2*29.3*R387*0.92*(BQ387-W387)</f>
        <v>0</v>
      </c>
      <c r="AE387">
        <f>2*0.95*5.67E-8*(((BQ387+$B$7)+273)^4-(W387+273)^4)</f>
        <v>0</v>
      </c>
      <c r="AF387">
        <f>U387+AE387+AC387+AD387</f>
        <v>0</v>
      </c>
      <c r="AG387">
        <f>BN387*AU387*(BI387-BH387*(1000-AU387*BK387)/(1000-AU387*BJ387))/(100*BB387)</f>
        <v>0</v>
      </c>
      <c r="AH387">
        <f>1000*BN387*AU387*(BJ387-BK387)/(100*BB387*(1000-AU387*BJ387))</f>
        <v>0</v>
      </c>
      <c r="AI387">
        <f>(AJ387 - AK387 - BO387*1E3/(8.314*(BQ387+273.15)) * AM387/BN387 * AL387) * BN387/(100*BB387) * (1000 - BK387)/1000</f>
        <v>0</v>
      </c>
      <c r="AJ387">
        <v>161.284856445319</v>
      </c>
      <c r="AK387">
        <v>169.930187878788</v>
      </c>
      <c r="AL387">
        <v>-3.25892347704154</v>
      </c>
      <c r="AM387">
        <v>66.8791295420707</v>
      </c>
      <c r="AN387">
        <f>(AP387 - AO387 + BO387*1E3/(8.314*(BQ387+273.15)) * AR387/BN387 * AQ387) * BN387/(100*BB387) * 1000/(1000 - AP387)</f>
        <v>0</v>
      </c>
      <c r="AO387">
        <v>21.7119915580285</v>
      </c>
      <c r="AP387">
        <v>24.301862937063</v>
      </c>
      <c r="AQ387">
        <v>0.000172423544589723</v>
      </c>
      <c r="AR387">
        <v>78.9869845117547</v>
      </c>
      <c r="AS387">
        <v>56</v>
      </c>
      <c r="AT387">
        <v>11</v>
      </c>
      <c r="AU387">
        <f>IF(AS387*$H$13&gt;=AW387,1.0,(AW387/(AW387-AS387*$H$13)))</f>
        <v>0</v>
      </c>
      <c r="AV387">
        <f>(AU387-1)*100</f>
        <v>0</v>
      </c>
      <c r="AW387">
        <f>MAX(0,($B$13+$C$13*BV387)/(1+$D$13*BV387)*BO387/(BQ387+273)*$E$13)</f>
        <v>0</v>
      </c>
      <c r="AX387">
        <f>$B$11*BW387+$C$11*BX387+$F$11*CI387*(1-CL387)</f>
        <v>0</v>
      </c>
      <c r="AY387">
        <f>AX387*AZ387</f>
        <v>0</v>
      </c>
      <c r="AZ387">
        <f>($B$11*$D$9+$C$11*$D$9+$F$11*((CV387+CN387)/MAX(CV387+CN387+CW387, 0.1)*$I$9+CW387/MAX(CV387+CN387+CW387, 0.1)*$J$9))/($B$11+$C$11+$F$11)</f>
        <v>0</v>
      </c>
      <c r="BA387">
        <f>($B$11*$K$9+$C$11*$K$9+$F$11*((CV387+CN387)/MAX(CV387+CN387+CW387, 0.1)*$P$9+CW387/MAX(CV387+CN387+CW387, 0.1)*$Q$9))/($B$11+$C$11+$F$11)</f>
        <v>0</v>
      </c>
      <c r="BB387">
        <v>2.18</v>
      </c>
      <c r="BC387">
        <v>0.5</v>
      </c>
      <c r="BD387" t="s">
        <v>355</v>
      </c>
      <c r="BE387">
        <v>2</v>
      </c>
      <c r="BF387" t="b">
        <v>1</v>
      </c>
      <c r="BG387">
        <v>1656178157.33214</v>
      </c>
      <c r="BH387">
        <v>188.910892857143</v>
      </c>
      <c r="BI387">
        <v>172.479035714286</v>
      </c>
      <c r="BJ387">
        <v>24.2849785714286</v>
      </c>
      <c r="BK387">
        <v>21.7125678571429</v>
      </c>
      <c r="BL387">
        <v>188.001107142857</v>
      </c>
      <c r="BM387">
        <v>24.2334321428571</v>
      </c>
      <c r="BN387">
        <v>499.999357142857</v>
      </c>
      <c r="BO387">
        <v>76.3413214285714</v>
      </c>
      <c r="BP387">
        <v>0.0999554214285714</v>
      </c>
      <c r="BQ387">
        <v>27.566425</v>
      </c>
      <c r="BR387">
        <v>28.6709321428571</v>
      </c>
      <c r="BS387">
        <v>999.9</v>
      </c>
      <c r="BT387">
        <v>0</v>
      </c>
      <c r="BU387">
        <v>0</v>
      </c>
      <c r="BV387">
        <v>10011.9957142857</v>
      </c>
      <c r="BW387">
        <v>0</v>
      </c>
      <c r="BX387">
        <v>2140.2875</v>
      </c>
      <c r="BY387">
        <v>16.4319642857143</v>
      </c>
      <c r="BZ387">
        <v>193.612607142857</v>
      </c>
      <c r="CA387">
        <v>176.307142857143</v>
      </c>
      <c r="CB387">
        <v>2.57241214285714</v>
      </c>
      <c r="CC387">
        <v>172.479035714286</v>
      </c>
      <c r="CD387">
        <v>21.7125678571429</v>
      </c>
      <c r="CE387">
        <v>1.85394678571429</v>
      </c>
      <c r="CF387">
        <v>1.65756535714286</v>
      </c>
      <c r="CG387">
        <v>16.2492142857143</v>
      </c>
      <c r="CH387">
        <v>14.5046392857143</v>
      </c>
      <c r="CI387">
        <v>1999.99535714286</v>
      </c>
      <c r="CJ387">
        <v>0.979998642857143</v>
      </c>
      <c r="CK387">
        <v>0.0200018357142857</v>
      </c>
      <c r="CL387">
        <v>0</v>
      </c>
      <c r="CM387">
        <v>2.37293571428571</v>
      </c>
      <c r="CN387">
        <v>0</v>
      </c>
      <c r="CO387">
        <v>3856.45107142857</v>
      </c>
      <c r="CP387">
        <v>16705.3428571429</v>
      </c>
      <c r="CQ387">
        <v>48.437</v>
      </c>
      <c r="CR387">
        <v>50.75</v>
      </c>
      <c r="CS387">
        <v>49.625</v>
      </c>
      <c r="CT387">
        <v>48.2677142857143</v>
      </c>
      <c r="CU387">
        <v>47.625</v>
      </c>
      <c r="CV387">
        <v>1959.99464285714</v>
      </c>
      <c r="CW387">
        <v>40.0007142857143</v>
      </c>
      <c r="CX387">
        <v>0</v>
      </c>
      <c r="CY387">
        <v>1656178164</v>
      </c>
      <c r="CZ387">
        <v>0</v>
      </c>
      <c r="DA387">
        <v>0</v>
      </c>
      <c r="DB387" t="s">
        <v>356</v>
      </c>
      <c r="DC387">
        <v>1656081796.1</v>
      </c>
      <c r="DD387">
        <v>1656081786.6</v>
      </c>
      <c r="DE387">
        <v>0</v>
      </c>
      <c r="DF387">
        <v>0.447</v>
      </c>
      <c r="DG387">
        <v>0.012</v>
      </c>
      <c r="DH387">
        <v>1.816</v>
      </c>
      <c r="DI387">
        <v>-0.091</v>
      </c>
      <c r="DJ387">
        <v>420</v>
      </c>
      <c r="DK387">
        <v>13</v>
      </c>
      <c r="DL387">
        <v>0.64</v>
      </c>
      <c r="DM387">
        <v>0.22</v>
      </c>
      <c r="DN387">
        <v>16.0684292682927</v>
      </c>
      <c r="DO387">
        <v>7.73066759581881</v>
      </c>
      <c r="DP387">
        <v>0.78042102122052</v>
      </c>
      <c r="DQ387">
        <v>0</v>
      </c>
      <c r="DR387">
        <v>2.56600487804878</v>
      </c>
      <c r="DS387">
        <v>0.146695400696866</v>
      </c>
      <c r="DT387">
        <v>0.0145049969727763</v>
      </c>
      <c r="DU387">
        <v>0</v>
      </c>
      <c r="DV387">
        <v>0</v>
      </c>
      <c r="DW387">
        <v>2</v>
      </c>
      <c r="DX387" t="s">
        <v>357</v>
      </c>
      <c r="DY387">
        <v>2.79618</v>
      </c>
      <c r="DZ387">
        <v>2.71674</v>
      </c>
      <c r="EA387">
        <v>0.0341247</v>
      </c>
      <c r="EB387">
        <v>0.0309429</v>
      </c>
      <c r="EC387">
        <v>0.0869922</v>
      </c>
      <c r="ED387">
        <v>0.0797546</v>
      </c>
      <c r="EE387">
        <v>26822.6</v>
      </c>
      <c r="EF387">
        <v>23365.7</v>
      </c>
      <c r="EG387">
        <v>24898.6</v>
      </c>
      <c r="EH387">
        <v>23517.4</v>
      </c>
      <c r="EI387">
        <v>38893.5</v>
      </c>
      <c r="EJ387">
        <v>35872.8</v>
      </c>
      <c r="EK387">
        <v>45116.6</v>
      </c>
      <c r="EL387">
        <v>42024.2</v>
      </c>
      <c r="EM387">
        <v>1.61173</v>
      </c>
      <c r="EN387">
        <v>2.0557</v>
      </c>
      <c r="EO387">
        <v>0.0552274</v>
      </c>
      <c r="EP387">
        <v>0</v>
      </c>
      <c r="EQ387">
        <v>27.7801</v>
      </c>
      <c r="ER387">
        <v>999.9</v>
      </c>
      <c r="ES387">
        <v>25.632</v>
      </c>
      <c r="ET387">
        <v>41.342</v>
      </c>
      <c r="EU387">
        <v>26.7325</v>
      </c>
      <c r="EV387">
        <v>52.2336</v>
      </c>
      <c r="EW387">
        <v>33.2532</v>
      </c>
      <c r="EX387">
        <v>2</v>
      </c>
      <c r="EY387">
        <v>0.639609</v>
      </c>
      <c r="EZ387">
        <v>4.59736</v>
      </c>
      <c r="FA387">
        <v>20.1802</v>
      </c>
      <c r="FB387">
        <v>5.23346</v>
      </c>
      <c r="FC387">
        <v>11.992</v>
      </c>
      <c r="FD387">
        <v>4.9554</v>
      </c>
      <c r="FE387">
        <v>3.30393</v>
      </c>
      <c r="FF387">
        <v>9999</v>
      </c>
      <c r="FG387">
        <v>313.2</v>
      </c>
      <c r="FH387">
        <v>3904.3</v>
      </c>
      <c r="FI387">
        <v>9999</v>
      </c>
      <c r="FJ387">
        <v>1.86814</v>
      </c>
      <c r="FK387">
        <v>1.86401</v>
      </c>
      <c r="FL387">
        <v>1.87136</v>
      </c>
      <c r="FM387">
        <v>1.86261</v>
      </c>
      <c r="FN387">
        <v>1.86188</v>
      </c>
      <c r="FO387">
        <v>1.86824</v>
      </c>
      <c r="FP387">
        <v>1.85838</v>
      </c>
      <c r="FQ387">
        <v>1.86462</v>
      </c>
      <c r="FR387">
        <v>5</v>
      </c>
      <c r="FS387">
        <v>0</v>
      </c>
      <c r="FT387">
        <v>0</v>
      </c>
      <c r="FU387">
        <v>0</v>
      </c>
      <c r="FV387" t="s">
        <v>358</v>
      </c>
      <c r="FW387" t="s">
        <v>359</v>
      </c>
      <c r="FX387" t="s">
        <v>360</v>
      </c>
      <c r="FY387" t="s">
        <v>360</v>
      </c>
      <c r="FZ387" t="s">
        <v>360</v>
      </c>
      <c r="GA387" t="s">
        <v>360</v>
      </c>
      <c r="GB387">
        <v>0</v>
      </c>
      <c r="GC387">
        <v>100</v>
      </c>
      <c r="GD387">
        <v>100</v>
      </c>
      <c r="GE387">
        <v>0.85</v>
      </c>
      <c r="GF387">
        <v>0.0515</v>
      </c>
      <c r="GG387">
        <v>0.394990895927804</v>
      </c>
      <c r="GH387">
        <v>0.00311535208462502</v>
      </c>
      <c r="GI387">
        <v>-2.16445174003142e-06</v>
      </c>
      <c r="GJ387">
        <v>9.0383515404126e-10</v>
      </c>
      <c r="GK387">
        <v>0.0515542376217994</v>
      </c>
      <c r="GL387">
        <v>0</v>
      </c>
      <c r="GM387">
        <v>0</v>
      </c>
      <c r="GN387">
        <v>0</v>
      </c>
      <c r="GO387">
        <v>18</v>
      </c>
      <c r="GP387">
        <v>2154</v>
      </c>
      <c r="GQ387">
        <v>2</v>
      </c>
      <c r="GR387">
        <v>17</v>
      </c>
      <c r="GS387">
        <v>1606.2</v>
      </c>
      <c r="GT387">
        <v>1606.3</v>
      </c>
      <c r="GU387">
        <v>0.550537</v>
      </c>
      <c r="GV387">
        <v>2.45239</v>
      </c>
      <c r="GW387">
        <v>1.99829</v>
      </c>
      <c r="GX387">
        <v>2.65869</v>
      </c>
      <c r="GY387">
        <v>2.09351</v>
      </c>
      <c r="GZ387">
        <v>2.41577</v>
      </c>
      <c r="HA387">
        <v>45.1484</v>
      </c>
      <c r="HB387">
        <v>14.3947</v>
      </c>
      <c r="HC387">
        <v>18</v>
      </c>
      <c r="HD387">
        <v>377.655</v>
      </c>
      <c r="HE387">
        <v>676.025</v>
      </c>
      <c r="HF387">
        <v>23.0021</v>
      </c>
      <c r="HG387">
        <v>35.2178</v>
      </c>
      <c r="HH387">
        <v>30</v>
      </c>
      <c r="HI387">
        <v>35.2512</v>
      </c>
      <c r="HJ387">
        <v>35.2176</v>
      </c>
      <c r="HK387">
        <v>11.0502</v>
      </c>
      <c r="HL387">
        <v>13.446</v>
      </c>
      <c r="HM387">
        <v>3.45647</v>
      </c>
      <c r="HN387">
        <v>23</v>
      </c>
      <c r="HO387">
        <v>117.592</v>
      </c>
      <c r="HP387">
        <v>21.7547</v>
      </c>
      <c r="HQ387">
        <v>95.4086</v>
      </c>
      <c r="HR387">
        <v>98.7403</v>
      </c>
    </row>
    <row r="388" spans="1:226">
      <c r="A388">
        <v>372</v>
      </c>
      <c r="B388">
        <v>1656178170.1</v>
      </c>
      <c r="C388">
        <v>8373.59999990463</v>
      </c>
      <c r="D388" t="s">
        <v>1106</v>
      </c>
      <c r="E388" t="s">
        <v>1107</v>
      </c>
      <c r="F388">
        <v>5</v>
      </c>
      <c r="G388" t="s">
        <v>1069</v>
      </c>
      <c r="H388" t="s">
        <v>354</v>
      </c>
      <c r="I388">
        <v>1656178162.61852</v>
      </c>
      <c r="J388">
        <f>(K388)/1000</f>
        <v>0</v>
      </c>
      <c r="K388">
        <f>IF(BF388, AN388, AH388)</f>
        <v>0</v>
      </c>
      <c r="L388">
        <f>IF(BF388, AI388, AG388)</f>
        <v>0</v>
      </c>
      <c r="M388">
        <f>BH388 - IF(AU388&gt;1, L388*BB388*100.0/(AW388*BV388), 0)</f>
        <v>0</v>
      </c>
      <c r="N388">
        <f>((T388-J388/2)*M388-L388)/(T388+J388/2)</f>
        <v>0</v>
      </c>
      <c r="O388">
        <f>N388*(BO388+BP388)/1000.0</f>
        <v>0</v>
      </c>
      <c r="P388">
        <f>(BH388 - IF(AU388&gt;1, L388*BB388*100.0/(AW388*BV388), 0))*(BO388+BP388)/1000.0</f>
        <v>0</v>
      </c>
      <c r="Q388">
        <f>2.0/((1/S388-1/R388)+SIGN(S388)*SQRT((1/S388-1/R388)*(1/S388-1/R388) + 4*BC388/((BC388+1)*(BC388+1))*(2*1/S388*1/R388-1/R388*1/R388)))</f>
        <v>0</v>
      </c>
      <c r="R388">
        <f>IF(LEFT(BD388,1)&lt;&gt;"0",IF(LEFT(BD388,1)="1",3.0,BE388),$D$5+$E$5*(BV388*BO388/($K$5*1000))+$F$5*(BV388*BO388/($K$5*1000))*MAX(MIN(BB388,$J$5),$I$5)*MAX(MIN(BB388,$J$5),$I$5)+$G$5*MAX(MIN(BB388,$J$5),$I$5)*(BV388*BO388/($K$5*1000))+$H$5*(BV388*BO388/($K$5*1000))*(BV388*BO388/($K$5*1000)))</f>
        <v>0</v>
      </c>
      <c r="S388">
        <f>J388*(1000-(1000*0.61365*exp(17.502*W388/(240.97+W388))/(BO388+BP388)+BJ388)/2)/(1000*0.61365*exp(17.502*W388/(240.97+W388))/(BO388+BP388)-BJ388)</f>
        <v>0</v>
      </c>
      <c r="T388">
        <f>1/((BC388+1)/(Q388/1.6)+1/(R388/1.37)) + BC388/((BC388+1)/(Q388/1.6) + BC388/(R388/1.37))</f>
        <v>0</v>
      </c>
      <c r="U388">
        <f>(AX388*BA388)</f>
        <v>0</v>
      </c>
      <c r="V388">
        <f>(BQ388+(U388+2*0.95*5.67E-8*(((BQ388+$B$7)+273)^4-(BQ388+273)^4)-44100*J388)/(1.84*29.3*R388+8*0.95*5.67E-8*(BQ388+273)^3))</f>
        <v>0</v>
      </c>
      <c r="W388">
        <f>($C$7*BR388+$D$7*BS388+$E$7*V388)</f>
        <v>0</v>
      </c>
      <c r="X388">
        <f>0.61365*exp(17.502*W388/(240.97+W388))</f>
        <v>0</v>
      </c>
      <c r="Y388">
        <f>(Z388/AA388*100)</f>
        <v>0</v>
      </c>
      <c r="Z388">
        <f>BJ388*(BO388+BP388)/1000</f>
        <v>0</v>
      </c>
      <c r="AA388">
        <f>0.61365*exp(17.502*BQ388/(240.97+BQ388))</f>
        <v>0</v>
      </c>
      <c r="AB388">
        <f>(X388-BJ388*(BO388+BP388)/1000)</f>
        <v>0</v>
      </c>
      <c r="AC388">
        <f>(-J388*44100)</f>
        <v>0</v>
      </c>
      <c r="AD388">
        <f>2*29.3*R388*0.92*(BQ388-W388)</f>
        <v>0</v>
      </c>
      <c r="AE388">
        <f>2*0.95*5.67E-8*(((BQ388+$B$7)+273)^4-(W388+273)^4)</f>
        <v>0</v>
      </c>
      <c r="AF388">
        <f>U388+AE388+AC388+AD388</f>
        <v>0</v>
      </c>
      <c r="AG388">
        <f>BN388*AU388*(BI388-BH388*(1000-AU388*BK388)/(1000-AU388*BJ388))/(100*BB388)</f>
        <v>0</v>
      </c>
      <c r="AH388">
        <f>1000*BN388*AU388*(BJ388-BK388)/(100*BB388*(1000-AU388*BJ388))</f>
        <v>0</v>
      </c>
      <c r="AI388">
        <f>(AJ388 - AK388 - BO388*1E3/(8.314*(BQ388+273.15)) * AM388/BN388 * AL388) * BN388/(100*BB388) * (1000 - BK388)/1000</f>
        <v>0</v>
      </c>
      <c r="AJ388">
        <v>144.097877277174</v>
      </c>
      <c r="AK388">
        <v>153.467496969697</v>
      </c>
      <c r="AL388">
        <v>-3.29880176737965</v>
      </c>
      <c r="AM388">
        <v>66.8791295420707</v>
      </c>
      <c r="AN388">
        <f>(AP388 - AO388 + BO388*1E3/(8.314*(BQ388+273.15)) * AR388/BN388 * AQ388) * BN388/(100*BB388) * 1000/(1000 - AP388)</f>
        <v>0</v>
      </c>
      <c r="AO388">
        <v>21.7135763645804</v>
      </c>
      <c r="AP388">
        <v>24.3141846153846</v>
      </c>
      <c r="AQ388">
        <v>0.000125435547314402</v>
      </c>
      <c r="AR388">
        <v>78.9869845117547</v>
      </c>
      <c r="AS388">
        <v>56</v>
      </c>
      <c r="AT388">
        <v>11</v>
      </c>
      <c r="AU388">
        <f>IF(AS388*$H$13&gt;=AW388,1.0,(AW388/(AW388-AS388*$H$13)))</f>
        <v>0</v>
      </c>
      <c r="AV388">
        <f>(AU388-1)*100</f>
        <v>0</v>
      </c>
      <c r="AW388">
        <f>MAX(0,($B$13+$C$13*BV388)/(1+$D$13*BV388)*BO388/(BQ388+273)*$E$13)</f>
        <v>0</v>
      </c>
      <c r="AX388">
        <f>$B$11*BW388+$C$11*BX388+$F$11*CI388*(1-CL388)</f>
        <v>0</v>
      </c>
      <c r="AY388">
        <f>AX388*AZ388</f>
        <v>0</v>
      </c>
      <c r="AZ388">
        <f>($B$11*$D$9+$C$11*$D$9+$F$11*((CV388+CN388)/MAX(CV388+CN388+CW388, 0.1)*$I$9+CW388/MAX(CV388+CN388+CW388, 0.1)*$J$9))/($B$11+$C$11+$F$11)</f>
        <v>0</v>
      </c>
      <c r="BA388">
        <f>($B$11*$K$9+$C$11*$K$9+$F$11*((CV388+CN388)/MAX(CV388+CN388+CW388, 0.1)*$P$9+CW388/MAX(CV388+CN388+CW388, 0.1)*$Q$9))/($B$11+$C$11+$F$11)</f>
        <v>0</v>
      </c>
      <c r="BB388">
        <v>2.18</v>
      </c>
      <c r="BC388">
        <v>0.5</v>
      </c>
      <c r="BD388" t="s">
        <v>355</v>
      </c>
      <c r="BE388">
        <v>2</v>
      </c>
      <c r="BF388" t="b">
        <v>1</v>
      </c>
      <c r="BG388">
        <v>1656178162.61852</v>
      </c>
      <c r="BH388">
        <v>172.064740740741</v>
      </c>
      <c r="BI388">
        <v>154.954703703704</v>
      </c>
      <c r="BJ388">
        <v>24.2978888888889</v>
      </c>
      <c r="BK388">
        <v>21.7127888888889</v>
      </c>
      <c r="BL388">
        <v>171.195703703704</v>
      </c>
      <c r="BM388">
        <v>24.2463333333333</v>
      </c>
      <c r="BN388">
        <v>500.021666666667</v>
      </c>
      <c r="BO388">
        <v>76.3412296296296</v>
      </c>
      <c r="BP388">
        <v>0.100027055555556</v>
      </c>
      <c r="BQ388">
        <v>27.5769222222222</v>
      </c>
      <c r="BR388">
        <v>28.6745037037037</v>
      </c>
      <c r="BS388">
        <v>999.9</v>
      </c>
      <c r="BT388">
        <v>0</v>
      </c>
      <c r="BU388">
        <v>0</v>
      </c>
      <c r="BV388">
        <v>10002.902962963</v>
      </c>
      <c r="BW388">
        <v>0</v>
      </c>
      <c r="BX388">
        <v>2141.73074074074</v>
      </c>
      <c r="BY388">
        <v>17.1101851851852</v>
      </c>
      <c r="BZ388">
        <v>176.349592592593</v>
      </c>
      <c r="CA388">
        <v>158.393740740741</v>
      </c>
      <c r="CB388">
        <v>2.58510111111111</v>
      </c>
      <c r="CC388">
        <v>154.954703703704</v>
      </c>
      <c r="CD388">
        <v>21.7127888888889</v>
      </c>
      <c r="CE388">
        <v>1.85492962962963</v>
      </c>
      <c r="CF388">
        <v>1.65758037037037</v>
      </c>
      <c r="CG388">
        <v>16.2575296296296</v>
      </c>
      <c r="CH388">
        <v>14.5047851851852</v>
      </c>
      <c r="CI388">
        <v>2000.04074074074</v>
      </c>
      <c r="CJ388">
        <v>0.979999222222222</v>
      </c>
      <c r="CK388">
        <v>0.020001237037037</v>
      </c>
      <c r="CL388">
        <v>0</v>
      </c>
      <c r="CM388">
        <v>2.34548518518519</v>
      </c>
      <c r="CN388">
        <v>0</v>
      </c>
      <c r="CO388">
        <v>3853.35259259259</v>
      </c>
      <c r="CP388">
        <v>16705.7296296296</v>
      </c>
      <c r="CQ388">
        <v>48.4463333333333</v>
      </c>
      <c r="CR388">
        <v>50.75</v>
      </c>
      <c r="CS388">
        <v>49.625</v>
      </c>
      <c r="CT388">
        <v>48.2844444444444</v>
      </c>
      <c r="CU388">
        <v>47.625</v>
      </c>
      <c r="CV388">
        <v>1960.03962962963</v>
      </c>
      <c r="CW388">
        <v>40.0011111111111</v>
      </c>
      <c r="CX388">
        <v>0</v>
      </c>
      <c r="CY388">
        <v>1656178168.8</v>
      </c>
      <c r="CZ388">
        <v>0</v>
      </c>
      <c r="DA388">
        <v>0</v>
      </c>
      <c r="DB388" t="s">
        <v>356</v>
      </c>
      <c r="DC388">
        <v>1656081796.1</v>
      </c>
      <c r="DD388">
        <v>1656081786.6</v>
      </c>
      <c r="DE388">
        <v>0</v>
      </c>
      <c r="DF388">
        <v>0.447</v>
      </c>
      <c r="DG388">
        <v>0.012</v>
      </c>
      <c r="DH388">
        <v>1.816</v>
      </c>
      <c r="DI388">
        <v>-0.091</v>
      </c>
      <c r="DJ388">
        <v>420</v>
      </c>
      <c r="DK388">
        <v>13</v>
      </c>
      <c r="DL388">
        <v>0.64</v>
      </c>
      <c r="DM388">
        <v>0.22</v>
      </c>
      <c r="DN388">
        <v>16.5969609756098</v>
      </c>
      <c r="DO388">
        <v>8.1593456445993</v>
      </c>
      <c r="DP388">
        <v>0.82192881089813</v>
      </c>
      <c r="DQ388">
        <v>0</v>
      </c>
      <c r="DR388">
        <v>2.57523609756098</v>
      </c>
      <c r="DS388">
        <v>0.144682578397222</v>
      </c>
      <c r="DT388">
        <v>0.014319714174496</v>
      </c>
      <c r="DU388">
        <v>0</v>
      </c>
      <c r="DV388">
        <v>0</v>
      </c>
      <c r="DW388">
        <v>2</v>
      </c>
      <c r="DX388" t="s">
        <v>357</v>
      </c>
      <c r="DY388">
        <v>2.79609</v>
      </c>
      <c r="DZ388">
        <v>2.71628</v>
      </c>
      <c r="EA388">
        <v>0.0310031</v>
      </c>
      <c r="EB388">
        <v>0.0277134</v>
      </c>
      <c r="EC388">
        <v>0.0870201</v>
      </c>
      <c r="ED388">
        <v>0.0797572</v>
      </c>
      <c r="EE388">
        <v>26909.2</v>
      </c>
      <c r="EF388">
        <v>23443.6</v>
      </c>
      <c r="EG388">
        <v>24898.6</v>
      </c>
      <c r="EH388">
        <v>23517.5</v>
      </c>
      <c r="EI388">
        <v>38892.1</v>
      </c>
      <c r="EJ388">
        <v>35872.6</v>
      </c>
      <c r="EK388">
        <v>45116.5</v>
      </c>
      <c r="EL388">
        <v>42024.3</v>
      </c>
      <c r="EM388">
        <v>1.612</v>
      </c>
      <c r="EN388">
        <v>2.05582</v>
      </c>
      <c r="EO388">
        <v>0.0555255</v>
      </c>
      <c r="EP388">
        <v>0</v>
      </c>
      <c r="EQ388">
        <v>27.7806</v>
      </c>
      <c r="ER388">
        <v>999.9</v>
      </c>
      <c r="ES388">
        <v>25.607</v>
      </c>
      <c r="ET388">
        <v>41.332</v>
      </c>
      <c r="EU388">
        <v>26.6935</v>
      </c>
      <c r="EV388">
        <v>52.6036</v>
      </c>
      <c r="EW388">
        <v>33.2171</v>
      </c>
      <c r="EX388">
        <v>2</v>
      </c>
      <c r="EY388">
        <v>0.639733</v>
      </c>
      <c r="EZ388">
        <v>4.61968</v>
      </c>
      <c r="FA388">
        <v>20.1795</v>
      </c>
      <c r="FB388">
        <v>5.23286</v>
      </c>
      <c r="FC388">
        <v>11.992</v>
      </c>
      <c r="FD388">
        <v>4.95545</v>
      </c>
      <c r="FE388">
        <v>3.304</v>
      </c>
      <c r="FF388">
        <v>9999</v>
      </c>
      <c r="FG388">
        <v>313.2</v>
      </c>
      <c r="FH388">
        <v>3904.6</v>
      </c>
      <c r="FI388">
        <v>9999</v>
      </c>
      <c r="FJ388">
        <v>1.86813</v>
      </c>
      <c r="FK388">
        <v>1.86401</v>
      </c>
      <c r="FL388">
        <v>1.87135</v>
      </c>
      <c r="FM388">
        <v>1.86262</v>
      </c>
      <c r="FN388">
        <v>1.86188</v>
      </c>
      <c r="FO388">
        <v>1.86825</v>
      </c>
      <c r="FP388">
        <v>1.85839</v>
      </c>
      <c r="FQ388">
        <v>1.86462</v>
      </c>
      <c r="FR388">
        <v>5</v>
      </c>
      <c r="FS388">
        <v>0</v>
      </c>
      <c r="FT388">
        <v>0</v>
      </c>
      <c r="FU388">
        <v>0</v>
      </c>
      <c r="FV388" t="s">
        <v>358</v>
      </c>
      <c r="FW388" t="s">
        <v>359</v>
      </c>
      <c r="FX388" t="s">
        <v>360</v>
      </c>
      <c r="FY388" t="s">
        <v>360</v>
      </c>
      <c r="FZ388" t="s">
        <v>360</v>
      </c>
      <c r="GA388" t="s">
        <v>360</v>
      </c>
      <c r="GB388">
        <v>0</v>
      </c>
      <c r="GC388">
        <v>100</v>
      </c>
      <c r="GD388">
        <v>100</v>
      </c>
      <c r="GE388">
        <v>0.81</v>
      </c>
      <c r="GF388">
        <v>0.0515</v>
      </c>
      <c r="GG388">
        <v>0.394990895927804</v>
      </c>
      <c r="GH388">
        <v>0.00311535208462502</v>
      </c>
      <c r="GI388">
        <v>-2.16445174003142e-06</v>
      </c>
      <c r="GJ388">
        <v>9.0383515404126e-10</v>
      </c>
      <c r="GK388">
        <v>0.0515542376217994</v>
      </c>
      <c r="GL388">
        <v>0</v>
      </c>
      <c r="GM388">
        <v>0</v>
      </c>
      <c r="GN388">
        <v>0</v>
      </c>
      <c r="GO388">
        <v>18</v>
      </c>
      <c r="GP388">
        <v>2154</v>
      </c>
      <c r="GQ388">
        <v>2</v>
      </c>
      <c r="GR388">
        <v>17</v>
      </c>
      <c r="GS388">
        <v>1606.2</v>
      </c>
      <c r="GT388">
        <v>1606.4</v>
      </c>
      <c r="GU388">
        <v>0.499268</v>
      </c>
      <c r="GV388">
        <v>2.45972</v>
      </c>
      <c r="GW388">
        <v>1.99829</v>
      </c>
      <c r="GX388">
        <v>2.65869</v>
      </c>
      <c r="GY388">
        <v>2.09351</v>
      </c>
      <c r="GZ388">
        <v>2.39868</v>
      </c>
      <c r="HA388">
        <v>45.1484</v>
      </c>
      <c r="HB388">
        <v>14.386</v>
      </c>
      <c r="HC388">
        <v>18</v>
      </c>
      <c r="HD388">
        <v>377.806</v>
      </c>
      <c r="HE388">
        <v>676.153</v>
      </c>
      <c r="HF388">
        <v>23.0036</v>
      </c>
      <c r="HG388">
        <v>35.2182</v>
      </c>
      <c r="HH388">
        <v>30.0002</v>
      </c>
      <c r="HI388">
        <v>35.2516</v>
      </c>
      <c r="HJ388">
        <v>35.2195</v>
      </c>
      <c r="HK388">
        <v>10.032</v>
      </c>
      <c r="HL388">
        <v>13.446</v>
      </c>
      <c r="HM388">
        <v>3.45647</v>
      </c>
      <c r="HN388">
        <v>23</v>
      </c>
      <c r="HO388">
        <v>97.5001</v>
      </c>
      <c r="HP388">
        <v>21.7531</v>
      </c>
      <c r="HQ388">
        <v>95.4084</v>
      </c>
      <c r="HR388">
        <v>98.7404</v>
      </c>
    </row>
    <row r="389" spans="1:226">
      <c r="A389">
        <v>373</v>
      </c>
      <c r="B389">
        <v>1656178175.1</v>
      </c>
      <c r="C389">
        <v>8378.59999990463</v>
      </c>
      <c r="D389" t="s">
        <v>1108</v>
      </c>
      <c r="E389" t="s">
        <v>1109</v>
      </c>
      <c r="F389">
        <v>5</v>
      </c>
      <c r="G389" t="s">
        <v>1069</v>
      </c>
      <c r="H389" t="s">
        <v>354</v>
      </c>
      <c r="I389">
        <v>1656178167.33214</v>
      </c>
      <c r="J389">
        <f>(K389)/1000</f>
        <v>0</v>
      </c>
      <c r="K389">
        <f>IF(BF389, AN389, AH389)</f>
        <v>0</v>
      </c>
      <c r="L389">
        <f>IF(BF389, AI389, AG389)</f>
        <v>0</v>
      </c>
      <c r="M389">
        <f>BH389 - IF(AU389&gt;1, L389*BB389*100.0/(AW389*BV389), 0)</f>
        <v>0</v>
      </c>
      <c r="N389">
        <f>((T389-J389/2)*M389-L389)/(T389+J389/2)</f>
        <v>0</v>
      </c>
      <c r="O389">
        <f>N389*(BO389+BP389)/1000.0</f>
        <v>0</v>
      </c>
      <c r="P389">
        <f>(BH389 - IF(AU389&gt;1, L389*BB389*100.0/(AW389*BV389), 0))*(BO389+BP389)/1000.0</f>
        <v>0</v>
      </c>
      <c r="Q389">
        <f>2.0/((1/S389-1/R389)+SIGN(S389)*SQRT((1/S389-1/R389)*(1/S389-1/R389) + 4*BC389/((BC389+1)*(BC389+1))*(2*1/S389*1/R389-1/R389*1/R389)))</f>
        <v>0</v>
      </c>
      <c r="R389">
        <f>IF(LEFT(BD389,1)&lt;&gt;"0",IF(LEFT(BD389,1)="1",3.0,BE389),$D$5+$E$5*(BV389*BO389/($K$5*1000))+$F$5*(BV389*BO389/($K$5*1000))*MAX(MIN(BB389,$J$5),$I$5)*MAX(MIN(BB389,$J$5),$I$5)+$G$5*MAX(MIN(BB389,$J$5),$I$5)*(BV389*BO389/($K$5*1000))+$H$5*(BV389*BO389/($K$5*1000))*(BV389*BO389/($K$5*1000)))</f>
        <v>0</v>
      </c>
      <c r="S389">
        <f>J389*(1000-(1000*0.61365*exp(17.502*W389/(240.97+W389))/(BO389+BP389)+BJ389)/2)/(1000*0.61365*exp(17.502*W389/(240.97+W389))/(BO389+BP389)-BJ389)</f>
        <v>0</v>
      </c>
      <c r="T389">
        <f>1/((BC389+1)/(Q389/1.6)+1/(R389/1.37)) + BC389/((BC389+1)/(Q389/1.6) + BC389/(R389/1.37))</f>
        <v>0</v>
      </c>
      <c r="U389">
        <f>(AX389*BA389)</f>
        <v>0</v>
      </c>
      <c r="V389">
        <f>(BQ389+(U389+2*0.95*5.67E-8*(((BQ389+$B$7)+273)^4-(BQ389+273)^4)-44100*J389)/(1.84*29.3*R389+8*0.95*5.67E-8*(BQ389+273)^3))</f>
        <v>0</v>
      </c>
      <c r="W389">
        <f>($C$7*BR389+$D$7*BS389+$E$7*V389)</f>
        <v>0</v>
      </c>
      <c r="X389">
        <f>0.61365*exp(17.502*W389/(240.97+W389))</f>
        <v>0</v>
      </c>
      <c r="Y389">
        <f>(Z389/AA389*100)</f>
        <v>0</v>
      </c>
      <c r="Z389">
        <f>BJ389*(BO389+BP389)/1000</f>
        <v>0</v>
      </c>
      <c r="AA389">
        <f>0.61365*exp(17.502*BQ389/(240.97+BQ389))</f>
        <v>0</v>
      </c>
      <c r="AB389">
        <f>(X389-BJ389*(BO389+BP389)/1000)</f>
        <v>0</v>
      </c>
      <c r="AC389">
        <f>(-J389*44100)</f>
        <v>0</v>
      </c>
      <c r="AD389">
        <f>2*29.3*R389*0.92*(BQ389-W389)</f>
        <v>0</v>
      </c>
      <c r="AE389">
        <f>2*0.95*5.67E-8*(((BQ389+$B$7)+273)^4-(W389+273)^4)</f>
        <v>0</v>
      </c>
      <c r="AF389">
        <f>U389+AE389+AC389+AD389</f>
        <v>0</v>
      </c>
      <c r="AG389">
        <f>BN389*AU389*(BI389-BH389*(1000-AU389*BK389)/(1000-AU389*BJ389))/(100*BB389)</f>
        <v>0</v>
      </c>
      <c r="AH389">
        <f>1000*BN389*AU389*(BJ389-BK389)/(100*BB389*(1000-AU389*BJ389))</f>
        <v>0</v>
      </c>
      <c r="AI389">
        <f>(AJ389 - AK389 - BO389*1E3/(8.314*(BQ389+273.15)) * AM389/BN389 * AL389) * BN389/(100*BB389) * (1000 - BK389)/1000</f>
        <v>0</v>
      </c>
      <c r="AJ389">
        <v>127.4422950336</v>
      </c>
      <c r="AK389">
        <v>137.138836363636</v>
      </c>
      <c r="AL389">
        <v>-3.25429086402384</v>
      </c>
      <c r="AM389">
        <v>66.8791295420707</v>
      </c>
      <c r="AN389">
        <f>(AP389 - AO389 + BO389*1E3/(8.314*(BQ389+273.15)) * AR389/BN389 * AQ389) * BN389/(100*BB389) * 1000/(1000 - AP389)</f>
        <v>0</v>
      </c>
      <c r="AO389">
        <v>21.7144423003012</v>
      </c>
      <c r="AP389">
        <v>24.3214328671329</v>
      </c>
      <c r="AQ389">
        <v>7.74623996683713e-05</v>
      </c>
      <c r="AR389">
        <v>78.9869845117547</v>
      </c>
      <c r="AS389">
        <v>56</v>
      </c>
      <c r="AT389">
        <v>11</v>
      </c>
      <c r="AU389">
        <f>IF(AS389*$H$13&gt;=AW389,1.0,(AW389/(AW389-AS389*$H$13)))</f>
        <v>0</v>
      </c>
      <c r="AV389">
        <f>(AU389-1)*100</f>
        <v>0</v>
      </c>
      <c r="AW389">
        <f>MAX(0,($B$13+$C$13*BV389)/(1+$D$13*BV389)*BO389/(BQ389+273)*$E$13)</f>
        <v>0</v>
      </c>
      <c r="AX389">
        <f>$B$11*BW389+$C$11*BX389+$F$11*CI389*(1-CL389)</f>
        <v>0</v>
      </c>
      <c r="AY389">
        <f>AX389*AZ389</f>
        <v>0</v>
      </c>
      <c r="AZ389">
        <f>($B$11*$D$9+$C$11*$D$9+$F$11*((CV389+CN389)/MAX(CV389+CN389+CW389, 0.1)*$I$9+CW389/MAX(CV389+CN389+CW389, 0.1)*$J$9))/($B$11+$C$11+$F$11)</f>
        <v>0</v>
      </c>
      <c r="BA389">
        <f>($B$11*$K$9+$C$11*$K$9+$F$11*((CV389+CN389)/MAX(CV389+CN389+CW389, 0.1)*$P$9+CW389/MAX(CV389+CN389+CW389, 0.1)*$Q$9))/($B$11+$C$11+$F$11)</f>
        <v>0</v>
      </c>
      <c r="BB389">
        <v>2.18</v>
      </c>
      <c r="BC389">
        <v>0.5</v>
      </c>
      <c r="BD389" t="s">
        <v>355</v>
      </c>
      <c r="BE389">
        <v>2</v>
      </c>
      <c r="BF389" t="b">
        <v>1</v>
      </c>
      <c r="BG389">
        <v>1656178167.33214</v>
      </c>
      <c r="BH389">
        <v>157.032</v>
      </c>
      <c r="BI389">
        <v>139.381964285714</v>
      </c>
      <c r="BJ389">
        <v>24.3085071428571</v>
      </c>
      <c r="BK389">
        <v>21.7139642857143</v>
      </c>
      <c r="BL389">
        <v>156.200035714286</v>
      </c>
      <c r="BM389">
        <v>24.25695</v>
      </c>
      <c r="BN389">
        <v>500.021107142857</v>
      </c>
      <c r="BO389">
        <v>76.3412071428571</v>
      </c>
      <c r="BP389">
        <v>0.0999883607142857</v>
      </c>
      <c r="BQ389">
        <v>27.5866642857143</v>
      </c>
      <c r="BR389">
        <v>28.68655</v>
      </c>
      <c r="BS389">
        <v>999.9</v>
      </c>
      <c r="BT389">
        <v>0</v>
      </c>
      <c r="BU389">
        <v>0</v>
      </c>
      <c r="BV389">
        <v>10003.2232142857</v>
      </c>
      <c r="BW389">
        <v>0</v>
      </c>
      <c r="BX389">
        <v>2141.95214285714</v>
      </c>
      <c r="BY389">
        <v>17.6500178571429</v>
      </c>
      <c r="BZ389">
        <v>160.944107142857</v>
      </c>
      <c r="CA389">
        <v>142.475607142857</v>
      </c>
      <c r="CB389">
        <v>2.59454607142857</v>
      </c>
      <c r="CC389">
        <v>139.381964285714</v>
      </c>
      <c r="CD389">
        <v>21.7139642857143</v>
      </c>
      <c r="CE389">
        <v>1.85574</v>
      </c>
      <c r="CF389">
        <v>1.65766928571429</v>
      </c>
      <c r="CG389">
        <v>16.2643857142857</v>
      </c>
      <c r="CH389">
        <v>14.5056142857143</v>
      </c>
      <c r="CI389">
        <v>2000.02392857143</v>
      </c>
      <c r="CJ389">
        <v>0.979999071428571</v>
      </c>
      <c r="CK389">
        <v>0.0200013928571429</v>
      </c>
      <c r="CL389">
        <v>0</v>
      </c>
      <c r="CM389">
        <v>2.38090714285714</v>
      </c>
      <c r="CN389">
        <v>0</v>
      </c>
      <c r="CO389">
        <v>3852.49714285714</v>
      </c>
      <c r="CP389">
        <v>16705.5892857143</v>
      </c>
      <c r="CQ389">
        <v>48.45725</v>
      </c>
      <c r="CR389">
        <v>50.75</v>
      </c>
      <c r="CS389">
        <v>49.625</v>
      </c>
      <c r="CT389">
        <v>48.2987142857143</v>
      </c>
      <c r="CU389">
        <v>47.625</v>
      </c>
      <c r="CV389">
        <v>1960.0225</v>
      </c>
      <c r="CW389">
        <v>40.0014285714286</v>
      </c>
      <c r="CX389">
        <v>0</v>
      </c>
      <c r="CY389">
        <v>1656178174.2</v>
      </c>
      <c r="CZ389">
        <v>0</v>
      </c>
      <c r="DA389">
        <v>0</v>
      </c>
      <c r="DB389" t="s">
        <v>356</v>
      </c>
      <c r="DC389">
        <v>1656081796.1</v>
      </c>
      <c r="DD389">
        <v>1656081786.6</v>
      </c>
      <c r="DE389">
        <v>0</v>
      </c>
      <c r="DF389">
        <v>0.447</v>
      </c>
      <c r="DG389">
        <v>0.012</v>
      </c>
      <c r="DH389">
        <v>1.816</v>
      </c>
      <c r="DI389">
        <v>-0.091</v>
      </c>
      <c r="DJ389">
        <v>420</v>
      </c>
      <c r="DK389">
        <v>13</v>
      </c>
      <c r="DL389">
        <v>0.64</v>
      </c>
      <c r="DM389">
        <v>0.22</v>
      </c>
      <c r="DN389">
        <v>17.3223756097561</v>
      </c>
      <c r="DO389">
        <v>6.96928850174218</v>
      </c>
      <c r="DP389">
        <v>0.708705128671379</v>
      </c>
      <c r="DQ389">
        <v>0</v>
      </c>
      <c r="DR389">
        <v>2.58868463414634</v>
      </c>
      <c r="DS389">
        <v>0.122124250871079</v>
      </c>
      <c r="DT389">
        <v>0.0121313237163161</v>
      </c>
      <c r="DU389">
        <v>0</v>
      </c>
      <c r="DV389">
        <v>0</v>
      </c>
      <c r="DW389">
        <v>2</v>
      </c>
      <c r="DX389" t="s">
        <v>357</v>
      </c>
      <c r="DY389">
        <v>2.79594</v>
      </c>
      <c r="DZ389">
        <v>2.71651</v>
      </c>
      <c r="EA389">
        <v>0.0278543</v>
      </c>
      <c r="EB389">
        <v>0.0243034</v>
      </c>
      <c r="EC389">
        <v>0.0870409</v>
      </c>
      <c r="ED389">
        <v>0.0797639</v>
      </c>
      <c r="EE389">
        <v>26996.4</v>
      </c>
      <c r="EF389">
        <v>23525.4</v>
      </c>
      <c r="EG389">
        <v>24898.4</v>
      </c>
      <c r="EH389">
        <v>23517.2</v>
      </c>
      <c r="EI389">
        <v>38890.9</v>
      </c>
      <c r="EJ389">
        <v>35871.6</v>
      </c>
      <c r="EK389">
        <v>45116.2</v>
      </c>
      <c r="EL389">
        <v>42023.5</v>
      </c>
      <c r="EM389">
        <v>1.61187</v>
      </c>
      <c r="EN389">
        <v>2.05585</v>
      </c>
      <c r="EO389">
        <v>0.0566058</v>
      </c>
      <c r="EP389">
        <v>0</v>
      </c>
      <c r="EQ389">
        <v>27.7859</v>
      </c>
      <c r="ER389">
        <v>999.9</v>
      </c>
      <c r="ES389">
        <v>25.607</v>
      </c>
      <c r="ET389">
        <v>41.342</v>
      </c>
      <c r="EU389">
        <v>26.7056</v>
      </c>
      <c r="EV389">
        <v>52.7336</v>
      </c>
      <c r="EW389">
        <v>33.153</v>
      </c>
      <c r="EX389">
        <v>2</v>
      </c>
      <c r="EY389">
        <v>0.639883</v>
      </c>
      <c r="EZ389">
        <v>4.6316</v>
      </c>
      <c r="FA389">
        <v>20.1793</v>
      </c>
      <c r="FB389">
        <v>5.23301</v>
      </c>
      <c r="FC389">
        <v>11.992</v>
      </c>
      <c r="FD389">
        <v>4.95535</v>
      </c>
      <c r="FE389">
        <v>3.3039</v>
      </c>
      <c r="FF389">
        <v>9999</v>
      </c>
      <c r="FG389">
        <v>313.2</v>
      </c>
      <c r="FH389">
        <v>3904.6</v>
      </c>
      <c r="FI389">
        <v>9999</v>
      </c>
      <c r="FJ389">
        <v>1.86813</v>
      </c>
      <c r="FK389">
        <v>1.86401</v>
      </c>
      <c r="FL389">
        <v>1.87135</v>
      </c>
      <c r="FM389">
        <v>1.86263</v>
      </c>
      <c r="FN389">
        <v>1.86188</v>
      </c>
      <c r="FO389">
        <v>1.86825</v>
      </c>
      <c r="FP389">
        <v>1.85838</v>
      </c>
      <c r="FQ389">
        <v>1.86461</v>
      </c>
      <c r="FR389">
        <v>5</v>
      </c>
      <c r="FS389">
        <v>0</v>
      </c>
      <c r="FT389">
        <v>0</v>
      </c>
      <c r="FU389">
        <v>0</v>
      </c>
      <c r="FV389" t="s">
        <v>358</v>
      </c>
      <c r="FW389" t="s">
        <v>359</v>
      </c>
      <c r="FX389" t="s">
        <v>360</v>
      </c>
      <c r="FY389" t="s">
        <v>360</v>
      </c>
      <c r="FZ389" t="s">
        <v>360</v>
      </c>
      <c r="GA389" t="s">
        <v>360</v>
      </c>
      <c r="GB389">
        <v>0</v>
      </c>
      <c r="GC389">
        <v>100</v>
      </c>
      <c r="GD389">
        <v>100</v>
      </c>
      <c r="GE389">
        <v>0.769</v>
      </c>
      <c r="GF389">
        <v>0.0515</v>
      </c>
      <c r="GG389">
        <v>0.394990895927804</v>
      </c>
      <c r="GH389">
        <v>0.00311535208462502</v>
      </c>
      <c r="GI389">
        <v>-2.16445174003142e-06</v>
      </c>
      <c r="GJ389">
        <v>9.0383515404126e-10</v>
      </c>
      <c r="GK389">
        <v>0.0515542376217994</v>
      </c>
      <c r="GL389">
        <v>0</v>
      </c>
      <c r="GM389">
        <v>0</v>
      </c>
      <c r="GN389">
        <v>0</v>
      </c>
      <c r="GO389">
        <v>18</v>
      </c>
      <c r="GP389">
        <v>2154</v>
      </c>
      <c r="GQ389">
        <v>2</v>
      </c>
      <c r="GR389">
        <v>17</v>
      </c>
      <c r="GS389">
        <v>1606.3</v>
      </c>
      <c r="GT389">
        <v>1606.5</v>
      </c>
      <c r="GU389">
        <v>0.454102</v>
      </c>
      <c r="GV389">
        <v>2.46582</v>
      </c>
      <c r="GW389">
        <v>1.99829</v>
      </c>
      <c r="GX389">
        <v>2.65869</v>
      </c>
      <c r="GY389">
        <v>2.09351</v>
      </c>
      <c r="GZ389">
        <v>2.37427</v>
      </c>
      <c r="HA389">
        <v>45.1768</v>
      </c>
      <c r="HB389">
        <v>14.386</v>
      </c>
      <c r="HC389">
        <v>18</v>
      </c>
      <c r="HD389">
        <v>377.754</v>
      </c>
      <c r="HE389">
        <v>676.191</v>
      </c>
      <c r="HF389">
        <v>23.0028</v>
      </c>
      <c r="HG389">
        <v>35.2215</v>
      </c>
      <c r="HH389">
        <v>30.0002</v>
      </c>
      <c r="HI389">
        <v>35.2545</v>
      </c>
      <c r="HJ389">
        <v>35.2208</v>
      </c>
      <c r="HK389">
        <v>9.04224</v>
      </c>
      <c r="HL389">
        <v>13.446</v>
      </c>
      <c r="HM389">
        <v>3.45647</v>
      </c>
      <c r="HN389">
        <v>23</v>
      </c>
      <c r="HO389">
        <v>84.0307</v>
      </c>
      <c r="HP389">
        <v>21.7509</v>
      </c>
      <c r="HQ389">
        <v>95.4079</v>
      </c>
      <c r="HR389">
        <v>98.7389</v>
      </c>
    </row>
    <row r="390" spans="1:226">
      <c r="A390">
        <v>374</v>
      </c>
      <c r="B390">
        <v>1656178180.1</v>
      </c>
      <c r="C390">
        <v>8383.59999990463</v>
      </c>
      <c r="D390" t="s">
        <v>1110</v>
      </c>
      <c r="E390" t="s">
        <v>1111</v>
      </c>
      <c r="F390">
        <v>5</v>
      </c>
      <c r="G390" t="s">
        <v>1069</v>
      </c>
      <c r="H390" t="s">
        <v>354</v>
      </c>
      <c r="I390">
        <v>1656178172.6</v>
      </c>
      <c r="J390">
        <f>(K390)/1000</f>
        <v>0</v>
      </c>
      <c r="K390">
        <f>IF(BF390, AN390, AH390)</f>
        <v>0</v>
      </c>
      <c r="L390">
        <f>IF(BF390, AI390, AG390)</f>
        <v>0</v>
      </c>
      <c r="M390">
        <f>BH390 - IF(AU390&gt;1, L390*BB390*100.0/(AW390*BV390), 0)</f>
        <v>0</v>
      </c>
      <c r="N390">
        <f>((T390-J390/2)*M390-L390)/(T390+J390/2)</f>
        <v>0</v>
      </c>
      <c r="O390">
        <f>N390*(BO390+BP390)/1000.0</f>
        <v>0</v>
      </c>
      <c r="P390">
        <f>(BH390 - IF(AU390&gt;1, L390*BB390*100.0/(AW390*BV390), 0))*(BO390+BP390)/1000.0</f>
        <v>0</v>
      </c>
      <c r="Q390">
        <f>2.0/((1/S390-1/R390)+SIGN(S390)*SQRT((1/S390-1/R390)*(1/S390-1/R390) + 4*BC390/((BC390+1)*(BC390+1))*(2*1/S390*1/R390-1/R390*1/R390)))</f>
        <v>0</v>
      </c>
      <c r="R390">
        <f>IF(LEFT(BD390,1)&lt;&gt;"0",IF(LEFT(BD390,1)="1",3.0,BE390),$D$5+$E$5*(BV390*BO390/($K$5*1000))+$F$5*(BV390*BO390/($K$5*1000))*MAX(MIN(BB390,$J$5),$I$5)*MAX(MIN(BB390,$J$5),$I$5)+$G$5*MAX(MIN(BB390,$J$5),$I$5)*(BV390*BO390/($K$5*1000))+$H$5*(BV390*BO390/($K$5*1000))*(BV390*BO390/($K$5*1000)))</f>
        <v>0</v>
      </c>
      <c r="S390">
        <f>J390*(1000-(1000*0.61365*exp(17.502*W390/(240.97+W390))/(BO390+BP390)+BJ390)/2)/(1000*0.61365*exp(17.502*W390/(240.97+W390))/(BO390+BP390)-BJ390)</f>
        <v>0</v>
      </c>
      <c r="T390">
        <f>1/((BC390+1)/(Q390/1.6)+1/(R390/1.37)) + BC390/((BC390+1)/(Q390/1.6) + BC390/(R390/1.37))</f>
        <v>0</v>
      </c>
      <c r="U390">
        <f>(AX390*BA390)</f>
        <v>0</v>
      </c>
      <c r="V390">
        <f>(BQ390+(U390+2*0.95*5.67E-8*(((BQ390+$B$7)+273)^4-(BQ390+273)^4)-44100*J390)/(1.84*29.3*R390+8*0.95*5.67E-8*(BQ390+273)^3))</f>
        <v>0</v>
      </c>
      <c r="W390">
        <f>($C$7*BR390+$D$7*BS390+$E$7*V390)</f>
        <v>0</v>
      </c>
      <c r="X390">
        <f>0.61365*exp(17.502*W390/(240.97+W390))</f>
        <v>0</v>
      </c>
      <c r="Y390">
        <f>(Z390/AA390*100)</f>
        <v>0</v>
      </c>
      <c r="Z390">
        <f>BJ390*(BO390+BP390)/1000</f>
        <v>0</v>
      </c>
      <c r="AA390">
        <f>0.61365*exp(17.502*BQ390/(240.97+BQ390))</f>
        <v>0</v>
      </c>
      <c r="AB390">
        <f>(X390-BJ390*(BO390+BP390)/1000)</f>
        <v>0</v>
      </c>
      <c r="AC390">
        <f>(-J390*44100)</f>
        <v>0</v>
      </c>
      <c r="AD390">
        <f>2*29.3*R390*0.92*(BQ390-W390)</f>
        <v>0</v>
      </c>
      <c r="AE390">
        <f>2*0.95*5.67E-8*(((BQ390+$B$7)+273)^4-(W390+273)^4)</f>
        <v>0</v>
      </c>
      <c r="AF390">
        <f>U390+AE390+AC390+AD390</f>
        <v>0</v>
      </c>
      <c r="AG390">
        <f>BN390*AU390*(BI390-BH390*(1000-AU390*BK390)/(1000-AU390*BJ390))/(100*BB390)</f>
        <v>0</v>
      </c>
      <c r="AH390">
        <f>1000*BN390*AU390*(BJ390-BK390)/(100*BB390*(1000-AU390*BJ390))</f>
        <v>0</v>
      </c>
      <c r="AI390">
        <f>(AJ390 - AK390 - BO390*1E3/(8.314*(BQ390+273.15)) * AM390/BN390 * AL390) * BN390/(100*BB390) * (1000 - BK390)/1000</f>
        <v>0</v>
      </c>
      <c r="AJ390">
        <v>110.188960111029</v>
      </c>
      <c r="AK390">
        <v>120.674139393939</v>
      </c>
      <c r="AL390">
        <v>-3.28892481294167</v>
      </c>
      <c r="AM390">
        <v>66.8791295420707</v>
      </c>
      <c r="AN390">
        <f>(AP390 - AO390 + BO390*1E3/(8.314*(BQ390+273.15)) * AR390/BN390 * AQ390) * BN390/(100*BB390) * 1000/(1000 - AP390)</f>
        <v>0</v>
      </c>
      <c r="AO390">
        <v>21.715769442416</v>
      </c>
      <c r="AP390">
        <v>24.3336559440559</v>
      </c>
      <c r="AQ390">
        <v>7.52313288810264e-05</v>
      </c>
      <c r="AR390">
        <v>78.9869845117547</v>
      </c>
      <c r="AS390">
        <v>56</v>
      </c>
      <c r="AT390">
        <v>11</v>
      </c>
      <c r="AU390">
        <f>IF(AS390*$H$13&gt;=AW390,1.0,(AW390/(AW390-AS390*$H$13)))</f>
        <v>0</v>
      </c>
      <c r="AV390">
        <f>(AU390-1)*100</f>
        <v>0</v>
      </c>
      <c r="AW390">
        <f>MAX(0,($B$13+$C$13*BV390)/(1+$D$13*BV390)*BO390/(BQ390+273)*$E$13)</f>
        <v>0</v>
      </c>
      <c r="AX390">
        <f>$B$11*BW390+$C$11*BX390+$F$11*CI390*(1-CL390)</f>
        <v>0</v>
      </c>
      <c r="AY390">
        <f>AX390*AZ390</f>
        <v>0</v>
      </c>
      <c r="AZ390">
        <f>($B$11*$D$9+$C$11*$D$9+$F$11*((CV390+CN390)/MAX(CV390+CN390+CW390, 0.1)*$I$9+CW390/MAX(CV390+CN390+CW390, 0.1)*$J$9))/($B$11+$C$11+$F$11)</f>
        <v>0</v>
      </c>
      <c r="BA390">
        <f>($B$11*$K$9+$C$11*$K$9+$F$11*((CV390+CN390)/MAX(CV390+CN390+CW390, 0.1)*$P$9+CW390/MAX(CV390+CN390+CW390, 0.1)*$Q$9))/($B$11+$C$11+$F$11)</f>
        <v>0</v>
      </c>
      <c r="BB390">
        <v>2.18</v>
      </c>
      <c r="BC390">
        <v>0.5</v>
      </c>
      <c r="BD390" t="s">
        <v>355</v>
      </c>
      <c r="BE390">
        <v>2</v>
      </c>
      <c r="BF390" t="b">
        <v>1</v>
      </c>
      <c r="BG390">
        <v>1656178172.6</v>
      </c>
      <c r="BH390">
        <v>140.165740740741</v>
      </c>
      <c r="BI390">
        <v>121.866359259259</v>
      </c>
      <c r="BJ390">
        <v>24.3191481481481</v>
      </c>
      <c r="BK390">
        <v>21.7153777777778</v>
      </c>
      <c r="BL390">
        <v>139.376481481481</v>
      </c>
      <c r="BM390">
        <v>24.2675888888889</v>
      </c>
      <c r="BN390">
        <v>500.02862962963</v>
      </c>
      <c r="BO390">
        <v>76.3413555555556</v>
      </c>
      <c r="BP390">
        <v>0.100059507407407</v>
      </c>
      <c r="BQ390">
        <v>27.5980185185185</v>
      </c>
      <c r="BR390">
        <v>28.6965518518519</v>
      </c>
      <c r="BS390">
        <v>999.9</v>
      </c>
      <c r="BT390">
        <v>0</v>
      </c>
      <c r="BU390">
        <v>0</v>
      </c>
      <c r="BV390">
        <v>9983.66296296296</v>
      </c>
      <c r="BW390">
        <v>0</v>
      </c>
      <c r="BX390">
        <v>2142.7362962963</v>
      </c>
      <c r="BY390">
        <v>18.2994</v>
      </c>
      <c r="BZ390">
        <v>143.659259259259</v>
      </c>
      <c r="CA390">
        <v>124.571444444444</v>
      </c>
      <c r="CB390">
        <v>2.60377222222222</v>
      </c>
      <c r="CC390">
        <v>121.866359259259</v>
      </c>
      <c r="CD390">
        <v>21.7153777777778</v>
      </c>
      <c r="CE390">
        <v>1.85655592592593</v>
      </c>
      <c r="CF390">
        <v>1.65778037037037</v>
      </c>
      <c r="CG390">
        <v>16.2712703703704</v>
      </c>
      <c r="CH390">
        <v>14.5066518518519</v>
      </c>
      <c r="CI390">
        <v>2000.00814814815</v>
      </c>
      <c r="CJ390">
        <v>0.979999111111111</v>
      </c>
      <c r="CK390">
        <v>0.0200013518518519</v>
      </c>
      <c r="CL390">
        <v>0</v>
      </c>
      <c r="CM390">
        <v>2.40844814814815</v>
      </c>
      <c r="CN390">
        <v>0</v>
      </c>
      <c r="CO390">
        <v>3852.40444444444</v>
      </c>
      <c r="CP390">
        <v>16705.4703703704</v>
      </c>
      <c r="CQ390">
        <v>48.4743333333333</v>
      </c>
      <c r="CR390">
        <v>50.7591851851852</v>
      </c>
      <c r="CS390">
        <v>49.625</v>
      </c>
      <c r="CT390">
        <v>48.3074074074074</v>
      </c>
      <c r="CU390">
        <v>47.625</v>
      </c>
      <c r="CV390">
        <v>1960.00703703704</v>
      </c>
      <c r="CW390">
        <v>40.0011111111111</v>
      </c>
      <c r="CX390">
        <v>0</v>
      </c>
      <c r="CY390">
        <v>1656178179</v>
      </c>
      <c r="CZ390">
        <v>0</v>
      </c>
      <c r="DA390">
        <v>0</v>
      </c>
      <c r="DB390" t="s">
        <v>356</v>
      </c>
      <c r="DC390">
        <v>1656081796.1</v>
      </c>
      <c r="DD390">
        <v>1656081786.6</v>
      </c>
      <c r="DE390">
        <v>0</v>
      </c>
      <c r="DF390">
        <v>0.447</v>
      </c>
      <c r="DG390">
        <v>0.012</v>
      </c>
      <c r="DH390">
        <v>1.816</v>
      </c>
      <c r="DI390">
        <v>-0.091</v>
      </c>
      <c r="DJ390">
        <v>420</v>
      </c>
      <c r="DK390">
        <v>13</v>
      </c>
      <c r="DL390">
        <v>0.64</v>
      </c>
      <c r="DM390">
        <v>0.22</v>
      </c>
      <c r="DN390">
        <v>17.7993463414634</v>
      </c>
      <c r="DO390">
        <v>7.648762369338</v>
      </c>
      <c r="DP390">
        <v>0.771370863351785</v>
      </c>
      <c r="DQ390">
        <v>0</v>
      </c>
      <c r="DR390">
        <v>2.59649951219512</v>
      </c>
      <c r="DS390">
        <v>0.106930243902437</v>
      </c>
      <c r="DT390">
        <v>0.0105997567738362</v>
      </c>
      <c r="DU390">
        <v>0</v>
      </c>
      <c r="DV390">
        <v>0</v>
      </c>
      <c r="DW390">
        <v>2</v>
      </c>
      <c r="DX390" t="s">
        <v>357</v>
      </c>
      <c r="DY390">
        <v>2.7958</v>
      </c>
      <c r="DZ390">
        <v>2.71624</v>
      </c>
      <c r="EA390">
        <v>0.0246158</v>
      </c>
      <c r="EB390">
        <v>0.0209337</v>
      </c>
      <c r="EC390">
        <v>0.0870727</v>
      </c>
      <c r="ED390">
        <v>0.0797683</v>
      </c>
      <c r="EE390">
        <v>27086.2</v>
      </c>
      <c r="EF390">
        <v>23606.9</v>
      </c>
      <c r="EG390">
        <v>24898.4</v>
      </c>
      <c r="EH390">
        <v>23517.5</v>
      </c>
      <c r="EI390">
        <v>38889.5</v>
      </c>
      <c r="EJ390">
        <v>35872.1</v>
      </c>
      <c r="EK390">
        <v>45116.3</v>
      </c>
      <c r="EL390">
        <v>42024.3</v>
      </c>
      <c r="EM390">
        <v>1.61182</v>
      </c>
      <c r="EN390">
        <v>2.05573</v>
      </c>
      <c r="EO390">
        <v>0.0559427</v>
      </c>
      <c r="EP390">
        <v>0</v>
      </c>
      <c r="EQ390">
        <v>27.7922</v>
      </c>
      <c r="ER390">
        <v>999.9</v>
      </c>
      <c r="ES390">
        <v>25.607</v>
      </c>
      <c r="ET390">
        <v>41.342</v>
      </c>
      <c r="EU390">
        <v>26.7069</v>
      </c>
      <c r="EV390">
        <v>52.9236</v>
      </c>
      <c r="EW390">
        <v>33.4135</v>
      </c>
      <c r="EX390">
        <v>2</v>
      </c>
      <c r="EY390">
        <v>0.639921</v>
      </c>
      <c r="EZ390">
        <v>4.63985</v>
      </c>
      <c r="FA390">
        <v>20.1786</v>
      </c>
      <c r="FB390">
        <v>5.23346</v>
      </c>
      <c r="FC390">
        <v>11.992</v>
      </c>
      <c r="FD390">
        <v>4.9556</v>
      </c>
      <c r="FE390">
        <v>3.304</v>
      </c>
      <c r="FF390">
        <v>9999</v>
      </c>
      <c r="FG390">
        <v>313.2</v>
      </c>
      <c r="FH390">
        <v>3904.9</v>
      </c>
      <c r="FI390">
        <v>9999</v>
      </c>
      <c r="FJ390">
        <v>1.86817</v>
      </c>
      <c r="FK390">
        <v>1.86401</v>
      </c>
      <c r="FL390">
        <v>1.87134</v>
      </c>
      <c r="FM390">
        <v>1.86263</v>
      </c>
      <c r="FN390">
        <v>1.86188</v>
      </c>
      <c r="FO390">
        <v>1.86825</v>
      </c>
      <c r="FP390">
        <v>1.85838</v>
      </c>
      <c r="FQ390">
        <v>1.86461</v>
      </c>
      <c r="FR390">
        <v>5</v>
      </c>
      <c r="FS390">
        <v>0</v>
      </c>
      <c r="FT390">
        <v>0</v>
      </c>
      <c r="FU390">
        <v>0</v>
      </c>
      <c r="FV390" t="s">
        <v>358</v>
      </c>
      <c r="FW390" t="s">
        <v>359</v>
      </c>
      <c r="FX390" t="s">
        <v>360</v>
      </c>
      <c r="FY390" t="s">
        <v>360</v>
      </c>
      <c r="FZ390" t="s">
        <v>360</v>
      </c>
      <c r="GA390" t="s">
        <v>360</v>
      </c>
      <c r="GB390">
        <v>0</v>
      </c>
      <c r="GC390">
        <v>100</v>
      </c>
      <c r="GD390">
        <v>100</v>
      </c>
      <c r="GE390">
        <v>0.727</v>
      </c>
      <c r="GF390">
        <v>0.0516</v>
      </c>
      <c r="GG390">
        <v>0.394990895927804</v>
      </c>
      <c r="GH390">
        <v>0.00311535208462502</v>
      </c>
      <c r="GI390">
        <v>-2.16445174003142e-06</v>
      </c>
      <c r="GJ390">
        <v>9.0383515404126e-10</v>
      </c>
      <c r="GK390">
        <v>0.0515542376217994</v>
      </c>
      <c r="GL390">
        <v>0</v>
      </c>
      <c r="GM390">
        <v>0</v>
      </c>
      <c r="GN390">
        <v>0</v>
      </c>
      <c r="GO390">
        <v>18</v>
      </c>
      <c r="GP390">
        <v>2154</v>
      </c>
      <c r="GQ390">
        <v>2</v>
      </c>
      <c r="GR390">
        <v>17</v>
      </c>
      <c r="GS390">
        <v>1606.4</v>
      </c>
      <c r="GT390">
        <v>1606.6</v>
      </c>
      <c r="GU390">
        <v>0.402832</v>
      </c>
      <c r="GV390">
        <v>2.48291</v>
      </c>
      <c r="GW390">
        <v>1.99829</v>
      </c>
      <c r="GX390">
        <v>2.65869</v>
      </c>
      <c r="GY390">
        <v>2.09351</v>
      </c>
      <c r="GZ390">
        <v>2.33643</v>
      </c>
      <c r="HA390">
        <v>45.1768</v>
      </c>
      <c r="HB390">
        <v>14.3772</v>
      </c>
      <c r="HC390">
        <v>18</v>
      </c>
      <c r="HD390">
        <v>377.736</v>
      </c>
      <c r="HE390">
        <v>676.098</v>
      </c>
      <c r="HF390">
        <v>23.0019</v>
      </c>
      <c r="HG390">
        <v>35.2215</v>
      </c>
      <c r="HH390">
        <v>30.0002</v>
      </c>
      <c r="HI390">
        <v>35.2563</v>
      </c>
      <c r="HJ390">
        <v>35.2225</v>
      </c>
      <c r="HK390">
        <v>8.10701</v>
      </c>
      <c r="HL390">
        <v>13.446</v>
      </c>
      <c r="HM390">
        <v>3.45647</v>
      </c>
      <c r="HN390">
        <v>23</v>
      </c>
      <c r="HO390">
        <v>63.7741</v>
      </c>
      <c r="HP390">
        <v>21.7337</v>
      </c>
      <c r="HQ390">
        <v>95.4079</v>
      </c>
      <c r="HR390">
        <v>98.7406</v>
      </c>
    </row>
    <row r="391" spans="1:226">
      <c r="A391">
        <v>375</v>
      </c>
      <c r="B391">
        <v>1656178185.1</v>
      </c>
      <c r="C391">
        <v>8388.59999990463</v>
      </c>
      <c r="D391" t="s">
        <v>1112</v>
      </c>
      <c r="E391" t="s">
        <v>1113</v>
      </c>
      <c r="F391">
        <v>5</v>
      </c>
      <c r="G391" t="s">
        <v>1069</v>
      </c>
      <c r="H391" t="s">
        <v>354</v>
      </c>
      <c r="I391">
        <v>1656178177.31429</v>
      </c>
      <c r="J391">
        <f>(K391)/1000</f>
        <v>0</v>
      </c>
      <c r="K391">
        <f>IF(BF391, AN391, AH391)</f>
        <v>0</v>
      </c>
      <c r="L391">
        <f>IF(BF391, AI391, AG391)</f>
        <v>0</v>
      </c>
      <c r="M391">
        <f>BH391 - IF(AU391&gt;1, L391*BB391*100.0/(AW391*BV391), 0)</f>
        <v>0</v>
      </c>
      <c r="N391">
        <f>((T391-J391/2)*M391-L391)/(T391+J391/2)</f>
        <v>0</v>
      </c>
      <c r="O391">
        <f>N391*(BO391+BP391)/1000.0</f>
        <v>0</v>
      </c>
      <c r="P391">
        <f>(BH391 - IF(AU391&gt;1, L391*BB391*100.0/(AW391*BV391), 0))*(BO391+BP391)/1000.0</f>
        <v>0</v>
      </c>
      <c r="Q391">
        <f>2.0/((1/S391-1/R391)+SIGN(S391)*SQRT((1/S391-1/R391)*(1/S391-1/R391) + 4*BC391/((BC391+1)*(BC391+1))*(2*1/S391*1/R391-1/R391*1/R391)))</f>
        <v>0</v>
      </c>
      <c r="R391">
        <f>IF(LEFT(BD391,1)&lt;&gt;"0",IF(LEFT(BD391,1)="1",3.0,BE391),$D$5+$E$5*(BV391*BO391/($K$5*1000))+$F$5*(BV391*BO391/($K$5*1000))*MAX(MIN(BB391,$J$5),$I$5)*MAX(MIN(BB391,$J$5),$I$5)+$G$5*MAX(MIN(BB391,$J$5),$I$5)*(BV391*BO391/($K$5*1000))+$H$5*(BV391*BO391/($K$5*1000))*(BV391*BO391/($K$5*1000)))</f>
        <v>0</v>
      </c>
      <c r="S391">
        <f>J391*(1000-(1000*0.61365*exp(17.502*W391/(240.97+W391))/(BO391+BP391)+BJ391)/2)/(1000*0.61365*exp(17.502*W391/(240.97+W391))/(BO391+BP391)-BJ391)</f>
        <v>0</v>
      </c>
      <c r="T391">
        <f>1/((BC391+1)/(Q391/1.6)+1/(R391/1.37)) + BC391/((BC391+1)/(Q391/1.6) + BC391/(R391/1.37))</f>
        <v>0</v>
      </c>
      <c r="U391">
        <f>(AX391*BA391)</f>
        <v>0</v>
      </c>
      <c r="V391">
        <f>(BQ391+(U391+2*0.95*5.67E-8*(((BQ391+$B$7)+273)^4-(BQ391+273)^4)-44100*J391)/(1.84*29.3*R391+8*0.95*5.67E-8*(BQ391+273)^3))</f>
        <v>0</v>
      </c>
      <c r="W391">
        <f>($C$7*BR391+$D$7*BS391+$E$7*V391)</f>
        <v>0</v>
      </c>
      <c r="X391">
        <f>0.61365*exp(17.502*W391/(240.97+W391))</f>
        <v>0</v>
      </c>
      <c r="Y391">
        <f>(Z391/AA391*100)</f>
        <v>0</v>
      </c>
      <c r="Z391">
        <f>BJ391*(BO391+BP391)/1000</f>
        <v>0</v>
      </c>
      <c r="AA391">
        <f>0.61365*exp(17.502*BQ391/(240.97+BQ391))</f>
        <v>0</v>
      </c>
      <c r="AB391">
        <f>(X391-BJ391*(BO391+BP391)/1000)</f>
        <v>0</v>
      </c>
      <c r="AC391">
        <f>(-J391*44100)</f>
        <v>0</v>
      </c>
      <c r="AD391">
        <f>2*29.3*R391*0.92*(BQ391-W391)</f>
        <v>0</v>
      </c>
      <c r="AE391">
        <f>2*0.95*5.67E-8*(((BQ391+$B$7)+273)^4-(W391+273)^4)</f>
        <v>0</v>
      </c>
      <c r="AF391">
        <f>U391+AE391+AC391+AD391</f>
        <v>0</v>
      </c>
      <c r="AG391">
        <f>BN391*AU391*(BI391-BH391*(1000-AU391*BK391)/(1000-AU391*BJ391))/(100*BB391)</f>
        <v>0</v>
      </c>
      <c r="AH391">
        <f>1000*BN391*AU391*(BJ391-BK391)/(100*BB391*(1000-AU391*BJ391))</f>
        <v>0</v>
      </c>
      <c r="AI391">
        <f>(AJ391 - AK391 - BO391*1E3/(8.314*(BQ391+273.15)) * AM391/BN391 * AL391) * BN391/(100*BB391) * (1000 - BK391)/1000</f>
        <v>0</v>
      </c>
      <c r="AJ391">
        <v>93.688713176778</v>
      </c>
      <c r="AK391">
        <v>104.386854545455</v>
      </c>
      <c r="AL391">
        <v>-3.24972479245808</v>
      </c>
      <c r="AM391">
        <v>66.8791295420707</v>
      </c>
      <c r="AN391">
        <f>(AP391 - AO391 + BO391*1E3/(8.314*(BQ391+273.15)) * AR391/BN391 * AQ391) * BN391/(100*BB391) * 1000/(1000 - AP391)</f>
        <v>0</v>
      </c>
      <c r="AO391">
        <v>21.7186265268211</v>
      </c>
      <c r="AP391">
        <v>24.3454265734266</v>
      </c>
      <c r="AQ391">
        <v>0.00011310680172081</v>
      </c>
      <c r="AR391">
        <v>78.9869845117547</v>
      </c>
      <c r="AS391">
        <v>56</v>
      </c>
      <c r="AT391">
        <v>11</v>
      </c>
      <c r="AU391">
        <f>IF(AS391*$H$13&gt;=AW391,1.0,(AW391/(AW391-AS391*$H$13)))</f>
        <v>0</v>
      </c>
      <c r="AV391">
        <f>(AU391-1)*100</f>
        <v>0</v>
      </c>
      <c r="AW391">
        <f>MAX(0,($B$13+$C$13*BV391)/(1+$D$13*BV391)*BO391/(BQ391+273)*$E$13)</f>
        <v>0</v>
      </c>
      <c r="AX391">
        <f>$B$11*BW391+$C$11*BX391+$F$11*CI391*(1-CL391)</f>
        <v>0</v>
      </c>
      <c r="AY391">
        <f>AX391*AZ391</f>
        <v>0</v>
      </c>
      <c r="AZ391">
        <f>($B$11*$D$9+$C$11*$D$9+$F$11*((CV391+CN391)/MAX(CV391+CN391+CW391, 0.1)*$I$9+CW391/MAX(CV391+CN391+CW391, 0.1)*$J$9))/($B$11+$C$11+$F$11)</f>
        <v>0</v>
      </c>
      <c r="BA391">
        <f>($B$11*$K$9+$C$11*$K$9+$F$11*((CV391+CN391)/MAX(CV391+CN391+CW391, 0.1)*$P$9+CW391/MAX(CV391+CN391+CW391, 0.1)*$Q$9))/($B$11+$C$11+$F$11)</f>
        <v>0</v>
      </c>
      <c r="BB391">
        <v>2.18</v>
      </c>
      <c r="BC391">
        <v>0.5</v>
      </c>
      <c r="BD391" t="s">
        <v>355</v>
      </c>
      <c r="BE391">
        <v>2</v>
      </c>
      <c r="BF391" t="b">
        <v>1</v>
      </c>
      <c r="BG391">
        <v>1656178177.31429</v>
      </c>
      <c r="BH391">
        <v>125.081142857143</v>
      </c>
      <c r="BI391">
        <v>106.339328571429</v>
      </c>
      <c r="BJ391">
        <v>24.3292821428571</v>
      </c>
      <c r="BK391">
        <v>21.7165821428571</v>
      </c>
      <c r="BL391">
        <v>124.330892857143</v>
      </c>
      <c r="BM391">
        <v>24.2777285714286</v>
      </c>
      <c r="BN391">
        <v>499.997357142857</v>
      </c>
      <c r="BO391">
        <v>76.3412928571429</v>
      </c>
      <c r="BP391">
        <v>0.0999797285714286</v>
      </c>
      <c r="BQ391">
        <v>27.6039678571429</v>
      </c>
      <c r="BR391">
        <v>28.6999357142857</v>
      </c>
      <c r="BS391">
        <v>999.9</v>
      </c>
      <c r="BT391">
        <v>0</v>
      </c>
      <c r="BU391">
        <v>0</v>
      </c>
      <c r="BV391">
        <v>9995.725</v>
      </c>
      <c r="BW391">
        <v>0</v>
      </c>
      <c r="BX391">
        <v>2142.83392857143</v>
      </c>
      <c r="BY391">
        <v>18.7417607142857</v>
      </c>
      <c r="BZ391">
        <v>128.199892857143</v>
      </c>
      <c r="CA391">
        <v>108.6999</v>
      </c>
      <c r="CB391">
        <v>2.61269428571429</v>
      </c>
      <c r="CC391">
        <v>106.339328571429</v>
      </c>
      <c r="CD391">
        <v>21.7165821428571</v>
      </c>
      <c r="CE391">
        <v>1.85732821428571</v>
      </c>
      <c r="CF391">
        <v>1.65787178571429</v>
      </c>
      <c r="CG391">
        <v>16.2777964285714</v>
      </c>
      <c r="CH391">
        <v>14.5075</v>
      </c>
      <c r="CI391">
        <v>1999.99392857143</v>
      </c>
      <c r="CJ391">
        <v>0.979999071428571</v>
      </c>
      <c r="CK391">
        <v>0.0200013928571429</v>
      </c>
      <c r="CL391">
        <v>0</v>
      </c>
      <c r="CM391">
        <v>2.47123214285714</v>
      </c>
      <c r="CN391">
        <v>0</v>
      </c>
      <c r="CO391">
        <v>3852.92821428571</v>
      </c>
      <c r="CP391">
        <v>16705.3607142857</v>
      </c>
      <c r="CQ391">
        <v>48.4865</v>
      </c>
      <c r="CR391">
        <v>50.7721428571429</v>
      </c>
      <c r="CS391">
        <v>49.625</v>
      </c>
      <c r="CT391">
        <v>48.312</v>
      </c>
      <c r="CU391">
        <v>47.625</v>
      </c>
      <c r="CV391">
        <v>1959.99285714286</v>
      </c>
      <c r="CW391">
        <v>40.0010714285714</v>
      </c>
      <c r="CX391">
        <v>0</v>
      </c>
      <c r="CY391">
        <v>1656178183.8</v>
      </c>
      <c r="CZ391">
        <v>0</v>
      </c>
      <c r="DA391">
        <v>0</v>
      </c>
      <c r="DB391" t="s">
        <v>356</v>
      </c>
      <c r="DC391">
        <v>1656081796.1</v>
      </c>
      <c r="DD391">
        <v>1656081786.6</v>
      </c>
      <c r="DE391">
        <v>0</v>
      </c>
      <c r="DF391">
        <v>0.447</v>
      </c>
      <c r="DG391">
        <v>0.012</v>
      </c>
      <c r="DH391">
        <v>1.816</v>
      </c>
      <c r="DI391">
        <v>-0.091</v>
      </c>
      <c r="DJ391">
        <v>420</v>
      </c>
      <c r="DK391">
        <v>13</v>
      </c>
      <c r="DL391">
        <v>0.64</v>
      </c>
      <c r="DM391">
        <v>0.22</v>
      </c>
      <c r="DN391">
        <v>18.3713195121951</v>
      </c>
      <c r="DO391">
        <v>6.04006829268292</v>
      </c>
      <c r="DP391">
        <v>0.612719313536182</v>
      </c>
      <c r="DQ391">
        <v>0</v>
      </c>
      <c r="DR391">
        <v>2.60587902439024</v>
      </c>
      <c r="DS391">
        <v>0.108282857142855</v>
      </c>
      <c r="DT391">
        <v>0.0107533175379776</v>
      </c>
      <c r="DU391">
        <v>0</v>
      </c>
      <c r="DV391">
        <v>0</v>
      </c>
      <c r="DW391">
        <v>2</v>
      </c>
      <c r="DX391" t="s">
        <v>357</v>
      </c>
      <c r="DY391">
        <v>2.79605</v>
      </c>
      <c r="DZ391">
        <v>2.71665</v>
      </c>
      <c r="EA391">
        <v>0.0213593</v>
      </c>
      <c r="EB391">
        <v>0.0174665</v>
      </c>
      <c r="EC391">
        <v>0.087103</v>
      </c>
      <c r="ED391">
        <v>0.0797665</v>
      </c>
      <c r="EE391">
        <v>27176</v>
      </c>
      <c r="EF391">
        <v>23690.4</v>
      </c>
      <c r="EG391">
        <v>24898</v>
      </c>
      <c r="EH391">
        <v>23517.6</v>
      </c>
      <c r="EI391">
        <v>38887.8</v>
      </c>
      <c r="EJ391">
        <v>35872</v>
      </c>
      <c r="EK391">
        <v>45115.9</v>
      </c>
      <c r="EL391">
        <v>42024.1</v>
      </c>
      <c r="EM391">
        <v>1.6119</v>
      </c>
      <c r="EN391">
        <v>2.0556</v>
      </c>
      <c r="EO391">
        <v>0.0544824</v>
      </c>
      <c r="EP391">
        <v>0</v>
      </c>
      <c r="EQ391">
        <v>27.8003</v>
      </c>
      <c r="ER391">
        <v>999.9</v>
      </c>
      <c r="ES391">
        <v>25.607</v>
      </c>
      <c r="ET391">
        <v>41.342</v>
      </c>
      <c r="EU391">
        <v>26.7048</v>
      </c>
      <c r="EV391">
        <v>52.6336</v>
      </c>
      <c r="EW391">
        <v>33.3774</v>
      </c>
      <c r="EX391">
        <v>2</v>
      </c>
      <c r="EY391">
        <v>0.640031</v>
      </c>
      <c r="EZ391">
        <v>4.64305</v>
      </c>
      <c r="FA391">
        <v>20.1787</v>
      </c>
      <c r="FB391">
        <v>5.23256</v>
      </c>
      <c r="FC391">
        <v>11.992</v>
      </c>
      <c r="FD391">
        <v>4.9553</v>
      </c>
      <c r="FE391">
        <v>3.30395</v>
      </c>
      <c r="FF391">
        <v>9999</v>
      </c>
      <c r="FG391">
        <v>313.2</v>
      </c>
      <c r="FH391">
        <v>3904.9</v>
      </c>
      <c r="FI391">
        <v>9999</v>
      </c>
      <c r="FJ391">
        <v>1.86813</v>
      </c>
      <c r="FK391">
        <v>1.86401</v>
      </c>
      <c r="FL391">
        <v>1.87135</v>
      </c>
      <c r="FM391">
        <v>1.86263</v>
      </c>
      <c r="FN391">
        <v>1.86188</v>
      </c>
      <c r="FO391">
        <v>1.86824</v>
      </c>
      <c r="FP391">
        <v>1.85838</v>
      </c>
      <c r="FQ391">
        <v>1.86462</v>
      </c>
      <c r="FR391">
        <v>5</v>
      </c>
      <c r="FS391">
        <v>0</v>
      </c>
      <c r="FT391">
        <v>0</v>
      </c>
      <c r="FU391">
        <v>0</v>
      </c>
      <c r="FV391" t="s">
        <v>358</v>
      </c>
      <c r="FW391" t="s">
        <v>359</v>
      </c>
      <c r="FX391" t="s">
        <v>360</v>
      </c>
      <c r="FY391" t="s">
        <v>360</v>
      </c>
      <c r="FZ391" t="s">
        <v>360</v>
      </c>
      <c r="GA391" t="s">
        <v>360</v>
      </c>
      <c r="GB391">
        <v>0</v>
      </c>
      <c r="GC391">
        <v>100</v>
      </c>
      <c r="GD391">
        <v>100</v>
      </c>
      <c r="GE391">
        <v>0.684</v>
      </c>
      <c r="GF391">
        <v>0.0515</v>
      </c>
      <c r="GG391">
        <v>0.394990895927804</v>
      </c>
      <c r="GH391">
        <v>0.00311535208462502</v>
      </c>
      <c r="GI391">
        <v>-2.16445174003142e-06</v>
      </c>
      <c r="GJ391">
        <v>9.0383515404126e-10</v>
      </c>
      <c r="GK391">
        <v>0.0515542376217994</v>
      </c>
      <c r="GL391">
        <v>0</v>
      </c>
      <c r="GM391">
        <v>0</v>
      </c>
      <c r="GN391">
        <v>0</v>
      </c>
      <c r="GO391">
        <v>18</v>
      </c>
      <c r="GP391">
        <v>2154</v>
      </c>
      <c r="GQ391">
        <v>2</v>
      </c>
      <c r="GR391">
        <v>17</v>
      </c>
      <c r="GS391">
        <v>1606.5</v>
      </c>
      <c r="GT391">
        <v>1606.6</v>
      </c>
      <c r="GU391">
        <v>0.350342</v>
      </c>
      <c r="GV391">
        <v>2.48413</v>
      </c>
      <c r="GW391">
        <v>1.99829</v>
      </c>
      <c r="GX391">
        <v>2.65869</v>
      </c>
      <c r="GY391">
        <v>2.09351</v>
      </c>
      <c r="GZ391">
        <v>2.37915</v>
      </c>
      <c r="HA391">
        <v>45.1484</v>
      </c>
      <c r="HB391">
        <v>14.386</v>
      </c>
      <c r="HC391">
        <v>18</v>
      </c>
      <c r="HD391">
        <v>377.785</v>
      </c>
      <c r="HE391">
        <v>676.006</v>
      </c>
      <c r="HF391">
        <v>23.0012</v>
      </c>
      <c r="HG391">
        <v>35.2243</v>
      </c>
      <c r="HH391">
        <v>30.0002</v>
      </c>
      <c r="HI391">
        <v>35.2577</v>
      </c>
      <c r="HJ391">
        <v>35.2241</v>
      </c>
      <c r="HK391">
        <v>7.06145</v>
      </c>
      <c r="HL391">
        <v>13.446</v>
      </c>
      <c r="HM391">
        <v>3.45647</v>
      </c>
      <c r="HN391">
        <v>23</v>
      </c>
      <c r="HO391">
        <v>50.2771</v>
      </c>
      <c r="HP391">
        <v>21.7203</v>
      </c>
      <c r="HQ391">
        <v>95.4068</v>
      </c>
      <c r="HR391">
        <v>98.7404</v>
      </c>
    </row>
    <row r="392" spans="1:226">
      <c r="A392">
        <v>376</v>
      </c>
      <c r="B392">
        <v>1656178252.1</v>
      </c>
      <c r="C392">
        <v>8455.59999990463</v>
      </c>
      <c r="D392" t="s">
        <v>1114</v>
      </c>
      <c r="E392" t="s">
        <v>1115</v>
      </c>
      <c r="F392">
        <v>5</v>
      </c>
      <c r="G392" t="s">
        <v>1069</v>
      </c>
      <c r="H392" t="s">
        <v>354</v>
      </c>
      <c r="I392">
        <v>1656178244.1</v>
      </c>
      <c r="J392">
        <f>(K392)/1000</f>
        <v>0</v>
      </c>
      <c r="K392">
        <f>IF(BF392, AN392, AH392)</f>
        <v>0</v>
      </c>
      <c r="L392">
        <f>IF(BF392, AI392, AG392)</f>
        <v>0</v>
      </c>
      <c r="M392">
        <f>BH392 - IF(AU392&gt;1, L392*BB392*100.0/(AW392*BV392), 0)</f>
        <v>0</v>
      </c>
      <c r="N392">
        <f>((T392-J392/2)*M392-L392)/(T392+J392/2)</f>
        <v>0</v>
      </c>
      <c r="O392">
        <f>N392*(BO392+BP392)/1000.0</f>
        <v>0</v>
      </c>
      <c r="P392">
        <f>(BH392 - IF(AU392&gt;1, L392*BB392*100.0/(AW392*BV392), 0))*(BO392+BP392)/1000.0</f>
        <v>0</v>
      </c>
      <c r="Q392">
        <f>2.0/((1/S392-1/R392)+SIGN(S392)*SQRT((1/S392-1/R392)*(1/S392-1/R392) + 4*BC392/((BC392+1)*(BC392+1))*(2*1/S392*1/R392-1/R392*1/R392)))</f>
        <v>0</v>
      </c>
      <c r="R392">
        <f>IF(LEFT(BD392,1)&lt;&gt;"0",IF(LEFT(BD392,1)="1",3.0,BE392),$D$5+$E$5*(BV392*BO392/($K$5*1000))+$F$5*(BV392*BO392/($K$5*1000))*MAX(MIN(BB392,$J$5),$I$5)*MAX(MIN(BB392,$J$5),$I$5)+$G$5*MAX(MIN(BB392,$J$5),$I$5)*(BV392*BO392/($K$5*1000))+$H$5*(BV392*BO392/($K$5*1000))*(BV392*BO392/($K$5*1000)))</f>
        <v>0</v>
      </c>
      <c r="S392">
        <f>J392*(1000-(1000*0.61365*exp(17.502*W392/(240.97+W392))/(BO392+BP392)+BJ392)/2)/(1000*0.61365*exp(17.502*W392/(240.97+W392))/(BO392+BP392)-BJ392)</f>
        <v>0</v>
      </c>
      <c r="T392">
        <f>1/((BC392+1)/(Q392/1.6)+1/(R392/1.37)) + BC392/((BC392+1)/(Q392/1.6) + BC392/(R392/1.37))</f>
        <v>0</v>
      </c>
      <c r="U392">
        <f>(AX392*BA392)</f>
        <v>0</v>
      </c>
      <c r="V392">
        <f>(BQ392+(U392+2*0.95*5.67E-8*(((BQ392+$B$7)+273)^4-(BQ392+273)^4)-44100*J392)/(1.84*29.3*R392+8*0.95*5.67E-8*(BQ392+273)^3))</f>
        <v>0</v>
      </c>
      <c r="W392">
        <f>($C$7*BR392+$D$7*BS392+$E$7*V392)</f>
        <v>0</v>
      </c>
      <c r="X392">
        <f>0.61365*exp(17.502*W392/(240.97+W392))</f>
        <v>0</v>
      </c>
      <c r="Y392">
        <f>(Z392/AA392*100)</f>
        <v>0</v>
      </c>
      <c r="Z392">
        <f>BJ392*(BO392+BP392)/1000</f>
        <v>0</v>
      </c>
      <c r="AA392">
        <f>0.61365*exp(17.502*BQ392/(240.97+BQ392))</f>
        <v>0</v>
      </c>
      <c r="AB392">
        <f>(X392-BJ392*(BO392+BP392)/1000)</f>
        <v>0</v>
      </c>
      <c r="AC392">
        <f>(-J392*44100)</f>
        <v>0</v>
      </c>
      <c r="AD392">
        <f>2*29.3*R392*0.92*(BQ392-W392)</f>
        <v>0</v>
      </c>
      <c r="AE392">
        <f>2*0.95*5.67E-8*(((BQ392+$B$7)+273)^4-(W392+273)^4)</f>
        <v>0</v>
      </c>
      <c r="AF392">
        <f>U392+AE392+AC392+AD392</f>
        <v>0</v>
      </c>
      <c r="AG392">
        <f>BN392*AU392*(BI392-BH392*(1000-AU392*BK392)/(1000-AU392*BJ392))/(100*BB392)</f>
        <v>0</v>
      </c>
      <c r="AH392">
        <f>1000*BN392*AU392*(BJ392-BK392)/(100*BB392*(1000-AU392*BJ392))</f>
        <v>0</v>
      </c>
      <c r="AI392">
        <f>(AJ392 - AK392 - BO392*1E3/(8.314*(BQ392+273.15)) * AM392/BN392 * AL392) * BN392/(100*BB392) * (1000 - BK392)/1000</f>
        <v>0</v>
      </c>
      <c r="AJ392">
        <v>429.325466587213</v>
      </c>
      <c r="AK392">
        <v>415.115678787879</v>
      </c>
      <c r="AL392">
        <v>0.00661309563432382</v>
      </c>
      <c r="AM392">
        <v>66.8791295420707</v>
      </c>
      <c r="AN392">
        <f>(AP392 - AO392 + BO392*1E3/(8.314*(BQ392+273.15)) * AR392/BN392 * AQ392) * BN392/(100*BB392) * 1000/(1000 - AP392)</f>
        <v>0</v>
      </c>
      <c r="AO392">
        <v>21.547790915976</v>
      </c>
      <c r="AP392">
        <v>24.3305454545455</v>
      </c>
      <c r="AQ392">
        <v>4.74349151603609e-05</v>
      </c>
      <c r="AR392">
        <v>78.9869845117547</v>
      </c>
      <c r="AS392">
        <v>56</v>
      </c>
      <c r="AT392">
        <v>11</v>
      </c>
      <c r="AU392">
        <f>IF(AS392*$H$13&gt;=AW392,1.0,(AW392/(AW392-AS392*$H$13)))</f>
        <v>0</v>
      </c>
      <c r="AV392">
        <f>(AU392-1)*100</f>
        <v>0</v>
      </c>
      <c r="AW392">
        <f>MAX(0,($B$13+$C$13*BV392)/(1+$D$13*BV392)*BO392/(BQ392+273)*$E$13)</f>
        <v>0</v>
      </c>
      <c r="AX392">
        <f>$B$11*BW392+$C$11*BX392+$F$11*CI392*(1-CL392)</f>
        <v>0</v>
      </c>
      <c r="AY392">
        <f>AX392*AZ392</f>
        <v>0</v>
      </c>
      <c r="AZ392">
        <f>($B$11*$D$9+$C$11*$D$9+$F$11*((CV392+CN392)/MAX(CV392+CN392+CW392, 0.1)*$I$9+CW392/MAX(CV392+CN392+CW392, 0.1)*$J$9))/($B$11+$C$11+$F$11)</f>
        <v>0</v>
      </c>
      <c r="BA392">
        <f>($B$11*$K$9+$C$11*$K$9+$F$11*((CV392+CN392)/MAX(CV392+CN392+CW392, 0.1)*$P$9+CW392/MAX(CV392+CN392+CW392, 0.1)*$Q$9))/($B$11+$C$11+$F$11)</f>
        <v>0</v>
      </c>
      <c r="BB392">
        <v>2.18</v>
      </c>
      <c r="BC392">
        <v>0.5</v>
      </c>
      <c r="BD392" t="s">
        <v>355</v>
      </c>
      <c r="BE392">
        <v>2</v>
      </c>
      <c r="BF392" t="b">
        <v>1</v>
      </c>
      <c r="BG392">
        <v>1656178244.1</v>
      </c>
      <c r="BH392">
        <v>404.536870967742</v>
      </c>
      <c r="BI392">
        <v>420.041870967742</v>
      </c>
      <c r="BJ392">
        <v>24.3222612903226</v>
      </c>
      <c r="BK392">
        <v>21.5468741935484</v>
      </c>
      <c r="BL392">
        <v>403.178516129032</v>
      </c>
      <c r="BM392">
        <v>24.2707129032258</v>
      </c>
      <c r="BN392">
        <v>500.015516129032</v>
      </c>
      <c r="BO392">
        <v>76.342470967742</v>
      </c>
      <c r="BP392">
        <v>0.100045722580645</v>
      </c>
      <c r="BQ392">
        <v>27.6810322580645</v>
      </c>
      <c r="BR392">
        <v>28.7807387096774</v>
      </c>
      <c r="BS392">
        <v>999.9</v>
      </c>
      <c r="BT392">
        <v>0</v>
      </c>
      <c r="BU392">
        <v>0</v>
      </c>
      <c r="BV392">
        <v>9990.88838709677</v>
      </c>
      <c r="BW392">
        <v>0</v>
      </c>
      <c r="BX392">
        <v>2091.61903225806</v>
      </c>
      <c r="BY392">
        <v>-15.5049935483871</v>
      </c>
      <c r="BZ392">
        <v>414.621483870968</v>
      </c>
      <c r="CA392">
        <v>429.291903225806</v>
      </c>
      <c r="CB392">
        <v>2.7753964516129</v>
      </c>
      <c r="CC392">
        <v>420.041870967742</v>
      </c>
      <c r="CD392">
        <v>21.5468741935484</v>
      </c>
      <c r="CE392">
        <v>1.85682193548387</v>
      </c>
      <c r="CF392">
        <v>1.64494096774194</v>
      </c>
      <c r="CG392">
        <v>16.2735322580645</v>
      </c>
      <c r="CH392">
        <v>14.3863774193548</v>
      </c>
      <c r="CI392">
        <v>2000.00193548387</v>
      </c>
      <c r="CJ392">
        <v>0.980000419354839</v>
      </c>
      <c r="CK392">
        <v>0.02</v>
      </c>
      <c r="CL392">
        <v>0</v>
      </c>
      <c r="CM392">
        <v>2.43487741935484</v>
      </c>
      <c r="CN392">
        <v>0</v>
      </c>
      <c r="CO392">
        <v>3888.62322580645</v>
      </c>
      <c r="CP392">
        <v>16705.4129032258</v>
      </c>
      <c r="CQ392">
        <v>48.562</v>
      </c>
      <c r="CR392">
        <v>50.875</v>
      </c>
      <c r="CS392">
        <v>49.687</v>
      </c>
      <c r="CT392">
        <v>48.395</v>
      </c>
      <c r="CU392">
        <v>47.687</v>
      </c>
      <c r="CV392">
        <v>1960.00161290323</v>
      </c>
      <c r="CW392">
        <v>40.0003225806452</v>
      </c>
      <c r="CX392">
        <v>0</v>
      </c>
      <c r="CY392">
        <v>1656178251</v>
      </c>
      <c r="CZ392">
        <v>0</v>
      </c>
      <c r="DA392">
        <v>0</v>
      </c>
      <c r="DB392" t="s">
        <v>356</v>
      </c>
      <c r="DC392">
        <v>1656081796.1</v>
      </c>
      <c r="DD392">
        <v>1656081786.6</v>
      </c>
      <c r="DE392">
        <v>0</v>
      </c>
      <c r="DF392">
        <v>0.447</v>
      </c>
      <c r="DG392">
        <v>0.012</v>
      </c>
      <c r="DH392">
        <v>1.816</v>
      </c>
      <c r="DI392">
        <v>-0.091</v>
      </c>
      <c r="DJ392">
        <v>420</v>
      </c>
      <c r="DK392">
        <v>13</v>
      </c>
      <c r="DL392">
        <v>0.64</v>
      </c>
      <c r="DM392">
        <v>0.22</v>
      </c>
      <c r="DN392">
        <v>-15.9278268292683</v>
      </c>
      <c r="DO392">
        <v>8.35897003484316</v>
      </c>
      <c r="DP392">
        <v>0.873678819711167</v>
      </c>
      <c r="DQ392">
        <v>0</v>
      </c>
      <c r="DR392">
        <v>2.77493853658537</v>
      </c>
      <c r="DS392">
        <v>0.0258087804878048</v>
      </c>
      <c r="DT392">
        <v>0.00348724264613918</v>
      </c>
      <c r="DU392">
        <v>1</v>
      </c>
      <c r="DV392">
        <v>1</v>
      </c>
      <c r="DW392">
        <v>2</v>
      </c>
      <c r="DX392" t="s">
        <v>375</v>
      </c>
      <c r="DY392">
        <v>2.79573</v>
      </c>
      <c r="DZ392">
        <v>2.71634</v>
      </c>
      <c r="EA392">
        <v>0.0737112</v>
      </c>
      <c r="EB392">
        <v>0.0759434</v>
      </c>
      <c r="EC392">
        <v>0.0870569</v>
      </c>
      <c r="ED392">
        <v>0.0793208</v>
      </c>
      <c r="EE392">
        <v>25720.8</v>
      </c>
      <c r="EF392">
        <v>22280.9</v>
      </c>
      <c r="EG392">
        <v>24895.8</v>
      </c>
      <c r="EH392">
        <v>23517.3</v>
      </c>
      <c r="EI392">
        <v>38887.6</v>
      </c>
      <c r="EJ392">
        <v>35889.6</v>
      </c>
      <c r="EK392">
        <v>45111.9</v>
      </c>
      <c r="EL392">
        <v>42023.1</v>
      </c>
      <c r="EM392">
        <v>1.61197</v>
      </c>
      <c r="EN392">
        <v>2.056</v>
      </c>
      <c r="EO392">
        <v>0.05031</v>
      </c>
      <c r="EP392">
        <v>0</v>
      </c>
      <c r="EQ392">
        <v>27.9686</v>
      </c>
      <c r="ER392">
        <v>999.9</v>
      </c>
      <c r="ES392">
        <v>25.455</v>
      </c>
      <c r="ET392">
        <v>41.382</v>
      </c>
      <c r="EU392">
        <v>26.6037</v>
      </c>
      <c r="EV392">
        <v>52.5936</v>
      </c>
      <c r="EW392">
        <v>33.3774</v>
      </c>
      <c r="EX392">
        <v>2</v>
      </c>
      <c r="EY392">
        <v>0.643097</v>
      </c>
      <c r="EZ392">
        <v>4.7097</v>
      </c>
      <c r="FA392">
        <v>20.1773</v>
      </c>
      <c r="FB392">
        <v>5.23421</v>
      </c>
      <c r="FC392">
        <v>11.992</v>
      </c>
      <c r="FD392">
        <v>4.95565</v>
      </c>
      <c r="FE392">
        <v>3.304</v>
      </c>
      <c r="FF392">
        <v>9999</v>
      </c>
      <c r="FG392">
        <v>313.2</v>
      </c>
      <c r="FH392">
        <v>3906.5</v>
      </c>
      <c r="FI392">
        <v>9999</v>
      </c>
      <c r="FJ392">
        <v>1.86813</v>
      </c>
      <c r="FK392">
        <v>1.86401</v>
      </c>
      <c r="FL392">
        <v>1.87135</v>
      </c>
      <c r="FM392">
        <v>1.86262</v>
      </c>
      <c r="FN392">
        <v>1.86188</v>
      </c>
      <c r="FO392">
        <v>1.86827</v>
      </c>
      <c r="FP392">
        <v>1.85837</v>
      </c>
      <c r="FQ392">
        <v>1.86462</v>
      </c>
      <c r="FR392">
        <v>5</v>
      </c>
      <c r="FS392">
        <v>0</v>
      </c>
      <c r="FT392">
        <v>0</v>
      </c>
      <c r="FU392">
        <v>0</v>
      </c>
      <c r="FV392" t="s">
        <v>358</v>
      </c>
      <c r="FW392" t="s">
        <v>359</v>
      </c>
      <c r="FX392" t="s">
        <v>360</v>
      </c>
      <c r="FY392" t="s">
        <v>360</v>
      </c>
      <c r="FZ392" t="s">
        <v>360</v>
      </c>
      <c r="GA392" t="s">
        <v>360</v>
      </c>
      <c r="GB392">
        <v>0</v>
      </c>
      <c r="GC392">
        <v>100</v>
      </c>
      <c r="GD392">
        <v>100</v>
      </c>
      <c r="GE392">
        <v>1.36</v>
      </c>
      <c r="GF392">
        <v>0.0515</v>
      </c>
      <c r="GG392">
        <v>0.394990895927804</v>
      </c>
      <c r="GH392">
        <v>0.00311535208462502</v>
      </c>
      <c r="GI392">
        <v>-2.16445174003142e-06</v>
      </c>
      <c r="GJ392">
        <v>9.0383515404126e-10</v>
      </c>
      <c r="GK392">
        <v>0.0515542376217994</v>
      </c>
      <c r="GL392">
        <v>0</v>
      </c>
      <c r="GM392">
        <v>0</v>
      </c>
      <c r="GN392">
        <v>0</v>
      </c>
      <c r="GO392">
        <v>18</v>
      </c>
      <c r="GP392">
        <v>2154</v>
      </c>
      <c r="GQ392">
        <v>2</v>
      </c>
      <c r="GR392">
        <v>17</v>
      </c>
      <c r="GS392">
        <v>1607.6</v>
      </c>
      <c r="GT392">
        <v>1607.8</v>
      </c>
      <c r="GU392">
        <v>1.34155</v>
      </c>
      <c r="GV392">
        <v>2.42188</v>
      </c>
      <c r="GW392">
        <v>1.99829</v>
      </c>
      <c r="GX392">
        <v>2.65869</v>
      </c>
      <c r="GY392">
        <v>2.09351</v>
      </c>
      <c r="GZ392">
        <v>2.38281</v>
      </c>
      <c r="HA392">
        <v>45.1768</v>
      </c>
      <c r="HB392">
        <v>14.3772</v>
      </c>
      <c r="HC392">
        <v>18</v>
      </c>
      <c r="HD392">
        <v>377.998</v>
      </c>
      <c r="HE392">
        <v>676.703</v>
      </c>
      <c r="HF392">
        <v>22.9993</v>
      </c>
      <c r="HG392">
        <v>35.2538</v>
      </c>
      <c r="HH392">
        <v>30.0003</v>
      </c>
      <c r="HI392">
        <v>35.2901</v>
      </c>
      <c r="HJ392">
        <v>35.2563</v>
      </c>
      <c r="HK392">
        <v>26.9018</v>
      </c>
      <c r="HL392">
        <v>14.0141</v>
      </c>
      <c r="HM392">
        <v>3.08275</v>
      </c>
      <c r="HN392">
        <v>23</v>
      </c>
      <c r="HO392">
        <v>426.841</v>
      </c>
      <c r="HP392">
        <v>21.5834</v>
      </c>
      <c r="HQ392">
        <v>95.3982</v>
      </c>
      <c r="HR392">
        <v>98.7383</v>
      </c>
    </row>
    <row r="393" spans="1:226">
      <c r="A393">
        <v>377</v>
      </c>
      <c r="B393">
        <v>1656178257.1</v>
      </c>
      <c r="C393">
        <v>8460.59999990463</v>
      </c>
      <c r="D393" t="s">
        <v>1116</v>
      </c>
      <c r="E393" t="s">
        <v>1117</v>
      </c>
      <c r="F393">
        <v>5</v>
      </c>
      <c r="G393" t="s">
        <v>1069</v>
      </c>
      <c r="H393" t="s">
        <v>354</v>
      </c>
      <c r="I393">
        <v>1656178249.25517</v>
      </c>
      <c r="J393">
        <f>(K393)/1000</f>
        <v>0</v>
      </c>
      <c r="K393">
        <f>IF(BF393, AN393, AH393)</f>
        <v>0</v>
      </c>
      <c r="L393">
        <f>IF(BF393, AI393, AG393)</f>
        <v>0</v>
      </c>
      <c r="M393">
        <f>BH393 - IF(AU393&gt;1, L393*BB393*100.0/(AW393*BV393), 0)</f>
        <v>0</v>
      </c>
      <c r="N393">
        <f>((T393-J393/2)*M393-L393)/(T393+J393/2)</f>
        <v>0</v>
      </c>
      <c r="O393">
        <f>N393*(BO393+BP393)/1000.0</f>
        <v>0</v>
      </c>
      <c r="P393">
        <f>(BH393 - IF(AU393&gt;1, L393*BB393*100.0/(AW393*BV393), 0))*(BO393+BP393)/1000.0</f>
        <v>0</v>
      </c>
      <c r="Q393">
        <f>2.0/((1/S393-1/R393)+SIGN(S393)*SQRT((1/S393-1/R393)*(1/S393-1/R393) + 4*BC393/((BC393+1)*(BC393+1))*(2*1/S393*1/R393-1/R393*1/R393)))</f>
        <v>0</v>
      </c>
      <c r="R393">
        <f>IF(LEFT(BD393,1)&lt;&gt;"0",IF(LEFT(BD393,1)="1",3.0,BE393),$D$5+$E$5*(BV393*BO393/($K$5*1000))+$F$5*(BV393*BO393/($K$5*1000))*MAX(MIN(BB393,$J$5),$I$5)*MAX(MIN(BB393,$J$5),$I$5)+$G$5*MAX(MIN(BB393,$J$5),$I$5)*(BV393*BO393/($K$5*1000))+$H$5*(BV393*BO393/($K$5*1000))*(BV393*BO393/($K$5*1000)))</f>
        <v>0</v>
      </c>
      <c r="S393">
        <f>J393*(1000-(1000*0.61365*exp(17.502*W393/(240.97+W393))/(BO393+BP393)+BJ393)/2)/(1000*0.61365*exp(17.502*W393/(240.97+W393))/(BO393+BP393)-BJ393)</f>
        <v>0</v>
      </c>
      <c r="T393">
        <f>1/((BC393+1)/(Q393/1.6)+1/(R393/1.37)) + BC393/((BC393+1)/(Q393/1.6) + BC393/(R393/1.37))</f>
        <v>0</v>
      </c>
      <c r="U393">
        <f>(AX393*BA393)</f>
        <v>0</v>
      </c>
      <c r="V393">
        <f>(BQ393+(U393+2*0.95*5.67E-8*(((BQ393+$B$7)+273)^4-(BQ393+273)^4)-44100*J393)/(1.84*29.3*R393+8*0.95*5.67E-8*(BQ393+273)^3))</f>
        <v>0</v>
      </c>
      <c r="W393">
        <f>($C$7*BR393+$D$7*BS393+$E$7*V393)</f>
        <v>0</v>
      </c>
      <c r="X393">
        <f>0.61365*exp(17.502*W393/(240.97+W393))</f>
        <v>0</v>
      </c>
      <c r="Y393">
        <f>(Z393/AA393*100)</f>
        <v>0</v>
      </c>
      <c r="Z393">
        <f>BJ393*(BO393+BP393)/1000</f>
        <v>0</v>
      </c>
      <c r="AA393">
        <f>0.61365*exp(17.502*BQ393/(240.97+BQ393))</f>
        <v>0</v>
      </c>
      <c r="AB393">
        <f>(X393-BJ393*(BO393+BP393)/1000)</f>
        <v>0</v>
      </c>
      <c r="AC393">
        <f>(-J393*44100)</f>
        <v>0</v>
      </c>
      <c r="AD393">
        <f>2*29.3*R393*0.92*(BQ393-W393)</f>
        <v>0</v>
      </c>
      <c r="AE393">
        <f>2*0.95*5.67E-8*(((BQ393+$B$7)+273)^4-(W393+273)^4)</f>
        <v>0</v>
      </c>
      <c r="AF393">
        <f>U393+AE393+AC393+AD393</f>
        <v>0</v>
      </c>
      <c r="AG393">
        <f>BN393*AU393*(BI393-BH393*(1000-AU393*BK393)/(1000-AU393*BJ393))/(100*BB393)</f>
        <v>0</v>
      </c>
      <c r="AH393">
        <f>1000*BN393*AU393*(BJ393-BK393)/(100*BB393*(1000-AU393*BJ393))</f>
        <v>0</v>
      </c>
      <c r="AI393">
        <f>(AJ393 - AK393 - BO393*1E3/(8.314*(BQ393+273.15)) * AM393/BN393 * AL393) * BN393/(100*BB393) * (1000 - BK393)/1000</f>
        <v>0</v>
      </c>
      <c r="AJ393">
        <v>429.357570463703</v>
      </c>
      <c r="AK393">
        <v>415.379842424242</v>
      </c>
      <c r="AL393">
        <v>0.0550262840510394</v>
      </c>
      <c r="AM393">
        <v>66.8791295420707</v>
      </c>
      <c r="AN393">
        <f>(AP393 - AO393 + BO393*1E3/(8.314*(BQ393+273.15)) * AR393/BN393 * AQ393) * BN393/(100*BB393) * 1000/(1000 - AP393)</f>
        <v>0</v>
      </c>
      <c r="AO393">
        <v>21.5492550539881</v>
      </c>
      <c r="AP393">
        <v>24.3360062937063</v>
      </c>
      <c r="AQ393">
        <v>7.47636997147155e-05</v>
      </c>
      <c r="AR393">
        <v>78.9869845117547</v>
      </c>
      <c r="AS393">
        <v>56</v>
      </c>
      <c r="AT393">
        <v>11</v>
      </c>
      <c r="AU393">
        <f>IF(AS393*$H$13&gt;=AW393,1.0,(AW393/(AW393-AS393*$H$13)))</f>
        <v>0</v>
      </c>
      <c r="AV393">
        <f>(AU393-1)*100</f>
        <v>0</v>
      </c>
      <c r="AW393">
        <f>MAX(0,($B$13+$C$13*BV393)/(1+$D$13*BV393)*BO393/(BQ393+273)*$E$13)</f>
        <v>0</v>
      </c>
      <c r="AX393">
        <f>$B$11*BW393+$C$11*BX393+$F$11*CI393*(1-CL393)</f>
        <v>0</v>
      </c>
      <c r="AY393">
        <f>AX393*AZ393</f>
        <v>0</v>
      </c>
      <c r="AZ393">
        <f>($B$11*$D$9+$C$11*$D$9+$F$11*((CV393+CN393)/MAX(CV393+CN393+CW393, 0.1)*$I$9+CW393/MAX(CV393+CN393+CW393, 0.1)*$J$9))/($B$11+$C$11+$F$11)</f>
        <v>0</v>
      </c>
      <c r="BA393">
        <f>($B$11*$K$9+$C$11*$K$9+$F$11*((CV393+CN393)/MAX(CV393+CN393+CW393, 0.1)*$P$9+CW393/MAX(CV393+CN393+CW393, 0.1)*$Q$9))/($B$11+$C$11+$F$11)</f>
        <v>0</v>
      </c>
      <c r="BB393">
        <v>2.18</v>
      </c>
      <c r="BC393">
        <v>0.5</v>
      </c>
      <c r="BD393" t="s">
        <v>355</v>
      </c>
      <c r="BE393">
        <v>2</v>
      </c>
      <c r="BF393" t="b">
        <v>1</v>
      </c>
      <c r="BG393">
        <v>1656178249.25517</v>
      </c>
      <c r="BH393">
        <v>404.94975862069</v>
      </c>
      <c r="BI393">
        <v>420.27324137931</v>
      </c>
      <c r="BJ393">
        <v>24.3279448275862</v>
      </c>
      <c r="BK393">
        <v>21.5483379310345</v>
      </c>
      <c r="BL393">
        <v>403.590689655172</v>
      </c>
      <c r="BM393">
        <v>24.2764</v>
      </c>
      <c r="BN393">
        <v>499.998310344828</v>
      </c>
      <c r="BO393">
        <v>76.3422517241379</v>
      </c>
      <c r="BP393">
        <v>0.0999875551724138</v>
      </c>
      <c r="BQ393">
        <v>27.680824137931</v>
      </c>
      <c r="BR393">
        <v>28.7813103448276</v>
      </c>
      <c r="BS393">
        <v>999.9</v>
      </c>
      <c r="BT393">
        <v>0</v>
      </c>
      <c r="BU393">
        <v>0</v>
      </c>
      <c r="BV393">
        <v>10000.6906896552</v>
      </c>
      <c r="BW393">
        <v>0</v>
      </c>
      <c r="BX393">
        <v>2074.34413793103</v>
      </c>
      <c r="BY393">
        <v>-15.3234862068966</v>
      </c>
      <c r="BZ393">
        <v>415.047103448276</v>
      </c>
      <c r="CA393">
        <v>429.529</v>
      </c>
      <c r="CB393">
        <v>2.77961965517241</v>
      </c>
      <c r="CC393">
        <v>420.27324137931</v>
      </c>
      <c r="CD393">
        <v>21.5483379310345</v>
      </c>
      <c r="CE393">
        <v>1.85725068965517</v>
      </c>
      <c r="CF393">
        <v>1.64504827586207</v>
      </c>
      <c r="CG393">
        <v>16.2771551724138</v>
      </c>
      <c r="CH393">
        <v>14.3873827586207</v>
      </c>
      <c r="CI393">
        <v>2000.00620689655</v>
      </c>
      <c r="CJ393">
        <v>0.980000586206897</v>
      </c>
      <c r="CK393">
        <v>0.0199998275862069</v>
      </c>
      <c r="CL393">
        <v>0</v>
      </c>
      <c r="CM393">
        <v>2.44349310344828</v>
      </c>
      <c r="CN393">
        <v>0</v>
      </c>
      <c r="CO393">
        <v>3893.2024137931</v>
      </c>
      <c r="CP393">
        <v>16705.4586206897</v>
      </c>
      <c r="CQ393">
        <v>48.562</v>
      </c>
      <c r="CR393">
        <v>50.875</v>
      </c>
      <c r="CS393">
        <v>49.687</v>
      </c>
      <c r="CT393">
        <v>48.4156206896551</v>
      </c>
      <c r="CU393">
        <v>47.6956896551724</v>
      </c>
      <c r="CV393">
        <v>1960.00586206897</v>
      </c>
      <c r="CW393">
        <v>40.0003448275862</v>
      </c>
      <c r="CX393">
        <v>0</v>
      </c>
      <c r="CY393">
        <v>1656178255.8</v>
      </c>
      <c r="CZ393">
        <v>0</v>
      </c>
      <c r="DA393">
        <v>0</v>
      </c>
      <c r="DB393" t="s">
        <v>356</v>
      </c>
      <c r="DC393">
        <v>1656081796.1</v>
      </c>
      <c r="DD393">
        <v>1656081786.6</v>
      </c>
      <c r="DE393">
        <v>0</v>
      </c>
      <c r="DF393">
        <v>0.447</v>
      </c>
      <c r="DG393">
        <v>0.012</v>
      </c>
      <c r="DH393">
        <v>1.816</v>
      </c>
      <c r="DI393">
        <v>-0.091</v>
      </c>
      <c r="DJ393">
        <v>420</v>
      </c>
      <c r="DK393">
        <v>13</v>
      </c>
      <c r="DL393">
        <v>0.64</v>
      </c>
      <c r="DM393">
        <v>0.22</v>
      </c>
      <c r="DN393">
        <v>-15.5017634146341</v>
      </c>
      <c r="DO393">
        <v>4.00851637630662</v>
      </c>
      <c r="DP393">
        <v>0.488124798994292</v>
      </c>
      <c r="DQ393">
        <v>0</v>
      </c>
      <c r="DR393">
        <v>2.77694414634146</v>
      </c>
      <c r="DS393">
        <v>0.0468616724738687</v>
      </c>
      <c r="DT393">
        <v>0.00492214159993428</v>
      </c>
      <c r="DU393">
        <v>1</v>
      </c>
      <c r="DV393">
        <v>1</v>
      </c>
      <c r="DW393">
        <v>2</v>
      </c>
      <c r="DX393" t="s">
        <v>375</v>
      </c>
      <c r="DY393">
        <v>2.79567</v>
      </c>
      <c r="DZ393">
        <v>2.71661</v>
      </c>
      <c r="EA393">
        <v>0.0737568</v>
      </c>
      <c r="EB393">
        <v>0.0763558</v>
      </c>
      <c r="EC393">
        <v>0.0870687</v>
      </c>
      <c r="ED393">
        <v>0.0793231</v>
      </c>
      <c r="EE393">
        <v>25719.8</v>
      </c>
      <c r="EF393">
        <v>22271</v>
      </c>
      <c r="EG393">
        <v>24896</v>
      </c>
      <c r="EH393">
        <v>23517.3</v>
      </c>
      <c r="EI393">
        <v>38887.1</v>
      </c>
      <c r="EJ393">
        <v>35889.6</v>
      </c>
      <c r="EK393">
        <v>45111.9</v>
      </c>
      <c r="EL393">
        <v>42023.1</v>
      </c>
      <c r="EM393">
        <v>1.61185</v>
      </c>
      <c r="EN393">
        <v>2.05585</v>
      </c>
      <c r="EO393">
        <v>0.0490062</v>
      </c>
      <c r="EP393">
        <v>0</v>
      </c>
      <c r="EQ393">
        <v>27.9765</v>
      </c>
      <c r="ER393">
        <v>999.9</v>
      </c>
      <c r="ES393">
        <v>25.455</v>
      </c>
      <c r="ET393">
        <v>41.382</v>
      </c>
      <c r="EU393">
        <v>26.6051</v>
      </c>
      <c r="EV393">
        <v>52.6636</v>
      </c>
      <c r="EW393">
        <v>33.2572</v>
      </c>
      <c r="EX393">
        <v>2</v>
      </c>
      <c r="EY393">
        <v>0.643087</v>
      </c>
      <c r="EZ393">
        <v>4.7095</v>
      </c>
      <c r="FA393">
        <v>20.1771</v>
      </c>
      <c r="FB393">
        <v>5.23316</v>
      </c>
      <c r="FC393">
        <v>11.992</v>
      </c>
      <c r="FD393">
        <v>4.95545</v>
      </c>
      <c r="FE393">
        <v>3.30398</v>
      </c>
      <c r="FF393">
        <v>9999</v>
      </c>
      <c r="FG393">
        <v>313.2</v>
      </c>
      <c r="FH393">
        <v>3906.8</v>
      </c>
      <c r="FI393">
        <v>9999</v>
      </c>
      <c r="FJ393">
        <v>1.86814</v>
      </c>
      <c r="FK393">
        <v>1.86401</v>
      </c>
      <c r="FL393">
        <v>1.87136</v>
      </c>
      <c r="FM393">
        <v>1.86261</v>
      </c>
      <c r="FN393">
        <v>1.86188</v>
      </c>
      <c r="FO393">
        <v>1.86821</v>
      </c>
      <c r="FP393">
        <v>1.85837</v>
      </c>
      <c r="FQ393">
        <v>1.86462</v>
      </c>
      <c r="FR393">
        <v>5</v>
      </c>
      <c r="FS393">
        <v>0</v>
      </c>
      <c r="FT393">
        <v>0</v>
      </c>
      <c r="FU393">
        <v>0</v>
      </c>
      <c r="FV393" t="s">
        <v>358</v>
      </c>
      <c r="FW393" t="s">
        <v>359</v>
      </c>
      <c r="FX393" t="s">
        <v>360</v>
      </c>
      <c r="FY393" t="s">
        <v>360</v>
      </c>
      <c r="FZ393" t="s">
        <v>360</v>
      </c>
      <c r="GA393" t="s">
        <v>360</v>
      </c>
      <c r="GB393">
        <v>0</v>
      </c>
      <c r="GC393">
        <v>100</v>
      </c>
      <c r="GD393">
        <v>100</v>
      </c>
      <c r="GE393">
        <v>1.36</v>
      </c>
      <c r="GF393">
        <v>0.0516</v>
      </c>
      <c r="GG393">
        <v>0.394990895927804</v>
      </c>
      <c r="GH393">
        <v>0.00311535208462502</v>
      </c>
      <c r="GI393">
        <v>-2.16445174003142e-06</v>
      </c>
      <c r="GJ393">
        <v>9.0383515404126e-10</v>
      </c>
      <c r="GK393">
        <v>0.0515542376217994</v>
      </c>
      <c r="GL393">
        <v>0</v>
      </c>
      <c r="GM393">
        <v>0</v>
      </c>
      <c r="GN393">
        <v>0</v>
      </c>
      <c r="GO393">
        <v>18</v>
      </c>
      <c r="GP393">
        <v>2154</v>
      </c>
      <c r="GQ393">
        <v>2</v>
      </c>
      <c r="GR393">
        <v>17</v>
      </c>
      <c r="GS393">
        <v>1607.7</v>
      </c>
      <c r="GT393">
        <v>1607.8</v>
      </c>
      <c r="GU393">
        <v>1.36841</v>
      </c>
      <c r="GV393">
        <v>2.42798</v>
      </c>
      <c r="GW393">
        <v>1.99829</v>
      </c>
      <c r="GX393">
        <v>2.65747</v>
      </c>
      <c r="GY393">
        <v>2.09351</v>
      </c>
      <c r="GZ393">
        <v>2.35352</v>
      </c>
      <c r="HA393">
        <v>45.1768</v>
      </c>
      <c r="HB393">
        <v>14.3772</v>
      </c>
      <c r="HC393">
        <v>18</v>
      </c>
      <c r="HD393">
        <v>377.947</v>
      </c>
      <c r="HE393">
        <v>676.599</v>
      </c>
      <c r="HF393">
        <v>22.9997</v>
      </c>
      <c r="HG393">
        <v>35.2566</v>
      </c>
      <c r="HH393">
        <v>30.0002</v>
      </c>
      <c r="HI393">
        <v>35.2931</v>
      </c>
      <c r="HJ393">
        <v>35.2589</v>
      </c>
      <c r="HK393">
        <v>27.4246</v>
      </c>
      <c r="HL393">
        <v>14.0141</v>
      </c>
      <c r="HM393">
        <v>3.08275</v>
      </c>
      <c r="HN393">
        <v>23</v>
      </c>
      <c r="HO393">
        <v>440.35</v>
      </c>
      <c r="HP393">
        <v>21.576</v>
      </c>
      <c r="HQ393">
        <v>95.3986</v>
      </c>
      <c r="HR393">
        <v>98.7385</v>
      </c>
    </row>
    <row r="394" spans="1:226">
      <c r="A394">
        <v>378</v>
      </c>
      <c r="B394">
        <v>1656178262.1</v>
      </c>
      <c r="C394">
        <v>8465.59999990463</v>
      </c>
      <c r="D394" t="s">
        <v>1118</v>
      </c>
      <c r="E394" t="s">
        <v>1119</v>
      </c>
      <c r="F394">
        <v>5</v>
      </c>
      <c r="G394" t="s">
        <v>1069</v>
      </c>
      <c r="H394" t="s">
        <v>354</v>
      </c>
      <c r="I394">
        <v>1656178254.33214</v>
      </c>
      <c r="J394">
        <f>(K394)/1000</f>
        <v>0</v>
      </c>
      <c r="K394">
        <f>IF(BF394, AN394, AH394)</f>
        <v>0</v>
      </c>
      <c r="L394">
        <f>IF(BF394, AI394, AG394)</f>
        <v>0</v>
      </c>
      <c r="M394">
        <f>BH394 - IF(AU394&gt;1, L394*BB394*100.0/(AW394*BV394), 0)</f>
        <v>0</v>
      </c>
      <c r="N394">
        <f>((T394-J394/2)*M394-L394)/(T394+J394/2)</f>
        <v>0</v>
      </c>
      <c r="O394">
        <f>N394*(BO394+BP394)/1000.0</f>
        <v>0</v>
      </c>
      <c r="P394">
        <f>(BH394 - IF(AU394&gt;1, L394*BB394*100.0/(AW394*BV394), 0))*(BO394+BP394)/1000.0</f>
        <v>0</v>
      </c>
      <c r="Q394">
        <f>2.0/((1/S394-1/R394)+SIGN(S394)*SQRT((1/S394-1/R394)*(1/S394-1/R394) + 4*BC394/((BC394+1)*(BC394+1))*(2*1/S394*1/R394-1/R394*1/R394)))</f>
        <v>0</v>
      </c>
      <c r="R394">
        <f>IF(LEFT(BD394,1)&lt;&gt;"0",IF(LEFT(BD394,1)="1",3.0,BE394),$D$5+$E$5*(BV394*BO394/($K$5*1000))+$F$5*(BV394*BO394/($K$5*1000))*MAX(MIN(BB394,$J$5),$I$5)*MAX(MIN(BB394,$J$5),$I$5)+$G$5*MAX(MIN(BB394,$J$5),$I$5)*(BV394*BO394/($K$5*1000))+$H$5*(BV394*BO394/($K$5*1000))*(BV394*BO394/($K$5*1000)))</f>
        <v>0</v>
      </c>
      <c r="S394">
        <f>J394*(1000-(1000*0.61365*exp(17.502*W394/(240.97+W394))/(BO394+BP394)+BJ394)/2)/(1000*0.61365*exp(17.502*W394/(240.97+W394))/(BO394+BP394)-BJ394)</f>
        <v>0</v>
      </c>
      <c r="T394">
        <f>1/((BC394+1)/(Q394/1.6)+1/(R394/1.37)) + BC394/((BC394+1)/(Q394/1.6) + BC394/(R394/1.37))</f>
        <v>0</v>
      </c>
      <c r="U394">
        <f>(AX394*BA394)</f>
        <v>0</v>
      </c>
      <c r="V394">
        <f>(BQ394+(U394+2*0.95*5.67E-8*(((BQ394+$B$7)+273)^4-(BQ394+273)^4)-44100*J394)/(1.84*29.3*R394+8*0.95*5.67E-8*(BQ394+273)^3))</f>
        <v>0</v>
      </c>
      <c r="W394">
        <f>($C$7*BR394+$D$7*BS394+$E$7*V394)</f>
        <v>0</v>
      </c>
      <c r="X394">
        <f>0.61365*exp(17.502*W394/(240.97+W394))</f>
        <v>0</v>
      </c>
      <c r="Y394">
        <f>(Z394/AA394*100)</f>
        <v>0</v>
      </c>
      <c r="Z394">
        <f>BJ394*(BO394+BP394)/1000</f>
        <v>0</v>
      </c>
      <c r="AA394">
        <f>0.61365*exp(17.502*BQ394/(240.97+BQ394))</f>
        <v>0</v>
      </c>
      <c r="AB394">
        <f>(X394-BJ394*(BO394+BP394)/1000)</f>
        <v>0</v>
      </c>
      <c r="AC394">
        <f>(-J394*44100)</f>
        <v>0</v>
      </c>
      <c r="AD394">
        <f>2*29.3*R394*0.92*(BQ394-W394)</f>
        <v>0</v>
      </c>
      <c r="AE394">
        <f>2*0.95*5.67E-8*(((BQ394+$B$7)+273)^4-(W394+273)^4)</f>
        <v>0</v>
      </c>
      <c r="AF394">
        <f>U394+AE394+AC394+AD394</f>
        <v>0</v>
      </c>
      <c r="AG394">
        <f>BN394*AU394*(BI394-BH394*(1000-AU394*BK394)/(1000-AU394*BJ394))/(100*BB394)</f>
        <v>0</v>
      </c>
      <c r="AH394">
        <f>1000*BN394*AU394*(BJ394-BK394)/(100*BB394*(1000-AU394*BJ394))</f>
        <v>0</v>
      </c>
      <c r="AI394">
        <f>(AJ394 - AK394 - BO394*1E3/(8.314*(BQ394+273.15)) * AM394/BN394 * AL394) * BN394/(100*BB394) * (1000 - BK394)/1000</f>
        <v>0</v>
      </c>
      <c r="AJ394">
        <v>435.568436420283</v>
      </c>
      <c r="AK394">
        <v>418.445242424242</v>
      </c>
      <c r="AL394">
        <v>0.748396150552813</v>
      </c>
      <c r="AM394">
        <v>66.8791295420707</v>
      </c>
      <c r="AN394">
        <f>(AP394 - AO394 + BO394*1E3/(8.314*(BQ394+273.15)) * AR394/BN394 * AQ394) * BN394/(100*BB394) * 1000/(1000 - AP394)</f>
        <v>0</v>
      </c>
      <c r="AO394">
        <v>21.5495569911495</v>
      </c>
      <c r="AP394">
        <v>24.3434580419581</v>
      </c>
      <c r="AQ394">
        <v>3.2492280296185e-05</v>
      </c>
      <c r="AR394">
        <v>78.9869845117547</v>
      </c>
      <c r="AS394">
        <v>56</v>
      </c>
      <c r="AT394">
        <v>11</v>
      </c>
      <c r="AU394">
        <f>IF(AS394*$H$13&gt;=AW394,1.0,(AW394/(AW394-AS394*$H$13)))</f>
        <v>0</v>
      </c>
      <c r="AV394">
        <f>(AU394-1)*100</f>
        <v>0</v>
      </c>
      <c r="AW394">
        <f>MAX(0,($B$13+$C$13*BV394)/(1+$D$13*BV394)*BO394/(BQ394+273)*$E$13)</f>
        <v>0</v>
      </c>
      <c r="AX394">
        <f>$B$11*BW394+$C$11*BX394+$F$11*CI394*(1-CL394)</f>
        <v>0</v>
      </c>
      <c r="AY394">
        <f>AX394*AZ394</f>
        <v>0</v>
      </c>
      <c r="AZ394">
        <f>($B$11*$D$9+$C$11*$D$9+$F$11*((CV394+CN394)/MAX(CV394+CN394+CW394, 0.1)*$I$9+CW394/MAX(CV394+CN394+CW394, 0.1)*$J$9))/($B$11+$C$11+$F$11)</f>
        <v>0</v>
      </c>
      <c r="BA394">
        <f>($B$11*$K$9+$C$11*$K$9+$F$11*((CV394+CN394)/MAX(CV394+CN394+CW394, 0.1)*$P$9+CW394/MAX(CV394+CN394+CW394, 0.1)*$Q$9))/($B$11+$C$11+$F$11)</f>
        <v>0</v>
      </c>
      <c r="BB394">
        <v>2.18</v>
      </c>
      <c r="BC394">
        <v>0.5</v>
      </c>
      <c r="BD394" t="s">
        <v>355</v>
      </c>
      <c r="BE394">
        <v>2</v>
      </c>
      <c r="BF394" t="b">
        <v>1</v>
      </c>
      <c r="BG394">
        <v>1656178254.33214</v>
      </c>
      <c r="BH394">
        <v>405.580821428571</v>
      </c>
      <c r="BI394">
        <v>422.840714285714</v>
      </c>
      <c r="BJ394">
        <v>24.3337071428571</v>
      </c>
      <c r="BK394">
        <v>21.5488035714286</v>
      </c>
      <c r="BL394">
        <v>404.220535714286</v>
      </c>
      <c r="BM394">
        <v>24.2821464285714</v>
      </c>
      <c r="BN394">
        <v>500.006964285714</v>
      </c>
      <c r="BO394">
        <v>76.3419571428571</v>
      </c>
      <c r="BP394">
        <v>0.100000732142857</v>
      </c>
      <c r="BQ394">
        <v>27.6808714285714</v>
      </c>
      <c r="BR394">
        <v>28.7847107142857</v>
      </c>
      <c r="BS394">
        <v>999.9</v>
      </c>
      <c r="BT394">
        <v>0</v>
      </c>
      <c r="BU394">
        <v>0</v>
      </c>
      <c r="BV394">
        <v>9990.39964285714</v>
      </c>
      <c r="BW394">
        <v>0</v>
      </c>
      <c r="BX394">
        <v>2075.41714285714</v>
      </c>
      <c r="BY394">
        <v>-17.2599321428571</v>
      </c>
      <c r="BZ394">
        <v>415.696321428572</v>
      </c>
      <c r="CA394">
        <v>432.153107142857</v>
      </c>
      <c r="CB394">
        <v>2.78490642857143</v>
      </c>
      <c r="CC394">
        <v>422.840714285714</v>
      </c>
      <c r="CD394">
        <v>21.5488035714286</v>
      </c>
      <c r="CE394">
        <v>1.85768214285714</v>
      </c>
      <c r="CF394">
        <v>1.64507821428571</v>
      </c>
      <c r="CG394">
        <v>16.2808</v>
      </c>
      <c r="CH394">
        <v>14.3876571428571</v>
      </c>
      <c r="CI394">
        <v>2000.00571428571</v>
      </c>
      <c r="CJ394">
        <v>0.980000678571429</v>
      </c>
      <c r="CK394">
        <v>0.0199997321428571</v>
      </c>
      <c r="CL394">
        <v>0</v>
      </c>
      <c r="CM394">
        <v>2.44097142857143</v>
      </c>
      <c r="CN394">
        <v>0</v>
      </c>
      <c r="CO394">
        <v>3900.47321428571</v>
      </c>
      <c r="CP394">
        <v>16705.45</v>
      </c>
      <c r="CQ394">
        <v>48.562</v>
      </c>
      <c r="CR394">
        <v>50.875</v>
      </c>
      <c r="CS394">
        <v>49.687</v>
      </c>
      <c r="CT394">
        <v>48.437</v>
      </c>
      <c r="CU394">
        <v>47.7005</v>
      </c>
      <c r="CV394">
        <v>1960.00571428571</v>
      </c>
      <c r="CW394">
        <v>40.0003571428571</v>
      </c>
      <c r="CX394">
        <v>0</v>
      </c>
      <c r="CY394">
        <v>1656178261.2</v>
      </c>
      <c r="CZ394">
        <v>0</v>
      </c>
      <c r="DA394">
        <v>0</v>
      </c>
      <c r="DB394" t="s">
        <v>356</v>
      </c>
      <c r="DC394">
        <v>1656081796.1</v>
      </c>
      <c r="DD394">
        <v>1656081786.6</v>
      </c>
      <c r="DE394">
        <v>0</v>
      </c>
      <c r="DF394">
        <v>0.447</v>
      </c>
      <c r="DG394">
        <v>0.012</v>
      </c>
      <c r="DH394">
        <v>1.816</v>
      </c>
      <c r="DI394">
        <v>-0.091</v>
      </c>
      <c r="DJ394">
        <v>420</v>
      </c>
      <c r="DK394">
        <v>13</v>
      </c>
      <c r="DL394">
        <v>0.64</v>
      </c>
      <c r="DM394">
        <v>0.22</v>
      </c>
      <c r="DN394">
        <v>-16.7111926829268</v>
      </c>
      <c r="DO394">
        <v>-20.1689770034843</v>
      </c>
      <c r="DP394">
        <v>2.68628485780334</v>
      </c>
      <c r="DQ394">
        <v>0</v>
      </c>
      <c r="DR394">
        <v>2.78200073170732</v>
      </c>
      <c r="DS394">
        <v>0.0623134494773478</v>
      </c>
      <c r="DT394">
        <v>0.00620644330426004</v>
      </c>
      <c r="DU394">
        <v>1</v>
      </c>
      <c r="DV394">
        <v>1</v>
      </c>
      <c r="DW394">
        <v>2</v>
      </c>
      <c r="DX394" t="s">
        <v>375</v>
      </c>
      <c r="DY394">
        <v>2.79579</v>
      </c>
      <c r="DZ394">
        <v>2.71621</v>
      </c>
      <c r="EA394">
        <v>0.0742391</v>
      </c>
      <c r="EB394">
        <v>0.0778533</v>
      </c>
      <c r="EC394">
        <v>0.0870896</v>
      </c>
      <c r="ED394">
        <v>0.0793227</v>
      </c>
      <c r="EE394">
        <v>25706.2</v>
      </c>
      <c r="EF394">
        <v>22234.6</v>
      </c>
      <c r="EG394">
        <v>24895.8</v>
      </c>
      <c r="EH394">
        <v>23517</v>
      </c>
      <c r="EI394">
        <v>38886.1</v>
      </c>
      <c r="EJ394">
        <v>35889.2</v>
      </c>
      <c r="EK394">
        <v>45111.7</v>
      </c>
      <c r="EL394">
        <v>42022.6</v>
      </c>
      <c r="EM394">
        <v>1.6118</v>
      </c>
      <c r="EN394">
        <v>2.05588</v>
      </c>
      <c r="EO394">
        <v>0.0484735</v>
      </c>
      <c r="EP394">
        <v>0</v>
      </c>
      <c r="EQ394">
        <v>27.9835</v>
      </c>
      <c r="ER394">
        <v>999.9</v>
      </c>
      <c r="ES394">
        <v>25.455</v>
      </c>
      <c r="ET394">
        <v>41.382</v>
      </c>
      <c r="EU394">
        <v>26.6032</v>
      </c>
      <c r="EV394">
        <v>52.3136</v>
      </c>
      <c r="EW394">
        <v>33.0929</v>
      </c>
      <c r="EX394">
        <v>2</v>
      </c>
      <c r="EY394">
        <v>0.643532</v>
      </c>
      <c r="EZ394">
        <v>4.70382</v>
      </c>
      <c r="FA394">
        <v>20.1772</v>
      </c>
      <c r="FB394">
        <v>5.23301</v>
      </c>
      <c r="FC394">
        <v>11.992</v>
      </c>
      <c r="FD394">
        <v>4.9555</v>
      </c>
      <c r="FE394">
        <v>3.30393</v>
      </c>
      <c r="FF394">
        <v>9999</v>
      </c>
      <c r="FG394">
        <v>313.2</v>
      </c>
      <c r="FH394">
        <v>3906.8</v>
      </c>
      <c r="FI394">
        <v>9999</v>
      </c>
      <c r="FJ394">
        <v>1.86813</v>
      </c>
      <c r="FK394">
        <v>1.86401</v>
      </c>
      <c r="FL394">
        <v>1.87134</v>
      </c>
      <c r="FM394">
        <v>1.86261</v>
      </c>
      <c r="FN394">
        <v>1.86188</v>
      </c>
      <c r="FO394">
        <v>1.86822</v>
      </c>
      <c r="FP394">
        <v>1.85837</v>
      </c>
      <c r="FQ394">
        <v>1.86462</v>
      </c>
      <c r="FR394">
        <v>5</v>
      </c>
      <c r="FS394">
        <v>0</v>
      </c>
      <c r="FT394">
        <v>0</v>
      </c>
      <c r="FU394">
        <v>0</v>
      </c>
      <c r="FV394" t="s">
        <v>358</v>
      </c>
      <c r="FW394" t="s">
        <v>359</v>
      </c>
      <c r="FX394" t="s">
        <v>360</v>
      </c>
      <c r="FY394" t="s">
        <v>360</v>
      </c>
      <c r="FZ394" t="s">
        <v>360</v>
      </c>
      <c r="GA394" t="s">
        <v>360</v>
      </c>
      <c r="GB394">
        <v>0</v>
      </c>
      <c r="GC394">
        <v>100</v>
      </c>
      <c r="GD394">
        <v>100</v>
      </c>
      <c r="GE394">
        <v>1.366</v>
      </c>
      <c r="GF394">
        <v>0.0516</v>
      </c>
      <c r="GG394">
        <v>0.394990895927804</v>
      </c>
      <c r="GH394">
        <v>0.00311535208462502</v>
      </c>
      <c r="GI394">
        <v>-2.16445174003142e-06</v>
      </c>
      <c r="GJ394">
        <v>9.0383515404126e-10</v>
      </c>
      <c r="GK394">
        <v>0.0515542376217994</v>
      </c>
      <c r="GL394">
        <v>0</v>
      </c>
      <c r="GM394">
        <v>0</v>
      </c>
      <c r="GN394">
        <v>0</v>
      </c>
      <c r="GO394">
        <v>18</v>
      </c>
      <c r="GP394">
        <v>2154</v>
      </c>
      <c r="GQ394">
        <v>2</v>
      </c>
      <c r="GR394">
        <v>17</v>
      </c>
      <c r="GS394">
        <v>1607.8</v>
      </c>
      <c r="GT394">
        <v>1607.9</v>
      </c>
      <c r="GU394">
        <v>1.40137</v>
      </c>
      <c r="GV394">
        <v>2.43652</v>
      </c>
      <c r="GW394">
        <v>1.99829</v>
      </c>
      <c r="GX394">
        <v>2.65869</v>
      </c>
      <c r="GY394">
        <v>2.09351</v>
      </c>
      <c r="GZ394">
        <v>2.32666</v>
      </c>
      <c r="HA394">
        <v>45.1768</v>
      </c>
      <c r="HB394">
        <v>14.3684</v>
      </c>
      <c r="HC394">
        <v>18</v>
      </c>
      <c r="HD394">
        <v>377.937</v>
      </c>
      <c r="HE394">
        <v>676.628</v>
      </c>
      <c r="HF394">
        <v>22.9989</v>
      </c>
      <c r="HG394">
        <v>35.2581</v>
      </c>
      <c r="HH394">
        <v>30.0002</v>
      </c>
      <c r="HI394">
        <v>35.2963</v>
      </c>
      <c r="HJ394">
        <v>35.2596</v>
      </c>
      <c r="HK394">
        <v>28.092</v>
      </c>
      <c r="HL394">
        <v>14.0141</v>
      </c>
      <c r="HM394">
        <v>3.08275</v>
      </c>
      <c r="HN394">
        <v>23</v>
      </c>
      <c r="HO394">
        <v>460.501</v>
      </c>
      <c r="HP394">
        <v>21.5577</v>
      </c>
      <c r="HQ394">
        <v>95.3981</v>
      </c>
      <c r="HR394">
        <v>98.7373</v>
      </c>
    </row>
    <row r="395" spans="1:226">
      <c r="A395">
        <v>379</v>
      </c>
      <c r="B395">
        <v>1656178267.1</v>
      </c>
      <c r="C395">
        <v>8470.59999990463</v>
      </c>
      <c r="D395" t="s">
        <v>1120</v>
      </c>
      <c r="E395" t="s">
        <v>1121</v>
      </c>
      <c r="F395">
        <v>5</v>
      </c>
      <c r="G395" t="s">
        <v>1069</v>
      </c>
      <c r="H395" t="s">
        <v>354</v>
      </c>
      <c r="I395">
        <v>1656178259.6</v>
      </c>
      <c r="J395">
        <f>(K395)/1000</f>
        <v>0</v>
      </c>
      <c r="K395">
        <f>IF(BF395, AN395, AH395)</f>
        <v>0</v>
      </c>
      <c r="L395">
        <f>IF(BF395, AI395, AG395)</f>
        <v>0</v>
      </c>
      <c r="M395">
        <f>BH395 - IF(AU395&gt;1, L395*BB395*100.0/(AW395*BV395), 0)</f>
        <v>0</v>
      </c>
      <c r="N395">
        <f>((T395-J395/2)*M395-L395)/(T395+J395/2)</f>
        <v>0</v>
      </c>
      <c r="O395">
        <f>N395*(BO395+BP395)/1000.0</f>
        <v>0</v>
      </c>
      <c r="P395">
        <f>(BH395 - IF(AU395&gt;1, L395*BB395*100.0/(AW395*BV395), 0))*(BO395+BP395)/1000.0</f>
        <v>0</v>
      </c>
      <c r="Q395">
        <f>2.0/((1/S395-1/R395)+SIGN(S395)*SQRT((1/S395-1/R395)*(1/S395-1/R395) + 4*BC395/((BC395+1)*(BC395+1))*(2*1/S395*1/R395-1/R395*1/R395)))</f>
        <v>0</v>
      </c>
      <c r="R395">
        <f>IF(LEFT(BD395,1)&lt;&gt;"0",IF(LEFT(BD395,1)="1",3.0,BE395),$D$5+$E$5*(BV395*BO395/($K$5*1000))+$F$5*(BV395*BO395/($K$5*1000))*MAX(MIN(BB395,$J$5),$I$5)*MAX(MIN(BB395,$J$5),$I$5)+$G$5*MAX(MIN(BB395,$J$5),$I$5)*(BV395*BO395/($K$5*1000))+$H$5*(BV395*BO395/($K$5*1000))*(BV395*BO395/($K$5*1000)))</f>
        <v>0</v>
      </c>
      <c r="S395">
        <f>J395*(1000-(1000*0.61365*exp(17.502*W395/(240.97+W395))/(BO395+BP395)+BJ395)/2)/(1000*0.61365*exp(17.502*W395/(240.97+W395))/(BO395+BP395)-BJ395)</f>
        <v>0</v>
      </c>
      <c r="T395">
        <f>1/((BC395+1)/(Q395/1.6)+1/(R395/1.37)) + BC395/((BC395+1)/(Q395/1.6) + BC395/(R395/1.37))</f>
        <v>0</v>
      </c>
      <c r="U395">
        <f>(AX395*BA395)</f>
        <v>0</v>
      </c>
      <c r="V395">
        <f>(BQ395+(U395+2*0.95*5.67E-8*(((BQ395+$B$7)+273)^4-(BQ395+273)^4)-44100*J395)/(1.84*29.3*R395+8*0.95*5.67E-8*(BQ395+273)^3))</f>
        <v>0</v>
      </c>
      <c r="W395">
        <f>($C$7*BR395+$D$7*BS395+$E$7*V395)</f>
        <v>0</v>
      </c>
      <c r="X395">
        <f>0.61365*exp(17.502*W395/(240.97+W395))</f>
        <v>0</v>
      </c>
      <c r="Y395">
        <f>(Z395/AA395*100)</f>
        <v>0</v>
      </c>
      <c r="Z395">
        <f>BJ395*(BO395+BP395)/1000</f>
        <v>0</v>
      </c>
      <c r="AA395">
        <f>0.61365*exp(17.502*BQ395/(240.97+BQ395))</f>
        <v>0</v>
      </c>
      <c r="AB395">
        <f>(X395-BJ395*(BO395+BP395)/1000)</f>
        <v>0</v>
      </c>
      <c r="AC395">
        <f>(-J395*44100)</f>
        <v>0</v>
      </c>
      <c r="AD395">
        <f>2*29.3*R395*0.92*(BQ395-W395)</f>
        <v>0</v>
      </c>
      <c r="AE395">
        <f>2*0.95*5.67E-8*(((BQ395+$B$7)+273)^4-(W395+273)^4)</f>
        <v>0</v>
      </c>
      <c r="AF395">
        <f>U395+AE395+AC395+AD395</f>
        <v>0</v>
      </c>
      <c r="AG395">
        <f>BN395*AU395*(BI395-BH395*(1000-AU395*BK395)/(1000-AU395*BJ395))/(100*BB395)</f>
        <v>0</v>
      </c>
      <c r="AH395">
        <f>1000*BN395*AU395*(BJ395-BK395)/(100*BB395*(1000-AU395*BJ395))</f>
        <v>0</v>
      </c>
      <c r="AI395">
        <f>(AJ395 - AK395 - BO395*1E3/(8.314*(BQ395+273.15)) * AM395/BN395 * AL395) * BN395/(100*BB395) * (1000 - BK395)/1000</f>
        <v>0</v>
      </c>
      <c r="AJ395">
        <v>448.429338734645</v>
      </c>
      <c r="AK395">
        <v>426.614672727273</v>
      </c>
      <c r="AL395">
        <v>1.79510903587148</v>
      </c>
      <c r="AM395">
        <v>66.8791295420707</v>
      </c>
      <c r="AN395">
        <f>(AP395 - AO395 + BO395*1E3/(8.314*(BQ395+273.15)) * AR395/BN395 * AQ395) * BN395/(100*BB395) * 1000/(1000 - AP395)</f>
        <v>0</v>
      </c>
      <c r="AO395">
        <v>21.5498037905058</v>
      </c>
      <c r="AP395">
        <v>24.3483993006993</v>
      </c>
      <c r="AQ395">
        <v>3.58658720931918e-05</v>
      </c>
      <c r="AR395">
        <v>78.9869845117547</v>
      </c>
      <c r="AS395">
        <v>56</v>
      </c>
      <c r="AT395">
        <v>11</v>
      </c>
      <c r="AU395">
        <f>IF(AS395*$H$13&gt;=AW395,1.0,(AW395/(AW395-AS395*$H$13)))</f>
        <v>0</v>
      </c>
      <c r="AV395">
        <f>(AU395-1)*100</f>
        <v>0</v>
      </c>
      <c r="AW395">
        <f>MAX(0,($B$13+$C$13*BV395)/(1+$D$13*BV395)*BO395/(BQ395+273)*$E$13)</f>
        <v>0</v>
      </c>
      <c r="AX395">
        <f>$B$11*BW395+$C$11*BX395+$F$11*CI395*(1-CL395)</f>
        <v>0</v>
      </c>
      <c r="AY395">
        <f>AX395*AZ395</f>
        <v>0</v>
      </c>
      <c r="AZ395">
        <f>($B$11*$D$9+$C$11*$D$9+$F$11*((CV395+CN395)/MAX(CV395+CN395+CW395, 0.1)*$I$9+CW395/MAX(CV395+CN395+CW395, 0.1)*$J$9))/($B$11+$C$11+$F$11)</f>
        <v>0</v>
      </c>
      <c r="BA395">
        <f>($B$11*$K$9+$C$11*$K$9+$F$11*((CV395+CN395)/MAX(CV395+CN395+CW395, 0.1)*$P$9+CW395/MAX(CV395+CN395+CW395, 0.1)*$Q$9))/($B$11+$C$11+$F$11)</f>
        <v>0</v>
      </c>
      <c r="BB395">
        <v>2.18</v>
      </c>
      <c r="BC395">
        <v>0.5</v>
      </c>
      <c r="BD395" t="s">
        <v>355</v>
      </c>
      <c r="BE395">
        <v>2</v>
      </c>
      <c r="BF395" t="b">
        <v>1</v>
      </c>
      <c r="BG395">
        <v>1656178259.6</v>
      </c>
      <c r="BH395">
        <v>408.128740740741</v>
      </c>
      <c r="BI395">
        <v>429.966925925926</v>
      </c>
      <c r="BJ395">
        <v>24.3401333333333</v>
      </c>
      <c r="BK395">
        <v>21.5498074074074</v>
      </c>
      <c r="BL395">
        <v>406.763851851852</v>
      </c>
      <c r="BM395">
        <v>24.2885666666667</v>
      </c>
      <c r="BN395">
        <v>500.009333333333</v>
      </c>
      <c r="BO395">
        <v>76.3412925925926</v>
      </c>
      <c r="BP395">
        <v>0.100007548148148</v>
      </c>
      <c r="BQ395">
        <v>27.68</v>
      </c>
      <c r="BR395">
        <v>28.7822296296296</v>
      </c>
      <c r="BS395">
        <v>999.9</v>
      </c>
      <c r="BT395">
        <v>0</v>
      </c>
      <c r="BU395">
        <v>0</v>
      </c>
      <c r="BV395">
        <v>9986.22481481482</v>
      </c>
      <c r="BW395">
        <v>0</v>
      </c>
      <c r="BX395">
        <v>2080.81592592593</v>
      </c>
      <c r="BY395">
        <v>-21.8382666666667</v>
      </c>
      <c r="BZ395">
        <v>418.310444444444</v>
      </c>
      <c r="CA395">
        <v>439.436740740741</v>
      </c>
      <c r="CB395">
        <v>2.79032407407407</v>
      </c>
      <c r="CC395">
        <v>429.966925925926</v>
      </c>
      <c r="CD395">
        <v>21.5498074074074</v>
      </c>
      <c r="CE395">
        <v>1.85815592592593</v>
      </c>
      <c r="CF395">
        <v>1.64514037037037</v>
      </c>
      <c r="CG395">
        <v>16.2848037037037</v>
      </c>
      <c r="CH395">
        <v>14.3882407407407</v>
      </c>
      <c r="CI395">
        <v>2000.00407407407</v>
      </c>
      <c r="CJ395">
        <v>0.980000777777778</v>
      </c>
      <c r="CK395">
        <v>0.0199996296296296</v>
      </c>
      <c r="CL395">
        <v>0</v>
      </c>
      <c r="CM395">
        <v>2.43182222222222</v>
      </c>
      <c r="CN395">
        <v>0</v>
      </c>
      <c r="CO395">
        <v>3905.87925925926</v>
      </c>
      <c r="CP395">
        <v>16705.4518518519</v>
      </c>
      <c r="CQ395">
        <v>48.562</v>
      </c>
      <c r="CR395">
        <v>50.8795925925926</v>
      </c>
      <c r="CS395">
        <v>49.6916666666667</v>
      </c>
      <c r="CT395">
        <v>48.437</v>
      </c>
      <c r="CU395">
        <v>47.7196666666667</v>
      </c>
      <c r="CV395">
        <v>1960.00407407407</v>
      </c>
      <c r="CW395">
        <v>40.0003703703704</v>
      </c>
      <c r="CX395">
        <v>0</v>
      </c>
      <c r="CY395">
        <v>1656178266</v>
      </c>
      <c r="CZ395">
        <v>0</v>
      </c>
      <c r="DA395">
        <v>0</v>
      </c>
      <c r="DB395" t="s">
        <v>356</v>
      </c>
      <c r="DC395">
        <v>1656081796.1</v>
      </c>
      <c r="DD395">
        <v>1656081786.6</v>
      </c>
      <c r="DE395">
        <v>0</v>
      </c>
      <c r="DF395">
        <v>0.447</v>
      </c>
      <c r="DG395">
        <v>0.012</v>
      </c>
      <c r="DH395">
        <v>1.816</v>
      </c>
      <c r="DI395">
        <v>-0.091</v>
      </c>
      <c r="DJ395">
        <v>420</v>
      </c>
      <c r="DK395">
        <v>13</v>
      </c>
      <c r="DL395">
        <v>0.64</v>
      </c>
      <c r="DM395">
        <v>0.22</v>
      </c>
      <c r="DN395">
        <v>-19.0862341463415</v>
      </c>
      <c r="DO395">
        <v>-45.8264529616724</v>
      </c>
      <c r="DP395">
        <v>4.99967300475179</v>
      </c>
      <c r="DQ395">
        <v>0</v>
      </c>
      <c r="DR395">
        <v>2.78643682926829</v>
      </c>
      <c r="DS395">
        <v>0.0619714285714308</v>
      </c>
      <c r="DT395">
        <v>0.00619077024997081</v>
      </c>
      <c r="DU395">
        <v>1</v>
      </c>
      <c r="DV395">
        <v>1</v>
      </c>
      <c r="DW395">
        <v>2</v>
      </c>
      <c r="DX395" t="s">
        <v>375</v>
      </c>
      <c r="DY395">
        <v>2.79569</v>
      </c>
      <c r="DZ395">
        <v>2.71623</v>
      </c>
      <c r="EA395">
        <v>0.0754213</v>
      </c>
      <c r="EB395">
        <v>0.0798285</v>
      </c>
      <c r="EC395">
        <v>0.0871</v>
      </c>
      <c r="ED395">
        <v>0.0793243</v>
      </c>
      <c r="EE395">
        <v>25673.3</v>
      </c>
      <c r="EF395">
        <v>22187</v>
      </c>
      <c r="EG395">
        <v>24895.7</v>
      </c>
      <c r="EH395">
        <v>23517.1</v>
      </c>
      <c r="EI395">
        <v>38885.4</v>
      </c>
      <c r="EJ395">
        <v>35889.3</v>
      </c>
      <c r="EK395">
        <v>45111.4</v>
      </c>
      <c r="EL395">
        <v>42022.8</v>
      </c>
      <c r="EM395">
        <v>1.61182</v>
      </c>
      <c r="EN395">
        <v>2.05603</v>
      </c>
      <c r="EO395">
        <v>0.0494532</v>
      </c>
      <c r="EP395">
        <v>0</v>
      </c>
      <c r="EQ395">
        <v>27.991</v>
      </c>
      <c r="ER395">
        <v>999.9</v>
      </c>
      <c r="ES395">
        <v>25.479</v>
      </c>
      <c r="ET395">
        <v>41.402</v>
      </c>
      <c r="EU395">
        <v>26.6587</v>
      </c>
      <c r="EV395">
        <v>52.8336</v>
      </c>
      <c r="EW395">
        <v>33.3413</v>
      </c>
      <c r="EX395">
        <v>2</v>
      </c>
      <c r="EY395">
        <v>0.643435</v>
      </c>
      <c r="EZ395">
        <v>4.70291</v>
      </c>
      <c r="FA395">
        <v>20.1774</v>
      </c>
      <c r="FB395">
        <v>5.23346</v>
      </c>
      <c r="FC395">
        <v>11.992</v>
      </c>
      <c r="FD395">
        <v>4.9553</v>
      </c>
      <c r="FE395">
        <v>3.304</v>
      </c>
      <c r="FF395">
        <v>9999</v>
      </c>
      <c r="FG395">
        <v>313.2</v>
      </c>
      <c r="FH395">
        <v>3907</v>
      </c>
      <c r="FI395">
        <v>9999</v>
      </c>
      <c r="FJ395">
        <v>1.86814</v>
      </c>
      <c r="FK395">
        <v>1.86401</v>
      </c>
      <c r="FL395">
        <v>1.87135</v>
      </c>
      <c r="FM395">
        <v>1.86263</v>
      </c>
      <c r="FN395">
        <v>1.86188</v>
      </c>
      <c r="FO395">
        <v>1.86821</v>
      </c>
      <c r="FP395">
        <v>1.85837</v>
      </c>
      <c r="FQ395">
        <v>1.86462</v>
      </c>
      <c r="FR395">
        <v>5</v>
      </c>
      <c r="FS395">
        <v>0</v>
      </c>
      <c r="FT395">
        <v>0</v>
      </c>
      <c r="FU395">
        <v>0</v>
      </c>
      <c r="FV395" t="s">
        <v>358</v>
      </c>
      <c r="FW395" t="s">
        <v>359</v>
      </c>
      <c r="FX395" t="s">
        <v>360</v>
      </c>
      <c r="FY395" t="s">
        <v>360</v>
      </c>
      <c r="FZ395" t="s">
        <v>360</v>
      </c>
      <c r="GA395" t="s">
        <v>360</v>
      </c>
      <c r="GB395">
        <v>0</v>
      </c>
      <c r="GC395">
        <v>100</v>
      </c>
      <c r="GD395">
        <v>100</v>
      </c>
      <c r="GE395">
        <v>1.381</v>
      </c>
      <c r="GF395">
        <v>0.0516</v>
      </c>
      <c r="GG395">
        <v>0.394990895927804</v>
      </c>
      <c r="GH395">
        <v>0.00311535208462502</v>
      </c>
      <c r="GI395">
        <v>-2.16445174003142e-06</v>
      </c>
      <c r="GJ395">
        <v>9.0383515404126e-10</v>
      </c>
      <c r="GK395">
        <v>0.0515542376217994</v>
      </c>
      <c r="GL395">
        <v>0</v>
      </c>
      <c r="GM395">
        <v>0</v>
      </c>
      <c r="GN395">
        <v>0</v>
      </c>
      <c r="GO395">
        <v>18</v>
      </c>
      <c r="GP395">
        <v>2154</v>
      </c>
      <c r="GQ395">
        <v>2</v>
      </c>
      <c r="GR395">
        <v>17</v>
      </c>
      <c r="GS395">
        <v>1607.8</v>
      </c>
      <c r="GT395">
        <v>1608</v>
      </c>
      <c r="GU395">
        <v>1.44287</v>
      </c>
      <c r="GV395">
        <v>2.43408</v>
      </c>
      <c r="GW395">
        <v>1.99829</v>
      </c>
      <c r="GX395">
        <v>2.65869</v>
      </c>
      <c r="GY395">
        <v>2.09351</v>
      </c>
      <c r="GZ395">
        <v>2.37671</v>
      </c>
      <c r="HA395">
        <v>45.1768</v>
      </c>
      <c r="HB395">
        <v>14.3684</v>
      </c>
      <c r="HC395">
        <v>18</v>
      </c>
      <c r="HD395">
        <v>377.952</v>
      </c>
      <c r="HE395">
        <v>676.795</v>
      </c>
      <c r="HF395">
        <v>22.9997</v>
      </c>
      <c r="HG395">
        <v>35.2603</v>
      </c>
      <c r="HH395">
        <v>30.0001</v>
      </c>
      <c r="HI395">
        <v>35.2967</v>
      </c>
      <c r="HJ395">
        <v>35.2628</v>
      </c>
      <c r="HK395">
        <v>28.9189</v>
      </c>
      <c r="HL395">
        <v>14.0141</v>
      </c>
      <c r="HM395">
        <v>3.08275</v>
      </c>
      <c r="HN395">
        <v>23</v>
      </c>
      <c r="HO395">
        <v>473.971</v>
      </c>
      <c r="HP395">
        <v>21.5468</v>
      </c>
      <c r="HQ395">
        <v>95.3975</v>
      </c>
      <c r="HR395">
        <v>98.7377</v>
      </c>
    </row>
    <row r="396" spans="1:226">
      <c r="A396">
        <v>380</v>
      </c>
      <c r="B396">
        <v>1656178272.1</v>
      </c>
      <c r="C396">
        <v>8475.59999990463</v>
      </c>
      <c r="D396" t="s">
        <v>1122</v>
      </c>
      <c r="E396" t="s">
        <v>1123</v>
      </c>
      <c r="F396">
        <v>5</v>
      </c>
      <c r="G396" t="s">
        <v>1069</v>
      </c>
      <c r="H396" t="s">
        <v>354</v>
      </c>
      <c r="I396">
        <v>1656178264.31429</v>
      </c>
      <c r="J396">
        <f>(K396)/1000</f>
        <v>0</v>
      </c>
      <c r="K396">
        <f>IF(BF396, AN396, AH396)</f>
        <v>0</v>
      </c>
      <c r="L396">
        <f>IF(BF396, AI396, AG396)</f>
        <v>0</v>
      </c>
      <c r="M396">
        <f>BH396 - IF(AU396&gt;1, L396*BB396*100.0/(AW396*BV396), 0)</f>
        <v>0</v>
      </c>
      <c r="N396">
        <f>((T396-J396/2)*M396-L396)/(T396+J396/2)</f>
        <v>0</v>
      </c>
      <c r="O396">
        <f>N396*(BO396+BP396)/1000.0</f>
        <v>0</v>
      </c>
      <c r="P396">
        <f>(BH396 - IF(AU396&gt;1, L396*BB396*100.0/(AW396*BV396), 0))*(BO396+BP396)/1000.0</f>
        <v>0</v>
      </c>
      <c r="Q396">
        <f>2.0/((1/S396-1/R396)+SIGN(S396)*SQRT((1/S396-1/R396)*(1/S396-1/R396) + 4*BC396/((BC396+1)*(BC396+1))*(2*1/S396*1/R396-1/R396*1/R396)))</f>
        <v>0</v>
      </c>
      <c r="R396">
        <f>IF(LEFT(BD396,1)&lt;&gt;"0",IF(LEFT(BD396,1)="1",3.0,BE396),$D$5+$E$5*(BV396*BO396/($K$5*1000))+$F$5*(BV396*BO396/($K$5*1000))*MAX(MIN(BB396,$J$5),$I$5)*MAX(MIN(BB396,$J$5),$I$5)+$G$5*MAX(MIN(BB396,$J$5),$I$5)*(BV396*BO396/($K$5*1000))+$H$5*(BV396*BO396/($K$5*1000))*(BV396*BO396/($K$5*1000)))</f>
        <v>0</v>
      </c>
      <c r="S396">
        <f>J396*(1000-(1000*0.61365*exp(17.502*W396/(240.97+W396))/(BO396+BP396)+BJ396)/2)/(1000*0.61365*exp(17.502*W396/(240.97+W396))/(BO396+BP396)-BJ396)</f>
        <v>0</v>
      </c>
      <c r="T396">
        <f>1/((BC396+1)/(Q396/1.6)+1/(R396/1.37)) + BC396/((BC396+1)/(Q396/1.6) + BC396/(R396/1.37))</f>
        <v>0</v>
      </c>
      <c r="U396">
        <f>(AX396*BA396)</f>
        <v>0</v>
      </c>
      <c r="V396">
        <f>(BQ396+(U396+2*0.95*5.67E-8*(((BQ396+$B$7)+273)^4-(BQ396+273)^4)-44100*J396)/(1.84*29.3*R396+8*0.95*5.67E-8*(BQ396+273)^3))</f>
        <v>0</v>
      </c>
      <c r="W396">
        <f>($C$7*BR396+$D$7*BS396+$E$7*V396)</f>
        <v>0</v>
      </c>
      <c r="X396">
        <f>0.61365*exp(17.502*W396/(240.97+W396))</f>
        <v>0</v>
      </c>
      <c r="Y396">
        <f>(Z396/AA396*100)</f>
        <v>0</v>
      </c>
      <c r="Z396">
        <f>BJ396*(BO396+BP396)/1000</f>
        <v>0</v>
      </c>
      <c r="AA396">
        <f>0.61365*exp(17.502*BQ396/(240.97+BQ396))</f>
        <v>0</v>
      </c>
      <c r="AB396">
        <f>(X396-BJ396*(BO396+BP396)/1000)</f>
        <v>0</v>
      </c>
      <c r="AC396">
        <f>(-J396*44100)</f>
        <v>0</v>
      </c>
      <c r="AD396">
        <f>2*29.3*R396*0.92*(BQ396-W396)</f>
        <v>0</v>
      </c>
      <c r="AE396">
        <f>2*0.95*5.67E-8*(((BQ396+$B$7)+273)^4-(W396+273)^4)</f>
        <v>0</v>
      </c>
      <c r="AF396">
        <f>U396+AE396+AC396+AD396</f>
        <v>0</v>
      </c>
      <c r="AG396">
        <f>BN396*AU396*(BI396-BH396*(1000-AU396*BK396)/(1000-AU396*BJ396))/(100*BB396)</f>
        <v>0</v>
      </c>
      <c r="AH396">
        <f>1000*BN396*AU396*(BJ396-BK396)/(100*BB396*(1000-AU396*BJ396))</f>
        <v>0</v>
      </c>
      <c r="AI396">
        <f>(AJ396 - AK396 - BO396*1E3/(8.314*(BQ396+273.15)) * AM396/BN396 * AL396) * BN396/(100*BB396) * (1000 - BK396)/1000</f>
        <v>0</v>
      </c>
      <c r="AJ396">
        <v>463.870781436282</v>
      </c>
      <c r="AK396">
        <v>438.521775757576</v>
      </c>
      <c r="AL396">
        <v>2.45808193726254</v>
      </c>
      <c r="AM396">
        <v>66.8791295420707</v>
      </c>
      <c r="AN396">
        <f>(AP396 - AO396 + BO396*1E3/(8.314*(BQ396+273.15)) * AR396/BN396 * AQ396) * BN396/(100*BB396) * 1000/(1000 - AP396)</f>
        <v>0</v>
      </c>
      <c r="AO396">
        <v>21.551273863753</v>
      </c>
      <c r="AP396">
        <v>24.3600629370629</v>
      </c>
      <c r="AQ396">
        <v>8.97403819426891e-05</v>
      </c>
      <c r="AR396">
        <v>78.9869845117547</v>
      </c>
      <c r="AS396">
        <v>56</v>
      </c>
      <c r="AT396">
        <v>11</v>
      </c>
      <c r="AU396">
        <f>IF(AS396*$H$13&gt;=AW396,1.0,(AW396/(AW396-AS396*$H$13)))</f>
        <v>0</v>
      </c>
      <c r="AV396">
        <f>(AU396-1)*100</f>
        <v>0</v>
      </c>
      <c r="AW396">
        <f>MAX(0,($B$13+$C$13*BV396)/(1+$D$13*BV396)*BO396/(BQ396+273)*$E$13)</f>
        <v>0</v>
      </c>
      <c r="AX396">
        <f>$B$11*BW396+$C$11*BX396+$F$11*CI396*(1-CL396)</f>
        <v>0</v>
      </c>
      <c r="AY396">
        <f>AX396*AZ396</f>
        <v>0</v>
      </c>
      <c r="AZ396">
        <f>($B$11*$D$9+$C$11*$D$9+$F$11*((CV396+CN396)/MAX(CV396+CN396+CW396, 0.1)*$I$9+CW396/MAX(CV396+CN396+CW396, 0.1)*$J$9))/($B$11+$C$11+$F$11)</f>
        <v>0</v>
      </c>
      <c r="BA396">
        <f>($B$11*$K$9+$C$11*$K$9+$F$11*((CV396+CN396)/MAX(CV396+CN396+CW396, 0.1)*$P$9+CW396/MAX(CV396+CN396+CW396, 0.1)*$Q$9))/($B$11+$C$11+$F$11)</f>
        <v>0</v>
      </c>
      <c r="BB396">
        <v>2.18</v>
      </c>
      <c r="BC396">
        <v>0.5</v>
      </c>
      <c r="BD396" t="s">
        <v>355</v>
      </c>
      <c r="BE396">
        <v>2</v>
      </c>
      <c r="BF396" t="b">
        <v>1</v>
      </c>
      <c r="BG396">
        <v>1656178264.31429</v>
      </c>
      <c r="BH396">
        <v>413.748178571429</v>
      </c>
      <c r="BI396">
        <v>441.155642857143</v>
      </c>
      <c r="BJ396">
        <v>24.3468321428571</v>
      </c>
      <c r="BK396">
        <v>21.550325</v>
      </c>
      <c r="BL396">
        <v>412.373214285714</v>
      </c>
      <c r="BM396">
        <v>24.2952714285714</v>
      </c>
      <c r="BN396">
        <v>500.019035714286</v>
      </c>
      <c r="BO396">
        <v>76.3410035714286</v>
      </c>
      <c r="BP396">
        <v>0.100050064285714</v>
      </c>
      <c r="BQ396">
        <v>27.6827</v>
      </c>
      <c r="BR396">
        <v>28.7877357142857</v>
      </c>
      <c r="BS396">
        <v>999.9</v>
      </c>
      <c r="BT396">
        <v>0</v>
      </c>
      <c r="BU396">
        <v>0</v>
      </c>
      <c r="BV396">
        <v>9974.91035714286</v>
      </c>
      <c r="BW396">
        <v>0</v>
      </c>
      <c r="BX396">
        <v>2073.44178571429</v>
      </c>
      <c r="BY396">
        <v>-27.4075642857143</v>
      </c>
      <c r="BZ396">
        <v>424.072964285714</v>
      </c>
      <c r="CA396">
        <v>450.872107142857</v>
      </c>
      <c r="CB396">
        <v>2.79651214285714</v>
      </c>
      <c r="CC396">
        <v>441.155642857143</v>
      </c>
      <c r="CD396">
        <v>21.550325</v>
      </c>
      <c r="CE396">
        <v>1.85866071428571</v>
      </c>
      <c r="CF396">
        <v>1.64517321428571</v>
      </c>
      <c r="CG396">
        <v>16.2890642857143</v>
      </c>
      <c r="CH396">
        <v>14.38855</v>
      </c>
      <c r="CI396">
        <v>1999.99357142857</v>
      </c>
      <c r="CJ396">
        <v>0.980000785714286</v>
      </c>
      <c r="CK396">
        <v>0.0199996214285714</v>
      </c>
      <c r="CL396">
        <v>0</v>
      </c>
      <c r="CM396">
        <v>2.40721071428571</v>
      </c>
      <c r="CN396">
        <v>0</v>
      </c>
      <c r="CO396">
        <v>3910.14857142857</v>
      </c>
      <c r="CP396">
        <v>16705.3535714286</v>
      </c>
      <c r="CQ396">
        <v>48.56875</v>
      </c>
      <c r="CR396">
        <v>50.8794285714286</v>
      </c>
      <c r="CS396">
        <v>49.70275</v>
      </c>
      <c r="CT396">
        <v>48.437</v>
      </c>
      <c r="CU396">
        <v>47.72525</v>
      </c>
      <c r="CV396">
        <v>1959.99357142857</v>
      </c>
      <c r="CW396">
        <v>40.0003571428571</v>
      </c>
      <c r="CX396">
        <v>0</v>
      </c>
      <c r="CY396">
        <v>1656178271.4</v>
      </c>
      <c r="CZ396">
        <v>0</v>
      </c>
      <c r="DA396">
        <v>0</v>
      </c>
      <c r="DB396" t="s">
        <v>356</v>
      </c>
      <c r="DC396">
        <v>1656081796.1</v>
      </c>
      <c r="DD396">
        <v>1656081786.6</v>
      </c>
      <c r="DE396">
        <v>0</v>
      </c>
      <c r="DF396">
        <v>0.447</v>
      </c>
      <c r="DG396">
        <v>0.012</v>
      </c>
      <c r="DH396">
        <v>1.816</v>
      </c>
      <c r="DI396">
        <v>-0.091</v>
      </c>
      <c r="DJ396">
        <v>420</v>
      </c>
      <c r="DK396">
        <v>13</v>
      </c>
      <c r="DL396">
        <v>0.64</v>
      </c>
      <c r="DM396">
        <v>0.22</v>
      </c>
      <c r="DN396">
        <v>-24.263056097561</v>
      </c>
      <c r="DO396">
        <v>-70.473531010453</v>
      </c>
      <c r="DP396">
        <v>7.00902706904874</v>
      </c>
      <c r="DQ396">
        <v>0</v>
      </c>
      <c r="DR396">
        <v>2.7932987804878</v>
      </c>
      <c r="DS396">
        <v>0.0755508710801472</v>
      </c>
      <c r="DT396">
        <v>0.0075735258390489</v>
      </c>
      <c r="DU396">
        <v>1</v>
      </c>
      <c r="DV396">
        <v>1</v>
      </c>
      <c r="DW396">
        <v>2</v>
      </c>
      <c r="DX396" t="s">
        <v>375</v>
      </c>
      <c r="DY396">
        <v>2.79574</v>
      </c>
      <c r="DZ396">
        <v>2.71628</v>
      </c>
      <c r="EA396">
        <v>0.0770633</v>
      </c>
      <c r="EB396">
        <v>0.0819309</v>
      </c>
      <c r="EC396">
        <v>0.0871298</v>
      </c>
      <c r="ED396">
        <v>0.0793249</v>
      </c>
      <c r="EE396">
        <v>25627.1</v>
      </c>
      <c r="EF396">
        <v>22135.9</v>
      </c>
      <c r="EG396">
        <v>24895.1</v>
      </c>
      <c r="EH396">
        <v>23516.6</v>
      </c>
      <c r="EI396">
        <v>38883.7</v>
      </c>
      <c r="EJ396">
        <v>35888.8</v>
      </c>
      <c r="EK396">
        <v>45110.9</v>
      </c>
      <c r="EL396">
        <v>42022.1</v>
      </c>
      <c r="EM396">
        <v>1.612</v>
      </c>
      <c r="EN396">
        <v>2.056</v>
      </c>
      <c r="EO396">
        <v>0.0482872</v>
      </c>
      <c r="EP396">
        <v>0</v>
      </c>
      <c r="EQ396">
        <v>27.9993</v>
      </c>
      <c r="ER396">
        <v>999.9</v>
      </c>
      <c r="ES396">
        <v>25.479</v>
      </c>
      <c r="ET396">
        <v>41.402</v>
      </c>
      <c r="EU396">
        <v>26.6592</v>
      </c>
      <c r="EV396">
        <v>52.6936</v>
      </c>
      <c r="EW396">
        <v>33.2732</v>
      </c>
      <c r="EX396">
        <v>2</v>
      </c>
      <c r="EY396">
        <v>0.643516</v>
      </c>
      <c r="EZ396">
        <v>4.71316</v>
      </c>
      <c r="FA396">
        <v>20.1769</v>
      </c>
      <c r="FB396">
        <v>5.23286</v>
      </c>
      <c r="FC396">
        <v>11.992</v>
      </c>
      <c r="FD396">
        <v>4.9551</v>
      </c>
      <c r="FE396">
        <v>3.30393</v>
      </c>
      <c r="FF396">
        <v>9999</v>
      </c>
      <c r="FG396">
        <v>313.2</v>
      </c>
      <c r="FH396">
        <v>3907</v>
      </c>
      <c r="FI396">
        <v>9999</v>
      </c>
      <c r="FJ396">
        <v>1.86814</v>
      </c>
      <c r="FK396">
        <v>1.86401</v>
      </c>
      <c r="FL396">
        <v>1.87134</v>
      </c>
      <c r="FM396">
        <v>1.86263</v>
      </c>
      <c r="FN396">
        <v>1.86188</v>
      </c>
      <c r="FO396">
        <v>1.86825</v>
      </c>
      <c r="FP396">
        <v>1.85837</v>
      </c>
      <c r="FQ396">
        <v>1.86462</v>
      </c>
      <c r="FR396">
        <v>5</v>
      </c>
      <c r="FS396">
        <v>0</v>
      </c>
      <c r="FT396">
        <v>0</v>
      </c>
      <c r="FU396">
        <v>0</v>
      </c>
      <c r="FV396" t="s">
        <v>358</v>
      </c>
      <c r="FW396" t="s">
        <v>359</v>
      </c>
      <c r="FX396" t="s">
        <v>360</v>
      </c>
      <c r="FY396" t="s">
        <v>360</v>
      </c>
      <c r="FZ396" t="s">
        <v>360</v>
      </c>
      <c r="GA396" t="s">
        <v>360</v>
      </c>
      <c r="GB396">
        <v>0</v>
      </c>
      <c r="GC396">
        <v>100</v>
      </c>
      <c r="GD396">
        <v>100</v>
      </c>
      <c r="GE396">
        <v>1.402</v>
      </c>
      <c r="GF396">
        <v>0.0516</v>
      </c>
      <c r="GG396">
        <v>0.394990895927804</v>
      </c>
      <c r="GH396">
        <v>0.00311535208462502</v>
      </c>
      <c r="GI396">
        <v>-2.16445174003142e-06</v>
      </c>
      <c r="GJ396">
        <v>9.0383515404126e-10</v>
      </c>
      <c r="GK396">
        <v>0.0515542376217994</v>
      </c>
      <c r="GL396">
        <v>0</v>
      </c>
      <c r="GM396">
        <v>0</v>
      </c>
      <c r="GN396">
        <v>0</v>
      </c>
      <c r="GO396">
        <v>18</v>
      </c>
      <c r="GP396">
        <v>2154</v>
      </c>
      <c r="GQ396">
        <v>2</v>
      </c>
      <c r="GR396">
        <v>17</v>
      </c>
      <c r="GS396">
        <v>1607.9</v>
      </c>
      <c r="GT396">
        <v>1608.1</v>
      </c>
      <c r="GU396">
        <v>1.48193</v>
      </c>
      <c r="GV396">
        <v>2.4231</v>
      </c>
      <c r="GW396">
        <v>1.99829</v>
      </c>
      <c r="GX396">
        <v>2.65869</v>
      </c>
      <c r="GY396">
        <v>2.09351</v>
      </c>
      <c r="GZ396">
        <v>2.45605</v>
      </c>
      <c r="HA396">
        <v>45.1768</v>
      </c>
      <c r="HB396">
        <v>14.3772</v>
      </c>
      <c r="HC396">
        <v>18</v>
      </c>
      <c r="HD396">
        <v>378.063</v>
      </c>
      <c r="HE396">
        <v>676.791</v>
      </c>
      <c r="HF396">
        <v>23.0011</v>
      </c>
      <c r="HG396">
        <v>35.263</v>
      </c>
      <c r="HH396">
        <v>30.0002</v>
      </c>
      <c r="HI396">
        <v>35.2995</v>
      </c>
      <c r="HJ396">
        <v>35.2645</v>
      </c>
      <c r="HK396">
        <v>29.7087</v>
      </c>
      <c r="HL396">
        <v>14.0141</v>
      </c>
      <c r="HM396">
        <v>3.08275</v>
      </c>
      <c r="HN396">
        <v>23</v>
      </c>
      <c r="HO396">
        <v>494.118</v>
      </c>
      <c r="HP396">
        <v>21.5222</v>
      </c>
      <c r="HQ396">
        <v>95.396</v>
      </c>
      <c r="HR396">
        <v>98.736</v>
      </c>
    </row>
    <row r="397" spans="1:226">
      <c r="A397">
        <v>381</v>
      </c>
      <c r="B397">
        <v>1656178277.1</v>
      </c>
      <c r="C397">
        <v>8480.59999990463</v>
      </c>
      <c r="D397" t="s">
        <v>1124</v>
      </c>
      <c r="E397" t="s">
        <v>1125</v>
      </c>
      <c r="F397">
        <v>5</v>
      </c>
      <c r="G397" t="s">
        <v>1069</v>
      </c>
      <c r="H397" t="s">
        <v>354</v>
      </c>
      <c r="I397">
        <v>1656178269.6</v>
      </c>
      <c r="J397">
        <f>(K397)/1000</f>
        <v>0</v>
      </c>
      <c r="K397">
        <f>IF(BF397, AN397, AH397)</f>
        <v>0</v>
      </c>
      <c r="L397">
        <f>IF(BF397, AI397, AG397)</f>
        <v>0</v>
      </c>
      <c r="M397">
        <f>BH397 - IF(AU397&gt;1, L397*BB397*100.0/(AW397*BV397), 0)</f>
        <v>0</v>
      </c>
      <c r="N397">
        <f>((T397-J397/2)*M397-L397)/(T397+J397/2)</f>
        <v>0</v>
      </c>
      <c r="O397">
        <f>N397*(BO397+BP397)/1000.0</f>
        <v>0</v>
      </c>
      <c r="P397">
        <f>(BH397 - IF(AU397&gt;1, L397*BB397*100.0/(AW397*BV397), 0))*(BO397+BP397)/1000.0</f>
        <v>0</v>
      </c>
      <c r="Q397">
        <f>2.0/((1/S397-1/R397)+SIGN(S397)*SQRT((1/S397-1/R397)*(1/S397-1/R397) + 4*BC397/((BC397+1)*(BC397+1))*(2*1/S397*1/R397-1/R397*1/R397)))</f>
        <v>0</v>
      </c>
      <c r="R397">
        <f>IF(LEFT(BD397,1)&lt;&gt;"0",IF(LEFT(BD397,1)="1",3.0,BE397),$D$5+$E$5*(BV397*BO397/($K$5*1000))+$F$5*(BV397*BO397/($K$5*1000))*MAX(MIN(BB397,$J$5),$I$5)*MAX(MIN(BB397,$J$5),$I$5)+$G$5*MAX(MIN(BB397,$J$5),$I$5)*(BV397*BO397/($K$5*1000))+$H$5*(BV397*BO397/($K$5*1000))*(BV397*BO397/($K$5*1000)))</f>
        <v>0</v>
      </c>
      <c r="S397">
        <f>J397*(1000-(1000*0.61365*exp(17.502*W397/(240.97+W397))/(BO397+BP397)+BJ397)/2)/(1000*0.61365*exp(17.502*W397/(240.97+W397))/(BO397+BP397)-BJ397)</f>
        <v>0</v>
      </c>
      <c r="T397">
        <f>1/((BC397+1)/(Q397/1.6)+1/(R397/1.37)) + BC397/((BC397+1)/(Q397/1.6) + BC397/(R397/1.37))</f>
        <v>0</v>
      </c>
      <c r="U397">
        <f>(AX397*BA397)</f>
        <v>0</v>
      </c>
      <c r="V397">
        <f>(BQ397+(U397+2*0.95*5.67E-8*(((BQ397+$B$7)+273)^4-(BQ397+273)^4)-44100*J397)/(1.84*29.3*R397+8*0.95*5.67E-8*(BQ397+273)^3))</f>
        <v>0</v>
      </c>
      <c r="W397">
        <f>($C$7*BR397+$D$7*BS397+$E$7*V397)</f>
        <v>0</v>
      </c>
      <c r="X397">
        <f>0.61365*exp(17.502*W397/(240.97+W397))</f>
        <v>0</v>
      </c>
      <c r="Y397">
        <f>(Z397/AA397*100)</f>
        <v>0</v>
      </c>
      <c r="Z397">
        <f>BJ397*(BO397+BP397)/1000</f>
        <v>0</v>
      </c>
      <c r="AA397">
        <f>0.61365*exp(17.502*BQ397/(240.97+BQ397))</f>
        <v>0</v>
      </c>
      <c r="AB397">
        <f>(X397-BJ397*(BO397+BP397)/1000)</f>
        <v>0</v>
      </c>
      <c r="AC397">
        <f>(-J397*44100)</f>
        <v>0</v>
      </c>
      <c r="AD397">
        <f>2*29.3*R397*0.92*(BQ397-W397)</f>
        <v>0</v>
      </c>
      <c r="AE397">
        <f>2*0.95*5.67E-8*(((BQ397+$B$7)+273)^4-(W397+273)^4)</f>
        <v>0</v>
      </c>
      <c r="AF397">
        <f>U397+AE397+AC397+AD397</f>
        <v>0</v>
      </c>
      <c r="AG397">
        <f>BN397*AU397*(BI397-BH397*(1000-AU397*BK397)/(1000-AU397*BJ397))/(100*BB397)</f>
        <v>0</v>
      </c>
      <c r="AH397">
        <f>1000*BN397*AU397*(BJ397-BK397)/(100*BB397*(1000-AU397*BJ397))</f>
        <v>0</v>
      </c>
      <c r="AI397">
        <f>(AJ397 - AK397 - BO397*1E3/(8.314*(BQ397+273.15)) * AM397/BN397 * AL397) * BN397/(100*BB397) * (1000 - BK397)/1000</f>
        <v>0</v>
      </c>
      <c r="AJ397">
        <v>480.458860367756</v>
      </c>
      <c r="AK397">
        <v>452.909654545455</v>
      </c>
      <c r="AL397">
        <v>2.92870977179695</v>
      </c>
      <c r="AM397">
        <v>66.8791295420707</v>
      </c>
      <c r="AN397">
        <f>(AP397 - AO397 + BO397*1E3/(8.314*(BQ397+273.15)) * AR397/BN397 * AQ397) * BN397/(100*BB397) * 1000/(1000 - AP397)</f>
        <v>0</v>
      </c>
      <c r="AO397">
        <v>21.5513374940635</v>
      </c>
      <c r="AP397">
        <v>24.3724</v>
      </c>
      <c r="AQ397">
        <v>9.66321577875043e-05</v>
      </c>
      <c r="AR397">
        <v>78.9869845117547</v>
      </c>
      <c r="AS397">
        <v>56</v>
      </c>
      <c r="AT397">
        <v>11</v>
      </c>
      <c r="AU397">
        <f>IF(AS397*$H$13&gt;=AW397,1.0,(AW397/(AW397-AS397*$H$13)))</f>
        <v>0</v>
      </c>
      <c r="AV397">
        <f>(AU397-1)*100</f>
        <v>0</v>
      </c>
      <c r="AW397">
        <f>MAX(0,($B$13+$C$13*BV397)/(1+$D$13*BV397)*BO397/(BQ397+273)*$E$13)</f>
        <v>0</v>
      </c>
      <c r="AX397">
        <f>$B$11*BW397+$C$11*BX397+$F$11*CI397*(1-CL397)</f>
        <v>0</v>
      </c>
      <c r="AY397">
        <f>AX397*AZ397</f>
        <v>0</v>
      </c>
      <c r="AZ397">
        <f>($B$11*$D$9+$C$11*$D$9+$F$11*((CV397+CN397)/MAX(CV397+CN397+CW397, 0.1)*$I$9+CW397/MAX(CV397+CN397+CW397, 0.1)*$J$9))/($B$11+$C$11+$F$11)</f>
        <v>0</v>
      </c>
      <c r="BA397">
        <f>($B$11*$K$9+$C$11*$K$9+$F$11*((CV397+CN397)/MAX(CV397+CN397+CW397, 0.1)*$P$9+CW397/MAX(CV397+CN397+CW397, 0.1)*$Q$9))/($B$11+$C$11+$F$11)</f>
        <v>0</v>
      </c>
      <c r="BB397">
        <v>2.18</v>
      </c>
      <c r="BC397">
        <v>0.5</v>
      </c>
      <c r="BD397" t="s">
        <v>355</v>
      </c>
      <c r="BE397">
        <v>2</v>
      </c>
      <c r="BF397" t="b">
        <v>1</v>
      </c>
      <c r="BG397">
        <v>1656178269.6</v>
      </c>
      <c r="BH397">
        <v>423.882703703704</v>
      </c>
      <c r="BI397">
        <v>456.752962962963</v>
      </c>
      <c r="BJ397">
        <v>24.3567148148148</v>
      </c>
      <c r="BK397">
        <v>21.5515740740741</v>
      </c>
      <c r="BL397">
        <v>422.489814814815</v>
      </c>
      <c r="BM397">
        <v>24.3051740740741</v>
      </c>
      <c r="BN397">
        <v>500.004518518519</v>
      </c>
      <c r="BO397">
        <v>76.3408037037037</v>
      </c>
      <c r="BP397">
        <v>0.0999838925925926</v>
      </c>
      <c r="BQ397">
        <v>27.6885333333333</v>
      </c>
      <c r="BR397">
        <v>28.7880037037037</v>
      </c>
      <c r="BS397">
        <v>999.9</v>
      </c>
      <c r="BT397">
        <v>0</v>
      </c>
      <c r="BU397">
        <v>0</v>
      </c>
      <c r="BV397">
        <v>9989.87296296296</v>
      </c>
      <c r="BW397">
        <v>0</v>
      </c>
      <c r="BX397">
        <v>2062.56814814815</v>
      </c>
      <c r="BY397">
        <v>-32.8703444444444</v>
      </c>
      <c r="BZ397">
        <v>434.464851851852</v>
      </c>
      <c r="CA397">
        <v>466.81362962963</v>
      </c>
      <c r="CB397">
        <v>2.80515</v>
      </c>
      <c r="CC397">
        <v>456.752962962963</v>
      </c>
      <c r="CD397">
        <v>21.5515740740741</v>
      </c>
      <c r="CE397">
        <v>1.85941148148148</v>
      </c>
      <c r="CF397">
        <v>1.64526481481481</v>
      </c>
      <c r="CG397">
        <v>16.2953962962963</v>
      </c>
      <c r="CH397">
        <v>14.3894</v>
      </c>
      <c r="CI397">
        <v>1999.98962962963</v>
      </c>
      <c r="CJ397">
        <v>0.980001</v>
      </c>
      <c r="CK397">
        <v>0.0199994</v>
      </c>
      <c r="CL397">
        <v>0</v>
      </c>
      <c r="CM397">
        <v>2.4158</v>
      </c>
      <c r="CN397">
        <v>0</v>
      </c>
      <c r="CO397">
        <v>3916.45037037037</v>
      </c>
      <c r="CP397">
        <v>16705.3222222222</v>
      </c>
      <c r="CQ397">
        <v>48.5853333333333</v>
      </c>
      <c r="CR397">
        <v>50.897962962963</v>
      </c>
      <c r="CS397">
        <v>49.7196666666667</v>
      </c>
      <c r="CT397">
        <v>48.4416666666667</v>
      </c>
      <c r="CU397">
        <v>47.743</v>
      </c>
      <c r="CV397">
        <v>1959.98962962963</v>
      </c>
      <c r="CW397">
        <v>40</v>
      </c>
      <c r="CX397">
        <v>0</v>
      </c>
      <c r="CY397">
        <v>1656178276.2</v>
      </c>
      <c r="CZ397">
        <v>0</v>
      </c>
      <c r="DA397">
        <v>0</v>
      </c>
      <c r="DB397" t="s">
        <v>356</v>
      </c>
      <c r="DC397">
        <v>1656081796.1</v>
      </c>
      <c r="DD397">
        <v>1656081786.6</v>
      </c>
      <c r="DE397">
        <v>0</v>
      </c>
      <c r="DF397">
        <v>0.447</v>
      </c>
      <c r="DG397">
        <v>0.012</v>
      </c>
      <c r="DH397">
        <v>1.816</v>
      </c>
      <c r="DI397">
        <v>-0.091</v>
      </c>
      <c r="DJ397">
        <v>420</v>
      </c>
      <c r="DK397">
        <v>13</v>
      </c>
      <c r="DL397">
        <v>0.64</v>
      </c>
      <c r="DM397">
        <v>0.22</v>
      </c>
      <c r="DN397">
        <v>-28.3892609756098</v>
      </c>
      <c r="DO397">
        <v>-66.2262857142857</v>
      </c>
      <c r="DP397">
        <v>6.62275385760917</v>
      </c>
      <c r="DQ397">
        <v>0</v>
      </c>
      <c r="DR397">
        <v>2.79914073170732</v>
      </c>
      <c r="DS397">
        <v>0.0936995121951278</v>
      </c>
      <c r="DT397">
        <v>0.00939051711354204</v>
      </c>
      <c r="DU397">
        <v>1</v>
      </c>
      <c r="DV397">
        <v>1</v>
      </c>
      <c r="DW397">
        <v>2</v>
      </c>
      <c r="DX397" t="s">
        <v>375</v>
      </c>
      <c r="DY397">
        <v>2.79586</v>
      </c>
      <c r="DZ397">
        <v>2.7167</v>
      </c>
      <c r="EA397">
        <v>0.0789997</v>
      </c>
      <c r="EB397">
        <v>0.084097</v>
      </c>
      <c r="EC397">
        <v>0.0871576</v>
      </c>
      <c r="ED397">
        <v>0.0793317</v>
      </c>
      <c r="EE397">
        <v>25573.5</v>
      </c>
      <c r="EF397">
        <v>22084</v>
      </c>
      <c r="EG397">
        <v>24895.3</v>
      </c>
      <c r="EH397">
        <v>23517</v>
      </c>
      <c r="EI397">
        <v>38882.9</v>
      </c>
      <c r="EJ397">
        <v>35889.2</v>
      </c>
      <c r="EK397">
        <v>45111.2</v>
      </c>
      <c r="EL397">
        <v>42022.9</v>
      </c>
      <c r="EM397">
        <v>1.6121</v>
      </c>
      <c r="EN397">
        <v>2.05585</v>
      </c>
      <c r="EO397">
        <v>0.0473484</v>
      </c>
      <c r="EP397">
        <v>0</v>
      </c>
      <c r="EQ397">
        <v>28.0129</v>
      </c>
      <c r="ER397">
        <v>999.9</v>
      </c>
      <c r="ES397">
        <v>25.479</v>
      </c>
      <c r="ET397">
        <v>41.402</v>
      </c>
      <c r="EU397">
        <v>26.6569</v>
      </c>
      <c r="EV397">
        <v>53.0036</v>
      </c>
      <c r="EW397">
        <v>33.153</v>
      </c>
      <c r="EX397">
        <v>2</v>
      </c>
      <c r="EY397">
        <v>0.643521</v>
      </c>
      <c r="EZ397">
        <v>4.72822</v>
      </c>
      <c r="FA397">
        <v>20.1765</v>
      </c>
      <c r="FB397">
        <v>5.23331</v>
      </c>
      <c r="FC397">
        <v>11.992</v>
      </c>
      <c r="FD397">
        <v>4.9555</v>
      </c>
      <c r="FE397">
        <v>3.304</v>
      </c>
      <c r="FF397">
        <v>9999</v>
      </c>
      <c r="FG397">
        <v>313.2</v>
      </c>
      <c r="FH397">
        <v>3907.3</v>
      </c>
      <c r="FI397">
        <v>9999</v>
      </c>
      <c r="FJ397">
        <v>1.86813</v>
      </c>
      <c r="FK397">
        <v>1.86401</v>
      </c>
      <c r="FL397">
        <v>1.87135</v>
      </c>
      <c r="FM397">
        <v>1.86264</v>
      </c>
      <c r="FN397">
        <v>1.86188</v>
      </c>
      <c r="FO397">
        <v>1.86825</v>
      </c>
      <c r="FP397">
        <v>1.85837</v>
      </c>
      <c r="FQ397">
        <v>1.86462</v>
      </c>
      <c r="FR397">
        <v>5</v>
      </c>
      <c r="FS397">
        <v>0</v>
      </c>
      <c r="FT397">
        <v>0</v>
      </c>
      <c r="FU397">
        <v>0</v>
      </c>
      <c r="FV397" t="s">
        <v>358</v>
      </c>
      <c r="FW397" t="s">
        <v>359</v>
      </c>
      <c r="FX397" t="s">
        <v>360</v>
      </c>
      <c r="FY397" t="s">
        <v>360</v>
      </c>
      <c r="FZ397" t="s">
        <v>360</v>
      </c>
      <c r="GA397" t="s">
        <v>360</v>
      </c>
      <c r="GB397">
        <v>0</v>
      </c>
      <c r="GC397">
        <v>100</v>
      </c>
      <c r="GD397">
        <v>100</v>
      </c>
      <c r="GE397">
        <v>1.427</v>
      </c>
      <c r="GF397">
        <v>0.0516</v>
      </c>
      <c r="GG397">
        <v>0.394990895927804</v>
      </c>
      <c r="GH397">
        <v>0.00311535208462502</v>
      </c>
      <c r="GI397">
        <v>-2.16445174003142e-06</v>
      </c>
      <c r="GJ397">
        <v>9.0383515404126e-10</v>
      </c>
      <c r="GK397">
        <v>0.0515542376217994</v>
      </c>
      <c r="GL397">
        <v>0</v>
      </c>
      <c r="GM397">
        <v>0</v>
      </c>
      <c r="GN397">
        <v>0</v>
      </c>
      <c r="GO397">
        <v>18</v>
      </c>
      <c r="GP397">
        <v>2154</v>
      </c>
      <c r="GQ397">
        <v>2</v>
      </c>
      <c r="GR397">
        <v>17</v>
      </c>
      <c r="GS397">
        <v>1608</v>
      </c>
      <c r="GT397">
        <v>1608.2</v>
      </c>
      <c r="GU397">
        <v>1.52588</v>
      </c>
      <c r="GV397">
        <v>2.41821</v>
      </c>
      <c r="GW397">
        <v>1.99829</v>
      </c>
      <c r="GX397">
        <v>2.65869</v>
      </c>
      <c r="GY397">
        <v>2.09351</v>
      </c>
      <c r="GZ397">
        <v>2.40967</v>
      </c>
      <c r="HA397">
        <v>45.1768</v>
      </c>
      <c r="HB397">
        <v>14.3772</v>
      </c>
      <c r="HC397">
        <v>18</v>
      </c>
      <c r="HD397">
        <v>378.119</v>
      </c>
      <c r="HE397">
        <v>676.676</v>
      </c>
      <c r="HF397">
        <v>23.0027</v>
      </c>
      <c r="HG397">
        <v>35.2647</v>
      </c>
      <c r="HH397">
        <v>30.0002</v>
      </c>
      <c r="HI397">
        <v>35.2999</v>
      </c>
      <c r="HJ397">
        <v>35.266</v>
      </c>
      <c r="HK397">
        <v>30.5808</v>
      </c>
      <c r="HL397">
        <v>14.0141</v>
      </c>
      <c r="HM397">
        <v>3.08275</v>
      </c>
      <c r="HN397">
        <v>23</v>
      </c>
      <c r="HO397">
        <v>507.522</v>
      </c>
      <c r="HP397">
        <v>21.5012</v>
      </c>
      <c r="HQ397">
        <v>95.3968</v>
      </c>
      <c r="HR397">
        <v>98.7378</v>
      </c>
    </row>
    <row r="398" spans="1:226">
      <c r="A398">
        <v>382</v>
      </c>
      <c r="B398">
        <v>1656178282.1</v>
      </c>
      <c r="C398">
        <v>8485.59999990463</v>
      </c>
      <c r="D398" t="s">
        <v>1126</v>
      </c>
      <c r="E398" t="s">
        <v>1127</v>
      </c>
      <c r="F398">
        <v>5</v>
      </c>
      <c r="G398" t="s">
        <v>1069</v>
      </c>
      <c r="H398" t="s">
        <v>354</v>
      </c>
      <c r="I398">
        <v>1656178274.31429</v>
      </c>
      <c r="J398">
        <f>(K398)/1000</f>
        <v>0</v>
      </c>
      <c r="K398">
        <f>IF(BF398, AN398, AH398)</f>
        <v>0</v>
      </c>
      <c r="L398">
        <f>IF(BF398, AI398, AG398)</f>
        <v>0</v>
      </c>
      <c r="M398">
        <f>BH398 - IF(AU398&gt;1, L398*BB398*100.0/(AW398*BV398), 0)</f>
        <v>0</v>
      </c>
      <c r="N398">
        <f>((T398-J398/2)*M398-L398)/(T398+J398/2)</f>
        <v>0</v>
      </c>
      <c r="O398">
        <f>N398*(BO398+BP398)/1000.0</f>
        <v>0</v>
      </c>
      <c r="P398">
        <f>(BH398 - IF(AU398&gt;1, L398*BB398*100.0/(AW398*BV398), 0))*(BO398+BP398)/1000.0</f>
        <v>0</v>
      </c>
      <c r="Q398">
        <f>2.0/((1/S398-1/R398)+SIGN(S398)*SQRT((1/S398-1/R398)*(1/S398-1/R398) + 4*BC398/((BC398+1)*(BC398+1))*(2*1/S398*1/R398-1/R398*1/R398)))</f>
        <v>0</v>
      </c>
      <c r="R398">
        <f>IF(LEFT(BD398,1)&lt;&gt;"0",IF(LEFT(BD398,1)="1",3.0,BE398),$D$5+$E$5*(BV398*BO398/($K$5*1000))+$F$5*(BV398*BO398/($K$5*1000))*MAX(MIN(BB398,$J$5),$I$5)*MAX(MIN(BB398,$J$5),$I$5)+$G$5*MAX(MIN(BB398,$J$5),$I$5)*(BV398*BO398/($K$5*1000))+$H$5*(BV398*BO398/($K$5*1000))*(BV398*BO398/($K$5*1000)))</f>
        <v>0</v>
      </c>
      <c r="S398">
        <f>J398*(1000-(1000*0.61365*exp(17.502*W398/(240.97+W398))/(BO398+BP398)+BJ398)/2)/(1000*0.61365*exp(17.502*W398/(240.97+W398))/(BO398+BP398)-BJ398)</f>
        <v>0</v>
      </c>
      <c r="T398">
        <f>1/((BC398+1)/(Q398/1.6)+1/(R398/1.37)) + BC398/((BC398+1)/(Q398/1.6) + BC398/(R398/1.37))</f>
        <v>0</v>
      </c>
      <c r="U398">
        <f>(AX398*BA398)</f>
        <v>0</v>
      </c>
      <c r="V398">
        <f>(BQ398+(U398+2*0.95*5.67E-8*(((BQ398+$B$7)+273)^4-(BQ398+273)^4)-44100*J398)/(1.84*29.3*R398+8*0.95*5.67E-8*(BQ398+273)^3))</f>
        <v>0</v>
      </c>
      <c r="W398">
        <f>($C$7*BR398+$D$7*BS398+$E$7*V398)</f>
        <v>0</v>
      </c>
      <c r="X398">
        <f>0.61365*exp(17.502*W398/(240.97+W398))</f>
        <v>0</v>
      </c>
      <c r="Y398">
        <f>(Z398/AA398*100)</f>
        <v>0</v>
      </c>
      <c r="Z398">
        <f>BJ398*(BO398+BP398)/1000</f>
        <v>0</v>
      </c>
      <c r="AA398">
        <f>0.61365*exp(17.502*BQ398/(240.97+BQ398))</f>
        <v>0</v>
      </c>
      <c r="AB398">
        <f>(X398-BJ398*(BO398+BP398)/1000)</f>
        <v>0</v>
      </c>
      <c r="AC398">
        <f>(-J398*44100)</f>
        <v>0</v>
      </c>
      <c r="AD398">
        <f>2*29.3*R398*0.92*(BQ398-W398)</f>
        <v>0</v>
      </c>
      <c r="AE398">
        <f>2*0.95*5.67E-8*(((BQ398+$B$7)+273)^4-(W398+273)^4)</f>
        <v>0</v>
      </c>
      <c r="AF398">
        <f>U398+AE398+AC398+AD398</f>
        <v>0</v>
      </c>
      <c r="AG398">
        <f>BN398*AU398*(BI398-BH398*(1000-AU398*BK398)/(1000-AU398*BJ398))/(100*BB398)</f>
        <v>0</v>
      </c>
      <c r="AH398">
        <f>1000*BN398*AU398*(BJ398-BK398)/(100*BB398*(1000-AU398*BJ398))</f>
        <v>0</v>
      </c>
      <c r="AI398">
        <f>(AJ398 - AK398 - BO398*1E3/(8.314*(BQ398+273.15)) * AM398/BN398 * AL398) * BN398/(100*BB398) * (1000 - BK398)/1000</f>
        <v>0</v>
      </c>
      <c r="AJ398">
        <v>497.37784361323</v>
      </c>
      <c r="AK398">
        <v>468.42383030303</v>
      </c>
      <c r="AL398">
        <v>3.13565224366699</v>
      </c>
      <c r="AM398">
        <v>66.8791295420707</v>
      </c>
      <c r="AN398">
        <f>(AP398 - AO398 + BO398*1E3/(8.314*(BQ398+273.15)) * AR398/BN398 * AQ398) * BN398/(100*BB398) * 1000/(1000 - AP398)</f>
        <v>0</v>
      </c>
      <c r="AO398">
        <v>21.5545156008882</v>
      </c>
      <c r="AP398">
        <v>24.3815132867133</v>
      </c>
      <c r="AQ398">
        <v>7.20413010277027e-05</v>
      </c>
      <c r="AR398">
        <v>78.9869845117547</v>
      </c>
      <c r="AS398">
        <v>56</v>
      </c>
      <c r="AT398">
        <v>11</v>
      </c>
      <c r="AU398">
        <f>IF(AS398*$H$13&gt;=AW398,1.0,(AW398/(AW398-AS398*$H$13)))</f>
        <v>0</v>
      </c>
      <c r="AV398">
        <f>(AU398-1)*100</f>
        <v>0</v>
      </c>
      <c r="AW398">
        <f>MAX(0,($B$13+$C$13*BV398)/(1+$D$13*BV398)*BO398/(BQ398+273)*$E$13)</f>
        <v>0</v>
      </c>
      <c r="AX398">
        <f>$B$11*BW398+$C$11*BX398+$F$11*CI398*(1-CL398)</f>
        <v>0</v>
      </c>
      <c r="AY398">
        <f>AX398*AZ398</f>
        <v>0</v>
      </c>
      <c r="AZ398">
        <f>($B$11*$D$9+$C$11*$D$9+$F$11*((CV398+CN398)/MAX(CV398+CN398+CW398, 0.1)*$I$9+CW398/MAX(CV398+CN398+CW398, 0.1)*$J$9))/($B$11+$C$11+$F$11)</f>
        <v>0</v>
      </c>
      <c r="BA398">
        <f>($B$11*$K$9+$C$11*$K$9+$F$11*((CV398+CN398)/MAX(CV398+CN398+CW398, 0.1)*$P$9+CW398/MAX(CV398+CN398+CW398, 0.1)*$Q$9))/($B$11+$C$11+$F$11)</f>
        <v>0</v>
      </c>
      <c r="BB398">
        <v>2.18</v>
      </c>
      <c r="BC398">
        <v>0.5</v>
      </c>
      <c r="BD398" t="s">
        <v>355</v>
      </c>
      <c r="BE398">
        <v>2</v>
      </c>
      <c r="BF398" t="b">
        <v>1</v>
      </c>
      <c r="BG398">
        <v>1656178274.31429</v>
      </c>
      <c r="BH398">
        <v>435.914321428571</v>
      </c>
      <c r="BI398">
        <v>471.900928571429</v>
      </c>
      <c r="BJ398">
        <v>24.3666857142857</v>
      </c>
      <c r="BK398">
        <v>21.553</v>
      </c>
      <c r="BL398">
        <v>434.500428571429</v>
      </c>
      <c r="BM398">
        <v>24.3151428571429</v>
      </c>
      <c r="BN398">
        <v>499.99775</v>
      </c>
      <c r="BO398">
        <v>76.3411178571429</v>
      </c>
      <c r="BP398">
        <v>0.0999550785714286</v>
      </c>
      <c r="BQ398">
        <v>27.6958714285714</v>
      </c>
      <c r="BR398">
        <v>28.7928285714286</v>
      </c>
      <c r="BS398">
        <v>999.9</v>
      </c>
      <c r="BT398">
        <v>0</v>
      </c>
      <c r="BU398">
        <v>0</v>
      </c>
      <c r="BV398">
        <v>10005.7292857143</v>
      </c>
      <c r="BW398">
        <v>0</v>
      </c>
      <c r="BX398">
        <v>2052.02214285714</v>
      </c>
      <c r="BY398">
        <v>-35.9866321428571</v>
      </c>
      <c r="BZ398">
        <v>446.8015</v>
      </c>
      <c r="CA398">
        <v>482.295892857143</v>
      </c>
      <c r="CB398">
        <v>2.81368928571429</v>
      </c>
      <c r="CC398">
        <v>471.900928571429</v>
      </c>
      <c r="CD398">
        <v>21.553</v>
      </c>
      <c r="CE398">
        <v>1.86018071428571</v>
      </c>
      <c r="CF398">
        <v>1.64538035714286</v>
      </c>
      <c r="CG398">
        <v>16.3018785714286</v>
      </c>
      <c r="CH398">
        <v>14.3904964285714</v>
      </c>
      <c r="CI398">
        <v>1999.98214285714</v>
      </c>
      <c r="CJ398">
        <v>0.980001</v>
      </c>
      <c r="CK398">
        <v>0.0199994</v>
      </c>
      <c r="CL398">
        <v>0</v>
      </c>
      <c r="CM398">
        <v>2.44813928571428</v>
      </c>
      <c r="CN398">
        <v>0</v>
      </c>
      <c r="CO398">
        <v>3925.25392857143</v>
      </c>
      <c r="CP398">
        <v>16705.25</v>
      </c>
      <c r="CQ398">
        <v>48.60025</v>
      </c>
      <c r="CR398">
        <v>50.9148571428571</v>
      </c>
      <c r="CS398">
        <v>49.73425</v>
      </c>
      <c r="CT398">
        <v>48.45275</v>
      </c>
      <c r="CU398">
        <v>47.7455</v>
      </c>
      <c r="CV398">
        <v>1959.98214285714</v>
      </c>
      <c r="CW398">
        <v>40</v>
      </c>
      <c r="CX398">
        <v>0</v>
      </c>
      <c r="CY398">
        <v>1656178281.6</v>
      </c>
      <c r="CZ398">
        <v>0</v>
      </c>
      <c r="DA398">
        <v>0</v>
      </c>
      <c r="DB398" t="s">
        <v>356</v>
      </c>
      <c r="DC398">
        <v>1656081796.1</v>
      </c>
      <c r="DD398">
        <v>1656081786.6</v>
      </c>
      <c r="DE398">
        <v>0</v>
      </c>
      <c r="DF398">
        <v>0.447</v>
      </c>
      <c r="DG398">
        <v>0.012</v>
      </c>
      <c r="DH398">
        <v>1.816</v>
      </c>
      <c r="DI398">
        <v>-0.091</v>
      </c>
      <c r="DJ398">
        <v>420</v>
      </c>
      <c r="DK398">
        <v>13</v>
      </c>
      <c r="DL398">
        <v>0.64</v>
      </c>
      <c r="DM398">
        <v>0.22</v>
      </c>
      <c r="DN398">
        <v>-33.8449512195122</v>
      </c>
      <c r="DO398">
        <v>-41.8239512195122</v>
      </c>
      <c r="DP398">
        <v>4.24517104422114</v>
      </c>
      <c r="DQ398">
        <v>0</v>
      </c>
      <c r="DR398">
        <v>2.80894463414634</v>
      </c>
      <c r="DS398">
        <v>0.106718675958194</v>
      </c>
      <c r="DT398">
        <v>0.0106327380081086</v>
      </c>
      <c r="DU398">
        <v>0</v>
      </c>
      <c r="DV398">
        <v>0</v>
      </c>
      <c r="DW398">
        <v>2</v>
      </c>
      <c r="DX398" t="s">
        <v>357</v>
      </c>
      <c r="DY398">
        <v>2.79566</v>
      </c>
      <c r="DZ398">
        <v>2.71653</v>
      </c>
      <c r="EA398">
        <v>0.081046</v>
      </c>
      <c r="EB398">
        <v>0.0862591</v>
      </c>
      <c r="EC398">
        <v>0.087188</v>
      </c>
      <c r="ED398">
        <v>0.0793423</v>
      </c>
      <c r="EE398">
        <v>25516.8</v>
      </c>
      <c r="EF398">
        <v>22032</v>
      </c>
      <c r="EG398">
        <v>24895.5</v>
      </c>
      <c r="EH398">
        <v>23517.2</v>
      </c>
      <c r="EI398">
        <v>38881.6</v>
      </c>
      <c r="EJ398">
        <v>35889.1</v>
      </c>
      <c r="EK398">
        <v>45111.1</v>
      </c>
      <c r="EL398">
        <v>42023.2</v>
      </c>
      <c r="EM398">
        <v>1.61175</v>
      </c>
      <c r="EN398">
        <v>2.05613</v>
      </c>
      <c r="EO398">
        <v>0.0477396</v>
      </c>
      <c r="EP398">
        <v>0</v>
      </c>
      <c r="EQ398">
        <v>28.0278</v>
      </c>
      <c r="ER398">
        <v>999.9</v>
      </c>
      <c r="ES398">
        <v>25.455</v>
      </c>
      <c r="ET398">
        <v>41.402</v>
      </c>
      <c r="EU398">
        <v>26.6318</v>
      </c>
      <c r="EV398">
        <v>52.6536</v>
      </c>
      <c r="EW398">
        <v>33.117</v>
      </c>
      <c r="EX398">
        <v>2</v>
      </c>
      <c r="EY398">
        <v>0.643704</v>
      </c>
      <c r="EZ398">
        <v>4.75629</v>
      </c>
      <c r="FA398">
        <v>20.1755</v>
      </c>
      <c r="FB398">
        <v>5.23331</v>
      </c>
      <c r="FC398">
        <v>11.992</v>
      </c>
      <c r="FD398">
        <v>4.9554</v>
      </c>
      <c r="FE398">
        <v>3.304</v>
      </c>
      <c r="FF398">
        <v>9999</v>
      </c>
      <c r="FG398">
        <v>313.2</v>
      </c>
      <c r="FH398">
        <v>3907.3</v>
      </c>
      <c r="FI398">
        <v>9999</v>
      </c>
      <c r="FJ398">
        <v>1.86813</v>
      </c>
      <c r="FK398">
        <v>1.86401</v>
      </c>
      <c r="FL398">
        <v>1.87136</v>
      </c>
      <c r="FM398">
        <v>1.86263</v>
      </c>
      <c r="FN398">
        <v>1.86188</v>
      </c>
      <c r="FO398">
        <v>1.86823</v>
      </c>
      <c r="FP398">
        <v>1.85837</v>
      </c>
      <c r="FQ398">
        <v>1.86462</v>
      </c>
      <c r="FR398">
        <v>5</v>
      </c>
      <c r="FS398">
        <v>0</v>
      </c>
      <c r="FT398">
        <v>0</v>
      </c>
      <c r="FU398">
        <v>0</v>
      </c>
      <c r="FV398" t="s">
        <v>358</v>
      </c>
      <c r="FW398" t="s">
        <v>359</v>
      </c>
      <c r="FX398" t="s">
        <v>360</v>
      </c>
      <c r="FY398" t="s">
        <v>360</v>
      </c>
      <c r="FZ398" t="s">
        <v>360</v>
      </c>
      <c r="GA398" t="s">
        <v>360</v>
      </c>
      <c r="GB398">
        <v>0</v>
      </c>
      <c r="GC398">
        <v>100</v>
      </c>
      <c r="GD398">
        <v>100</v>
      </c>
      <c r="GE398">
        <v>1.453</v>
      </c>
      <c r="GF398">
        <v>0.0516</v>
      </c>
      <c r="GG398">
        <v>0.394990895927804</v>
      </c>
      <c r="GH398">
        <v>0.00311535208462502</v>
      </c>
      <c r="GI398">
        <v>-2.16445174003142e-06</v>
      </c>
      <c r="GJ398">
        <v>9.0383515404126e-10</v>
      </c>
      <c r="GK398">
        <v>0.0515542376217994</v>
      </c>
      <c r="GL398">
        <v>0</v>
      </c>
      <c r="GM398">
        <v>0</v>
      </c>
      <c r="GN398">
        <v>0</v>
      </c>
      <c r="GO398">
        <v>18</v>
      </c>
      <c r="GP398">
        <v>2154</v>
      </c>
      <c r="GQ398">
        <v>2</v>
      </c>
      <c r="GR398">
        <v>17</v>
      </c>
      <c r="GS398">
        <v>1608.1</v>
      </c>
      <c r="GT398">
        <v>1608.3</v>
      </c>
      <c r="GU398">
        <v>1.56494</v>
      </c>
      <c r="GV398">
        <v>2.41211</v>
      </c>
      <c r="GW398">
        <v>1.99829</v>
      </c>
      <c r="GX398">
        <v>2.65869</v>
      </c>
      <c r="GY398">
        <v>2.09351</v>
      </c>
      <c r="GZ398">
        <v>2.40967</v>
      </c>
      <c r="HA398">
        <v>45.2051</v>
      </c>
      <c r="HB398">
        <v>14.3772</v>
      </c>
      <c r="HC398">
        <v>18</v>
      </c>
      <c r="HD398">
        <v>377.944</v>
      </c>
      <c r="HE398">
        <v>676.945</v>
      </c>
      <c r="HF398">
        <v>23.0046</v>
      </c>
      <c r="HG398">
        <v>35.2667</v>
      </c>
      <c r="HH398">
        <v>30.0002</v>
      </c>
      <c r="HI398">
        <v>35.3027</v>
      </c>
      <c r="HJ398">
        <v>35.2687</v>
      </c>
      <c r="HK398">
        <v>31.377</v>
      </c>
      <c r="HL398">
        <v>14.0141</v>
      </c>
      <c r="HM398">
        <v>3.08275</v>
      </c>
      <c r="HN398">
        <v>23</v>
      </c>
      <c r="HO398">
        <v>527.704</v>
      </c>
      <c r="HP398">
        <v>21.4705</v>
      </c>
      <c r="HQ398">
        <v>95.3968</v>
      </c>
      <c r="HR398">
        <v>98.7385</v>
      </c>
    </row>
    <row r="399" spans="1:226">
      <c r="A399">
        <v>383</v>
      </c>
      <c r="B399">
        <v>1656178287.1</v>
      </c>
      <c r="C399">
        <v>8490.59999990463</v>
      </c>
      <c r="D399" t="s">
        <v>1128</v>
      </c>
      <c r="E399" t="s">
        <v>1129</v>
      </c>
      <c r="F399">
        <v>5</v>
      </c>
      <c r="G399" t="s">
        <v>1069</v>
      </c>
      <c r="H399" t="s">
        <v>354</v>
      </c>
      <c r="I399">
        <v>1656178279.6</v>
      </c>
      <c r="J399">
        <f>(K399)/1000</f>
        <v>0</v>
      </c>
      <c r="K399">
        <f>IF(BF399, AN399, AH399)</f>
        <v>0</v>
      </c>
      <c r="L399">
        <f>IF(BF399, AI399, AG399)</f>
        <v>0</v>
      </c>
      <c r="M399">
        <f>BH399 - IF(AU399&gt;1, L399*BB399*100.0/(AW399*BV399), 0)</f>
        <v>0</v>
      </c>
      <c r="N399">
        <f>((T399-J399/2)*M399-L399)/(T399+J399/2)</f>
        <v>0</v>
      </c>
      <c r="O399">
        <f>N399*(BO399+BP399)/1000.0</f>
        <v>0</v>
      </c>
      <c r="P399">
        <f>(BH399 - IF(AU399&gt;1, L399*BB399*100.0/(AW399*BV399), 0))*(BO399+BP399)/1000.0</f>
        <v>0</v>
      </c>
      <c r="Q399">
        <f>2.0/((1/S399-1/R399)+SIGN(S399)*SQRT((1/S399-1/R399)*(1/S399-1/R399) + 4*BC399/((BC399+1)*(BC399+1))*(2*1/S399*1/R399-1/R399*1/R399)))</f>
        <v>0</v>
      </c>
      <c r="R399">
        <f>IF(LEFT(BD399,1)&lt;&gt;"0",IF(LEFT(BD399,1)="1",3.0,BE399),$D$5+$E$5*(BV399*BO399/($K$5*1000))+$F$5*(BV399*BO399/($K$5*1000))*MAX(MIN(BB399,$J$5),$I$5)*MAX(MIN(BB399,$J$5),$I$5)+$G$5*MAX(MIN(BB399,$J$5),$I$5)*(BV399*BO399/($K$5*1000))+$H$5*(BV399*BO399/($K$5*1000))*(BV399*BO399/($K$5*1000)))</f>
        <v>0</v>
      </c>
      <c r="S399">
        <f>J399*(1000-(1000*0.61365*exp(17.502*W399/(240.97+W399))/(BO399+BP399)+BJ399)/2)/(1000*0.61365*exp(17.502*W399/(240.97+W399))/(BO399+BP399)-BJ399)</f>
        <v>0</v>
      </c>
      <c r="T399">
        <f>1/((BC399+1)/(Q399/1.6)+1/(R399/1.37)) + BC399/((BC399+1)/(Q399/1.6) + BC399/(R399/1.37))</f>
        <v>0</v>
      </c>
      <c r="U399">
        <f>(AX399*BA399)</f>
        <v>0</v>
      </c>
      <c r="V399">
        <f>(BQ399+(U399+2*0.95*5.67E-8*(((BQ399+$B$7)+273)^4-(BQ399+273)^4)-44100*J399)/(1.84*29.3*R399+8*0.95*5.67E-8*(BQ399+273)^3))</f>
        <v>0</v>
      </c>
      <c r="W399">
        <f>($C$7*BR399+$D$7*BS399+$E$7*V399)</f>
        <v>0</v>
      </c>
      <c r="X399">
        <f>0.61365*exp(17.502*W399/(240.97+W399))</f>
        <v>0</v>
      </c>
      <c r="Y399">
        <f>(Z399/AA399*100)</f>
        <v>0</v>
      </c>
      <c r="Z399">
        <f>BJ399*(BO399+BP399)/1000</f>
        <v>0</v>
      </c>
      <c r="AA399">
        <f>0.61365*exp(17.502*BQ399/(240.97+BQ399))</f>
        <v>0</v>
      </c>
      <c r="AB399">
        <f>(X399-BJ399*(BO399+BP399)/1000)</f>
        <v>0</v>
      </c>
      <c r="AC399">
        <f>(-J399*44100)</f>
        <v>0</v>
      </c>
      <c r="AD399">
        <f>2*29.3*R399*0.92*(BQ399-W399)</f>
        <v>0</v>
      </c>
      <c r="AE399">
        <f>2*0.95*5.67E-8*(((BQ399+$B$7)+273)^4-(W399+273)^4)</f>
        <v>0</v>
      </c>
      <c r="AF399">
        <f>U399+AE399+AC399+AD399</f>
        <v>0</v>
      </c>
      <c r="AG399">
        <f>BN399*AU399*(BI399-BH399*(1000-AU399*BK399)/(1000-AU399*BJ399))/(100*BB399)</f>
        <v>0</v>
      </c>
      <c r="AH399">
        <f>1000*BN399*AU399*(BJ399-BK399)/(100*BB399*(1000-AU399*BJ399))</f>
        <v>0</v>
      </c>
      <c r="AI399">
        <f>(AJ399 - AK399 - BO399*1E3/(8.314*(BQ399+273.15)) * AM399/BN399 * AL399) * BN399/(100*BB399) * (1000 - BK399)/1000</f>
        <v>0</v>
      </c>
      <c r="AJ399">
        <v>514.623471667654</v>
      </c>
      <c r="AK399">
        <v>484.643842424242</v>
      </c>
      <c r="AL399">
        <v>3.26571853237619</v>
      </c>
      <c r="AM399">
        <v>66.8791295420707</v>
      </c>
      <c r="AN399">
        <f>(AP399 - AO399 + BO399*1E3/(8.314*(BQ399+273.15)) * AR399/BN399 * AQ399) * BN399/(100*BB399) * 1000/(1000 - AP399)</f>
        <v>0</v>
      </c>
      <c r="AO399">
        <v>21.558175870151</v>
      </c>
      <c r="AP399">
        <v>24.3936153846154</v>
      </c>
      <c r="AQ399">
        <v>0.000113219903158306</v>
      </c>
      <c r="AR399">
        <v>78.9869845117547</v>
      </c>
      <c r="AS399">
        <v>56</v>
      </c>
      <c r="AT399">
        <v>11</v>
      </c>
      <c r="AU399">
        <f>IF(AS399*$H$13&gt;=AW399,1.0,(AW399/(AW399-AS399*$H$13)))</f>
        <v>0</v>
      </c>
      <c r="AV399">
        <f>(AU399-1)*100</f>
        <v>0</v>
      </c>
      <c r="AW399">
        <f>MAX(0,($B$13+$C$13*BV399)/(1+$D$13*BV399)*BO399/(BQ399+273)*$E$13)</f>
        <v>0</v>
      </c>
      <c r="AX399">
        <f>$B$11*BW399+$C$11*BX399+$F$11*CI399*(1-CL399)</f>
        <v>0</v>
      </c>
      <c r="AY399">
        <f>AX399*AZ399</f>
        <v>0</v>
      </c>
      <c r="AZ399">
        <f>($B$11*$D$9+$C$11*$D$9+$F$11*((CV399+CN399)/MAX(CV399+CN399+CW399, 0.1)*$I$9+CW399/MAX(CV399+CN399+CW399, 0.1)*$J$9))/($B$11+$C$11+$F$11)</f>
        <v>0</v>
      </c>
      <c r="BA399">
        <f>($B$11*$K$9+$C$11*$K$9+$F$11*((CV399+CN399)/MAX(CV399+CN399+CW399, 0.1)*$P$9+CW399/MAX(CV399+CN399+CW399, 0.1)*$Q$9))/($B$11+$C$11+$F$11)</f>
        <v>0</v>
      </c>
      <c r="BB399">
        <v>2.18</v>
      </c>
      <c r="BC399">
        <v>0.5</v>
      </c>
      <c r="BD399" t="s">
        <v>355</v>
      </c>
      <c r="BE399">
        <v>2</v>
      </c>
      <c r="BF399" t="b">
        <v>1</v>
      </c>
      <c r="BG399">
        <v>1656178279.6</v>
      </c>
      <c r="BH399">
        <v>451.136185185185</v>
      </c>
      <c r="BI399">
        <v>489.43262962963</v>
      </c>
      <c r="BJ399">
        <v>24.3789259259259</v>
      </c>
      <c r="BK399">
        <v>21.5558740740741</v>
      </c>
      <c r="BL399">
        <v>449.696037037037</v>
      </c>
      <c r="BM399">
        <v>24.3273703703704</v>
      </c>
      <c r="BN399">
        <v>500.00737037037</v>
      </c>
      <c r="BO399">
        <v>76.3413592592593</v>
      </c>
      <c r="BP399">
        <v>0.0999432259259259</v>
      </c>
      <c r="BQ399">
        <v>27.7046222222222</v>
      </c>
      <c r="BR399">
        <v>28.8021814814815</v>
      </c>
      <c r="BS399">
        <v>999.9</v>
      </c>
      <c r="BT399">
        <v>0</v>
      </c>
      <c r="BU399">
        <v>0</v>
      </c>
      <c r="BV399">
        <v>10010.0833333333</v>
      </c>
      <c r="BW399">
        <v>0</v>
      </c>
      <c r="BX399">
        <v>2047.48740740741</v>
      </c>
      <c r="BY399">
        <v>-38.2964185185185</v>
      </c>
      <c r="BZ399">
        <v>462.409444444444</v>
      </c>
      <c r="CA399">
        <v>500.215296296296</v>
      </c>
      <c r="CB399">
        <v>2.82304185185185</v>
      </c>
      <c r="CC399">
        <v>489.43262962963</v>
      </c>
      <c r="CD399">
        <v>21.5558740740741</v>
      </c>
      <c r="CE399">
        <v>1.86112074074074</v>
      </c>
      <c r="CF399">
        <v>1.64560592592593</v>
      </c>
      <c r="CG399">
        <v>16.3098074074074</v>
      </c>
      <c r="CH399">
        <v>14.3926148148148</v>
      </c>
      <c r="CI399">
        <v>1999.99814814815</v>
      </c>
      <c r="CJ399">
        <v>0.980001111111111</v>
      </c>
      <c r="CK399">
        <v>0.0199992851851852</v>
      </c>
      <c r="CL399">
        <v>0</v>
      </c>
      <c r="CM399">
        <v>2.53067037037037</v>
      </c>
      <c r="CN399">
        <v>0</v>
      </c>
      <c r="CO399">
        <v>3937.96740740741</v>
      </c>
      <c r="CP399">
        <v>16705.3962962963</v>
      </c>
      <c r="CQ399">
        <v>48.6156666666667</v>
      </c>
      <c r="CR399">
        <v>50.9347037037037</v>
      </c>
      <c r="CS399">
        <v>49.7406666666667</v>
      </c>
      <c r="CT399">
        <v>48.4743333333333</v>
      </c>
      <c r="CU399">
        <v>47.75</v>
      </c>
      <c r="CV399">
        <v>1959.99814814815</v>
      </c>
      <c r="CW399">
        <v>40</v>
      </c>
      <c r="CX399">
        <v>0</v>
      </c>
      <c r="CY399">
        <v>1656178285.8</v>
      </c>
      <c r="CZ399">
        <v>0</v>
      </c>
      <c r="DA399">
        <v>0</v>
      </c>
      <c r="DB399" t="s">
        <v>356</v>
      </c>
      <c r="DC399">
        <v>1656081796.1</v>
      </c>
      <c r="DD399">
        <v>1656081786.6</v>
      </c>
      <c r="DE399">
        <v>0</v>
      </c>
      <c r="DF399">
        <v>0.447</v>
      </c>
      <c r="DG399">
        <v>0.012</v>
      </c>
      <c r="DH399">
        <v>1.816</v>
      </c>
      <c r="DI399">
        <v>-0.091</v>
      </c>
      <c r="DJ399">
        <v>420</v>
      </c>
      <c r="DK399">
        <v>13</v>
      </c>
      <c r="DL399">
        <v>0.64</v>
      </c>
      <c r="DM399">
        <v>0.22</v>
      </c>
      <c r="DN399">
        <v>-36.7245725</v>
      </c>
      <c r="DO399">
        <v>-27.0291163227016</v>
      </c>
      <c r="DP399">
        <v>2.67014477388282</v>
      </c>
      <c r="DQ399">
        <v>0</v>
      </c>
      <c r="DR399">
        <v>2.81701225</v>
      </c>
      <c r="DS399">
        <v>0.106517786116318</v>
      </c>
      <c r="DT399">
        <v>0.0103189707547555</v>
      </c>
      <c r="DU399">
        <v>0</v>
      </c>
      <c r="DV399">
        <v>0</v>
      </c>
      <c r="DW399">
        <v>2</v>
      </c>
      <c r="DX399" t="s">
        <v>357</v>
      </c>
      <c r="DY399">
        <v>2.79556</v>
      </c>
      <c r="DZ399">
        <v>2.7164</v>
      </c>
      <c r="EA399">
        <v>0.0831373</v>
      </c>
      <c r="EB399">
        <v>0.0884057</v>
      </c>
      <c r="EC399">
        <v>0.0872172</v>
      </c>
      <c r="ED399">
        <v>0.0793451</v>
      </c>
      <c r="EE399">
        <v>25458.5</v>
      </c>
      <c r="EF399">
        <v>21980.2</v>
      </c>
      <c r="EG399">
        <v>24895.3</v>
      </c>
      <c r="EH399">
        <v>23517.2</v>
      </c>
      <c r="EI399">
        <v>38880.4</v>
      </c>
      <c r="EJ399">
        <v>35888.9</v>
      </c>
      <c r="EK399">
        <v>45111.1</v>
      </c>
      <c r="EL399">
        <v>42023.1</v>
      </c>
      <c r="EM399">
        <v>1.61182</v>
      </c>
      <c r="EN399">
        <v>2.05613</v>
      </c>
      <c r="EO399">
        <v>0.0488758</v>
      </c>
      <c r="EP399">
        <v>0</v>
      </c>
      <c r="EQ399">
        <v>28.0426</v>
      </c>
      <c r="ER399">
        <v>999.9</v>
      </c>
      <c r="ES399">
        <v>25.455</v>
      </c>
      <c r="ET399">
        <v>41.402</v>
      </c>
      <c r="EU399">
        <v>26.632</v>
      </c>
      <c r="EV399">
        <v>53.0536</v>
      </c>
      <c r="EW399">
        <v>33.1851</v>
      </c>
      <c r="EX399">
        <v>2</v>
      </c>
      <c r="EY399">
        <v>0.643979</v>
      </c>
      <c r="EZ399">
        <v>4.7714</v>
      </c>
      <c r="FA399">
        <v>20.1752</v>
      </c>
      <c r="FB399">
        <v>5.23376</v>
      </c>
      <c r="FC399">
        <v>11.992</v>
      </c>
      <c r="FD399">
        <v>4.9553</v>
      </c>
      <c r="FE399">
        <v>3.30395</v>
      </c>
      <c r="FF399">
        <v>9999</v>
      </c>
      <c r="FG399">
        <v>313.2</v>
      </c>
      <c r="FH399">
        <v>3907.6</v>
      </c>
      <c r="FI399">
        <v>9999</v>
      </c>
      <c r="FJ399">
        <v>1.86813</v>
      </c>
      <c r="FK399">
        <v>1.86401</v>
      </c>
      <c r="FL399">
        <v>1.87136</v>
      </c>
      <c r="FM399">
        <v>1.86264</v>
      </c>
      <c r="FN399">
        <v>1.86188</v>
      </c>
      <c r="FO399">
        <v>1.86826</v>
      </c>
      <c r="FP399">
        <v>1.85837</v>
      </c>
      <c r="FQ399">
        <v>1.86462</v>
      </c>
      <c r="FR399">
        <v>5</v>
      </c>
      <c r="FS399">
        <v>0</v>
      </c>
      <c r="FT399">
        <v>0</v>
      </c>
      <c r="FU399">
        <v>0</v>
      </c>
      <c r="FV399" t="s">
        <v>358</v>
      </c>
      <c r="FW399" t="s">
        <v>359</v>
      </c>
      <c r="FX399" t="s">
        <v>360</v>
      </c>
      <c r="FY399" t="s">
        <v>360</v>
      </c>
      <c r="FZ399" t="s">
        <v>360</v>
      </c>
      <c r="GA399" t="s">
        <v>360</v>
      </c>
      <c r="GB399">
        <v>0</v>
      </c>
      <c r="GC399">
        <v>100</v>
      </c>
      <c r="GD399">
        <v>100</v>
      </c>
      <c r="GE399">
        <v>1.479</v>
      </c>
      <c r="GF399">
        <v>0.0515</v>
      </c>
      <c r="GG399">
        <v>0.394990895927804</v>
      </c>
      <c r="GH399">
        <v>0.00311535208462502</v>
      </c>
      <c r="GI399">
        <v>-2.16445174003142e-06</v>
      </c>
      <c r="GJ399">
        <v>9.0383515404126e-10</v>
      </c>
      <c r="GK399">
        <v>0.0515542376217994</v>
      </c>
      <c r="GL399">
        <v>0</v>
      </c>
      <c r="GM399">
        <v>0</v>
      </c>
      <c r="GN399">
        <v>0</v>
      </c>
      <c r="GO399">
        <v>18</v>
      </c>
      <c r="GP399">
        <v>2154</v>
      </c>
      <c r="GQ399">
        <v>2</v>
      </c>
      <c r="GR399">
        <v>17</v>
      </c>
      <c r="GS399">
        <v>1608.2</v>
      </c>
      <c r="GT399">
        <v>1608.3</v>
      </c>
      <c r="GU399">
        <v>1.60889</v>
      </c>
      <c r="GV399">
        <v>2.40845</v>
      </c>
      <c r="GW399">
        <v>1.99829</v>
      </c>
      <c r="GX399">
        <v>2.65869</v>
      </c>
      <c r="GY399">
        <v>2.09351</v>
      </c>
      <c r="GZ399">
        <v>2.40356</v>
      </c>
      <c r="HA399">
        <v>45.2051</v>
      </c>
      <c r="HB399">
        <v>14.3772</v>
      </c>
      <c r="HC399">
        <v>18</v>
      </c>
      <c r="HD399">
        <v>377.991</v>
      </c>
      <c r="HE399">
        <v>676.952</v>
      </c>
      <c r="HF399">
        <v>23.0036</v>
      </c>
      <c r="HG399">
        <v>35.27</v>
      </c>
      <c r="HH399">
        <v>30.0003</v>
      </c>
      <c r="HI399">
        <v>35.3039</v>
      </c>
      <c r="HJ399">
        <v>35.2692</v>
      </c>
      <c r="HK399">
        <v>32.2411</v>
      </c>
      <c r="HL399">
        <v>14.3051</v>
      </c>
      <c r="HM399">
        <v>2.71155</v>
      </c>
      <c r="HN399">
        <v>23</v>
      </c>
      <c r="HO399">
        <v>541.193</v>
      </c>
      <c r="HP399">
        <v>21.4358</v>
      </c>
      <c r="HQ399">
        <v>95.3966</v>
      </c>
      <c r="HR399">
        <v>98.7382</v>
      </c>
    </row>
    <row r="400" spans="1:226">
      <c r="A400">
        <v>384</v>
      </c>
      <c r="B400">
        <v>1656178292.1</v>
      </c>
      <c r="C400">
        <v>8495.59999990463</v>
      </c>
      <c r="D400" t="s">
        <v>1130</v>
      </c>
      <c r="E400" t="s">
        <v>1131</v>
      </c>
      <c r="F400">
        <v>5</v>
      </c>
      <c r="G400" t="s">
        <v>1069</v>
      </c>
      <c r="H400" t="s">
        <v>354</v>
      </c>
      <c r="I400">
        <v>1656178284.31429</v>
      </c>
      <c r="J400">
        <f>(K400)/1000</f>
        <v>0</v>
      </c>
      <c r="K400">
        <f>IF(BF400, AN400, AH400)</f>
        <v>0</v>
      </c>
      <c r="L400">
        <f>IF(BF400, AI400, AG400)</f>
        <v>0</v>
      </c>
      <c r="M400">
        <f>BH400 - IF(AU400&gt;1, L400*BB400*100.0/(AW400*BV400), 0)</f>
        <v>0</v>
      </c>
      <c r="N400">
        <f>((T400-J400/2)*M400-L400)/(T400+J400/2)</f>
        <v>0</v>
      </c>
      <c r="O400">
        <f>N400*(BO400+BP400)/1000.0</f>
        <v>0</v>
      </c>
      <c r="P400">
        <f>(BH400 - IF(AU400&gt;1, L400*BB400*100.0/(AW400*BV400), 0))*(BO400+BP400)/1000.0</f>
        <v>0</v>
      </c>
      <c r="Q400">
        <f>2.0/((1/S400-1/R400)+SIGN(S400)*SQRT((1/S400-1/R400)*(1/S400-1/R400) + 4*BC400/((BC400+1)*(BC400+1))*(2*1/S400*1/R400-1/R400*1/R400)))</f>
        <v>0</v>
      </c>
      <c r="R400">
        <f>IF(LEFT(BD400,1)&lt;&gt;"0",IF(LEFT(BD400,1)="1",3.0,BE400),$D$5+$E$5*(BV400*BO400/($K$5*1000))+$F$5*(BV400*BO400/($K$5*1000))*MAX(MIN(BB400,$J$5),$I$5)*MAX(MIN(BB400,$J$5),$I$5)+$G$5*MAX(MIN(BB400,$J$5),$I$5)*(BV400*BO400/($K$5*1000))+$H$5*(BV400*BO400/($K$5*1000))*(BV400*BO400/($K$5*1000)))</f>
        <v>0</v>
      </c>
      <c r="S400">
        <f>J400*(1000-(1000*0.61365*exp(17.502*W400/(240.97+W400))/(BO400+BP400)+BJ400)/2)/(1000*0.61365*exp(17.502*W400/(240.97+W400))/(BO400+BP400)-BJ400)</f>
        <v>0</v>
      </c>
      <c r="T400">
        <f>1/((BC400+1)/(Q400/1.6)+1/(R400/1.37)) + BC400/((BC400+1)/(Q400/1.6) + BC400/(R400/1.37))</f>
        <v>0</v>
      </c>
      <c r="U400">
        <f>(AX400*BA400)</f>
        <v>0</v>
      </c>
      <c r="V400">
        <f>(BQ400+(U400+2*0.95*5.67E-8*(((BQ400+$B$7)+273)^4-(BQ400+273)^4)-44100*J400)/(1.84*29.3*R400+8*0.95*5.67E-8*(BQ400+273)^3))</f>
        <v>0</v>
      </c>
      <c r="W400">
        <f>($C$7*BR400+$D$7*BS400+$E$7*V400)</f>
        <v>0</v>
      </c>
      <c r="X400">
        <f>0.61365*exp(17.502*W400/(240.97+W400))</f>
        <v>0</v>
      </c>
      <c r="Y400">
        <f>(Z400/AA400*100)</f>
        <v>0</v>
      </c>
      <c r="Z400">
        <f>BJ400*(BO400+BP400)/1000</f>
        <v>0</v>
      </c>
      <c r="AA400">
        <f>0.61365*exp(17.502*BQ400/(240.97+BQ400))</f>
        <v>0</v>
      </c>
      <c r="AB400">
        <f>(X400-BJ400*(BO400+BP400)/1000)</f>
        <v>0</v>
      </c>
      <c r="AC400">
        <f>(-J400*44100)</f>
        <v>0</v>
      </c>
      <c r="AD400">
        <f>2*29.3*R400*0.92*(BQ400-W400)</f>
        <v>0</v>
      </c>
      <c r="AE400">
        <f>2*0.95*5.67E-8*(((BQ400+$B$7)+273)^4-(W400+273)^4)</f>
        <v>0</v>
      </c>
      <c r="AF400">
        <f>U400+AE400+AC400+AD400</f>
        <v>0</v>
      </c>
      <c r="AG400">
        <f>BN400*AU400*(BI400-BH400*(1000-AU400*BK400)/(1000-AU400*BJ400))/(100*BB400)</f>
        <v>0</v>
      </c>
      <c r="AH400">
        <f>1000*BN400*AU400*(BJ400-BK400)/(100*BB400*(1000-AU400*BJ400))</f>
        <v>0</v>
      </c>
      <c r="AI400">
        <f>(AJ400 - AK400 - BO400*1E3/(8.314*(BQ400+273.15)) * AM400/BN400 * AL400) * BN400/(100*BB400) * (1000 - BK400)/1000</f>
        <v>0</v>
      </c>
      <c r="AJ400">
        <v>531.886331099461</v>
      </c>
      <c r="AK400">
        <v>501.021503030303</v>
      </c>
      <c r="AL400">
        <v>3.27312540548218</v>
      </c>
      <c r="AM400">
        <v>66.8791295420707</v>
      </c>
      <c r="AN400">
        <f>(AP400 - AO400 + BO400*1E3/(8.314*(BQ400+273.15)) * AR400/BN400 * AQ400) * BN400/(100*BB400) * 1000/(1000 - AP400)</f>
        <v>0</v>
      </c>
      <c r="AO400">
        <v>21.5553147038755</v>
      </c>
      <c r="AP400">
        <v>24.3963713286713</v>
      </c>
      <c r="AQ400">
        <v>0.000106071883371779</v>
      </c>
      <c r="AR400">
        <v>78.9869845117547</v>
      </c>
      <c r="AS400">
        <v>56</v>
      </c>
      <c r="AT400">
        <v>11</v>
      </c>
      <c r="AU400">
        <f>IF(AS400*$H$13&gt;=AW400,1.0,(AW400/(AW400-AS400*$H$13)))</f>
        <v>0</v>
      </c>
      <c r="AV400">
        <f>(AU400-1)*100</f>
        <v>0</v>
      </c>
      <c r="AW400">
        <f>MAX(0,($B$13+$C$13*BV400)/(1+$D$13*BV400)*BO400/(BQ400+273)*$E$13)</f>
        <v>0</v>
      </c>
      <c r="AX400">
        <f>$B$11*BW400+$C$11*BX400+$F$11*CI400*(1-CL400)</f>
        <v>0</v>
      </c>
      <c r="AY400">
        <f>AX400*AZ400</f>
        <v>0</v>
      </c>
      <c r="AZ400">
        <f>($B$11*$D$9+$C$11*$D$9+$F$11*((CV400+CN400)/MAX(CV400+CN400+CW400, 0.1)*$I$9+CW400/MAX(CV400+CN400+CW400, 0.1)*$J$9))/($B$11+$C$11+$F$11)</f>
        <v>0</v>
      </c>
      <c r="BA400">
        <f>($B$11*$K$9+$C$11*$K$9+$F$11*((CV400+CN400)/MAX(CV400+CN400+CW400, 0.1)*$P$9+CW400/MAX(CV400+CN400+CW400, 0.1)*$Q$9))/($B$11+$C$11+$F$11)</f>
        <v>0</v>
      </c>
      <c r="BB400">
        <v>2.18</v>
      </c>
      <c r="BC400">
        <v>0.5</v>
      </c>
      <c r="BD400" t="s">
        <v>355</v>
      </c>
      <c r="BE400">
        <v>2</v>
      </c>
      <c r="BF400" t="b">
        <v>1</v>
      </c>
      <c r="BG400">
        <v>1656178284.31429</v>
      </c>
      <c r="BH400">
        <v>465.687178571429</v>
      </c>
      <c r="BI400">
        <v>505.279428571429</v>
      </c>
      <c r="BJ400">
        <v>24.3887357142857</v>
      </c>
      <c r="BK400">
        <v>21.5418464285714</v>
      </c>
      <c r="BL400">
        <v>464.22225</v>
      </c>
      <c r="BM400">
        <v>24.3371678571429</v>
      </c>
      <c r="BN400">
        <v>500.006928571429</v>
      </c>
      <c r="BO400">
        <v>76.3413071428571</v>
      </c>
      <c r="BP400">
        <v>0.0999916107142857</v>
      </c>
      <c r="BQ400">
        <v>27.7091785714286</v>
      </c>
      <c r="BR400">
        <v>28.8139714285714</v>
      </c>
      <c r="BS400">
        <v>999.9</v>
      </c>
      <c r="BT400">
        <v>0</v>
      </c>
      <c r="BU400">
        <v>0</v>
      </c>
      <c r="BV400">
        <v>10007.4821428571</v>
      </c>
      <c r="BW400">
        <v>0</v>
      </c>
      <c r="BX400">
        <v>2046.97928571429</v>
      </c>
      <c r="BY400">
        <v>-39.5921857142857</v>
      </c>
      <c r="BZ400">
        <v>477.328821428571</v>
      </c>
      <c r="CA400">
        <v>516.403392857143</v>
      </c>
      <c r="CB400">
        <v>2.8468725</v>
      </c>
      <c r="CC400">
        <v>505.279428571429</v>
      </c>
      <c r="CD400">
        <v>21.5418464285714</v>
      </c>
      <c r="CE400">
        <v>1.86186714285714</v>
      </c>
      <c r="CF400">
        <v>1.64453357142857</v>
      </c>
      <c r="CG400">
        <v>16.3161035714286</v>
      </c>
      <c r="CH400">
        <v>14.382525</v>
      </c>
      <c r="CI400">
        <v>1999.99214285714</v>
      </c>
      <c r="CJ400">
        <v>0.980001107142857</v>
      </c>
      <c r="CK400">
        <v>0.0199992892857143</v>
      </c>
      <c r="CL400">
        <v>0</v>
      </c>
      <c r="CM400">
        <v>2.53539642857143</v>
      </c>
      <c r="CN400">
        <v>0</v>
      </c>
      <c r="CO400">
        <v>3951.15964285714</v>
      </c>
      <c r="CP400">
        <v>16705.3392857143</v>
      </c>
      <c r="CQ400">
        <v>48.6205</v>
      </c>
      <c r="CR400">
        <v>50.937</v>
      </c>
      <c r="CS400">
        <v>49.7455</v>
      </c>
      <c r="CT400">
        <v>48.48875</v>
      </c>
      <c r="CU400">
        <v>47.75</v>
      </c>
      <c r="CV400">
        <v>1959.99214285714</v>
      </c>
      <c r="CW400">
        <v>40</v>
      </c>
      <c r="CX400">
        <v>0</v>
      </c>
      <c r="CY400">
        <v>1656178291.2</v>
      </c>
      <c r="CZ400">
        <v>0</v>
      </c>
      <c r="DA400">
        <v>0</v>
      </c>
      <c r="DB400" t="s">
        <v>356</v>
      </c>
      <c r="DC400">
        <v>1656081796.1</v>
      </c>
      <c r="DD400">
        <v>1656081786.6</v>
      </c>
      <c r="DE400">
        <v>0</v>
      </c>
      <c r="DF400">
        <v>0.447</v>
      </c>
      <c r="DG400">
        <v>0.012</v>
      </c>
      <c r="DH400">
        <v>1.816</v>
      </c>
      <c r="DI400">
        <v>-0.091</v>
      </c>
      <c r="DJ400">
        <v>420</v>
      </c>
      <c r="DK400">
        <v>13</v>
      </c>
      <c r="DL400">
        <v>0.64</v>
      </c>
      <c r="DM400">
        <v>0.22</v>
      </c>
      <c r="DN400">
        <v>-38.4007804878049</v>
      </c>
      <c r="DO400">
        <v>-18.7278209059233</v>
      </c>
      <c r="DP400">
        <v>1.88853567008417</v>
      </c>
      <c r="DQ400">
        <v>0</v>
      </c>
      <c r="DR400">
        <v>2.83068268292683</v>
      </c>
      <c r="DS400">
        <v>0.195021951219515</v>
      </c>
      <c r="DT400">
        <v>0.0242008661429751</v>
      </c>
      <c r="DU400">
        <v>0</v>
      </c>
      <c r="DV400">
        <v>0</v>
      </c>
      <c r="DW400">
        <v>2</v>
      </c>
      <c r="DX400" t="s">
        <v>357</v>
      </c>
      <c r="DY400">
        <v>2.79569</v>
      </c>
      <c r="DZ400">
        <v>2.71666</v>
      </c>
      <c r="EA400">
        <v>0.0852108</v>
      </c>
      <c r="EB400">
        <v>0.0905189</v>
      </c>
      <c r="EC400">
        <v>0.0872088</v>
      </c>
      <c r="ED400">
        <v>0.0790061</v>
      </c>
      <c r="EE400">
        <v>25401</v>
      </c>
      <c r="EF400">
        <v>21929.3</v>
      </c>
      <c r="EG400">
        <v>24895.4</v>
      </c>
      <c r="EH400">
        <v>23517.3</v>
      </c>
      <c r="EI400">
        <v>38880.8</v>
      </c>
      <c r="EJ400">
        <v>35902.2</v>
      </c>
      <c r="EK400">
        <v>45111.2</v>
      </c>
      <c r="EL400">
        <v>42023.1</v>
      </c>
      <c r="EM400">
        <v>1.61208</v>
      </c>
      <c r="EN400">
        <v>2.05582</v>
      </c>
      <c r="EO400">
        <v>0.0460818</v>
      </c>
      <c r="EP400">
        <v>0</v>
      </c>
      <c r="EQ400">
        <v>28.0559</v>
      </c>
      <c r="ER400">
        <v>999.9</v>
      </c>
      <c r="ES400">
        <v>25.43</v>
      </c>
      <c r="ET400">
        <v>41.402</v>
      </c>
      <c r="EU400">
        <v>26.6075</v>
      </c>
      <c r="EV400">
        <v>52.6736</v>
      </c>
      <c r="EW400">
        <v>33.2572</v>
      </c>
      <c r="EX400">
        <v>2</v>
      </c>
      <c r="EY400">
        <v>0.64408</v>
      </c>
      <c r="EZ400">
        <v>4.77627</v>
      </c>
      <c r="FA400">
        <v>20.1752</v>
      </c>
      <c r="FB400">
        <v>5.23301</v>
      </c>
      <c r="FC400">
        <v>11.992</v>
      </c>
      <c r="FD400">
        <v>4.9551</v>
      </c>
      <c r="FE400">
        <v>3.30395</v>
      </c>
      <c r="FF400">
        <v>9999</v>
      </c>
      <c r="FG400">
        <v>313.2</v>
      </c>
      <c r="FH400">
        <v>3907.6</v>
      </c>
      <c r="FI400">
        <v>9999</v>
      </c>
      <c r="FJ400">
        <v>1.86814</v>
      </c>
      <c r="FK400">
        <v>1.86401</v>
      </c>
      <c r="FL400">
        <v>1.87135</v>
      </c>
      <c r="FM400">
        <v>1.86263</v>
      </c>
      <c r="FN400">
        <v>1.86188</v>
      </c>
      <c r="FO400">
        <v>1.86827</v>
      </c>
      <c r="FP400">
        <v>1.85838</v>
      </c>
      <c r="FQ400">
        <v>1.86462</v>
      </c>
      <c r="FR400">
        <v>5</v>
      </c>
      <c r="FS400">
        <v>0</v>
      </c>
      <c r="FT400">
        <v>0</v>
      </c>
      <c r="FU400">
        <v>0</v>
      </c>
      <c r="FV400" t="s">
        <v>358</v>
      </c>
      <c r="FW400" t="s">
        <v>359</v>
      </c>
      <c r="FX400" t="s">
        <v>360</v>
      </c>
      <c r="FY400" t="s">
        <v>360</v>
      </c>
      <c r="FZ400" t="s">
        <v>360</v>
      </c>
      <c r="GA400" t="s">
        <v>360</v>
      </c>
      <c r="GB400">
        <v>0</v>
      </c>
      <c r="GC400">
        <v>100</v>
      </c>
      <c r="GD400">
        <v>100</v>
      </c>
      <c r="GE400">
        <v>1.507</v>
      </c>
      <c r="GF400">
        <v>0.0515</v>
      </c>
      <c r="GG400">
        <v>0.394990895927804</v>
      </c>
      <c r="GH400">
        <v>0.00311535208462502</v>
      </c>
      <c r="GI400">
        <v>-2.16445174003142e-06</v>
      </c>
      <c r="GJ400">
        <v>9.0383515404126e-10</v>
      </c>
      <c r="GK400">
        <v>0.0515542376217994</v>
      </c>
      <c r="GL400">
        <v>0</v>
      </c>
      <c r="GM400">
        <v>0</v>
      </c>
      <c r="GN400">
        <v>0</v>
      </c>
      <c r="GO400">
        <v>18</v>
      </c>
      <c r="GP400">
        <v>2154</v>
      </c>
      <c r="GQ400">
        <v>2</v>
      </c>
      <c r="GR400">
        <v>17</v>
      </c>
      <c r="GS400">
        <v>1608.3</v>
      </c>
      <c r="GT400">
        <v>1608.4</v>
      </c>
      <c r="GU400">
        <v>1.64795</v>
      </c>
      <c r="GV400">
        <v>2.41211</v>
      </c>
      <c r="GW400">
        <v>1.99829</v>
      </c>
      <c r="GX400">
        <v>2.65869</v>
      </c>
      <c r="GY400">
        <v>2.09351</v>
      </c>
      <c r="GZ400">
        <v>2.37061</v>
      </c>
      <c r="HA400">
        <v>45.2051</v>
      </c>
      <c r="HB400">
        <v>14.3684</v>
      </c>
      <c r="HC400">
        <v>18</v>
      </c>
      <c r="HD400">
        <v>378.138</v>
      </c>
      <c r="HE400">
        <v>676.723</v>
      </c>
      <c r="HF400">
        <v>23.0018</v>
      </c>
      <c r="HG400">
        <v>35.272</v>
      </c>
      <c r="HH400">
        <v>30.0001</v>
      </c>
      <c r="HI400">
        <v>35.3059</v>
      </c>
      <c r="HJ400">
        <v>35.2724</v>
      </c>
      <c r="HK400">
        <v>33.007</v>
      </c>
      <c r="HL400">
        <v>14.3051</v>
      </c>
      <c r="HM400">
        <v>2.71155</v>
      </c>
      <c r="HN400">
        <v>23</v>
      </c>
      <c r="HO400">
        <v>554.765</v>
      </c>
      <c r="HP400">
        <v>21.4318</v>
      </c>
      <c r="HQ400">
        <v>95.3967</v>
      </c>
      <c r="HR400">
        <v>98.7385</v>
      </c>
    </row>
    <row r="401" spans="1:226">
      <c r="A401">
        <v>385</v>
      </c>
      <c r="B401">
        <v>1656178297.1</v>
      </c>
      <c r="C401">
        <v>8500.59999990463</v>
      </c>
      <c r="D401" t="s">
        <v>1132</v>
      </c>
      <c r="E401" t="s">
        <v>1133</v>
      </c>
      <c r="F401">
        <v>5</v>
      </c>
      <c r="G401" t="s">
        <v>1069</v>
      </c>
      <c r="H401" t="s">
        <v>354</v>
      </c>
      <c r="I401">
        <v>1656178289.6</v>
      </c>
      <c r="J401">
        <f>(K401)/1000</f>
        <v>0</v>
      </c>
      <c r="K401">
        <f>IF(BF401, AN401, AH401)</f>
        <v>0</v>
      </c>
      <c r="L401">
        <f>IF(BF401, AI401, AG401)</f>
        <v>0</v>
      </c>
      <c r="M401">
        <f>BH401 - IF(AU401&gt;1, L401*BB401*100.0/(AW401*BV401), 0)</f>
        <v>0</v>
      </c>
      <c r="N401">
        <f>((T401-J401/2)*M401-L401)/(T401+J401/2)</f>
        <v>0</v>
      </c>
      <c r="O401">
        <f>N401*(BO401+BP401)/1000.0</f>
        <v>0</v>
      </c>
      <c r="P401">
        <f>(BH401 - IF(AU401&gt;1, L401*BB401*100.0/(AW401*BV401), 0))*(BO401+BP401)/1000.0</f>
        <v>0</v>
      </c>
      <c r="Q401">
        <f>2.0/((1/S401-1/R401)+SIGN(S401)*SQRT((1/S401-1/R401)*(1/S401-1/R401) + 4*BC401/((BC401+1)*(BC401+1))*(2*1/S401*1/R401-1/R401*1/R401)))</f>
        <v>0</v>
      </c>
      <c r="R401">
        <f>IF(LEFT(BD401,1)&lt;&gt;"0",IF(LEFT(BD401,1)="1",3.0,BE401),$D$5+$E$5*(BV401*BO401/($K$5*1000))+$F$5*(BV401*BO401/($K$5*1000))*MAX(MIN(BB401,$J$5),$I$5)*MAX(MIN(BB401,$J$5),$I$5)+$G$5*MAX(MIN(BB401,$J$5),$I$5)*(BV401*BO401/($K$5*1000))+$H$5*(BV401*BO401/($K$5*1000))*(BV401*BO401/($K$5*1000)))</f>
        <v>0</v>
      </c>
      <c r="S401">
        <f>J401*(1000-(1000*0.61365*exp(17.502*W401/(240.97+W401))/(BO401+BP401)+BJ401)/2)/(1000*0.61365*exp(17.502*W401/(240.97+W401))/(BO401+BP401)-BJ401)</f>
        <v>0</v>
      </c>
      <c r="T401">
        <f>1/((BC401+1)/(Q401/1.6)+1/(R401/1.37)) + BC401/((BC401+1)/(Q401/1.6) + BC401/(R401/1.37))</f>
        <v>0</v>
      </c>
      <c r="U401">
        <f>(AX401*BA401)</f>
        <v>0</v>
      </c>
      <c r="V401">
        <f>(BQ401+(U401+2*0.95*5.67E-8*(((BQ401+$B$7)+273)^4-(BQ401+273)^4)-44100*J401)/(1.84*29.3*R401+8*0.95*5.67E-8*(BQ401+273)^3))</f>
        <v>0</v>
      </c>
      <c r="W401">
        <f>($C$7*BR401+$D$7*BS401+$E$7*V401)</f>
        <v>0</v>
      </c>
      <c r="X401">
        <f>0.61365*exp(17.502*W401/(240.97+W401))</f>
        <v>0</v>
      </c>
      <c r="Y401">
        <f>(Z401/AA401*100)</f>
        <v>0</v>
      </c>
      <c r="Z401">
        <f>BJ401*(BO401+BP401)/1000</f>
        <v>0</v>
      </c>
      <c r="AA401">
        <f>0.61365*exp(17.502*BQ401/(240.97+BQ401))</f>
        <v>0</v>
      </c>
      <c r="AB401">
        <f>(X401-BJ401*(BO401+BP401)/1000)</f>
        <v>0</v>
      </c>
      <c r="AC401">
        <f>(-J401*44100)</f>
        <v>0</v>
      </c>
      <c r="AD401">
        <f>2*29.3*R401*0.92*(BQ401-W401)</f>
        <v>0</v>
      </c>
      <c r="AE401">
        <f>2*0.95*5.67E-8*(((BQ401+$B$7)+273)^4-(W401+273)^4)</f>
        <v>0</v>
      </c>
      <c r="AF401">
        <f>U401+AE401+AC401+AD401</f>
        <v>0</v>
      </c>
      <c r="AG401">
        <f>BN401*AU401*(BI401-BH401*(1000-AU401*BK401)/(1000-AU401*BJ401))/(100*BB401)</f>
        <v>0</v>
      </c>
      <c r="AH401">
        <f>1000*BN401*AU401*(BJ401-BK401)/(100*BB401*(1000-AU401*BJ401))</f>
        <v>0</v>
      </c>
      <c r="AI401">
        <f>(AJ401 - AK401 - BO401*1E3/(8.314*(BQ401+273.15)) * AM401/BN401 * AL401) * BN401/(100*BB401) * (1000 - BK401)/1000</f>
        <v>0</v>
      </c>
      <c r="AJ401">
        <v>549.011800040017</v>
      </c>
      <c r="AK401">
        <v>517.428145454545</v>
      </c>
      <c r="AL401">
        <v>3.29059704753935</v>
      </c>
      <c r="AM401">
        <v>66.8791295420707</v>
      </c>
      <c r="AN401">
        <f>(AP401 - AO401 + BO401*1E3/(8.314*(BQ401+273.15)) * AR401/BN401 * AQ401) * BN401/(100*BB401) * 1000/(1000 - AP401)</f>
        <v>0</v>
      </c>
      <c r="AO401">
        <v>21.4167086829899</v>
      </c>
      <c r="AP401">
        <v>24.356293006993</v>
      </c>
      <c r="AQ401">
        <v>-0.00796661020934175</v>
      </c>
      <c r="AR401">
        <v>78.9869845117547</v>
      </c>
      <c r="AS401">
        <v>56</v>
      </c>
      <c r="AT401">
        <v>11</v>
      </c>
      <c r="AU401">
        <f>IF(AS401*$H$13&gt;=AW401,1.0,(AW401/(AW401-AS401*$H$13)))</f>
        <v>0</v>
      </c>
      <c r="AV401">
        <f>(AU401-1)*100</f>
        <v>0</v>
      </c>
      <c r="AW401">
        <f>MAX(0,($B$13+$C$13*BV401)/(1+$D$13*BV401)*BO401/(BQ401+273)*$E$13)</f>
        <v>0</v>
      </c>
      <c r="AX401">
        <f>$B$11*BW401+$C$11*BX401+$F$11*CI401*(1-CL401)</f>
        <v>0</v>
      </c>
      <c r="AY401">
        <f>AX401*AZ401</f>
        <v>0</v>
      </c>
      <c r="AZ401">
        <f>($B$11*$D$9+$C$11*$D$9+$F$11*((CV401+CN401)/MAX(CV401+CN401+CW401, 0.1)*$I$9+CW401/MAX(CV401+CN401+CW401, 0.1)*$J$9))/($B$11+$C$11+$F$11)</f>
        <v>0</v>
      </c>
      <c r="BA401">
        <f>($B$11*$K$9+$C$11*$K$9+$F$11*((CV401+CN401)/MAX(CV401+CN401+CW401, 0.1)*$P$9+CW401/MAX(CV401+CN401+CW401, 0.1)*$Q$9))/($B$11+$C$11+$F$11)</f>
        <v>0</v>
      </c>
      <c r="BB401">
        <v>2.18</v>
      </c>
      <c r="BC401">
        <v>0.5</v>
      </c>
      <c r="BD401" t="s">
        <v>355</v>
      </c>
      <c r="BE401">
        <v>2</v>
      </c>
      <c r="BF401" t="b">
        <v>1</v>
      </c>
      <c r="BG401">
        <v>1656178289.6</v>
      </c>
      <c r="BH401">
        <v>482.422740740741</v>
      </c>
      <c r="BI401">
        <v>523.018888888889</v>
      </c>
      <c r="BJ401">
        <v>24.3873555555556</v>
      </c>
      <c r="BK401">
        <v>21.4939777777778</v>
      </c>
      <c r="BL401">
        <v>480.929666666667</v>
      </c>
      <c r="BM401">
        <v>24.3357925925926</v>
      </c>
      <c r="BN401">
        <v>500.013703703704</v>
      </c>
      <c r="BO401">
        <v>76.3413444444444</v>
      </c>
      <c r="BP401">
        <v>0.0999899592592593</v>
      </c>
      <c r="BQ401">
        <v>27.7127851851852</v>
      </c>
      <c r="BR401">
        <v>28.8203</v>
      </c>
      <c r="BS401">
        <v>999.9</v>
      </c>
      <c r="BT401">
        <v>0</v>
      </c>
      <c r="BU401">
        <v>0</v>
      </c>
      <c r="BV401">
        <v>10005.6259259259</v>
      </c>
      <c r="BW401">
        <v>0</v>
      </c>
      <c r="BX401">
        <v>2055.60407407407</v>
      </c>
      <c r="BY401">
        <v>-40.596037037037</v>
      </c>
      <c r="BZ401">
        <v>494.481851851852</v>
      </c>
      <c r="CA401">
        <v>534.506666666667</v>
      </c>
      <c r="CB401">
        <v>2.89336740740741</v>
      </c>
      <c r="CC401">
        <v>523.018888888889</v>
      </c>
      <c r="CD401">
        <v>21.4939777777778</v>
      </c>
      <c r="CE401">
        <v>1.86176222222222</v>
      </c>
      <c r="CF401">
        <v>1.64087925925926</v>
      </c>
      <c r="CG401">
        <v>16.3152296296296</v>
      </c>
      <c r="CH401">
        <v>14.3480925925926</v>
      </c>
      <c r="CI401">
        <v>2000.01259259259</v>
      </c>
      <c r="CJ401">
        <v>0.980001222222222</v>
      </c>
      <c r="CK401">
        <v>0.0199991703703704</v>
      </c>
      <c r="CL401">
        <v>0</v>
      </c>
      <c r="CM401">
        <v>2.52137777777778</v>
      </c>
      <c r="CN401">
        <v>0</v>
      </c>
      <c r="CO401">
        <v>3968.97814814815</v>
      </c>
      <c r="CP401">
        <v>16705.5148148148</v>
      </c>
      <c r="CQ401">
        <v>48.625</v>
      </c>
      <c r="CR401">
        <v>50.937</v>
      </c>
      <c r="CS401">
        <v>49.7453333333333</v>
      </c>
      <c r="CT401">
        <v>48.5</v>
      </c>
      <c r="CU401">
        <v>47.75</v>
      </c>
      <c r="CV401">
        <v>1960.01259259259</v>
      </c>
      <c r="CW401">
        <v>40</v>
      </c>
      <c r="CX401">
        <v>0</v>
      </c>
      <c r="CY401">
        <v>1656178296</v>
      </c>
      <c r="CZ401">
        <v>0</v>
      </c>
      <c r="DA401">
        <v>0</v>
      </c>
      <c r="DB401" t="s">
        <v>356</v>
      </c>
      <c r="DC401">
        <v>1656081796.1</v>
      </c>
      <c r="DD401">
        <v>1656081786.6</v>
      </c>
      <c r="DE401">
        <v>0</v>
      </c>
      <c r="DF401">
        <v>0.447</v>
      </c>
      <c r="DG401">
        <v>0.012</v>
      </c>
      <c r="DH401">
        <v>1.816</v>
      </c>
      <c r="DI401">
        <v>-0.091</v>
      </c>
      <c r="DJ401">
        <v>420</v>
      </c>
      <c r="DK401">
        <v>13</v>
      </c>
      <c r="DL401">
        <v>0.64</v>
      </c>
      <c r="DM401">
        <v>0.22</v>
      </c>
      <c r="DN401">
        <v>-39.7728463414634</v>
      </c>
      <c r="DO401">
        <v>-12.9293540069687</v>
      </c>
      <c r="DP401">
        <v>1.30324181667506</v>
      </c>
      <c r="DQ401">
        <v>0</v>
      </c>
      <c r="DR401">
        <v>2.86662707317073</v>
      </c>
      <c r="DS401">
        <v>0.510740278745643</v>
      </c>
      <c r="DT401">
        <v>0.057075710704373</v>
      </c>
      <c r="DU401">
        <v>0</v>
      </c>
      <c r="DV401">
        <v>0</v>
      </c>
      <c r="DW401">
        <v>2</v>
      </c>
      <c r="DX401" t="s">
        <v>357</v>
      </c>
      <c r="DY401">
        <v>2.79558</v>
      </c>
      <c r="DZ401">
        <v>2.71642</v>
      </c>
      <c r="EA401">
        <v>0.0872603</v>
      </c>
      <c r="EB401">
        <v>0.0924457</v>
      </c>
      <c r="EC401">
        <v>0.0871124</v>
      </c>
      <c r="ED401">
        <v>0.0789588</v>
      </c>
      <c r="EE401">
        <v>25343.9</v>
      </c>
      <c r="EF401">
        <v>21882.7</v>
      </c>
      <c r="EG401">
        <v>24895.1</v>
      </c>
      <c r="EH401">
        <v>23517.2</v>
      </c>
      <c r="EI401">
        <v>38884.8</v>
      </c>
      <c r="EJ401">
        <v>35903.8</v>
      </c>
      <c r="EK401">
        <v>45110.9</v>
      </c>
      <c r="EL401">
        <v>42022.8</v>
      </c>
      <c r="EM401">
        <v>1.61197</v>
      </c>
      <c r="EN401">
        <v>2.05578</v>
      </c>
      <c r="EO401">
        <v>0.0452809</v>
      </c>
      <c r="EP401">
        <v>0</v>
      </c>
      <c r="EQ401">
        <v>28.0697</v>
      </c>
      <c r="ER401">
        <v>999.9</v>
      </c>
      <c r="ES401">
        <v>25.406</v>
      </c>
      <c r="ET401">
        <v>41.412</v>
      </c>
      <c r="EU401">
        <v>26.5967</v>
      </c>
      <c r="EV401">
        <v>52.3536</v>
      </c>
      <c r="EW401">
        <v>33.3253</v>
      </c>
      <c r="EX401">
        <v>2</v>
      </c>
      <c r="EY401">
        <v>0.644075</v>
      </c>
      <c r="EZ401">
        <v>4.78013</v>
      </c>
      <c r="FA401">
        <v>20.1751</v>
      </c>
      <c r="FB401">
        <v>5.23286</v>
      </c>
      <c r="FC401">
        <v>11.992</v>
      </c>
      <c r="FD401">
        <v>4.9552</v>
      </c>
      <c r="FE401">
        <v>3.30395</v>
      </c>
      <c r="FF401">
        <v>9999</v>
      </c>
      <c r="FG401">
        <v>313.2</v>
      </c>
      <c r="FH401">
        <v>3907.8</v>
      </c>
      <c r="FI401">
        <v>9999</v>
      </c>
      <c r="FJ401">
        <v>1.86813</v>
      </c>
      <c r="FK401">
        <v>1.86401</v>
      </c>
      <c r="FL401">
        <v>1.87134</v>
      </c>
      <c r="FM401">
        <v>1.86262</v>
      </c>
      <c r="FN401">
        <v>1.86188</v>
      </c>
      <c r="FO401">
        <v>1.86825</v>
      </c>
      <c r="FP401">
        <v>1.85837</v>
      </c>
      <c r="FQ401">
        <v>1.86462</v>
      </c>
      <c r="FR401">
        <v>5</v>
      </c>
      <c r="FS401">
        <v>0</v>
      </c>
      <c r="FT401">
        <v>0</v>
      </c>
      <c r="FU401">
        <v>0</v>
      </c>
      <c r="FV401" t="s">
        <v>358</v>
      </c>
      <c r="FW401" t="s">
        <v>359</v>
      </c>
      <c r="FX401" t="s">
        <v>360</v>
      </c>
      <c r="FY401" t="s">
        <v>360</v>
      </c>
      <c r="FZ401" t="s">
        <v>360</v>
      </c>
      <c r="GA401" t="s">
        <v>360</v>
      </c>
      <c r="GB401">
        <v>0</v>
      </c>
      <c r="GC401">
        <v>100</v>
      </c>
      <c r="GD401">
        <v>100</v>
      </c>
      <c r="GE401">
        <v>1.532</v>
      </c>
      <c r="GF401">
        <v>0.0515</v>
      </c>
      <c r="GG401">
        <v>0.394990895927804</v>
      </c>
      <c r="GH401">
        <v>0.00311535208462502</v>
      </c>
      <c r="GI401">
        <v>-2.16445174003142e-06</v>
      </c>
      <c r="GJ401">
        <v>9.0383515404126e-10</v>
      </c>
      <c r="GK401">
        <v>0.0515542376217994</v>
      </c>
      <c r="GL401">
        <v>0</v>
      </c>
      <c r="GM401">
        <v>0</v>
      </c>
      <c r="GN401">
        <v>0</v>
      </c>
      <c r="GO401">
        <v>18</v>
      </c>
      <c r="GP401">
        <v>2154</v>
      </c>
      <c r="GQ401">
        <v>2</v>
      </c>
      <c r="GR401">
        <v>17</v>
      </c>
      <c r="GS401">
        <v>1608.3</v>
      </c>
      <c r="GT401">
        <v>1608.5</v>
      </c>
      <c r="GU401">
        <v>1.68823</v>
      </c>
      <c r="GV401">
        <v>2.41211</v>
      </c>
      <c r="GW401">
        <v>1.99829</v>
      </c>
      <c r="GX401">
        <v>2.65747</v>
      </c>
      <c r="GY401">
        <v>2.09351</v>
      </c>
      <c r="GZ401">
        <v>2.40234</v>
      </c>
      <c r="HA401">
        <v>45.2051</v>
      </c>
      <c r="HB401">
        <v>14.3597</v>
      </c>
      <c r="HC401">
        <v>18</v>
      </c>
      <c r="HD401">
        <v>378.098</v>
      </c>
      <c r="HE401">
        <v>676.689</v>
      </c>
      <c r="HF401">
        <v>23.0012</v>
      </c>
      <c r="HG401">
        <v>35.2744</v>
      </c>
      <c r="HH401">
        <v>30.0001</v>
      </c>
      <c r="HI401">
        <v>35.3088</v>
      </c>
      <c r="HJ401">
        <v>35.2735</v>
      </c>
      <c r="HK401">
        <v>33.8116</v>
      </c>
      <c r="HL401">
        <v>14.3051</v>
      </c>
      <c r="HM401">
        <v>2.71155</v>
      </c>
      <c r="HN401">
        <v>23</v>
      </c>
      <c r="HO401">
        <v>575.001</v>
      </c>
      <c r="HP401">
        <v>21.4375</v>
      </c>
      <c r="HQ401">
        <v>95.3961</v>
      </c>
      <c r="HR401">
        <v>98.7377</v>
      </c>
    </row>
    <row r="402" spans="1:226">
      <c r="A402">
        <v>386</v>
      </c>
      <c r="B402">
        <v>1656178302.1</v>
      </c>
      <c r="C402">
        <v>8505.59999990463</v>
      </c>
      <c r="D402" t="s">
        <v>1134</v>
      </c>
      <c r="E402" t="s">
        <v>1135</v>
      </c>
      <c r="F402">
        <v>5</v>
      </c>
      <c r="G402" t="s">
        <v>1069</v>
      </c>
      <c r="H402" t="s">
        <v>354</v>
      </c>
      <c r="I402">
        <v>1656178294.31429</v>
      </c>
      <c r="J402">
        <f>(K402)/1000</f>
        <v>0</v>
      </c>
      <c r="K402">
        <f>IF(BF402, AN402, AH402)</f>
        <v>0</v>
      </c>
      <c r="L402">
        <f>IF(BF402, AI402, AG402)</f>
        <v>0</v>
      </c>
      <c r="M402">
        <f>BH402 - IF(AU402&gt;1, L402*BB402*100.0/(AW402*BV402), 0)</f>
        <v>0</v>
      </c>
      <c r="N402">
        <f>((T402-J402/2)*M402-L402)/(T402+J402/2)</f>
        <v>0</v>
      </c>
      <c r="O402">
        <f>N402*(BO402+BP402)/1000.0</f>
        <v>0</v>
      </c>
      <c r="P402">
        <f>(BH402 - IF(AU402&gt;1, L402*BB402*100.0/(AW402*BV402), 0))*(BO402+BP402)/1000.0</f>
        <v>0</v>
      </c>
      <c r="Q402">
        <f>2.0/((1/S402-1/R402)+SIGN(S402)*SQRT((1/S402-1/R402)*(1/S402-1/R402) + 4*BC402/((BC402+1)*(BC402+1))*(2*1/S402*1/R402-1/R402*1/R402)))</f>
        <v>0</v>
      </c>
      <c r="R402">
        <f>IF(LEFT(BD402,1)&lt;&gt;"0",IF(LEFT(BD402,1)="1",3.0,BE402),$D$5+$E$5*(BV402*BO402/($K$5*1000))+$F$5*(BV402*BO402/($K$5*1000))*MAX(MIN(BB402,$J$5),$I$5)*MAX(MIN(BB402,$J$5),$I$5)+$G$5*MAX(MIN(BB402,$J$5),$I$5)*(BV402*BO402/($K$5*1000))+$H$5*(BV402*BO402/($K$5*1000))*(BV402*BO402/($K$5*1000)))</f>
        <v>0</v>
      </c>
      <c r="S402">
        <f>J402*(1000-(1000*0.61365*exp(17.502*W402/(240.97+W402))/(BO402+BP402)+BJ402)/2)/(1000*0.61365*exp(17.502*W402/(240.97+W402))/(BO402+BP402)-BJ402)</f>
        <v>0</v>
      </c>
      <c r="T402">
        <f>1/((BC402+1)/(Q402/1.6)+1/(R402/1.37)) + BC402/((BC402+1)/(Q402/1.6) + BC402/(R402/1.37))</f>
        <v>0</v>
      </c>
      <c r="U402">
        <f>(AX402*BA402)</f>
        <v>0</v>
      </c>
      <c r="V402">
        <f>(BQ402+(U402+2*0.95*5.67E-8*(((BQ402+$B$7)+273)^4-(BQ402+273)^4)-44100*J402)/(1.84*29.3*R402+8*0.95*5.67E-8*(BQ402+273)^3))</f>
        <v>0</v>
      </c>
      <c r="W402">
        <f>($C$7*BR402+$D$7*BS402+$E$7*V402)</f>
        <v>0</v>
      </c>
      <c r="X402">
        <f>0.61365*exp(17.502*W402/(240.97+W402))</f>
        <v>0</v>
      </c>
      <c r="Y402">
        <f>(Z402/AA402*100)</f>
        <v>0</v>
      </c>
      <c r="Z402">
        <f>BJ402*(BO402+BP402)/1000</f>
        <v>0</v>
      </c>
      <c r="AA402">
        <f>0.61365*exp(17.502*BQ402/(240.97+BQ402))</f>
        <v>0</v>
      </c>
      <c r="AB402">
        <f>(X402-BJ402*(BO402+BP402)/1000)</f>
        <v>0</v>
      </c>
      <c r="AC402">
        <f>(-J402*44100)</f>
        <v>0</v>
      </c>
      <c r="AD402">
        <f>2*29.3*R402*0.92*(BQ402-W402)</f>
        <v>0</v>
      </c>
      <c r="AE402">
        <f>2*0.95*5.67E-8*(((BQ402+$B$7)+273)^4-(W402+273)^4)</f>
        <v>0</v>
      </c>
      <c r="AF402">
        <f>U402+AE402+AC402+AD402</f>
        <v>0</v>
      </c>
      <c r="AG402">
        <f>BN402*AU402*(BI402-BH402*(1000-AU402*BK402)/(1000-AU402*BJ402))/(100*BB402)</f>
        <v>0</v>
      </c>
      <c r="AH402">
        <f>1000*BN402*AU402*(BJ402-BK402)/(100*BB402*(1000-AU402*BJ402))</f>
        <v>0</v>
      </c>
      <c r="AI402">
        <f>(AJ402 - AK402 - BO402*1E3/(8.314*(BQ402+273.15)) * AM402/BN402 * AL402) * BN402/(100*BB402) * (1000 - BK402)/1000</f>
        <v>0</v>
      </c>
      <c r="AJ402">
        <v>565.205325958183</v>
      </c>
      <c r="AK402">
        <v>533.453442424242</v>
      </c>
      <c r="AL402">
        <v>3.21545148263138</v>
      </c>
      <c r="AM402">
        <v>66.8791295420707</v>
      </c>
      <c r="AN402">
        <f>(AP402 - AO402 + BO402*1E3/(8.314*(BQ402+273.15)) * AR402/BN402 * AQ402) * BN402/(100*BB402) * 1000/(1000 - AP402)</f>
        <v>0</v>
      </c>
      <c r="AO402">
        <v>21.4117037358486</v>
      </c>
      <c r="AP402">
        <v>24.3378097902098</v>
      </c>
      <c r="AQ402">
        <v>-0.002808763748995</v>
      </c>
      <c r="AR402">
        <v>78.9869845117547</v>
      </c>
      <c r="AS402">
        <v>56</v>
      </c>
      <c r="AT402">
        <v>11</v>
      </c>
      <c r="AU402">
        <f>IF(AS402*$H$13&gt;=AW402,1.0,(AW402/(AW402-AS402*$H$13)))</f>
        <v>0</v>
      </c>
      <c r="AV402">
        <f>(AU402-1)*100</f>
        <v>0</v>
      </c>
      <c r="AW402">
        <f>MAX(0,($B$13+$C$13*BV402)/(1+$D$13*BV402)*BO402/(BQ402+273)*$E$13)</f>
        <v>0</v>
      </c>
      <c r="AX402">
        <f>$B$11*BW402+$C$11*BX402+$F$11*CI402*(1-CL402)</f>
        <v>0</v>
      </c>
      <c r="AY402">
        <f>AX402*AZ402</f>
        <v>0</v>
      </c>
      <c r="AZ402">
        <f>($B$11*$D$9+$C$11*$D$9+$F$11*((CV402+CN402)/MAX(CV402+CN402+CW402, 0.1)*$I$9+CW402/MAX(CV402+CN402+CW402, 0.1)*$J$9))/($B$11+$C$11+$F$11)</f>
        <v>0</v>
      </c>
      <c r="BA402">
        <f>($B$11*$K$9+$C$11*$K$9+$F$11*((CV402+CN402)/MAX(CV402+CN402+CW402, 0.1)*$P$9+CW402/MAX(CV402+CN402+CW402, 0.1)*$Q$9))/($B$11+$C$11+$F$11)</f>
        <v>0</v>
      </c>
      <c r="BB402">
        <v>2.18</v>
      </c>
      <c r="BC402">
        <v>0.5</v>
      </c>
      <c r="BD402" t="s">
        <v>355</v>
      </c>
      <c r="BE402">
        <v>2</v>
      </c>
      <c r="BF402" t="b">
        <v>1</v>
      </c>
      <c r="BG402">
        <v>1656178294.31429</v>
      </c>
      <c r="BH402">
        <v>497.429</v>
      </c>
      <c r="BI402">
        <v>538.59075</v>
      </c>
      <c r="BJ402">
        <v>24.3729964285714</v>
      </c>
      <c r="BK402">
        <v>21.4492821428571</v>
      </c>
      <c r="BL402">
        <v>495.911142857143</v>
      </c>
      <c r="BM402">
        <v>24.3214392857143</v>
      </c>
      <c r="BN402">
        <v>500.007535714286</v>
      </c>
      <c r="BO402">
        <v>76.3411821428571</v>
      </c>
      <c r="BP402">
        <v>0.100037360714286</v>
      </c>
      <c r="BQ402">
        <v>27.7153535714286</v>
      </c>
      <c r="BR402">
        <v>28.8163678571429</v>
      </c>
      <c r="BS402">
        <v>999.9</v>
      </c>
      <c r="BT402">
        <v>0</v>
      </c>
      <c r="BU402">
        <v>0</v>
      </c>
      <c r="BV402">
        <v>10006.7492857143</v>
      </c>
      <c r="BW402">
        <v>0</v>
      </c>
      <c r="BX402">
        <v>2067.19785714286</v>
      </c>
      <c r="BY402">
        <v>-41.1617392857143</v>
      </c>
      <c r="BZ402">
        <v>509.855321428571</v>
      </c>
      <c r="CA402">
        <v>550.395642857143</v>
      </c>
      <c r="CB402">
        <v>2.92370285714286</v>
      </c>
      <c r="CC402">
        <v>538.59075</v>
      </c>
      <c r="CD402">
        <v>21.4492821428571</v>
      </c>
      <c r="CE402">
        <v>1.86066214285714</v>
      </c>
      <c r="CF402">
        <v>1.63746357142857</v>
      </c>
      <c r="CG402">
        <v>16.3059464285714</v>
      </c>
      <c r="CH402">
        <v>14.3159071428571</v>
      </c>
      <c r="CI402">
        <v>1999.99535714286</v>
      </c>
      <c r="CJ402">
        <v>0.980001321428572</v>
      </c>
      <c r="CK402">
        <v>0.0199990678571429</v>
      </c>
      <c r="CL402">
        <v>0</v>
      </c>
      <c r="CM402">
        <v>2.45612142857143</v>
      </c>
      <c r="CN402">
        <v>0</v>
      </c>
      <c r="CO402">
        <v>3983.49071428571</v>
      </c>
      <c r="CP402">
        <v>16705.3642857143</v>
      </c>
      <c r="CQ402">
        <v>48.625</v>
      </c>
      <c r="CR402">
        <v>50.937</v>
      </c>
      <c r="CS402">
        <v>49.75</v>
      </c>
      <c r="CT402">
        <v>48.5</v>
      </c>
      <c r="CU402">
        <v>47.7588571428571</v>
      </c>
      <c r="CV402">
        <v>1959.99535714286</v>
      </c>
      <c r="CW402">
        <v>40</v>
      </c>
      <c r="CX402">
        <v>0</v>
      </c>
      <c r="CY402">
        <v>1656178300.8</v>
      </c>
      <c r="CZ402">
        <v>0</v>
      </c>
      <c r="DA402">
        <v>0</v>
      </c>
      <c r="DB402" t="s">
        <v>356</v>
      </c>
      <c r="DC402">
        <v>1656081796.1</v>
      </c>
      <c r="DD402">
        <v>1656081786.6</v>
      </c>
      <c r="DE402">
        <v>0</v>
      </c>
      <c r="DF402">
        <v>0.447</v>
      </c>
      <c r="DG402">
        <v>0.012</v>
      </c>
      <c r="DH402">
        <v>1.816</v>
      </c>
      <c r="DI402">
        <v>-0.091</v>
      </c>
      <c r="DJ402">
        <v>420</v>
      </c>
      <c r="DK402">
        <v>13</v>
      </c>
      <c r="DL402">
        <v>0.64</v>
      </c>
      <c r="DM402">
        <v>0.22</v>
      </c>
      <c r="DN402">
        <v>-40.6118731707317</v>
      </c>
      <c r="DO402">
        <v>-7.89462857142864</v>
      </c>
      <c r="DP402">
        <v>0.836289190856611</v>
      </c>
      <c r="DQ402">
        <v>0</v>
      </c>
      <c r="DR402">
        <v>2.89523951219512</v>
      </c>
      <c r="DS402">
        <v>0.49010634146342</v>
      </c>
      <c r="DT402">
        <v>0.0562817452080556</v>
      </c>
      <c r="DU402">
        <v>0</v>
      </c>
      <c r="DV402">
        <v>0</v>
      </c>
      <c r="DW402">
        <v>2</v>
      </c>
      <c r="DX402" t="s">
        <v>357</v>
      </c>
      <c r="DY402">
        <v>2.79586</v>
      </c>
      <c r="DZ402">
        <v>2.71639</v>
      </c>
      <c r="EA402">
        <v>0.0892344</v>
      </c>
      <c r="EB402">
        <v>0.0944871</v>
      </c>
      <c r="EC402">
        <v>0.0870641</v>
      </c>
      <c r="ED402">
        <v>0.0789668</v>
      </c>
      <c r="EE402">
        <v>25288.9</v>
      </c>
      <c r="EF402">
        <v>21833.3</v>
      </c>
      <c r="EG402">
        <v>24895</v>
      </c>
      <c r="EH402">
        <v>23516.9</v>
      </c>
      <c r="EI402">
        <v>38886.6</v>
      </c>
      <c r="EJ402">
        <v>35903.3</v>
      </c>
      <c r="EK402">
        <v>45110.5</v>
      </c>
      <c r="EL402">
        <v>42022.5</v>
      </c>
      <c r="EM402">
        <v>1.6121</v>
      </c>
      <c r="EN402">
        <v>2.0558</v>
      </c>
      <c r="EO402">
        <v>0.0451133</v>
      </c>
      <c r="EP402">
        <v>0</v>
      </c>
      <c r="EQ402">
        <v>28.0833</v>
      </c>
      <c r="ER402">
        <v>999.9</v>
      </c>
      <c r="ES402">
        <v>25.382</v>
      </c>
      <c r="ET402">
        <v>41.412</v>
      </c>
      <c r="EU402">
        <v>26.5696</v>
      </c>
      <c r="EV402">
        <v>52.8736</v>
      </c>
      <c r="EW402">
        <v>33.2372</v>
      </c>
      <c r="EX402">
        <v>2</v>
      </c>
      <c r="EY402">
        <v>0.644174</v>
      </c>
      <c r="EZ402">
        <v>4.78489</v>
      </c>
      <c r="FA402">
        <v>20.1747</v>
      </c>
      <c r="FB402">
        <v>5.23256</v>
      </c>
      <c r="FC402">
        <v>11.992</v>
      </c>
      <c r="FD402">
        <v>4.95505</v>
      </c>
      <c r="FE402">
        <v>3.30398</v>
      </c>
      <c r="FF402">
        <v>9999</v>
      </c>
      <c r="FG402">
        <v>313.2</v>
      </c>
      <c r="FH402">
        <v>3907.8</v>
      </c>
      <c r="FI402">
        <v>9999</v>
      </c>
      <c r="FJ402">
        <v>1.86813</v>
      </c>
      <c r="FK402">
        <v>1.86401</v>
      </c>
      <c r="FL402">
        <v>1.87137</v>
      </c>
      <c r="FM402">
        <v>1.86261</v>
      </c>
      <c r="FN402">
        <v>1.86188</v>
      </c>
      <c r="FO402">
        <v>1.86825</v>
      </c>
      <c r="FP402">
        <v>1.85837</v>
      </c>
      <c r="FQ402">
        <v>1.8646</v>
      </c>
      <c r="FR402">
        <v>5</v>
      </c>
      <c r="FS402">
        <v>0</v>
      </c>
      <c r="FT402">
        <v>0</v>
      </c>
      <c r="FU402">
        <v>0</v>
      </c>
      <c r="FV402" t="s">
        <v>358</v>
      </c>
      <c r="FW402" t="s">
        <v>359</v>
      </c>
      <c r="FX402" t="s">
        <v>360</v>
      </c>
      <c r="FY402" t="s">
        <v>360</v>
      </c>
      <c r="FZ402" t="s">
        <v>360</v>
      </c>
      <c r="GA402" t="s">
        <v>360</v>
      </c>
      <c r="GB402">
        <v>0</v>
      </c>
      <c r="GC402">
        <v>100</v>
      </c>
      <c r="GD402">
        <v>100</v>
      </c>
      <c r="GE402">
        <v>1.558</v>
      </c>
      <c r="GF402">
        <v>0.0515</v>
      </c>
      <c r="GG402">
        <v>0.394990895927804</v>
      </c>
      <c r="GH402">
        <v>0.00311535208462502</v>
      </c>
      <c r="GI402">
        <v>-2.16445174003142e-06</v>
      </c>
      <c r="GJ402">
        <v>9.0383515404126e-10</v>
      </c>
      <c r="GK402">
        <v>0.0515542376217994</v>
      </c>
      <c r="GL402">
        <v>0</v>
      </c>
      <c r="GM402">
        <v>0</v>
      </c>
      <c r="GN402">
        <v>0</v>
      </c>
      <c r="GO402">
        <v>18</v>
      </c>
      <c r="GP402">
        <v>2154</v>
      </c>
      <c r="GQ402">
        <v>2</v>
      </c>
      <c r="GR402">
        <v>17</v>
      </c>
      <c r="GS402">
        <v>1608.4</v>
      </c>
      <c r="GT402">
        <v>1608.6</v>
      </c>
      <c r="GU402">
        <v>1.72729</v>
      </c>
      <c r="GV402">
        <v>2.4231</v>
      </c>
      <c r="GW402">
        <v>1.99829</v>
      </c>
      <c r="GX402">
        <v>2.65869</v>
      </c>
      <c r="GY402">
        <v>2.09351</v>
      </c>
      <c r="GZ402">
        <v>2.33887</v>
      </c>
      <c r="HA402">
        <v>45.2051</v>
      </c>
      <c r="HB402">
        <v>14.3597</v>
      </c>
      <c r="HC402">
        <v>18</v>
      </c>
      <c r="HD402">
        <v>378.179</v>
      </c>
      <c r="HE402">
        <v>676.737</v>
      </c>
      <c r="HF402">
        <v>23.001</v>
      </c>
      <c r="HG402">
        <v>35.2764</v>
      </c>
      <c r="HH402">
        <v>30.0002</v>
      </c>
      <c r="HI402">
        <v>35.3112</v>
      </c>
      <c r="HJ402">
        <v>35.2759</v>
      </c>
      <c r="HK402">
        <v>34.5917</v>
      </c>
      <c r="HL402">
        <v>14.3051</v>
      </c>
      <c r="HM402">
        <v>2.71155</v>
      </c>
      <c r="HN402">
        <v>23</v>
      </c>
      <c r="HO402">
        <v>588.424</v>
      </c>
      <c r="HP402">
        <v>21.5054</v>
      </c>
      <c r="HQ402">
        <v>95.3954</v>
      </c>
      <c r="HR402">
        <v>98.7369</v>
      </c>
    </row>
    <row r="403" spans="1:226">
      <c r="A403">
        <v>387</v>
      </c>
      <c r="B403">
        <v>1656178307.1</v>
      </c>
      <c r="C403">
        <v>8510.59999990463</v>
      </c>
      <c r="D403" t="s">
        <v>1136</v>
      </c>
      <c r="E403" t="s">
        <v>1137</v>
      </c>
      <c r="F403">
        <v>5</v>
      </c>
      <c r="G403" t="s">
        <v>1069</v>
      </c>
      <c r="H403" t="s">
        <v>354</v>
      </c>
      <c r="I403">
        <v>1656178299.6</v>
      </c>
      <c r="J403">
        <f>(K403)/1000</f>
        <v>0</v>
      </c>
      <c r="K403">
        <f>IF(BF403, AN403, AH403)</f>
        <v>0</v>
      </c>
      <c r="L403">
        <f>IF(BF403, AI403, AG403)</f>
        <v>0</v>
      </c>
      <c r="M403">
        <f>BH403 - IF(AU403&gt;1, L403*BB403*100.0/(AW403*BV403), 0)</f>
        <v>0</v>
      </c>
      <c r="N403">
        <f>((T403-J403/2)*M403-L403)/(T403+J403/2)</f>
        <v>0</v>
      </c>
      <c r="O403">
        <f>N403*(BO403+BP403)/1000.0</f>
        <v>0</v>
      </c>
      <c r="P403">
        <f>(BH403 - IF(AU403&gt;1, L403*BB403*100.0/(AW403*BV403), 0))*(BO403+BP403)/1000.0</f>
        <v>0</v>
      </c>
      <c r="Q403">
        <f>2.0/((1/S403-1/R403)+SIGN(S403)*SQRT((1/S403-1/R403)*(1/S403-1/R403) + 4*BC403/((BC403+1)*(BC403+1))*(2*1/S403*1/R403-1/R403*1/R403)))</f>
        <v>0</v>
      </c>
      <c r="R403">
        <f>IF(LEFT(BD403,1)&lt;&gt;"0",IF(LEFT(BD403,1)="1",3.0,BE403),$D$5+$E$5*(BV403*BO403/($K$5*1000))+$F$5*(BV403*BO403/($K$5*1000))*MAX(MIN(BB403,$J$5),$I$5)*MAX(MIN(BB403,$J$5),$I$5)+$G$5*MAX(MIN(BB403,$J$5),$I$5)*(BV403*BO403/($K$5*1000))+$H$5*(BV403*BO403/($K$5*1000))*(BV403*BO403/($K$5*1000)))</f>
        <v>0</v>
      </c>
      <c r="S403">
        <f>J403*(1000-(1000*0.61365*exp(17.502*W403/(240.97+W403))/(BO403+BP403)+BJ403)/2)/(1000*0.61365*exp(17.502*W403/(240.97+W403))/(BO403+BP403)-BJ403)</f>
        <v>0</v>
      </c>
      <c r="T403">
        <f>1/((BC403+1)/(Q403/1.6)+1/(R403/1.37)) + BC403/((BC403+1)/(Q403/1.6) + BC403/(R403/1.37))</f>
        <v>0</v>
      </c>
      <c r="U403">
        <f>(AX403*BA403)</f>
        <v>0</v>
      </c>
      <c r="V403">
        <f>(BQ403+(U403+2*0.95*5.67E-8*(((BQ403+$B$7)+273)^4-(BQ403+273)^4)-44100*J403)/(1.84*29.3*R403+8*0.95*5.67E-8*(BQ403+273)^3))</f>
        <v>0</v>
      </c>
      <c r="W403">
        <f>($C$7*BR403+$D$7*BS403+$E$7*V403)</f>
        <v>0</v>
      </c>
      <c r="X403">
        <f>0.61365*exp(17.502*W403/(240.97+W403))</f>
        <v>0</v>
      </c>
      <c r="Y403">
        <f>(Z403/AA403*100)</f>
        <v>0</v>
      </c>
      <c r="Z403">
        <f>BJ403*(BO403+BP403)/1000</f>
        <v>0</v>
      </c>
      <c r="AA403">
        <f>0.61365*exp(17.502*BQ403/(240.97+BQ403))</f>
        <v>0</v>
      </c>
      <c r="AB403">
        <f>(X403-BJ403*(BO403+BP403)/1000)</f>
        <v>0</v>
      </c>
      <c r="AC403">
        <f>(-J403*44100)</f>
        <v>0</v>
      </c>
      <c r="AD403">
        <f>2*29.3*R403*0.92*(BQ403-W403)</f>
        <v>0</v>
      </c>
      <c r="AE403">
        <f>2*0.95*5.67E-8*(((BQ403+$B$7)+273)^4-(W403+273)^4)</f>
        <v>0</v>
      </c>
      <c r="AF403">
        <f>U403+AE403+AC403+AD403</f>
        <v>0</v>
      </c>
      <c r="AG403">
        <f>BN403*AU403*(BI403-BH403*(1000-AU403*BK403)/(1000-AU403*BJ403))/(100*BB403)</f>
        <v>0</v>
      </c>
      <c r="AH403">
        <f>1000*BN403*AU403*(BJ403-BK403)/(100*BB403*(1000-AU403*BJ403))</f>
        <v>0</v>
      </c>
      <c r="AI403">
        <f>(AJ403 - AK403 - BO403*1E3/(8.314*(BQ403+273.15)) * AM403/BN403 * AL403) * BN403/(100*BB403) * (1000 - BK403)/1000</f>
        <v>0</v>
      </c>
      <c r="AJ403">
        <v>582.519274554924</v>
      </c>
      <c r="AK403">
        <v>549.918503030303</v>
      </c>
      <c r="AL403">
        <v>3.31094928864588</v>
      </c>
      <c r="AM403">
        <v>66.8791295420707</v>
      </c>
      <c r="AN403">
        <f>(AP403 - AO403 + BO403*1E3/(8.314*(BQ403+273.15)) * AR403/BN403 * AQ403) * BN403/(100*BB403) * 1000/(1000 - AP403)</f>
        <v>0</v>
      </c>
      <c r="AO403">
        <v>21.4157218277969</v>
      </c>
      <c r="AP403">
        <v>24.3346853146853</v>
      </c>
      <c r="AQ403">
        <v>-0.000448496249554993</v>
      </c>
      <c r="AR403">
        <v>78.9869845117547</v>
      </c>
      <c r="AS403">
        <v>56</v>
      </c>
      <c r="AT403">
        <v>11</v>
      </c>
      <c r="AU403">
        <f>IF(AS403*$H$13&gt;=AW403,1.0,(AW403/(AW403-AS403*$H$13)))</f>
        <v>0</v>
      </c>
      <c r="AV403">
        <f>(AU403-1)*100</f>
        <v>0</v>
      </c>
      <c r="AW403">
        <f>MAX(0,($B$13+$C$13*BV403)/(1+$D$13*BV403)*BO403/(BQ403+273)*$E$13)</f>
        <v>0</v>
      </c>
      <c r="AX403">
        <f>$B$11*BW403+$C$11*BX403+$F$11*CI403*(1-CL403)</f>
        <v>0</v>
      </c>
      <c r="AY403">
        <f>AX403*AZ403</f>
        <v>0</v>
      </c>
      <c r="AZ403">
        <f>($B$11*$D$9+$C$11*$D$9+$F$11*((CV403+CN403)/MAX(CV403+CN403+CW403, 0.1)*$I$9+CW403/MAX(CV403+CN403+CW403, 0.1)*$J$9))/($B$11+$C$11+$F$11)</f>
        <v>0</v>
      </c>
      <c r="BA403">
        <f>($B$11*$K$9+$C$11*$K$9+$F$11*((CV403+CN403)/MAX(CV403+CN403+CW403, 0.1)*$P$9+CW403/MAX(CV403+CN403+CW403, 0.1)*$Q$9))/($B$11+$C$11+$F$11)</f>
        <v>0</v>
      </c>
      <c r="BB403">
        <v>2.18</v>
      </c>
      <c r="BC403">
        <v>0.5</v>
      </c>
      <c r="BD403" t="s">
        <v>355</v>
      </c>
      <c r="BE403">
        <v>2</v>
      </c>
      <c r="BF403" t="b">
        <v>1</v>
      </c>
      <c r="BG403">
        <v>1656178299.6</v>
      </c>
      <c r="BH403">
        <v>514.221888888889</v>
      </c>
      <c r="BI403">
        <v>556.025925925926</v>
      </c>
      <c r="BJ403">
        <v>24.3506851851852</v>
      </c>
      <c r="BK403">
        <v>21.4141740740741</v>
      </c>
      <c r="BL403">
        <v>512.676814814815</v>
      </c>
      <c r="BM403">
        <v>24.2991296296296</v>
      </c>
      <c r="BN403">
        <v>500.02237037037</v>
      </c>
      <c r="BO403">
        <v>76.3413037037037</v>
      </c>
      <c r="BP403">
        <v>0.100028355555556</v>
      </c>
      <c r="BQ403">
        <v>27.7180518518519</v>
      </c>
      <c r="BR403">
        <v>28.8142037037037</v>
      </c>
      <c r="BS403">
        <v>999.9</v>
      </c>
      <c r="BT403">
        <v>0</v>
      </c>
      <c r="BU403">
        <v>0</v>
      </c>
      <c r="BV403">
        <v>9996.25481481481</v>
      </c>
      <c r="BW403">
        <v>0</v>
      </c>
      <c r="BX403">
        <v>2065.89555555556</v>
      </c>
      <c r="BY403">
        <v>-41.804137037037</v>
      </c>
      <c r="BZ403">
        <v>527.055740740741</v>
      </c>
      <c r="CA403">
        <v>568.193444444444</v>
      </c>
      <c r="CB403">
        <v>2.93650962962963</v>
      </c>
      <c r="CC403">
        <v>556.025925925926</v>
      </c>
      <c r="CD403">
        <v>21.4141740740741</v>
      </c>
      <c r="CE403">
        <v>1.85896296296296</v>
      </c>
      <c r="CF403">
        <v>1.63478518518519</v>
      </c>
      <c r="CG403">
        <v>16.2916074074074</v>
      </c>
      <c r="CH403">
        <v>14.2906592592593</v>
      </c>
      <c r="CI403">
        <v>2000.00814814815</v>
      </c>
      <c r="CJ403">
        <v>0.980001444444444</v>
      </c>
      <c r="CK403">
        <v>0.0199989407407407</v>
      </c>
      <c r="CL403">
        <v>0</v>
      </c>
      <c r="CM403">
        <v>2.43207407407407</v>
      </c>
      <c r="CN403">
        <v>0</v>
      </c>
      <c r="CO403">
        <v>3997.15592592593</v>
      </c>
      <c r="CP403">
        <v>16705.4814814815</v>
      </c>
      <c r="CQ403">
        <v>48.6295925925926</v>
      </c>
      <c r="CR403">
        <v>50.937</v>
      </c>
      <c r="CS403">
        <v>49.75</v>
      </c>
      <c r="CT403">
        <v>48.5137777777778</v>
      </c>
      <c r="CU403">
        <v>47.7798518518518</v>
      </c>
      <c r="CV403">
        <v>1960.00814814815</v>
      </c>
      <c r="CW403">
        <v>40</v>
      </c>
      <c r="CX403">
        <v>0</v>
      </c>
      <c r="CY403">
        <v>1656178306.2</v>
      </c>
      <c r="CZ403">
        <v>0</v>
      </c>
      <c r="DA403">
        <v>0</v>
      </c>
      <c r="DB403" t="s">
        <v>356</v>
      </c>
      <c r="DC403">
        <v>1656081796.1</v>
      </c>
      <c r="DD403">
        <v>1656081786.6</v>
      </c>
      <c r="DE403">
        <v>0</v>
      </c>
      <c r="DF403">
        <v>0.447</v>
      </c>
      <c r="DG403">
        <v>0.012</v>
      </c>
      <c r="DH403">
        <v>1.816</v>
      </c>
      <c r="DI403">
        <v>-0.091</v>
      </c>
      <c r="DJ403">
        <v>420</v>
      </c>
      <c r="DK403">
        <v>13</v>
      </c>
      <c r="DL403">
        <v>0.64</v>
      </c>
      <c r="DM403">
        <v>0.22</v>
      </c>
      <c r="DN403">
        <v>-41.349143902439</v>
      </c>
      <c r="DO403">
        <v>-7.09522160278748</v>
      </c>
      <c r="DP403">
        <v>0.747133776850974</v>
      </c>
      <c r="DQ403">
        <v>0</v>
      </c>
      <c r="DR403">
        <v>2.91758243902439</v>
      </c>
      <c r="DS403">
        <v>0.208166759581875</v>
      </c>
      <c r="DT403">
        <v>0.0413865649097236</v>
      </c>
      <c r="DU403">
        <v>0</v>
      </c>
      <c r="DV403">
        <v>0</v>
      </c>
      <c r="DW403">
        <v>2</v>
      </c>
      <c r="DX403" t="s">
        <v>357</v>
      </c>
      <c r="DY403">
        <v>2.7955</v>
      </c>
      <c r="DZ403">
        <v>2.71645</v>
      </c>
      <c r="EA403">
        <v>0.0912347</v>
      </c>
      <c r="EB403">
        <v>0.0964514</v>
      </c>
      <c r="EC403">
        <v>0.0870568</v>
      </c>
      <c r="ED403">
        <v>0.078975</v>
      </c>
      <c r="EE403">
        <v>25233.7</v>
      </c>
      <c r="EF403">
        <v>21785.6</v>
      </c>
      <c r="EG403">
        <v>24895.3</v>
      </c>
      <c r="EH403">
        <v>23516.6</v>
      </c>
      <c r="EI403">
        <v>38887.2</v>
      </c>
      <c r="EJ403">
        <v>35902.5</v>
      </c>
      <c r="EK403">
        <v>45110.8</v>
      </c>
      <c r="EL403">
        <v>42021.9</v>
      </c>
      <c r="EM403">
        <v>1.61187</v>
      </c>
      <c r="EN403">
        <v>2.05603</v>
      </c>
      <c r="EO403">
        <v>0.0443496</v>
      </c>
      <c r="EP403">
        <v>0</v>
      </c>
      <c r="EQ403">
        <v>28.0939</v>
      </c>
      <c r="ER403">
        <v>999.9</v>
      </c>
      <c r="ES403">
        <v>25.382</v>
      </c>
      <c r="ET403">
        <v>41.412</v>
      </c>
      <c r="EU403">
        <v>26.5682</v>
      </c>
      <c r="EV403">
        <v>53.2436</v>
      </c>
      <c r="EW403">
        <v>33.2452</v>
      </c>
      <c r="EX403">
        <v>2</v>
      </c>
      <c r="EY403">
        <v>0.644436</v>
      </c>
      <c r="EZ403">
        <v>4.78148</v>
      </c>
      <c r="FA403">
        <v>20.1747</v>
      </c>
      <c r="FB403">
        <v>5.23241</v>
      </c>
      <c r="FC403">
        <v>11.992</v>
      </c>
      <c r="FD403">
        <v>4.95505</v>
      </c>
      <c r="FE403">
        <v>3.30395</v>
      </c>
      <c r="FF403">
        <v>9999</v>
      </c>
      <c r="FG403">
        <v>313.2</v>
      </c>
      <c r="FH403">
        <v>3908.1</v>
      </c>
      <c r="FI403">
        <v>9999</v>
      </c>
      <c r="FJ403">
        <v>1.86813</v>
      </c>
      <c r="FK403">
        <v>1.86401</v>
      </c>
      <c r="FL403">
        <v>1.87136</v>
      </c>
      <c r="FM403">
        <v>1.86263</v>
      </c>
      <c r="FN403">
        <v>1.86188</v>
      </c>
      <c r="FO403">
        <v>1.8682</v>
      </c>
      <c r="FP403">
        <v>1.85837</v>
      </c>
      <c r="FQ403">
        <v>1.86462</v>
      </c>
      <c r="FR403">
        <v>5</v>
      </c>
      <c r="FS403">
        <v>0</v>
      </c>
      <c r="FT403">
        <v>0</v>
      </c>
      <c r="FU403">
        <v>0</v>
      </c>
      <c r="FV403" t="s">
        <v>358</v>
      </c>
      <c r="FW403" t="s">
        <v>359</v>
      </c>
      <c r="FX403" t="s">
        <v>360</v>
      </c>
      <c r="FY403" t="s">
        <v>360</v>
      </c>
      <c r="FZ403" t="s">
        <v>360</v>
      </c>
      <c r="GA403" t="s">
        <v>360</v>
      </c>
      <c r="GB403">
        <v>0</v>
      </c>
      <c r="GC403">
        <v>100</v>
      </c>
      <c r="GD403">
        <v>100</v>
      </c>
      <c r="GE403">
        <v>1.583</v>
      </c>
      <c r="GF403">
        <v>0.0515</v>
      </c>
      <c r="GG403">
        <v>0.394990895927804</v>
      </c>
      <c r="GH403">
        <v>0.00311535208462502</v>
      </c>
      <c r="GI403">
        <v>-2.16445174003142e-06</v>
      </c>
      <c r="GJ403">
        <v>9.0383515404126e-10</v>
      </c>
      <c r="GK403">
        <v>0.0515542376217994</v>
      </c>
      <c r="GL403">
        <v>0</v>
      </c>
      <c r="GM403">
        <v>0</v>
      </c>
      <c r="GN403">
        <v>0</v>
      </c>
      <c r="GO403">
        <v>18</v>
      </c>
      <c r="GP403">
        <v>2154</v>
      </c>
      <c r="GQ403">
        <v>2</v>
      </c>
      <c r="GR403">
        <v>17</v>
      </c>
      <c r="GS403">
        <v>1608.5</v>
      </c>
      <c r="GT403">
        <v>1608.7</v>
      </c>
      <c r="GU403">
        <v>1.76758</v>
      </c>
      <c r="GV403">
        <v>2.4231</v>
      </c>
      <c r="GW403">
        <v>1.99829</v>
      </c>
      <c r="GX403">
        <v>2.65869</v>
      </c>
      <c r="GY403">
        <v>2.09351</v>
      </c>
      <c r="GZ403">
        <v>2.32056</v>
      </c>
      <c r="HA403">
        <v>45.2051</v>
      </c>
      <c r="HB403">
        <v>14.3509</v>
      </c>
      <c r="HC403">
        <v>18</v>
      </c>
      <c r="HD403">
        <v>378.074</v>
      </c>
      <c r="HE403">
        <v>676.969</v>
      </c>
      <c r="HF403">
        <v>22.9998</v>
      </c>
      <c r="HG403">
        <v>35.2793</v>
      </c>
      <c r="HH403">
        <v>30.0003</v>
      </c>
      <c r="HI403">
        <v>35.3144</v>
      </c>
      <c r="HJ403">
        <v>35.2789</v>
      </c>
      <c r="HK403">
        <v>35.4029</v>
      </c>
      <c r="HL403">
        <v>14.0198</v>
      </c>
      <c r="HM403">
        <v>2.71155</v>
      </c>
      <c r="HN403">
        <v>23</v>
      </c>
      <c r="HO403">
        <v>608.528</v>
      </c>
      <c r="HP403">
        <v>21.5243</v>
      </c>
      <c r="HQ403">
        <v>95.3962</v>
      </c>
      <c r="HR403">
        <v>98.7357</v>
      </c>
    </row>
    <row r="404" spans="1:226">
      <c r="A404">
        <v>388</v>
      </c>
      <c r="B404">
        <v>1656178312.1</v>
      </c>
      <c r="C404">
        <v>8515.59999990463</v>
      </c>
      <c r="D404" t="s">
        <v>1138</v>
      </c>
      <c r="E404" t="s">
        <v>1139</v>
      </c>
      <c r="F404">
        <v>5</v>
      </c>
      <c r="G404" t="s">
        <v>1069</v>
      </c>
      <c r="H404" t="s">
        <v>354</v>
      </c>
      <c r="I404">
        <v>1656178304.31429</v>
      </c>
      <c r="J404">
        <f>(K404)/1000</f>
        <v>0</v>
      </c>
      <c r="K404">
        <f>IF(BF404, AN404, AH404)</f>
        <v>0</v>
      </c>
      <c r="L404">
        <f>IF(BF404, AI404, AG404)</f>
        <v>0</v>
      </c>
      <c r="M404">
        <f>BH404 - IF(AU404&gt;1, L404*BB404*100.0/(AW404*BV404), 0)</f>
        <v>0</v>
      </c>
      <c r="N404">
        <f>((T404-J404/2)*M404-L404)/(T404+J404/2)</f>
        <v>0</v>
      </c>
      <c r="O404">
        <f>N404*(BO404+BP404)/1000.0</f>
        <v>0</v>
      </c>
      <c r="P404">
        <f>(BH404 - IF(AU404&gt;1, L404*BB404*100.0/(AW404*BV404), 0))*(BO404+BP404)/1000.0</f>
        <v>0</v>
      </c>
      <c r="Q404">
        <f>2.0/((1/S404-1/R404)+SIGN(S404)*SQRT((1/S404-1/R404)*(1/S404-1/R404) + 4*BC404/((BC404+1)*(BC404+1))*(2*1/S404*1/R404-1/R404*1/R404)))</f>
        <v>0</v>
      </c>
      <c r="R404">
        <f>IF(LEFT(BD404,1)&lt;&gt;"0",IF(LEFT(BD404,1)="1",3.0,BE404),$D$5+$E$5*(BV404*BO404/($K$5*1000))+$F$5*(BV404*BO404/($K$5*1000))*MAX(MIN(BB404,$J$5),$I$5)*MAX(MIN(BB404,$J$5),$I$5)+$G$5*MAX(MIN(BB404,$J$5),$I$5)*(BV404*BO404/($K$5*1000))+$H$5*(BV404*BO404/($K$5*1000))*(BV404*BO404/($K$5*1000)))</f>
        <v>0</v>
      </c>
      <c r="S404">
        <f>J404*(1000-(1000*0.61365*exp(17.502*W404/(240.97+W404))/(BO404+BP404)+BJ404)/2)/(1000*0.61365*exp(17.502*W404/(240.97+W404))/(BO404+BP404)-BJ404)</f>
        <v>0</v>
      </c>
      <c r="T404">
        <f>1/((BC404+1)/(Q404/1.6)+1/(R404/1.37)) + BC404/((BC404+1)/(Q404/1.6) + BC404/(R404/1.37))</f>
        <v>0</v>
      </c>
      <c r="U404">
        <f>(AX404*BA404)</f>
        <v>0</v>
      </c>
      <c r="V404">
        <f>(BQ404+(U404+2*0.95*5.67E-8*(((BQ404+$B$7)+273)^4-(BQ404+273)^4)-44100*J404)/(1.84*29.3*R404+8*0.95*5.67E-8*(BQ404+273)^3))</f>
        <v>0</v>
      </c>
      <c r="W404">
        <f>($C$7*BR404+$D$7*BS404+$E$7*V404)</f>
        <v>0</v>
      </c>
      <c r="X404">
        <f>0.61365*exp(17.502*W404/(240.97+W404))</f>
        <v>0</v>
      </c>
      <c r="Y404">
        <f>(Z404/AA404*100)</f>
        <v>0</v>
      </c>
      <c r="Z404">
        <f>BJ404*(BO404+BP404)/1000</f>
        <v>0</v>
      </c>
      <c r="AA404">
        <f>0.61365*exp(17.502*BQ404/(240.97+BQ404))</f>
        <v>0</v>
      </c>
      <c r="AB404">
        <f>(X404-BJ404*(BO404+BP404)/1000)</f>
        <v>0</v>
      </c>
      <c r="AC404">
        <f>(-J404*44100)</f>
        <v>0</v>
      </c>
      <c r="AD404">
        <f>2*29.3*R404*0.92*(BQ404-W404)</f>
        <v>0</v>
      </c>
      <c r="AE404">
        <f>2*0.95*5.67E-8*(((BQ404+$B$7)+273)^4-(W404+273)^4)</f>
        <v>0</v>
      </c>
      <c r="AF404">
        <f>U404+AE404+AC404+AD404</f>
        <v>0</v>
      </c>
      <c r="AG404">
        <f>BN404*AU404*(BI404-BH404*(1000-AU404*BK404)/(1000-AU404*BJ404))/(100*BB404)</f>
        <v>0</v>
      </c>
      <c r="AH404">
        <f>1000*BN404*AU404*(BJ404-BK404)/(100*BB404*(1000-AU404*BJ404))</f>
        <v>0</v>
      </c>
      <c r="AI404">
        <f>(AJ404 - AK404 - BO404*1E3/(8.314*(BQ404+273.15)) * AM404/BN404 * AL404) * BN404/(100*BB404) * (1000 - BK404)/1000</f>
        <v>0</v>
      </c>
      <c r="AJ404">
        <v>599.397651729072</v>
      </c>
      <c r="AK404">
        <v>566.321018181818</v>
      </c>
      <c r="AL404">
        <v>3.27997280921505</v>
      </c>
      <c r="AM404">
        <v>66.8791295420707</v>
      </c>
      <c r="AN404">
        <f>(AP404 - AO404 + BO404*1E3/(8.314*(BQ404+273.15)) * AR404/BN404 * AQ404) * BN404/(100*BB404) * 1000/(1000 - AP404)</f>
        <v>0</v>
      </c>
      <c r="AO404">
        <v>21.4189248555207</v>
      </c>
      <c r="AP404">
        <v>24.335906993007</v>
      </c>
      <c r="AQ404">
        <v>3.09722599205266e-05</v>
      </c>
      <c r="AR404">
        <v>78.9869845117547</v>
      </c>
      <c r="AS404">
        <v>56</v>
      </c>
      <c r="AT404">
        <v>11</v>
      </c>
      <c r="AU404">
        <f>IF(AS404*$H$13&gt;=AW404,1.0,(AW404/(AW404-AS404*$H$13)))</f>
        <v>0</v>
      </c>
      <c r="AV404">
        <f>(AU404-1)*100</f>
        <v>0</v>
      </c>
      <c r="AW404">
        <f>MAX(0,($B$13+$C$13*BV404)/(1+$D$13*BV404)*BO404/(BQ404+273)*$E$13)</f>
        <v>0</v>
      </c>
      <c r="AX404">
        <f>$B$11*BW404+$C$11*BX404+$F$11*CI404*(1-CL404)</f>
        <v>0</v>
      </c>
      <c r="AY404">
        <f>AX404*AZ404</f>
        <v>0</v>
      </c>
      <c r="AZ404">
        <f>($B$11*$D$9+$C$11*$D$9+$F$11*((CV404+CN404)/MAX(CV404+CN404+CW404, 0.1)*$I$9+CW404/MAX(CV404+CN404+CW404, 0.1)*$J$9))/($B$11+$C$11+$F$11)</f>
        <v>0</v>
      </c>
      <c r="BA404">
        <f>($B$11*$K$9+$C$11*$K$9+$F$11*((CV404+CN404)/MAX(CV404+CN404+CW404, 0.1)*$P$9+CW404/MAX(CV404+CN404+CW404, 0.1)*$Q$9))/($B$11+$C$11+$F$11)</f>
        <v>0</v>
      </c>
      <c r="BB404">
        <v>2.18</v>
      </c>
      <c r="BC404">
        <v>0.5</v>
      </c>
      <c r="BD404" t="s">
        <v>355</v>
      </c>
      <c r="BE404">
        <v>2</v>
      </c>
      <c r="BF404" t="b">
        <v>1</v>
      </c>
      <c r="BG404">
        <v>1656178304.31429</v>
      </c>
      <c r="BH404">
        <v>529.22425</v>
      </c>
      <c r="BI404">
        <v>571.624428571428</v>
      </c>
      <c r="BJ404">
        <v>24.3388285714286</v>
      </c>
      <c r="BK404">
        <v>21.4183821428571</v>
      </c>
      <c r="BL404">
        <v>527.65525</v>
      </c>
      <c r="BM404">
        <v>24.2872678571429</v>
      </c>
      <c r="BN404">
        <v>500.019821428571</v>
      </c>
      <c r="BO404">
        <v>76.3410821428571</v>
      </c>
      <c r="BP404">
        <v>0.100013228571429</v>
      </c>
      <c r="BQ404">
        <v>27.720075</v>
      </c>
      <c r="BR404">
        <v>28.8131178571429</v>
      </c>
      <c r="BS404">
        <v>999.9</v>
      </c>
      <c r="BT404">
        <v>0</v>
      </c>
      <c r="BU404">
        <v>0</v>
      </c>
      <c r="BV404">
        <v>9997.30107142857</v>
      </c>
      <c r="BW404">
        <v>0</v>
      </c>
      <c r="BX404">
        <v>2053.01464285714</v>
      </c>
      <c r="BY404">
        <v>-42.4003107142857</v>
      </c>
      <c r="BZ404">
        <v>542.426071428571</v>
      </c>
      <c r="CA404">
        <v>584.135821428571</v>
      </c>
      <c r="CB404">
        <v>2.92043857142857</v>
      </c>
      <c r="CC404">
        <v>571.624428571428</v>
      </c>
      <c r="CD404">
        <v>21.4183821428571</v>
      </c>
      <c r="CE404">
        <v>1.8580525</v>
      </c>
      <c r="CF404">
        <v>1.6351025</v>
      </c>
      <c r="CG404">
        <v>16.283925</v>
      </c>
      <c r="CH404">
        <v>14.2936464285714</v>
      </c>
      <c r="CI404">
        <v>1999.99678571429</v>
      </c>
      <c r="CJ404">
        <v>0.980001535714286</v>
      </c>
      <c r="CK404">
        <v>0.0199988464285714</v>
      </c>
      <c r="CL404">
        <v>0</v>
      </c>
      <c r="CM404">
        <v>2.458825</v>
      </c>
      <c r="CN404">
        <v>0</v>
      </c>
      <c r="CO404">
        <v>4007.4</v>
      </c>
      <c r="CP404">
        <v>16705.3892857143</v>
      </c>
      <c r="CQ404">
        <v>48.6449285714286</v>
      </c>
      <c r="CR404">
        <v>50.9505</v>
      </c>
      <c r="CS404">
        <v>49.75</v>
      </c>
      <c r="CT404">
        <v>48.5332142857143</v>
      </c>
      <c r="CU404">
        <v>47.7987142857143</v>
      </c>
      <c r="CV404">
        <v>1959.99678571429</v>
      </c>
      <c r="CW404">
        <v>40</v>
      </c>
      <c r="CX404">
        <v>0</v>
      </c>
      <c r="CY404">
        <v>1656178311</v>
      </c>
      <c r="CZ404">
        <v>0</v>
      </c>
      <c r="DA404">
        <v>0</v>
      </c>
      <c r="DB404" t="s">
        <v>356</v>
      </c>
      <c r="DC404">
        <v>1656081796.1</v>
      </c>
      <c r="DD404">
        <v>1656081786.6</v>
      </c>
      <c r="DE404">
        <v>0</v>
      </c>
      <c r="DF404">
        <v>0.447</v>
      </c>
      <c r="DG404">
        <v>0.012</v>
      </c>
      <c r="DH404">
        <v>1.816</v>
      </c>
      <c r="DI404">
        <v>-0.091</v>
      </c>
      <c r="DJ404">
        <v>420</v>
      </c>
      <c r="DK404">
        <v>13</v>
      </c>
      <c r="DL404">
        <v>0.64</v>
      </c>
      <c r="DM404">
        <v>0.22</v>
      </c>
      <c r="DN404">
        <v>-41.9618195121951</v>
      </c>
      <c r="DO404">
        <v>-7.21109268292689</v>
      </c>
      <c r="DP404">
        <v>0.763122652360748</v>
      </c>
      <c r="DQ404">
        <v>0</v>
      </c>
      <c r="DR404">
        <v>2.93207707317073</v>
      </c>
      <c r="DS404">
        <v>-0.166324390243897</v>
      </c>
      <c r="DT404">
        <v>0.0190168858526109</v>
      </c>
      <c r="DU404">
        <v>0</v>
      </c>
      <c r="DV404">
        <v>0</v>
      </c>
      <c r="DW404">
        <v>2</v>
      </c>
      <c r="DX404" t="s">
        <v>357</v>
      </c>
      <c r="DY404">
        <v>2.79573</v>
      </c>
      <c r="DZ404">
        <v>2.71659</v>
      </c>
      <c r="EA404">
        <v>0.093197</v>
      </c>
      <c r="EB404">
        <v>0.0984799</v>
      </c>
      <c r="EC404">
        <v>0.0870595</v>
      </c>
      <c r="ED404">
        <v>0.0790297</v>
      </c>
      <c r="EE404">
        <v>25178.7</v>
      </c>
      <c r="EF404">
        <v>21736.6</v>
      </c>
      <c r="EG404">
        <v>24894.9</v>
      </c>
      <c r="EH404">
        <v>23516.5</v>
      </c>
      <c r="EI404">
        <v>38886.5</v>
      </c>
      <c r="EJ404">
        <v>35900.6</v>
      </c>
      <c r="EK404">
        <v>45110.1</v>
      </c>
      <c r="EL404">
        <v>42022.1</v>
      </c>
      <c r="EM404">
        <v>1.6119</v>
      </c>
      <c r="EN404">
        <v>2.05585</v>
      </c>
      <c r="EO404">
        <v>0.0436231</v>
      </c>
      <c r="EP404">
        <v>0</v>
      </c>
      <c r="EQ404">
        <v>28.1017</v>
      </c>
      <c r="ER404">
        <v>999.9</v>
      </c>
      <c r="ES404">
        <v>25.357</v>
      </c>
      <c r="ET404">
        <v>41.422</v>
      </c>
      <c r="EU404">
        <v>26.56</v>
      </c>
      <c r="EV404">
        <v>52.8036</v>
      </c>
      <c r="EW404">
        <v>33.145</v>
      </c>
      <c r="EX404">
        <v>2</v>
      </c>
      <c r="EY404">
        <v>0.644858</v>
      </c>
      <c r="EZ404">
        <v>4.78056</v>
      </c>
      <c r="FA404">
        <v>20.1749</v>
      </c>
      <c r="FB404">
        <v>5.23331</v>
      </c>
      <c r="FC404">
        <v>11.992</v>
      </c>
      <c r="FD404">
        <v>4.9552</v>
      </c>
      <c r="FE404">
        <v>3.30395</v>
      </c>
      <c r="FF404">
        <v>9999</v>
      </c>
      <c r="FG404">
        <v>313.2</v>
      </c>
      <c r="FH404">
        <v>3908.1</v>
      </c>
      <c r="FI404">
        <v>9999</v>
      </c>
      <c r="FJ404">
        <v>1.86813</v>
      </c>
      <c r="FK404">
        <v>1.86401</v>
      </c>
      <c r="FL404">
        <v>1.87136</v>
      </c>
      <c r="FM404">
        <v>1.86259</v>
      </c>
      <c r="FN404">
        <v>1.86188</v>
      </c>
      <c r="FO404">
        <v>1.86825</v>
      </c>
      <c r="FP404">
        <v>1.85838</v>
      </c>
      <c r="FQ404">
        <v>1.86461</v>
      </c>
      <c r="FR404">
        <v>5</v>
      </c>
      <c r="FS404">
        <v>0</v>
      </c>
      <c r="FT404">
        <v>0</v>
      </c>
      <c r="FU404">
        <v>0</v>
      </c>
      <c r="FV404" t="s">
        <v>358</v>
      </c>
      <c r="FW404" t="s">
        <v>359</v>
      </c>
      <c r="FX404" t="s">
        <v>360</v>
      </c>
      <c r="FY404" t="s">
        <v>360</v>
      </c>
      <c r="FZ404" t="s">
        <v>360</v>
      </c>
      <c r="GA404" t="s">
        <v>360</v>
      </c>
      <c r="GB404">
        <v>0</v>
      </c>
      <c r="GC404">
        <v>100</v>
      </c>
      <c r="GD404">
        <v>100</v>
      </c>
      <c r="GE404">
        <v>1.608</v>
      </c>
      <c r="GF404">
        <v>0.0516</v>
      </c>
      <c r="GG404">
        <v>0.394990895927804</v>
      </c>
      <c r="GH404">
        <v>0.00311535208462502</v>
      </c>
      <c r="GI404">
        <v>-2.16445174003142e-06</v>
      </c>
      <c r="GJ404">
        <v>9.0383515404126e-10</v>
      </c>
      <c r="GK404">
        <v>0.0515542376217994</v>
      </c>
      <c r="GL404">
        <v>0</v>
      </c>
      <c r="GM404">
        <v>0</v>
      </c>
      <c r="GN404">
        <v>0</v>
      </c>
      <c r="GO404">
        <v>18</v>
      </c>
      <c r="GP404">
        <v>2154</v>
      </c>
      <c r="GQ404">
        <v>2</v>
      </c>
      <c r="GR404">
        <v>17</v>
      </c>
      <c r="GS404">
        <v>1608.6</v>
      </c>
      <c r="GT404">
        <v>1608.8</v>
      </c>
      <c r="GU404">
        <v>1.80542</v>
      </c>
      <c r="GV404">
        <v>2.41577</v>
      </c>
      <c r="GW404">
        <v>1.99829</v>
      </c>
      <c r="GX404">
        <v>2.65869</v>
      </c>
      <c r="GY404">
        <v>2.09351</v>
      </c>
      <c r="GZ404">
        <v>2.46216</v>
      </c>
      <c r="HA404">
        <v>45.2051</v>
      </c>
      <c r="HB404">
        <v>14.3597</v>
      </c>
      <c r="HC404">
        <v>18</v>
      </c>
      <c r="HD404">
        <v>378.101</v>
      </c>
      <c r="HE404">
        <v>676.849</v>
      </c>
      <c r="HF404">
        <v>22.9998</v>
      </c>
      <c r="HG404">
        <v>35.2817</v>
      </c>
      <c r="HH404">
        <v>30.0003</v>
      </c>
      <c r="HI404">
        <v>35.3168</v>
      </c>
      <c r="HJ404">
        <v>35.2822</v>
      </c>
      <c r="HK404">
        <v>36.176</v>
      </c>
      <c r="HL404">
        <v>14.0198</v>
      </c>
      <c r="HM404">
        <v>2.71155</v>
      </c>
      <c r="HN404">
        <v>23</v>
      </c>
      <c r="HO404">
        <v>621.994</v>
      </c>
      <c r="HP404">
        <v>21.546</v>
      </c>
      <c r="HQ404">
        <v>95.3947</v>
      </c>
      <c r="HR404">
        <v>98.7358</v>
      </c>
    </row>
    <row r="405" spans="1:226">
      <c r="A405">
        <v>389</v>
      </c>
      <c r="B405">
        <v>1656178317.1</v>
      </c>
      <c r="C405">
        <v>8520.59999990463</v>
      </c>
      <c r="D405" t="s">
        <v>1140</v>
      </c>
      <c r="E405" t="s">
        <v>1141</v>
      </c>
      <c r="F405">
        <v>5</v>
      </c>
      <c r="G405" t="s">
        <v>1069</v>
      </c>
      <c r="H405" t="s">
        <v>354</v>
      </c>
      <c r="I405">
        <v>1656178309.6</v>
      </c>
      <c r="J405">
        <f>(K405)/1000</f>
        <v>0</v>
      </c>
      <c r="K405">
        <f>IF(BF405, AN405, AH405)</f>
        <v>0</v>
      </c>
      <c r="L405">
        <f>IF(BF405, AI405, AG405)</f>
        <v>0</v>
      </c>
      <c r="M405">
        <f>BH405 - IF(AU405&gt;1, L405*BB405*100.0/(AW405*BV405), 0)</f>
        <v>0</v>
      </c>
      <c r="N405">
        <f>((T405-J405/2)*M405-L405)/(T405+J405/2)</f>
        <v>0</v>
      </c>
      <c r="O405">
        <f>N405*(BO405+BP405)/1000.0</f>
        <v>0</v>
      </c>
      <c r="P405">
        <f>(BH405 - IF(AU405&gt;1, L405*BB405*100.0/(AW405*BV405), 0))*(BO405+BP405)/1000.0</f>
        <v>0</v>
      </c>
      <c r="Q405">
        <f>2.0/((1/S405-1/R405)+SIGN(S405)*SQRT((1/S405-1/R405)*(1/S405-1/R405) + 4*BC405/((BC405+1)*(BC405+1))*(2*1/S405*1/R405-1/R405*1/R405)))</f>
        <v>0</v>
      </c>
      <c r="R405">
        <f>IF(LEFT(BD405,1)&lt;&gt;"0",IF(LEFT(BD405,1)="1",3.0,BE405),$D$5+$E$5*(BV405*BO405/($K$5*1000))+$F$5*(BV405*BO405/($K$5*1000))*MAX(MIN(BB405,$J$5),$I$5)*MAX(MIN(BB405,$J$5),$I$5)+$G$5*MAX(MIN(BB405,$J$5),$I$5)*(BV405*BO405/($K$5*1000))+$H$5*(BV405*BO405/($K$5*1000))*(BV405*BO405/($K$5*1000)))</f>
        <v>0</v>
      </c>
      <c r="S405">
        <f>J405*(1000-(1000*0.61365*exp(17.502*W405/(240.97+W405))/(BO405+BP405)+BJ405)/2)/(1000*0.61365*exp(17.502*W405/(240.97+W405))/(BO405+BP405)-BJ405)</f>
        <v>0</v>
      </c>
      <c r="T405">
        <f>1/((BC405+1)/(Q405/1.6)+1/(R405/1.37)) + BC405/((BC405+1)/(Q405/1.6) + BC405/(R405/1.37))</f>
        <v>0</v>
      </c>
      <c r="U405">
        <f>(AX405*BA405)</f>
        <v>0</v>
      </c>
      <c r="V405">
        <f>(BQ405+(U405+2*0.95*5.67E-8*(((BQ405+$B$7)+273)^4-(BQ405+273)^4)-44100*J405)/(1.84*29.3*R405+8*0.95*5.67E-8*(BQ405+273)^3))</f>
        <v>0</v>
      </c>
      <c r="W405">
        <f>($C$7*BR405+$D$7*BS405+$E$7*V405)</f>
        <v>0</v>
      </c>
      <c r="X405">
        <f>0.61365*exp(17.502*W405/(240.97+W405))</f>
        <v>0</v>
      </c>
      <c r="Y405">
        <f>(Z405/AA405*100)</f>
        <v>0</v>
      </c>
      <c r="Z405">
        <f>BJ405*(BO405+BP405)/1000</f>
        <v>0</v>
      </c>
      <c r="AA405">
        <f>0.61365*exp(17.502*BQ405/(240.97+BQ405))</f>
        <v>0</v>
      </c>
      <c r="AB405">
        <f>(X405-BJ405*(BO405+BP405)/1000)</f>
        <v>0</v>
      </c>
      <c r="AC405">
        <f>(-J405*44100)</f>
        <v>0</v>
      </c>
      <c r="AD405">
        <f>2*29.3*R405*0.92*(BQ405-W405)</f>
        <v>0</v>
      </c>
      <c r="AE405">
        <f>2*0.95*5.67E-8*(((BQ405+$B$7)+273)^4-(W405+273)^4)</f>
        <v>0</v>
      </c>
      <c r="AF405">
        <f>U405+AE405+AC405+AD405</f>
        <v>0</v>
      </c>
      <c r="AG405">
        <f>BN405*AU405*(BI405-BH405*(1000-AU405*BK405)/(1000-AU405*BJ405))/(100*BB405)</f>
        <v>0</v>
      </c>
      <c r="AH405">
        <f>1000*BN405*AU405*(BJ405-BK405)/(100*BB405*(1000-AU405*BJ405))</f>
        <v>0</v>
      </c>
      <c r="AI405">
        <f>(AJ405 - AK405 - BO405*1E3/(8.314*(BQ405+273.15)) * AM405/BN405 * AL405) * BN405/(100*BB405) * (1000 - BK405)/1000</f>
        <v>0</v>
      </c>
      <c r="AJ405">
        <v>617.034957435197</v>
      </c>
      <c r="AK405">
        <v>583.019993939394</v>
      </c>
      <c r="AL405">
        <v>3.33821963577017</v>
      </c>
      <c r="AM405">
        <v>66.8791295420707</v>
      </c>
      <c r="AN405">
        <f>(AP405 - AO405 + BO405*1E3/(8.314*(BQ405+273.15)) * AR405/BN405 * AQ405) * BN405/(100*BB405) * 1000/(1000 - AP405)</f>
        <v>0</v>
      </c>
      <c r="AO405">
        <v>21.4416516415914</v>
      </c>
      <c r="AP405">
        <v>24.3431216783217</v>
      </c>
      <c r="AQ405">
        <v>0.000140375960261181</v>
      </c>
      <c r="AR405">
        <v>78.9869845117547</v>
      </c>
      <c r="AS405">
        <v>56</v>
      </c>
      <c r="AT405">
        <v>11</v>
      </c>
      <c r="AU405">
        <f>IF(AS405*$H$13&gt;=AW405,1.0,(AW405/(AW405-AS405*$H$13)))</f>
        <v>0</v>
      </c>
      <c r="AV405">
        <f>(AU405-1)*100</f>
        <v>0</v>
      </c>
      <c r="AW405">
        <f>MAX(0,($B$13+$C$13*BV405)/(1+$D$13*BV405)*BO405/(BQ405+273)*$E$13)</f>
        <v>0</v>
      </c>
      <c r="AX405">
        <f>$B$11*BW405+$C$11*BX405+$F$11*CI405*(1-CL405)</f>
        <v>0</v>
      </c>
      <c r="AY405">
        <f>AX405*AZ405</f>
        <v>0</v>
      </c>
      <c r="AZ405">
        <f>($B$11*$D$9+$C$11*$D$9+$F$11*((CV405+CN405)/MAX(CV405+CN405+CW405, 0.1)*$I$9+CW405/MAX(CV405+CN405+CW405, 0.1)*$J$9))/($B$11+$C$11+$F$11)</f>
        <v>0</v>
      </c>
      <c r="BA405">
        <f>($B$11*$K$9+$C$11*$K$9+$F$11*((CV405+CN405)/MAX(CV405+CN405+CW405, 0.1)*$P$9+CW405/MAX(CV405+CN405+CW405, 0.1)*$Q$9))/($B$11+$C$11+$F$11)</f>
        <v>0</v>
      </c>
      <c r="BB405">
        <v>2.18</v>
      </c>
      <c r="BC405">
        <v>0.5</v>
      </c>
      <c r="BD405" t="s">
        <v>355</v>
      </c>
      <c r="BE405">
        <v>2</v>
      </c>
      <c r="BF405" t="b">
        <v>1</v>
      </c>
      <c r="BG405">
        <v>1656178309.6</v>
      </c>
      <c r="BH405">
        <v>546.168185185185</v>
      </c>
      <c r="BI405">
        <v>589.441888888889</v>
      </c>
      <c r="BJ405">
        <v>24.3363074074074</v>
      </c>
      <c r="BK405">
        <v>21.4285259259259</v>
      </c>
      <c r="BL405">
        <v>544.572592592593</v>
      </c>
      <c r="BM405">
        <v>24.2847444444445</v>
      </c>
      <c r="BN405">
        <v>500.020222222222</v>
      </c>
      <c r="BO405">
        <v>76.3407481481481</v>
      </c>
      <c r="BP405">
        <v>0.100004151851852</v>
      </c>
      <c r="BQ405">
        <v>27.7201555555556</v>
      </c>
      <c r="BR405">
        <v>28.8131296296296</v>
      </c>
      <c r="BS405">
        <v>999.9</v>
      </c>
      <c r="BT405">
        <v>0</v>
      </c>
      <c r="BU405">
        <v>0</v>
      </c>
      <c r="BV405">
        <v>9994.04814814815</v>
      </c>
      <c r="BW405">
        <v>0</v>
      </c>
      <c r="BX405">
        <v>2044.58703703704</v>
      </c>
      <c r="BY405">
        <v>-43.2737888888889</v>
      </c>
      <c r="BZ405">
        <v>559.791481481481</v>
      </c>
      <c r="CA405">
        <v>602.349555555556</v>
      </c>
      <c r="CB405">
        <v>2.90778111111111</v>
      </c>
      <c r="CC405">
        <v>589.441888888889</v>
      </c>
      <c r="CD405">
        <v>21.4285259259259</v>
      </c>
      <c r="CE405">
        <v>1.85785222222222</v>
      </c>
      <c r="CF405">
        <v>1.63586962962963</v>
      </c>
      <c r="CG405">
        <v>16.2822296296296</v>
      </c>
      <c r="CH405">
        <v>14.3008962962963</v>
      </c>
      <c r="CI405">
        <v>2000.01111111111</v>
      </c>
      <c r="CJ405">
        <v>0.980001444444444</v>
      </c>
      <c r="CK405">
        <v>0.0199989407407407</v>
      </c>
      <c r="CL405">
        <v>0</v>
      </c>
      <c r="CM405">
        <v>2.47801481481482</v>
      </c>
      <c r="CN405">
        <v>0</v>
      </c>
      <c r="CO405">
        <v>4021.66925925926</v>
      </c>
      <c r="CP405">
        <v>16705.5148148148</v>
      </c>
      <c r="CQ405">
        <v>48.6502592592593</v>
      </c>
      <c r="CR405">
        <v>50.972</v>
      </c>
      <c r="CS405">
        <v>49.75</v>
      </c>
      <c r="CT405">
        <v>48.5551111111111</v>
      </c>
      <c r="CU405">
        <v>47.812</v>
      </c>
      <c r="CV405">
        <v>1960.01111111111</v>
      </c>
      <c r="CW405">
        <v>40</v>
      </c>
      <c r="CX405">
        <v>0</v>
      </c>
      <c r="CY405">
        <v>1656178315.8</v>
      </c>
      <c r="CZ405">
        <v>0</v>
      </c>
      <c r="DA405">
        <v>0</v>
      </c>
      <c r="DB405" t="s">
        <v>356</v>
      </c>
      <c r="DC405">
        <v>1656081796.1</v>
      </c>
      <c r="DD405">
        <v>1656081786.6</v>
      </c>
      <c r="DE405">
        <v>0</v>
      </c>
      <c r="DF405">
        <v>0.447</v>
      </c>
      <c r="DG405">
        <v>0.012</v>
      </c>
      <c r="DH405">
        <v>1.816</v>
      </c>
      <c r="DI405">
        <v>-0.091</v>
      </c>
      <c r="DJ405">
        <v>420</v>
      </c>
      <c r="DK405">
        <v>13</v>
      </c>
      <c r="DL405">
        <v>0.64</v>
      </c>
      <c r="DM405">
        <v>0.22</v>
      </c>
      <c r="DN405">
        <v>-42.7665829268293</v>
      </c>
      <c r="DO405">
        <v>-9.8134327526132</v>
      </c>
      <c r="DP405">
        <v>0.986593242821821</v>
      </c>
      <c r="DQ405">
        <v>0</v>
      </c>
      <c r="DR405">
        <v>2.91512487804878</v>
      </c>
      <c r="DS405">
        <v>-0.144546689895474</v>
      </c>
      <c r="DT405">
        <v>0.01468378616722</v>
      </c>
      <c r="DU405">
        <v>0</v>
      </c>
      <c r="DV405">
        <v>0</v>
      </c>
      <c r="DW405">
        <v>2</v>
      </c>
      <c r="DX405" t="s">
        <v>357</v>
      </c>
      <c r="DY405">
        <v>2.79545</v>
      </c>
      <c r="DZ405">
        <v>2.7163</v>
      </c>
      <c r="EA405">
        <v>0.0951537</v>
      </c>
      <c r="EB405">
        <v>0.10039</v>
      </c>
      <c r="EC405">
        <v>0.0870762</v>
      </c>
      <c r="ED405">
        <v>0.0790544</v>
      </c>
      <c r="EE405">
        <v>25124.1</v>
      </c>
      <c r="EF405">
        <v>21690.7</v>
      </c>
      <c r="EG405">
        <v>24894.7</v>
      </c>
      <c r="EH405">
        <v>23516.7</v>
      </c>
      <c r="EI405">
        <v>38885.7</v>
      </c>
      <c r="EJ405">
        <v>35899.7</v>
      </c>
      <c r="EK405">
        <v>45109.9</v>
      </c>
      <c r="EL405">
        <v>42022.2</v>
      </c>
      <c r="EM405">
        <v>1.61165</v>
      </c>
      <c r="EN405">
        <v>2.056</v>
      </c>
      <c r="EO405">
        <v>0.0428408</v>
      </c>
      <c r="EP405">
        <v>0</v>
      </c>
      <c r="EQ405">
        <v>28.1081</v>
      </c>
      <c r="ER405">
        <v>999.9</v>
      </c>
      <c r="ES405">
        <v>25.357</v>
      </c>
      <c r="ET405">
        <v>41.412</v>
      </c>
      <c r="EU405">
        <v>26.5458</v>
      </c>
      <c r="EV405">
        <v>52.9336</v>
      </c>
      <c r="EW405">
        <v>33.2171</v>
      </c>
      <c r="EX405">
        <v>2</v>
      </c>
      <c r="EY405">
        <v>0.644906</v>
      </c>
      <c r="EZ405">
        <v>4.77781</v>
      </c>
      <c r="FA405">
        <v>20.1748</v>
      </c>
      <c r="FB405">
        <v>5.23301</v>
      </c>
      <c r="FC405">
        <v>11.992</v>
      </c>
      <c r="FD405">
        <v>4.9552</v>
      </c>
      <c r="FE405">
        <v>3.3038</v>
      </c>
      <c r="FF405">
        <v>9999</v>
      </c>
      <c r="FG405">
        <v>313.2</v>
      </c>
      <c r="FH405">
        <v>3908.4</v>
      </c>
      <c r="FI405">
        <v>9999</v>
      </c>
      <c r="FJ405">
        <v>1.86814</v>
      </c>
      <c r="FK405">
        <v>1.86401</v>
      </c>
      <c r="FL405">
        <v>1.87136</v>
      </c>
      <c r="FM405">
        <v>1.86261</v>
      </c>
      <c r="FN405">
        <v>1.86188</v>
      </c>
      <c r="FO405">
        <v>1.86824</v>
      </c>
      <c r="FP405">
        <v>1.85837</v>
      </c>
      <c r="FQ405">
        <v>1.86462</v>
      </c>
      <c r="FR405">
        <v>5</v>
      </c>
      <c r="FS405">
        <v>0</v>
      </c>
      <c r="FT405">
        <v>0</v>
      </c>
      <c r="FU405">
        <v>0</v>
      </c>
      <c r="FV405" t="s">
        <v>358</v>
      </c>
      <c r="FW405" t="s">
        <v>359</v>
      </c>
      <c r="FX405" t="s">
        <v>360</v>
      </c>
      <c r="FY405" t="s">
        <v>360</v>
      </c>
      <c r="FZ405" t="s">
        <v>360</v>
      </c>
      <c r="GA405" t="s">
        <v>360</v>
      </c>
      <c r="GB405">
        <v>0</v>
      </c>
      <c r="GC405">
        <v>100</v>
      </c>
      <c r="GD405">
        <v>100</v>
      </c>
      <c r="GE405">
        <v>1.633</v>
      </c>
      <c r="GF405">
        <v>0.0516</v>
      </c>
      <c r="GG405">
        <v>0.394990895927804</v>
      </c>
      <c r="GH405">
        <v>0.00311535208462502</v>
      </c>
      <c r="GI405">
        <v>-2.16445174003142e-06</v>
      </c>
      <c r="GJ405">
        <v>9.0383515404126e-10</v>
      </c>
      <c r="GK405">
        <v>0.0515542376217994</v>
      </c>
      <c r="GL405">
        <v>0</v>
      </c>
      <c r="GM405">
        <v>0</v>
      </c>
      <c r="GN405">
        <v>0</v>
      </c>
      <c r="GO405">
        <v>18</v>
      </c>
      <c r="GP405">
        <v>2154</v>
      </c>
      <c r="GQ405">
        <v>2</v>
      </c>
      <c r="GR405">
        <v>17</v>
      </c>
      <c r="GS405">
        <v>1608.7</v>
      </c>
      <c r="GT405">
        <v>1608.8</v>
      </c>
      <c r="GU405">
        <v>1.8457</v>
      </c>
      <c r="GV405">
        <v>2.41455</v>
      </c>
      <c r="GW405">
        <v>1.99829</v>
      </c>
      <c r="GX405">
        <v>2.65869</v>
      </c>
      <c r="GY405">
        <v>2.09351</v>
      </c>
      <c r="GZ405">
        <v>2.43774</v>
      </c>
      <c r="HA405">
        <v>45.2051</v>
      </c>
      <c r="HB405">
        <v>14.3597</v>
      </c>
      <c r="HC405">
        <v>18</v>
      </c>
      <c r="HD405">
        <v>377.978</v>
      </c>
      <c r="HE405">
        <v>677.009</v>
      </c>
      <c r="HF405">
        <v>22.9994</v>
      </c>
      <c r="HG405">
        <v>35.2829</v>
      </c>
      <c r="HH405">
        <v>30.0003</v>
      </c>
      <c r="HI405">
        <v>35.3192</v>
      </c>
      <c r="HJ405">
        <v>35.2848</v>
      </c>
      <c r="HK405">
        <v>36.9766</v>
      </c>
      <c r="HL405">
        <v>13.7277</v>
      </c>
      <c r="HM405">
        <v>2.71155</v>
      </c>
      <c r="HN405">
        <v>23</v>
      </c>
      <c r="HO405">
        <v>642.083</v>
      </c>
      <c r="HP405">
        <v>21.5563</v>
      </c>
      <c r="HQ405">
        <v>95.3941</v>
      </c>
      <c r="HR405">
        <v>98.7362</v>
      </c>
    </row>
    <row r="406" spans="1:226">
      <c r="A406">
        <v>390</v>
      </c>
      <c r="B406">
        <v>1656178322.1</v>
      </c>
      <c r="C406">
        <v>8525.59999990463</v>
      </c>
      <c r="D406" t="s">
        <v>1142</v>
      </c>
      <c r="E406" t="s">
        <v>1143</v>
      </c>
      <c r="F406">
        <v>5</v>
      </c>
      <c r="G406" t="s">
        <v>1069</v>
      </c>
      <c r="H406" t="s">
        <v>354</v>
      </c>
      <c r="I406">
        <v>1656178314.31429</v>
      </c>
      <c r="J406">
        <f>(K406)/1000</f>
        <v>0</v>
      </c>
      <c r="K406">
        <f>IF(BF406, AN406, AH406)</f>
        <v>0</v>
      </c>
      <c r="L406">
        <f>IF(BF406, AI406, AG406)</f>
        <v>0</v>
      </c>
      <c r="M406">
        <f>BH406 - IF(AU406&gt;1, L406*BB406*100.0/(AW406*BV406), 0)</f>
        <v>0</v>
      </c>
      <c r="N406">
        <f>((T406-J406/2)*M406-L406)/(T406+J406/2)</f>
        <v>0</v>
      </c>
      <c r="O406">
        <f>N406*(BO406+BP406)/1000.0</f>
        <v>0</v>
      </c>
      <c r="P406">
        <f>(BH406 - IF(AU406&gt;1, L406*BB406*100.0/(AW406*BV406), 0))*(BO406+BP406)/1000.0</f>
        <v>0</v>
      </c>
      <c r="Q406">
        <f>2.0/((1/S406-1/R406)+SIGN(S406)*SQRT((1/S406-1/R406)*(1/S406-1/R406) + 4*BC406/((BC406+1)*(BC406+1))*(2*1/S406*1/R406-1/R406*1/R406)))</f>
        <v>0</v>
      </c>
      <c r="R406">
        <f>IF(LEFT(BD406,1)&lt;&gt;"0",IF(LEFT(BD406,1)="1",3.0,BE406),$D$5+$E$5*(BV406*BO406/($K$5*1000))+$F$5*(BV406*BO406/($K$5*1000))*MAX(MIN(BB406,$J$5),$I$5)*MAX(MIN(BB406,$J$5),$I$5)+$G$5*MAX(MIN(BB406,$J$5),$I$5)*(BV406*BO406/($K$5*1000))+$H$5*(BV406*BO406/($K$5*1000))*(BV406*BO406/($K$5*1000)))</f>
        <v>0</v>
      </c>
      <c r="S406">
        <f>J406*(1000-(1000*0.61365*exp(17.502*W406/(240.97+W406))/(BO406+BP406)+BJ406)/2)/(1000*0.61365*exp(17.502*W406/(240.97+W406))/(BO406+BP406)-BJ406)</f>
        <v>0</v>
      </c>
      <c r="T406">
        <f>1/((BC406+1)/(Q406/1.6)+1/(R406/1.37)) + BC406/((BC406+1)/(Q406/1.6) + BC406/(R406/1.37))</f>
        <v>0</v>
      </c>
      <c r="U406">
        <f>(AX406*BA406)</f>
        <v>0</v>
      </c>
      <c r="V406">
        <f>(BQ406+(U406+2*0.95*5.67E-8*(((BQ406+$B$7)+273)^4-(BQ406+273)^4)-44100*J406)/(1.84*29.3*R406+8*0.95*5.67E-8*(BQ406+273)^3))</f>
        <v>0</v>
      </c>
      <c r="W406">
        <f>($C$7*BR406+$D$7*BS406+$E$7*V406)</f>
        <v>0</v>
      </c>
      <c r="X406">
        <f>0.61365*exp(17.502*W406/(240.97+W406))</f>
        <v>0</v>
      </c>
      <c r="Y406">
        <f>(Z406/AA406*100)</f>
        <v>0</v>
      </c>
      <c r="Z406">
        <f>BJ406*(BO406+BP406)/1000</f>
        <v>0</v>
      </c>
      <c r="AA406">
        <f>0.61365*exp(17.502*BQ406/(240.97+BQ406))</f>
        <v>0</v>
      </c>
      <c r="AB406">
        <f>(X406-BJ406*(BO406+BP406)/1000)</f>
        <v>0</v>
      </c>
      <c r="AC406">
        <f>(-J406*44100)</f>
        <v>0</v>
      </c>
      <c r="AD406">
        <f>2*29.3*R406*0.92*(BQ406-W406)</f>
        <v>0</v>
      </c>
      <c r="AE406">
        <f>2*0.95*5.67E-8*(((BQ406+$B$7)+273)^4-(W406+273)^4)</f>
        <v>0</v>
      </c>
      <c r="AF406">
        <f>U406+AE406+AC406+AD406</f>
        <v>0</v>
      </c>
      <c r="AG406">
        <f>BN406*AU406*(BI406-BH406*(1000-AU406*BK406)/(1000-AU406*BJ406))/(100*BB406)</f>
        <v>0</v>
      </c>
      <c r="AH406">
        <f>1000*BN406*AU406*(BJ406-BK406)/(100*BB406*(1000-AU406*BJ406))</f>
        <v>0</v>
      </c>
      <c r="AI406">
        <f>(AJ406 - AK406 - BO406*1E3/(8.314*(BQ406+273.15)) * AM406/BN406 * AL406) * BN406/(100*BB406) * (1000 - BK406)/1000</f>
        <v>0</v>
      </c>
      <c r="AJ406">
        <v>634.052359188037</v>
      </c>
      <c r="AK406">
        <v>599.556951515151</v>
      </c>
      <c r="AL406">
        <v>3.31754958235561</v>
      </c>
      <c r="AM406">
        <v>66.8791295420707</v>
      </c>
      <c r="AN406">
        <f>(AP406 - AO406 + BO406*1E3/(8.314*(BQ406+273.15)) * AR406/BN406 * AQ406) * BN406/(100*BB406) * 1000/(1000 - AP406)</f>
        <v>0</v>
      </c>
      <c r="AO406">
        <v>21.4547345280656</v>
      </c>
      <c r="AP406">
        <v>24.353972027972</v>
      </c>
      <c r="AQ406">
        <v>4.19882464230516e-05</v>
      </c>
      <c r="AR406">
        <v>78.9869845117547</v>
      </c>
      <c r="AS406">
        <v>56</v>
      </c>
      <c r="AT406">
        <v>11</v>
      </c>
      <c r="AU406">
        <f>IF(AS406*$H$13&gt;=AW406,1.0,(AW406/(AW406-AS406*$H$13)))</f>
        <v>0</v>
      </c>
      <c r="AV406">
        <f>(AU406-1)*100</f>
        <v>0</v>
      </c>
      <c r="AW406">
        <f>MAX(0,($B$13+$C$13*BV406)/(1+$D$13*BV406)*BO406/(BQ406+273)*$E$13)</f>
        <v>0</v>
      </c>
      <c r="AX406">
        <f>$B$11*BW406+$C$11*BX406+$F$11*CI406*(1-CL406)</f>
        <v>0</v>
      </c>
      <c r="AY406">
        <f>AX406*AZ406</f>
        <v>0</v>
      </c>
      <c r="AZ406">
        <f>($B$11*$D$9+$C$11*$D$9+$F$11*((CV406+CN406)/MAX(CV406+CN406+CW406, 0.1)*$I$9+CW406/MAX(CV406+CN406+CW406, 0.1)*$J$9))/($B$11+$C$11+$F$11)</f>
        <v>0</v>
      </c>
      <c r="BA406">
        <f>($B$11*$K$9+$C$11*$K$9+$F$11*((CV406+CN406)/MAX(CV406+CN406+CW406, 0.1)*$P$9+CW406/MAX(CV406+CN406+CW406, 0.1)*$Q$9))/($B$11+$C$11+$F$11)</f>
        <v>0</v>
      </c>
      <c r="BB406">
        <v>2.18</v>
      </c>
      <c r="BC406">
        <v>0.5</v>
      </c>
      <c r="BD406" t="s">
        <v>355</v>
      </c>
      <c r="BE406">
        <v>2</v>
      </c>
      <c r="BF406" t="b">
        <v>1</v>
      </c>
      <c r="BG406">
        <v>1656178314.31429</v>
      </c>
      <c r="BH406">
        <v>561.383714285714</v>
      </c>
      <c r="BI406">
        <v>605.335142857143</v>
      </c>
      <c r="BJ406">
        <v>24.3403285714286</v>
      </c>
      <c r="BK406">
        <v>21.4431535714286</v>
      </c>
      <c r="BL406">
        <v>559.764535714286</v>
      </c>
      <c r="BM406">
        <v>24.2887714285714</v>
      </c>
      <c r="BN406">
        <v>499.995964285714</v>
      </c>
      <c r="BO406">
        <v>76.3404392857143</v>
      </c>
      <c r="BP406">
        <v>0.099958475</v>
      </c>
      <c r="BQ406">
        <v>27.7183357142857</v>
      </c>
      <c r="BR406">
        <v>28.8050571428571</v>
      </c>
      <c r="BS406">
        <v>999.9</v>
      </c>
      <c r="BT406">
        <v>0</v>
      </c>
      <c r="BU406">
        <v>0</v>
      </c>
      <c r="BV406">
        <v>10007.2571428571</v>
      </c>
      <c r="BW406">
        <v>0</v>
      </c>
      <c r="BX406">
        <v>2058.91285714286</v>
      </c>
      <c r="BY406">
        <v>-43.9515071428571</v>
      </c>
      <c r="BZ406">
        <v>575.388928571428</v>
      </c>
      <c r="CA406">
        <v>618.600071428571</v>
      </c>
      <c r="CB406">
        <v>2.89717071428571</v>
      </c>
      <c r="CC406">
        <v>605.335142857143</v>
      </c>
      <c r="CD406">
        <v>21.4431535714286</v>
      </c>
      <c r="CE406">
        <v>1.85815142857143</v>
      </c>
      <c r="CF406">
        <v>1.63698035714286</v>
      </c>
      <c r="CG406">
        <v>16.2847607142857</v>
      </c>
      <c r="CH406">
        <v>14.3113857142857</v>
      </c>
      <c r="CI406">
        <v>1999.99892857143</v>
      </c>
      <c r="CJ406">
        <v>0.980001321428572</v>
      </c>
      <c r="CK406">
        <v>0.0199990678571429</v>
      </c>
      <c r="CL406">
        <v>0</v>
      </c>
      <c r="CM406">
        <v>2.47047857142857</v>
      </c>
      <c r="CN406">
        <v>0</v>
      </c>
      <c r="CO406">
        <v>4037.32107142857</v>
      </c>
      <c r="CP406">
        <v>16705.4142857143</v>
      </c>
      <c r="CQ406">
        <v>48.6626428571428</v>
      </c>
      <c r="CR406">
        <v>50.991</v>
      </c>
      <c r="CS406">
        <v>49.7632857142857</v>
      </c>
      <c r="CT406">
        <v>48.5531428571428</v>
      </c>
      <c r="CU406">
        <v>47.812</v>
      </c>
      <c r="CV406">
        <v>1959.99892857143</v>
      </c>
      <c r="CW406">
        <v>40</v>
      </c>
      <c r="CX406">
        <v>0</v>
      </c>
      <c r="CY406">
        <v>1656178321.2</v>
      </c>
      <c r="CZ406">
        <v>0</v>
      </c>
      <c r="DA406">
        <v>0</v>
      </c>
      <c r="DB406" t="s">
        <v>356</v>
      </c>
      <c r="DC406">
        <v>1656081796.1</v>
      </c>
      <c r="DD406">
        <v>1656081786.6</v>
      </c>
      <c r="DE406">
        <v>0</v>
      </c>
      <c r="DF406">
        <v>0.447</v>
      </c>
      <c r="DG406">
        <v>0.012</v>
      </c>
      <c r="DH406">
        <v>1.816</v>
      </c>
      <c r="DI406">
        <v>-0.091</v>
      </c>
      <c r="DJ406">
        <v>420</v>
      </c>
      <c r="DK406">
        <v>13</v>
      </c>
      <c r="DL406">
        <v>0.64</v>
      </c>
      <c r="DM406">
        <v>0.22</v>
      </c>
      <c r="DN406">
        <v>-43.3999585365854</v>
      </c>
      <c r="DO406">
        <v>-8.81078675958191</v>
      </c>
      <c r="DP406">
        <v>0.888971340034501</v>
      </c>
      <c r="DQ406">
        <v>0</v>
      </c>
      <c r="DR406">
        <v>2.90486536585366</v>
      </c>
      <c r="DS406">
        <v>-0.134219372822304</v>
      </c>
      <c r="DT406">
        <v>0.0135723393561264</v>
      </c>
      <c r="DU406">
        <v>0</v>
      </c>
      <c r="DV406">
        <v>0</v>
      </c>
      <c r="DW406">
        <v>2</v>
      </c>
      <c r="DX406" t="s">
        <v>357</v>
      </c>
      <c r="DY406">
        <v>2.79539</v>
      </c>
      <c r="DZ406">
        <v>2.71663</v>
      </c>
      <c r="EA406">
        <v>0.0970799</v>
      </c>
      <c r="EB406">
        <v>0.102369</v>
      </c>
      <c r="EC406">
        <v>0.0871052</v>
      </c>
      <c r="ED406">
        <v>0.0791069</v>
      </c>
      <c r="EE406">
        <v>25070.2</v>
      </c>
      <c r="EF406">
        <v>21643</v>
      </c>
      <c r="EG406">
        <v>24894.3</v>
      </c>
      <c r="EH406">
        <v>23516.8</v>
      </c>
      <c r="EI406">
        <v>38884</v>
      </c>
      <c r="EJ406">
        <v>35897.7</v>
      </c>
      <c r="EK406">
        <v>45109.4</v>
      </c>
      <c r="EL406">
        <v>42022.2</v>
      </c>
      <c r="EM406">
        <v>1.61157</v>
      </c>
      <c r="EN406">
        <v>2.05582</v>
      </c>
      <c r="EO406">
        <v>0.0416301</v>
      </c>
      <c r="EP406">
        <v>0</v>
      </c>
      <c r="EQ406">
        <v>28.1115</v>
      </c>
      <c r="ER406">
        <v>999.9</v>
      </c>
      <c r="ES406">
        <v>25.357</v>
      </c>
      <c r="ET406">
        <v>41.422</v>
      </c>
      <c r="EU406">
        <v>26.5588</v>
      </c>
      <c r="EV406">
        <v>53.0036</v>
      </c>
      <c r="EW406">
        <v>33.2372</v>
      </c>
      <c r="EX406">
        <v>2</v>
      </c>
      <c r="EY406">
        <v>0.645117</v>
      </c>
      <c r="EZ406">
        <v>4.77333</v>
      </c>
      <c r="FA406">
        <v>20.1752</v>
      </c>
      <c r="FB406">
        <v>5.23331</v>
      </c>
      <c r="FC406">
        <v>11.992</v>
      </c>
      <c r="FD406">
        <v>4.9552</v>
      </c>
      <c r="FE406">
        <v>3.304</v>
      </c>
      <c r="FF406">
        <v>9999</v>
      </c>
      <c r="FG406">
        <v>313.2</v>
      </c>
      <c r="FH406">
        <v>3908.4</v>
      </c>
      <c r="FI406">
        <v>9999</v>
      </c>
      <c r="FJ406">
        <v>1.86813</v>
      </c>
      <c r="FK406">
        <v>1.86401</v>
      </c>
      <c r="FL406">
        <v>1.87134</v>
      </c>
      <c r="FM406">
        <v>1.86261</v>
      </c>
      <c r="FN406">
        <v>1.86188</v>
      </c>
      <c r="FO406">
        <v>1.86824</v>
      </c>
      <c r="FP406">
        <v>1.85837</v>
      </c>
      <c r="FQ406">
        <v>1.86462</v>
      </c>
      <c r="FR406">
        <v>5</v>
      </c>
      <c r="FS406">
        <v>0</v>
      </c>
      <c r="FT406">
        <v>0</v>
      </c>
      <c r="FU406">
        <v>0</v>
      </c>
      <c r="FV406" t="s">
        <v>358</v>
      </c>
      <c r="FW406" t="s">
        <v>359</v>
      </c>
      <c r="FX406" t="s">
        <v>360</v>
      </c>
      <c r="FY406" t="s">
        <v>360</v>
      </c>
      <c r="FZ406" t="s">
        <v>360</v>
      </c>
      <c r="GA406" t="s">
        <v>360</v>
      </c>
      <c r="GB406">
        <v>0</v>
      </c>
      <c r="GC406">
        <v>100</v>
      </c>
      <c r="GD406">
        <v>100</v>
      </c>
      <c r="GE406">
        <v>1.657</v>
      </c>
      <c r="GF406">
        <v>0.0516</v>
      </c>
      <c r="GG406">
        <v>0.394990895927804</v>
      </c>
      <c r="GH406">
        <v>0.00311535208462502</v>
      </c>
      <c r="GI406">
        <v>-2.16445174003142e-06</v>
      </c>
      <c r="GJ406">
        <v>9.0383515404126e-10</v>
      </c>
      <c r="GK406">
        <v>0.0515542376217994</v>
      </c>
      <c r="GL406">
        <v>0</v>
      </c>
      <c r="GM406">
        <v>0</v>
      </c>
      <c r="GN406">
        <v>0</v>
      </c>
      <c r="GO406">
        <v>18</v>
      </c>
      <c r="GP406">
        <v>2154</v>
      </c>
      <c r="GQ406">
        <v>2</v>
      </c>
      <c r="GR406">
        <v>17</v>
      </c>
      <c r="GS406">
        <v>1608.8</v>
      </c>
      <c r="GT406">
        <v>1608.9</v>
      </c>
      <c r="GU406">
        <v>1.88354</v>
      </c>
      <c r="GV406">
        <v>2.39868</v>
      </c>
      <c r="GW406">
        <v>1.99829</v>
      </c>
      <c r="GX406">
        <v>2.65869</v>
      </c>
      <c r="GY406">
        <v>2.09351</v>
      </c>
      <c r="GZ406">
        <v>2.41577</v>
      </c>
      <c r="HA406">
        <v>45.2051</v>
      </c>
      <c r="HB406">
        <v>14.3684</v>
      </c>
      <c r="HC406">
        <v>18</v>
      </c>
      <c r="HD406">
        <v>377.953</v>
      </c>
      <c r="HE406">
        <v>676.881</v>
      </c>
      <c r="HF406">
        <v>22.9992</v>
      </c>
      <c r="HG406">
        <v>35.2857</v>
      </c>
      <c r="HH406">
        <v>30.0003</v>
      </c>
      <c r="HI406">
        <v>35.3221</v>
      </c>
      <c r="HJ406">
        <v>35.2872</v>
      </c>
      <c r="HK406">
        <v>37.7388</v>
      </c>
      <c r="HL406">
        <v>13.7277</v>
      </c>
      <c r="HM406">
        <v>2.71155</v>
      </c>
      <c r="HN406">
        <v>23</v>
      </c>
      <c r="HO406">
        <v>655.48</v>
      </c>
      <c r="HP406">
        <v>21.5518</v>
      </c>
      <c r="HQ406">
        <v>95.3929</v>
      </c>
      <c r="HR406">
        <v>98.7363</v>
      </c>
    </row>
    <row r="407" spans="1:226">
      <c r="A407">
        <v>391</v>
      </c>
      <c r="B407">
        <v>1656178327.1</v>
      </c>
      <c r="C407">
        <v>8530.59999990463</v>
      </c>
      <c r="D407" t="s">
        <v>1144</v>
      </c>
      <c r="E407" t="s">
        <v>1145</v>
      </c>
      <c r="F407">
        <v>5</v>
      </c>
      <c r="G407" t="s">
        <v>1069</v>
      </c>
      <c r="H407" t="s">
        <v>354</v>
      </c>
      <c r="I407">
        <v>1656178319.6</v>
      </c>
      <c r="J407">
        <f>(K407)/1000</f>
        <v>0</v>
      </c>
      <c r="K407">
        <f>IF(BF407, AN407, AH407)</f>
        <v>0</v>
      </c>
      <c r="L407">
        <f>IF(BF407, AI407, AG407)</f>
        <v>0</v>
      </c>
      <c r="M407">
        <f>BH407 - IF(AU407&gt;1, L407*BB407*100.0/(AW407*BV407), 0)</f>
        <v>0</v>
      </c>
      <c r="N407">
        <f>((T407-J407/2)*M407-L407)/(T407+J407/2)</f>
        <v>0</v>
      </c>
      <c r="O407">
        <f>N407*(BO407+BP407)/1000.0</f>
        <v>0</v>
      </c>
      <c r="P407">
        <f>(BH407 - IF(AU407&gt;1, L407*BB407*100.0/(AW407*BV407), 0))*(BO407+BP407)/1000.0</f>
        <v>0</v>
      </c>
      <c r="Q407">
        <f>2.0/((1/S407-1/R407)+SIGN(S407)*SQRT((1/S407-1/R407)*(1/S407-1/R407) + 4*BC407/((BC407+1)*(BC407+1))*(2*1/S407*1/R407-1/R407*1/R407)))</f>
        <v>0</v>
      </c>
      <c r="R407">
        <f>IF(LEFT(BD407,1)&lt;&gt;"0",IF(LEFT(BD407,1)="1",3.0,BE407),$D$5+$E$5*(BV407*BO407/($K$5*1000))+$F$5*(BV407*BO407/($K$5*1000))*MAX(MIN(BB407,$J$5),$I$5)*MAX(MIN(BB407,$J$5),$I$5)+$G$5*MAX(MIN(BB407,$J$5),$I$5)*(BV407*BO407/($K$5*1000))+$H$5*(BV407*BO407/($K$5*1000))*(BV407*BO407/($K$5*1000)))</f>
        <v>0</v>
      </c>
      <c r="S407">
        <f>J407*(1000-(1000*0.61365*exp(17.502*W407/(240.97+W407))/(BO407+BP407)+BJ407)/2)/(1000*0.61365*exp(17.502*W407/(240.97+W407))/(BO407+BP407)-BJ407)</f>
        <v>0</v>
      </c>
      <c r="T407">
        <f>1/((BC407+1)/(Q407/1.6)+1/(R407/1.37)) + BC407/((BC407+1)/(Q407/1.6) + BC407/(R407/1.37))</f>
        <v>0</v>
      </c>
      <c r="U407">
        <f>(AX407*BA407)</f>
        <v>0</v>
      </c>
      <c r="V407">
        <f>(BQ407+(U407+2*0.95*5.67E-8*(((BQ407+$B$7)+273)^4-(BQ407+273)^4)-44100*J407)/(1.84*29.3*R407+8*0.95*5.67E-8*(BQ407+273)^3))</f>
        <v>0</v>
      </c>
      <c r="W407">
        <f>($C$7*BR407+$D$7*BS407+$E$7*V407)</f>
        <v>0</v>
      </c>
      <c r="X407">
        <f>0.61365*exp(17.502*W407/(240.97+W407))</f>
        <v>0</v>
      </c>
      <c r="Y407">
        <f>(Z407/AA407*100)</f>
        <v>0</v>
      </c>
      <c r="Z407">
        <f>BJ407*(BO407+BP407)/1000</f>
        <v>0</v>
      </c>
      <c r="AA407">
        <f>0.61365*exp(17.502*BQ407/(240.97+BQ407))</f>
        <v>0</v>
      </c>
      <c r="AB407">
        <f>(X407-BJ407*(BO407+BP407)/1000)</f>
        <v>0</v>
      </c>
      <c r="AC407">
        <f>(-J407*44100)</f>
        <v>0</v>
      </c>
      <c r="AD407">
        <f>2*29.3*R407*0.92*(BQ407-W407)</f>
        <v>0</v>
      </c>
      <c r="AE407">
        <f>2*0.95*5.67E-8*(((BQ407+$B$7)+273)^4-(W407+273)^4)</f>
        <v>0</v>
      </c>
      <c r="AF407">
        <f>U407+AE407+AC407+AD407</f>
        <v>0</v>
      </c>
      <c r="AG407">
        <f>BN407*AU407*(BI407-BH407*(1000-AU407*BK407)/(1000-AU407*BJ407))/(100*BB407)</f>
        <v>0</v>
      </c>
      <c r="AH407">
        <f>1000*BN407*AU407*(BJ407-BK407)/(100*BB407*(1000-AU407*BJ407))</f>
        <v>0</v>
      </c>
      <c r="AI407">
        <f>(AJ407 - AK407 - BO407*1E3/(8.314*(BQ407+273.15)) * AM407/BN407 * AL407) * BN407/(100*BB407) * (1000 - BK407)/1000</f>
        <v>0</v>
      </c>
      <c r="AJ407">
        <v>651.489305162538</v>
      </c>
      <c r="AK407">
        <v>616.276109090909</v>
      </c>
      <c r="AL407">
        <v>3.34159336196078</v>
      </c>
      <c r="AM407">
        <v>66.8791295420707</v>
      </c>
      <c r="AN407">
        <f>(AP407 - AO407 + BO407*1E3/(8.314*(BQ407+273.15)) * AR407/BN407 * AQ407) * BN407/(100*BB407) * 1000/(1000 - AP407)</f>
        <v>0</v>
      </c>
      <c r="AO407">
        <v>21.4705417493819</v>
      </c>
      <c r="AP407">
        <v>24.3659160839161</v>
      </c>
      <c r="AQ407">
        <v>0.000190525624988255</v>
      </c>
      <c r="AR407">
        <v>78.9869845117547</v>
      </c>
      <c r="AS407">
        <v>56</v>
      </c>
      <c r="AT407">
        <v>11</v>
      </c>
      <c r="AU407">
        <f>IF(AS407*$H$13&gt;=AW407,1.0,(AW407/(AW407-AS407*$H$13)))</f>
        <v>0</v>
      </c>
      <c r="AV407">
        <f>(AU407-1)*100</f>
        <v>0</v>
      </c>
      <c r="AW407">
        <f>MAX(0,($B$13+$C$13*BV407)/(1+$D$13*BV407)*BO407/(BQ407+273)*$E$13)</f>
        <v>0</v>
      </c>
      <c r="AX407">
        <f>$B$11*BW407+$C$11*BX407+$F$11*CI407*(1-CL407)</f>
        <v>0</v>
      </c>
      <c r="AY407">
        <f>AX407*AZ407</f>
        <v>0</v>
      </c>
      <c r="AZ407">
        <f>($B$11*$D$9+$C$11*$D$9+$F$11*((CV407+CN407)/MAX(CV407+CN407+CW407, 0.1)*$I$9+CW407/MAX(CV407+CN407+CW407, 0.1)*$J$9))/($B$11+$C$11+$F$11)</f>
        <v>0</v>
      </c>
      <c r="BA407">
        <f>($B$11*$K$9+$C$11*$K$9+$F$11*((CV407+CN407)/MAX(CV407+CN407+CW407, 0.1)*$P$9+CW407/MAX(CV407+CN407+CW407, 0.1)*$Q$9))/($B$11+$C$11+$F$11)</f>
        <v>0</v>
      </c>
      <c r="BB407">
        <v>2.18</v>
      </c>
      <c r="BC407">
        <v>0.5</v>
      </c>
      <c r="BD407" t="s">
        <v>355</v>
      </c>
      <c r="BE407">
        <v>2</v>
      </c>
      <c r="BF407" t="b">
        <v>1</v>
      </c>
      <c r="BG407">
        <v>1656178319.6</v>
      </c>
      <c r="BH407">
        <v>578.509444444444</v>
      </c>
      <c r="BI407">
        <v>623.214074074074</v>
      </c>
      <c r="BJ407">
        <v>24.3493407407407</v>
      </c>
      <c r="BK407">
        <v>21.4593777777778</v>
      </c>
      <c r="BL407">
        <v>576.864148148148</v>
      </c>
      <c r="BM407">
        <v>24.2977851851852</v>
      </c>
      <c r="BN407">
        <v>500.015407407407</v>
      </c>
      <c r="BO407">
        <v>76.3401407407407</v>
      </c>
      <c r="BP407">
        <v>0.0999930518518519</v>
      </c>
      <c r="BQ407">
        <v>27.7171222222222</v>
      </c>
      <c r="BR407">
        <v>28.8028962962963</v>
      </c>
      <c r="BS407">
        <v>999.9</v>
      </c>
      <c r="BT407">
        <v>0</v>
      </c>
      <c r="BU407">
        <v>0</v>
      </c>
      <c r="BV407">
        <v>10001.2066666667</v>
      </c>
      <c r="BW407">
        <v>0</v>
      </c>
      <c r="BX407">
        <v>2084.12111111111</v>
      </c>
      <c r="BY407">
        <v>-44.7045888888889</v>
      </c>
      <c r="BZ407">
        <v>592.947481481482</v>
      </c>
      <c r="CA407">
        <v>636.881222222222</v>
      </c>
      <c r="CB407">
        <v>2.88995925925926</v>
      </c>
      <c r="CC407">
        <v>623.214074074074</v>
      </c>
      <c r="CD407">
        <v>21.4593777777778</v>
      </c>
      <c r="CE407">
        <v>1.85883222222222</v>
      </c>
      <c r="CF407">
        <v>1.63821222222222</v>
      </c>
      <c r="CG407">
        <v>16.2905037037037</v>
      </c>
      <c r="CH407">
        <v>14.3230222222222</v>
      </c>
      <c r="CI407">
        <v>1999.98666666667</v>
      </c>
      <c r="CJ407">
        <v>0.980001222222222</v>
      </c>
      <c r="CK407">
        <v>0.0199991703703704</v>
      </c>
      <c r="CL407">
        <v>0</v>
      </c>
      <c r="CM407">
        <v>2.41973333333333</v>
      </c>
      <c r="CN407">
        <v>0</v>
      </c>
      <c r="CO407">
        <v>4054.53592592593</v>
      </c>
      <c r="CP407">
        <v>16705.3111111111</v>
      </c>
      <c r="CQ407">
        <v>48.6663333333333</v>
      </c>
      <c r="CR407">
        <v>51</v>
      </c>
      <c r="CS407">
        <v>49.7798518518518</v>
      </c>
      <c r="CT407">
        <v>48.5528148148148</v>
      </c>
      <c r="CU407">
        <v>47.812</v>
      </c>
      <c r="CV407">
        <v>1959.98666666667</v>
      </c>
      <c r="CW407">
        <v>40</v>
      </c>
      <c r="CX407">
        <v>0</v>
      </c>
      <c r="CY407">
        <v>1656178326</v>
      </c>
      <c r="CZ407">
        <v>0</v>
      </c>
      <c r="DA407">
        <v>0</v>
      </c>
      <c r="DB407" t="s">
        <v>356</v>
      </c>
      <c r="DC407">
        <v>1656081796.1</v>
      </c>
      <c r="DD407">
        <v>1656081786.6</v>
      </c>
      <c r="DE407">
        <v>0</v>
      </c>
      <c r="DF407">
        <v>0.447</v>
      </c>
      <c r="DG407">
        <v>0.012</v>
      </c>
      <c r="DH407">
        <v>1.816</v>
      </c>
      <c r="DI407">
        <v>-0.091</v>
      </c>
      <c r="DJ407">
        <v>420</v>
      </c>
      <c r="DK407">
        <v>13</v>
      </c>
      <c r="DL407">
        <v>0.64</v>
      </c>
      <c r="DM407">
        <v>0.22</v>
      </c>
      <c r="DN407">
        <v>-44.2485487804878</v>
      </c>
      <c r="DO407">
        <v>-8.65048641114988</v>
      </c>
      <c r="DP407">
        <v>0.881354399834862</v>
      </c>
      <c r="DQ407">
        <v>0</v>
      </c>
      <c r="DR407">
        <v>2.89544463414634</v>
      </c>
      <c r="DS407">
        <v>-0.0895262717770043</v>
      </c>
      <c r="DT407">
        <v>0.0105172615599219</v>
      </c>
      <c r="DU407">
        <v>1</v>
      </c>
      <c r="DV407">
        <v>1</v>
      </c>
      <c r="DW407">
        <v>2</v>
      </c>
      <c r="DX407" t="s">
        <v>375</v>
      </c>
      <c r="DY407">
        <v>2.79552</v>
      </c>
      <c r="DZ407">
        <v>2.71631</v>
      </c>
      <c r="EA407">
        <v>0.098994</v>
      </c>
      <c r="EB407">
        <v>0.104213</v>
      </c>
      <c r="EC407">
        <v>0.0871404</v>
      </c>
      <c r="ED407">
        <v>0.0791216</v>
      </c>
      <c r="EE407">
        <v>25016.7</v>
      </c>
      <c r="EF407">
        <v>21598.5</v>
      </c>
      <c r="EG407">
        <v>24893.9</v>
      </c>
      <c r="EH407">
        <v>23516.8</v>
      </c>
      <c r="EI407">
        <v>38882.4</v>
      </c>
      <c r="EJ407">
        <v>35897.6</v>
      </c>
      <c r="EK407">
        <v>45109.2</v>
      </c>
      <c r="EL407">
        <v>42022.6</v>
      </c>
      <c r="EM407">
        <v>1.61162</v>
      </c>
      <c r="EN407">
        <v>2.05605</v>
      </c>
      <c r="EO407">
        <v>0.0427291</v>
      </c>
      <c r="EP407">
        <v>0</v>
      </c>
      <c r="EQ407">
        <v>28.1133</v>
      </c>
      <c r="ER407">
        <v>999.9</v>
      </c>
      <c r="ES407">
        <v>25.357</v>
      </c>
      <c r="ET407">
        <v>41.422</v>
      </c>
      <c r="EU407">
        <v>26.5584</v>
      </c>
      <c r="EV407">
        <v>52.9536</v>
      </c>
      <c r="EW407">
        <v>33.1731</v>
      </c>
      <c r="EX407">
        <v>2</v>
      </c>
      <c r="EY407">
        <v>0.645371</v>
      </c>
      <c r="EZ407">
        <v>4.77775</v>
      </c>
      <c r="FA407">
        <v>20.1751</v>
      </c>
      <c r="FB407">
        <v>5.23301</v>
      </c>
      <c r="FC407">
        <v>11.992</v>
      </c>
      <c r="FD407">
        <v>4.9551</v>
      </c>
      <c r="FE407">
        <v>3.30398</v>
      </c>
      <c r="FF407">
        <v>9999</v>
      </c>
      <c r="FG407">
        <v>313.2</v>
      </c>
      <c r="FH407">
        <v>3908.7</v>
      </c>
      <c r="FI407">
        <v>9999</v>
      </c>
      <c r="FJ407">
        <v>1.86814</v>
      </c>
      <c r="FK407">
        <v>1.86401</v>
      </c>
      <c r="FL407">
        <v>1.87137</v>
      </c>
      <c r="FM407">
        <v>1.86263</v>
      </c>
      <c r="FN407">
        <v>1.86188</v>
      </c>
      <c r="FO407">
        <v>1.86827</v>
      </c>
      <c r="FP407">
        <v>1.85838</v>
      </c>
      <c r="FQ407">
        <v>1.86462</v>
      </c>
      <c r="FR407">
        <v>5</v>
      </c>
      <c r="FS407">
        <v>0</v>
      </c>
      <c r="FT407">
        <v>0</v>
      </c>
      <c r="FU407">
        <v>0</v>
      </c>
      <c r="FV407" t="s">
        <v>358</v>
      </c>
      <c r="FW407" t="s">
        <v>359</v>
      </c>
      <c r="FX407" t="s">
        <v>360</v>
      </c>
      <c r="FY407" t="s">
        <v>360</v>
      </c>
      <c r="FZ407" t="s">
        <v>360</v>
      </c>
      <c r="GA407" t="s">
        <v>360</v>
      </c>
      <c r="GB407">
        <v>0</v>
      </c>
      <c r="GC407">
        <v>100</v>
      </c>
      <c r="GD407">
        <v>100</v>
      </c>
      <c r="GE407">
        <v>1.682</v>
      </c>
      <c r="GF407">
        <v>0.0515</v>
      </c>
      <c r="GG407">
        <v>0.394990895927804</v>
      </c>
      <c r="GH407">
        <v>0.00311535208462502</v>
      </c>
      <c r="GI407">
        <v>-2.16445174003142e-06</v>
      </c>
      <c r="GJ407">
        <v>9.0383515404126e-10</v>
      </c>
      <c r="GK407">
        <v>0.0515542376217994</v>
      </c>
      <c r="GL407">
        <v>0</v>
      </c>
      <c r="GM407">
        <v>0</v>
      </c>
      <c r="GN407">
        <v>0</v>
      </c>
      <c r="GO407">
        <v>18</v>
      </c>
      <c r="GP407">
        <v>2154</v>
      </c>
      <c r="GQ407">
        <v>2</v>
      </c>
      <c r="GR407">
        <v>17</v>
      </c>
      <c r="GS407">
        <v>1608.8</v>
      </c>
      <c r="GT407">
        <v>1609</v>
      </c>
      <c r="GU407">
        <v>1.92383</v>
      </c>
      <c r="GV407">
        <v>2.40479</v>
      </c>
      <c r="GW407">
        <v>1.99829</v>
      </c>
      <c r="GX407">
        <v>2.65869</v>
      </c>
      <c r="GY407">
        <v>2.09351</v>
      </c>
      <c r="GZ407">
        <v>2.40479</v>
      </c>
      <c r="HA407">
        <v>45.2335</v>
      </c>
      <c r="HB407">
        <v>14.3684</v>
      </c>
      <c r="HC407">
        <v>18</v>
      </c>
      <c r="HD407">
        <v>377.997</v>
      </c>
      <c r="HE407">
        <v>677.096</v>
      </c>
      <c r="HF407">
        <v>23.0004</v>
      </c>
      <c r="HG407">
        <v>35.2882</v>
      </c>
      <c r="HH407">
        <v>30.0002</v>
      </c>
      <c r="HI407">
        <v>35.3253</v>
      </c>
      <c r="HJ407">
        <v>35.2888</v>
      </c>
      <c r="HK407">
        <v>38.5363</v>
      </c>
      <c r="HL407">
        <v>13.4369</v>
      </c>
      <c r="HM407">
        <v>2.71155</v>
      </c>
      <c r="HN407">
        <v>23</v>
      </c>
      <c r="HO407">
        <v>675.587</v>
      </c>
      <c r="HP407">
        <v>21.5503</v>
      </c>
      <c r="HQ407">
        <v>95.3922</v>
      </c>
      <c r="HR407">
        <v>98.737</v>
      </c>
    </row>
    <row r="408" spans="1:226">
      <c r="A408">
        <v>392</v>
      </c>
      <c r="B408">
        <v>1656178332.1</v>
      </c>
      <c r="C408">
        <v>8535.59999990463</v>
      </c>
      <c r="D408" t="s">
        <v>1146</v>
      </c>
      <c r="E408" t="s">
        <v>1147</v>
      </c>
      <c r="F408">
        <v>5</v>
      </c>
      <c r="G408" t="s">
        <v>1069</v>
      </c>
      <c r="H408" t="s">
        <v>354</v>
      </c>
      <c r="I408">
        <v>1656178324.31429</v>
      </c>
      <c r="J408">
        <f>(K408)/1000</f>
        <v>0</v>
      </c>
      <c r="K408">
        <f>IF(BF408, AN408, AH408)</f>
        <v>0</v>
      </c>
      <c r="L408">
        <f>IF(BF408, AI408, AG408)</f>
        <v>0</v>
      </c>
      <c r="M408">
        <f>BH408 - IF(AU408&gt;1, L408*BB408*100.0/(AW408*BV408), 0)</f>
        <v>0</v>
      </c>
      <c r="N408">
        <f>((T408-J408/2)*M408-L408)/(T408+J408/2)</f>
        <v>0</v>
      </c>
      <c r="O408">
        <f>N408*(BO408+BP408)/1000.0</f>
        <v>0</v>
      </c>
      <c r="P408">
        <f>(BH408 - IF(AU408&gt;1, L408*BB408*100.0/(AW408*BV408), 0))*(BO408+BP408)/1000.0</f>
        <v>0</v>
      </c>
      <c r="Q408">
        <f>2.0/((1/S408-1/R408)+SIGN(S408)*SQRT((1/S408-1/R408)*(1/S408-1/R408) + 4*BC408/((BC408+1)*(BC408+1))*(2*1/S408*1/R408-1/R408*1/R408)))</f>
        <v>0</v>
      </c>
      <c r="R408">
        <f>IF(LEFT(BD408,1)&lt;&gt;"0",IF(LEFT(BD408,1)="1",3.0,BE408),$D$5+$E$5*(BV408*BO408/($K$5*1000))+$F$5*(BV408*BO408/($K$5*1000))*MAX(MIN(BB408,$J$5),$I$5)*MAX(MIN(BB408,$J$5),$I$5)+$G$5*MAX(MIN(BB408,$J$5),$I$5)*(BV408*BO408/($K$5*1000))+$H$5*(BV408*BO408/($K$5*1000))*(BV408*BO408/($K$5*1000)))</f>
        <v>0</v>
      </c>
      <c r="S408">
        <f>J408*(1000-(1000*0.61365*exp(17.502*W408/(240.97+W408))/(BO408+BP408)+BJ408)/2)/(1000*0.61365*exp(17.502*W408/(240.97+W408))/(BO408+BP408)-BJ408)</f>
        <v>0</v>
      </c>
      <c r="T408">
        <f>1/((BC408+1)/(Q408/1.6)+1/(R408/1.37)) + BC408/((BC408+1)/(Q408/1.6) + BC408/(R408/1.37))</f>
        <v>0</v>
      </c>
      <c r="U408">
        <f>(AX408*BA408)</f>
        <v>0</v>
      </c>
      <c r="V408">
        <f>(BQ408+(U408+2*0.95*5.67E-8*(((BQ408+$B$7)+273)^4-(BQ408+273)^4)-44100*J408)/(1.84*29.3*R408+8*0.95*5.67E-8*(BQ408+273)^3))</f>
        <v>0</v>
      </c>
      <c r="W408">
        <f>($C$7*BR408+$D$7*BS408+$E$7*V408)</f>
        <v>0</v>
      </c>
      <c r="X408">
        <f>0.61365*exp(17.502*W408/(240.97+W408))</f>
        <v>0</v>
      </c>
      <c r="Y408">
        <f>(Z408/AA408*100)</f>
        <v>0</v>
      </c>
      <c r="Z408">
        <f>BJ408*(BO408+BP408)/1000</f>
        <v>0</v>
      </c>
      <c r="AA408">
        <f>0.61365*exp(17.502*BQ408/(240.97+BQ408))</f>
        <v>0</v>
      </c>
      <c r="AB408">
        <f>(X408-BJ408*(BO408+BP408)/1000)</f>
        <v>0</v>
      </c>
      <c r="AC408">
        <f>(-J408*44100)</f>
        <v>0</v>
      </c>
      <c r="AD408">
        <f>2*29.3*R408*0.92*(BQ408-W408)</f>
        <v>0</v>
      </c>
      <c r="AE408">
        <f>2*0.95*5.67E-8*(((BQ408+$B$7)+273)^4-(W408+273)^4)</f>
        <v>0</v>
      </c>
      <c r="AF408">
        <f>U408+AE408+AC408+AD408</f>
        <v>0</v>
      </c>
      <c r="AG408">
        <f>BN408*AU408*(BI408-BH408*(1000-AU408*BK408)/(1000-AU408*BJ408))/(100*BB408)</f>
        <v>0</v>
      </c>
      <c r="AH408">
        <f>1000*BN408*AU408*(BJ408-BK408)/(100*BB408*(1000-AU408*BJ408))</f>
        <v>0</v>
      </c>
      <c r="AI408">
        <f>(AJ408 - AK408 - BO408*1E3/(8.314*(BQ408+273.15)) * AM408/BN408 * AL408) * BN408/(100*BB408) * (1000 - BK408)/1000</f>
        <v>0</v>
      </c>
      <c r="AJ408">
        <v>668.347726462736</v>
      </c>
      <c r="AK408">
        <v>632.874418181818</v>
      </c>
      <c r="AL408">
        <v>3.31896722080043</v>
      </c>
      <c r="AM408">
        <v>66.8791295420707</v>
      </c>
      <c r="AN408">
        <f>(AP408 - AO408 + BO408*1E3/(8.314*(BQ408+273.15)) * AR408/BN408 * AQ408) * BN408/(100*BB408) * 1000/(1000 - AP408)</f>
        <v>0</v>
      </c>
      <c r="AO408">
        <v>21.4776138496251</v>
      </c>
      <c r="AP408">
        <v>24.3864272727273</v>
      </c>
      <c r="AQ408">
        <v>0.00020332524578415</v>
      </c>
      <c r="AR408">
        <v>78.9869845117547</v>
      </c>
      <c r="AS408">
        <v>56</v>
      </c>
      <c r="AT408">
        <v>11</v>
      </c>
      <c r="AU408">
        <f>IF(AS408*$H$13&gt;=AW408,1.0,(AW408/(AW408-AS408*$H$13)))</f>
        <v>0</v>
      </c>
      <c r="AV408">
        <f>(AU408-1)*100</f>
        <v>0</v>
      </c>
      <c r="AW408">
        <f>MAX(0,($B$13+$C$13*BV408)/(1+$D$13*BV408)*BO408/(BQ408+273)*$E$13)</f>
        <v>0</v>
      </c>
      <c r="AX408">
        <f>$B$11*BW408+$C$11*BX408+$F$11*CI408*(1-CL408)</f>
        <v>0</v>
      </c>
      <c r="AY408">
        <f>AX408*AZ408</f>
        <v>0</v>
      </c>
      <c r="AZ408">
        <f>($B$11*$D$9+$C$11*$D$9+$F$11*((CV408+CN408)/MAX(CV408+CN408+CW408, 0.1)*$I$9+CW408/MAX(CV408+CN408+CW408, 0.1)*$J$9))/($B$11+$C$11+$F$11)</f>
        <v>0</v>
      </c>
      <c r="BA408">
        <f>($B$11*$K$9+$C$11*$K$9+$F$11*((CV408+CN408)/MAX(CV408+CN408+CW408, 0.1)*$P$9+CW408/MAX(CV408+CN408+CW408, 0.1)*$Q$9))/($B$11+$C$11+$F$11)</f>
        <v>0</v>
      </c>
      <c r="BB408">
        <v>2.18</v>
      </c>
      <c r="BC408">
        <v>0.5</v>
      </c>
      <c r="BD408" t="s">
        <v>355</v>
      </c>
      <c r="BE408">
        <v>2</v>
      </c>
      <c r="BF408" t="b">
        <v>1</v>
      </c>
      <c r="BG408">
        <v>1656178324.31429</v>
      </c>
      <c r="BH408">
        <v>593.792821428571</v>
      </c>
      <c r="BI408">
        <v>639.043142857143</v>
      </c>
      <c r="BJ408">
        <v>24.3613642857143</v>
      </c>
      <c r="BK408">
        <v>21.4754285714286</v>
      </c>
      <c r="BL408">
        <v>592.124392857143</v>
      </c>
      <c r="BM408">
        <v>24.3098107142857</v>
      </c>
      <c r="BN408">
        <v>499.998535714286</v>
      </c>
      <c r="BO408">
        <v>76.3401892857143</v>
      </c>
      <c r="BP408">
        <v>0.0999734035714286</v>
      </c>
      <c r="BQ408">
        <v>27.7186535714286</v>
      </c>
      <c r="BR408">
        <v>28.8023071428571</v>
      </c>
      <c r="BS408">
        <v>999.9</v>
      </c>
      <c r="BT408">
        <v>0</v>
      </c>
      <c r="BU408">
        <v>0</v>
      </c>
      <c r="BV408">
        <v>10004.4689285714</v>
      </c>
      <c r="BW408">
        <v>0</v>
      </c>
      <c r="BX408">
        <v>2089.21321428571</v>
      </c>
      <c r="BY408">
        <v>-45.2503178571429</v>
      </c>
      <c r="BZ408">
        <v>608.619785714286</v>
      </c>
      <c r="CA408">
        <v>653.06825</v>
      </c>
      <c r="CB408">
        <v>2.88592857142857</v>
      </c>
      <c r="CC408">
        <v>639.043142857143</v>
      </c>
      <c r="CD408">
        <v>21.4754285714286</v>
      </c>
      <c r="CE408">
        <v>1.85975071428571</v>
      </c>
      <c r="CF408">
        <v>1.63943892857143</v>
      </c>
      <c r="CG408">
        <v>16.2982571428571</v>
      </c>
      <c r="CH408">
        <v>14.3345892857143</v>
      </c>
      <c r="CI408">
        <v>1999.97607142857</v>
      </c>
      <c r="CJ408">
        <v>0.980001214285714</v>
      </c>
      <c r="CK408">
        <v>0.0199991785714286</v>
      </c>
      <c r="CL408">
        <v>0</v>
      </c>
      <c r="CM408">
        <v>2.41659285714286</v>
      </c>
      <c r="CN408">
        <v>0</v>
      </c>
      <c r="CO408">
        <v>4064.26535714286</v>
      </c>
      <c r="CP408">
        <v>16705.2142857143</v>
      </c>
      <c r="CQ408">
        <v>48.6825714285714</v>
      </c>
      <c r="CR408">
        <v>51</v>
      </c>
      <c r="CS408">
        <v>49.7987142857143</v>
      </c>
      <c r="CT408">
        <v>48.5531428571428</v>
      </c>
      <c r="CU408">
        <v>47.812</v>
      </c>
      <c r="CV408">
        <v>1959.97607142857</v>
      </c>
      <c r="CW408">
        <v>40</v>
      </c>
      <c r="CX408">
        <v>0</v>
      </c>
      <c r="CY408">
        <v>1656178330.8</v>
      </c>
      <c r="CZ408">
        <v>0</v>
      </c>
      <c r="DA408">
        <v>0</v>
      </c>
      <c r="DB408" t="s">
        <v>356</v>
      </c>
      <c r="DC408">
        <v>1656081796.1</v>
      </c>
      <c r="DD408">
        <v>1656081786.6</v>
      </c>
      <c r="DE408">
        <v>0</v>
      </c>
      <c r="DF408">
        <v>0.447</v>
      </c>
      <c r="DG408">
        <v>0.012</v>
      </c>
      <c r="DH408">
        <v>1.816</v>
      </c>
      <c r="DI408">
        <v>-0.091</v>
      </c>
      <c r="DJ408">
        <v>420</v>
      </c>
      <c r="DK408">
        <v>13</v>
      </c>
      <c r="DL408">
        <v>0.64</v>
      </c>
      <c r="DM408">
        <v>0.22</v>
      </c>
      <c r="DN408">
        <v>-44.7898585365854</v>
      </c>
      <c r="DO408">
        <v>-6.93647456445987</v>
      </c>
      <c r="DP408">
        <v>0.71134375586807</v>
      </c>
      <c r="DQ408">
        <v>0</v>
      </c>
      <c r="DR408">
        <v>2.89041780487805</v>
      </c>
      <c r="DS408">
        <v>-0.0399777700348379</v>
      </c>
      <c r="DT408">
        <v>0.0064397479545418</v>
      </c>
      <c r="DU408">
        <v>1</v>
      </c>
      <c r="DV408">
        <v>1</v>
      </c>
      <c r="DW408">
        <v>2</v>
      </c>
      <c r="DX408" t="s">
        <v>375</v>
      </c>
      <c r="DY408">
        <v>2.79559</v>
      </c>
      <c r="DZ408">
        <v>2.71652</v>
      </c>
      <c r="EA408">
        <v>0.100873</v>
      </c>
      <c r="EB408">
        <v>0.106139</v>
      </c>
      <c r="EC408">
        <v>0.0871945</v>
      </c>
      <c r="ED408">
        <v>0.0792371</v>
      </c>
      <c r="EE408">
        <v>24964.3</v>
      </c>
      <c r="EF408">
        <v>21551.7</v>
      </c>
      <c r="EG408">
        <v>24893.7</v>
      </c>
      <c r="EH408">
        <v>23516.4</v>
      </c>
      <c r="EI408">
        <v>38879.8</v>
      </c>
      <c r="EJ408">
        <v>35892.5</v>
      </c>
      <c r="EK408">
        <v>45108.7</v>
      </c>
      <c r="EL408">
        <v>42021.9</v>
      </c>
      <c r="EM408">
        <v>1.61162</v>
      </c>
      <c r="EN408">
        <v>2.05582</v>
      </c>
      <c r="EO408">
        <v>0.0429153</v>
      </c>
      <c r="EP408">
        <v>0</v>
      </c>
      <c r="EQ408">
        <v>28.1169</v>
      </c>
      <c r="ER408">
        <v>999.9</v>
      </c>
      <c r="ES408">
        <v>25.357</v>
      </c>
      <c r="ET408">
        <v>41.422</v>
      </c>
      <c r="EU408">
        <v>26.5576</v>
      </c>
      <c r="EV408">
        <v>52.9036</v>
      </c>
      <c r="EW408">
        <v>33.2492</v>
      </c>
      <c r="EX408">
        <v>2</v>
      </c>
      <c r="EY408">
        <v>0.645602</v>
      </c>
      <c r="EZ408">
        <v>4.78628</v>
      </c>
      <c r="FA408">
        <v>20.1751</v>
      </c>
      <c r="FB408">
        <v>5.23361</v>
      </c>
      <c r="FC408">
        <v>11.992</v>
      </c>
      <c r="FD408">
        <v>4.9553</v>
      </c>
      <c r="FE408">
        <v>3.30395</v>
      </c>
      <c r="FF408">
        <v>9999</v>
      </c>
      <c r="FG408">
        <v>313.2</v>
      </c>
      <c r="FH408">
        <v>3908.7</v>
      </c>
      <c r="FI408">
        <v>9999</v>
      </c>
      <c r="FJ408">
        <v>1.86813</v>
      </c>
      <c r="FK408">
        <v>1.86401</v>
      </c>
      <c r="FL408">
        <v>1.87134</v>
      </c>
      <c r="FM408">
        <v>1.86262</v>
      </c>
      <c r="FN408">
        <v>1.86188</v>
      </c>
      <c r="FO408">
        <v>1.86827</v>
      </c>
      <c r="FP408">
        <v>1.85838</v>
      </c>
      <c r="FQ408">
        <v>1.86462</v>
      </c>
      <c r="FR408">
        <v>5</v>
      </c>
      <c r="FS408">
        <v>0</v>
      </c>
      <c r="FT408">
        <v>0</v>
      </c>
      <c r="FU408">
        <v>0</v>
      </c>
      <c r="FV408" t="s">
        <v>358</v>
      </c>
      <c r="FW408" t="s">
        <v>359</v>
      </c>
      <c r="FX408" t="s">
        <v>360</v>
      </c>
      <c r="FY408" t="s">
        <v>360</v>
      </c>
      <c r="FZ408" t="s">
        <v>360</v>
      </c>
      <c r="GA408" t="s">
        <v>360</v>
      </c>
      <c r="GB408">
        <v>0</v>
      </c>
      <c r="GC408">
        <v>100</v>
      </c>
      <c r="GD408">
        <v>100</v>
      </c>
      <c r="GE408">
        <v>1.706</v>
      </c>
      <c r="GF408">
        <v>0.0516</v>
      </c>
      <c r="GG408">
        <v>0.394990895927804</v>
      </c>
      <c r="GH408">
        <v>0.00311535208462502</v>
      </c>
      <c r="GI408">
        <v>-2.16445174003142e-06</v>
      </c>
      <c r="GJ408">
        <v>9.0383515404126e-10</v>
      </c>
      <c r="GK408">
        <v>0.0515542376217994</v>
      </c>
      <c r="GL408">
        <v>0</v>
      </c>
      <c r="GM408">
        <v>0</v>
      </c>
      <c r="GN408">
        <v>0</v>
      </c>
      <c r="GO408">
        <v>18</v>
      </c>
      <c r="GP408">
        <v>2154</v>
      </c>
      <c r="GQ408">
        <v>2</v>
      </c>
      <c r="GR408">
        <v>17</v>
      </c>
      <c r="GS408">
        <v>1608.9</v>
      </c>
      <c r="GT408">
        <v>1609.1</v>
      </c>
      <c r="GU408">
        <v>1.96167</v>
      </c>
      <c r="GV408">
        <v>2.40601</v>
      </c>
      <c r="GW408">
        <v>1.99829</v>
      </c>
      <c r="GX408">
        <v>2.65869</v>
      </c>
      <c r="GY408">
        <v>2.09351</v>
      </c>
      <c r="GZ408">
        <v>2.40723</v>
      </c>
      <c r="HA408">
        <v>45.2335</v>
      </c>
      <c r="HB408">
        <v>14.3684</v>
      </c>
      <c r="HC408">
        <v>18</v>
      </c>
      <c r="HD408">
        <v>378.008</v>
      </c>
      <c r="HE408">
        <v>676.932</v>
      </c>
      <c r="HF408">
        <v>23.0012</v>
      </c>
      <c r="HG408">
        <v>35.2898</v>
      </c>
      <c r="HH408">
        <v>30.0004</v>
      </c>
      <c r="HI408">
        <v>35.3273</v>
      </c>
      <c r="HJ408">
        <v>35.2919</v>
      </c>
      <c r="HK408">
        <v>39.2918</v>
      </c>
      <c r="HL408">
        <v>13.4369</v>
      </c>
      <c r="HM408">
        <v>2.71155</v>
      </c>
      <c r="HN408">
        <v>23</v>
      </c>
      <c r="HO408">
        <v>689.002</v>
      </c>
      <c r="HP408">
        <v>21.5426</v>
      </c>
      <c r="HQ408">
        <v>95.3912</v>
      </c>
      <c r="HR408">
        <v>98.7352</v>
      </c>
    </row>
    <row r="409" spans="1:226">
      <c r="A409">
        <v>393</v>
      </c>
      <c r="B409">
        <v>1656178336.6</v>
      </c>
      <c r="C409">
        <v>8540.09999990463</v>
      </c>
      <c r="D409" t="s">
        <v>1148</v>
      </c>
      <c r="E409" t="s">
        <v>1149</v>
      </c>
      <c r="F409">
        <v>5</v>
      </c>
      <c r="G409" t="s">
        <v>1069</v>
      </c>
      <c r="H409" t="s">
        <v>354</v>
      </c>
      <c r="I409">
        <v>1656178328.76071</v>
      </c>
      <c r="J409">
        <f>(K409)/1000</f>
        <v>0</v>
      </c>
      <c r="K409">
        <f>IF(BF409, AN409, AH409)</f>
        <v>0</v>
      </c>
      <c r="L409">
        <f>IF(BF409, AI409, AG409)</f>
        <v>0</v>
      </c>
      <c r="M409">
        <f>BH409 - IF(AU409&gt;1, L409*BB409*100.0/(AW409*BV409), 0)</f>
        <v>0</v>
      </c>
      <c r="N409">
        <f>((T409-J409/2)*M409-L409)/(T409+J409/2)</f>
        <v>0</v>
      </c>
      <c r="O409">
        <f>N409*(BO409+BP409)/1000.0</f>
        <v>0</v>
      </c>
      <c r="P409">
        <f>(BH409 - IF(AU409&gt;1, L409*BB409*100.0/(AW409*BV409), 0))*(BO409+BP409)/1000.0</f>
        <v>0</v>
      </c>
      <c r="Q409">
        <f>2.0/((1/S409-1/R409)+SIGN(S409)*SQRT((1/S409-1/R409)*(1/S409-1/R409) + 4*BC409/((BC409+1)*(BC409+1))*(2*1/S409*1/R409-1/R409*1/R409)))</f>
        <v>0</v>
      </c>
      <c r="R409">
        <f>IF(LEFT(BD409,1)&lt;&gt;"0",IF(LEFT(BD409,1)="1",3.0,BE409),$D$5+$E$5*(BV409*BO409/($K$5*1000))+$F$5*(BV409*BO409/($K$5*1000))*MAX(MIN(BB409,$J$5),$I$5)*MAX(MIN(BB409,$J$5),$I$5)+$G$5*MAX(MIN(BB409,$J$5),$I$5)*(BV409*BO409/($K$5*1000))+$H$5*(BV409*BO409/($K$5*1000))*(BV409*BO409/($K$5*1000)))</f>
        <v>0</v>
      </c>
      <c r="S409">
        <f>J409*(1000-(1000*0.61365*exp(17.502*W409/(240.97+W409))/(BO409+BP409)+BJ409)/2)/(1000*0.61365*exp(17.502*W409/(240.97+W409))/(BO409+BP409)-BJ409)</f>
        <v>0</v>
      </c>
      <c r="T409">
        <f>1/((BC409+1)/(Q409/1.6)+1/(R409/1.37)) + BC409/((BC409+1)/(Q409/1.6) + BC409/(R409/1.37))</f>
        <v>0</v>
      </c>
      <c r="U409">
        <f>(AX409*BA409)</f>
        <v>0</v>
      </c>
      <c r="V409">
        <f>(BQ409+(U409+2*0.95*5.67E-8*(((BQ409+$B$7)+273)^4-(BQ409+273)^4)-44100*J409)/(1.84*29.3*R409+8*0.95*5.67E-8*(BQ409+273)^3))</f>
        <v>0</v>
      </c>
      <c r="W409">
        <f>($C$7*BR409+$D$7*BS409+$E$7*V409)</f>
        <v>0</v>
      </c>
      <c r="X409">
        <f>0.61365*exp(17.502*W409/(240.97+W409))</f>
        <v>0</v>
      </c>
      <c r="Y409">
        <f>(Z409/AA409*100)</f>
        <v>0</v>
      </c>
      <c r="Z409">
        <f>BJ409*(BO409+BP409)/1000</f>
        <v>0</v>
      </c>
      <c r="AA409">
        <f>0.61365*exp(17.502*BQ409/(240.97+BQ409))</f>
        <v>0</v>
      </c>
      <c r="AB409">
        <f>(X409-BJ409*(BO409+BP409)/1000)</f>
        <v>0</v>
      </c>
      <c r="AC409">
        <f>(-J409*44100)</f>
        <v>0</v>
      </c>
      <c r="AD409">
        <f>2*29.3*R409*0.92*(BQ409-W409)</f>
        <v>0</v>
      </c>
      <c r="AE409">
        <f>2*0.95*5.67E-8*(((BQ409+$B$7)+273)^4-(W409+273)^4)</f>
        <v>0</v>
      </c>
      <c r="AF409">
        <f>U409+AE409+AC409+AD409</f>
        <v>0</v>
      </c>
      <c r="AG409">
        <f>BN409*AU409*(BI409-BH409*(1000-AU409*BK409)/(1000-AU409*BJ409))/(100*BB409)</f>
        <v>0</v>
      </c>
      <c r="AH409">
        <f>1000*BN409*AU409*(BJ409-BK409)/(100*BB409*(1000-AU409*BJ409))</f>
        <v>0</v>
      </c>
      <c r="AI409">
        <f>(AJ409 - AK409 - BO409*1E3/(8.314*(BQ409+273.15)) * AM409/BN409 * AL409) * BN409/(100*BB409) * (1000 - BK409)/1000</f>
        <v>0</v>
      </c>
      <c r="AJ409">
        <v>684.329425906908</v>
      </c>
      <c r="AK409">
        <v>648.12766060606</v>
      </c>
      <c r="AL409">
        <v>3.37714058951728</v>
      </c>
      <c r="AM409">
        <v>66.8791295420707</v>
      </c>
      <c r="AN409">
        <f>(AP409 - AO409 + BO409*1E3/(8.314*(BQ409+273.15)) * AR409/BN409 * AQ409) * BN409/(100*BB409) * 1000/(1000 - AP409)</f>
        <v>0</v>
      </c>
      <c r="AO409">
        <v>21.5208100015699</v>
      </c>
      <c r="AP409">
        <v>24.4118475524476</v>
      </c>
      <c r="AQ409">
        <v>0.00644662304062403</v>
      </c>
      <c r="AR409">
        <v>78.9869845117547</v>
      </c>
      <c r="AS409">
        <v>56</v>
      </c>
      <c r="AT409">
        <v>11</v>
      </c>
      <c r="AU409">
        <f>IF(AS409*$H$13&gt;=AW409,1.0,(AW409/(AW409-AS409*$H$13)))</f>
        <v>0</v>
      </c>
      <c r="AV409">
        <f>(AU409-1)*100</f>
        <v>0</v>
      </c>
      <c r="AW409">
        <f>MAX(0,($B$13+$C$13*BV409)/(1+$D$13*BV409)*BO409/(BQ409+273)*$E$13)</f>
        <v>0</v>
      </c>
      <c r="AX409">
        <f>$B$11*BW409+$C$11*BX409+$F$11*CI409*(1-CL409)</f>
        <v>0</v>
      </c>
      <c r="AY409">
        <f>AX409*AZ409</f>
        <v>0</v>
      </c>
      <c r="AZ409">
        <f>($B$11*$D$9+$C$11*$D$9+$F$11*((CV409+CN409)/MAX(CV409+CN409+CW409, 0.1)*$I$9+CW409/MAX(CV409+CN409+CW409, 0.1)*$J$9))/($B$11+$C$11+$F$11)</f>
        <v>0</v>
      </c>
      <c r="BA409">
        <f>($B$11*$K$9+$C$11*$K$9+$F$11*((CV409+CN409)/MAX(CV409+CN409+CW409, 0.1)*$P$9+CW409/MAX(CV409+CN409+CW409, 0.1)*$Q$9))/($B$11+$C$11+$F$11)</f>
        <v>0</v>
      </c>
      <c r="BB409">
        <v>2.18</v>
      </c>
      <c r="BC409">
        <v>0.5</v>
      </c>
      <c r="BD409" t="s">
        <v>355</v>
      </c>
      <c r="BE409">
        <v>2</v>
      </c>
      <c r="BF409" t="b">
        <v>1</v>
      </c>
      <c r="BG409">
        <v>1656178328.76071</v>
      </c>
      <c r="BH409">
        <v>608.284285714286</v>
      </c>
      <c r="BI409">
        <v>654.073928571429</v>
      </c>
      <c r="BJ409">
        <v>24.3778678571429</v>
      </c>
      <c r="BK409">
        <v>21.4936928571429</v>
      </c>
      <c r="BL409">
        <v>606.59425</v>
      </c>
      <c r="BM409">
        <v>24.3263214285714</v>
      </c>
      <c r="BN409">
        <v>500.001428571429</v>
      </c>
      <c r="BO409">
        <v>76.3401392857143</v>
      </c>
      <c r="BP409">
        <v>0.0999731</v>
      </c>
      <c r="BQ409">
        <v>27.7231892857143</v>
      </c>
      <c r="BR409">
        <v>28.8093857142857</v>
      </c>
      <c r="BS409">
        <v>999.9</v>
      </c>
      <c r="BT409">
        <v>0</v>
      </c>
      <c r="BU409">
        <v>0</v>
      </c>
      <c r="BV409">
        <v>10008.0778571429</v>
      </c>
      <c r="BW409">
        <v>0</v>
      </c>
      <c r="BX409">
        <v>2044.86785714286</v>
      </c>
      <c r="BY409">
        <v>-45.7895357142857</v>
      </c>
      <c r="BZ409">
        <v>623.483785714286</v>
      </c>
      <c r="CA409">
        <v>668.441428571428</v>
      </c>
      <c r="CB409">
        <v>2.88417678571429</v>
      </c>
      <c r="CC409">
        <v>654.073928571429</v>
      </c>
      <c r="CD409">
        <v>21.4936928571429</v>
      </c>
      <c r="CE409">
        <v>1.86100964285714</v>
      </c>
      <c r="CF409">
        <v>1.64083107142857</v>
      </c>
      <c r="CG409">
        <v>16.3088821428571</v>
      </c>
      <c r="CH409">
        <v>14.3477</v>
      </c>
      <c r="CI409">
        <v>1999.96928571429</v>
      </c>
      <c r="CJ409">
        <v>0.980001321428572</v>
      </c>
      <c r="CK409">
        <v>0.0199990678571429</v>
      </c>
      <c r="CL409">
        <v>0</v>
      </c>
      <c r="CM409">
        <v>2.39711428571429</v>
      </c>
      <c r="CN409">
        <v>0</v>
      </c>
      <c r="CO409">
        <v>4060.62428571429</v>
      </c>
      <c r="CP409">
        <v>16705.1392857143</v>
      </c>
      <c r="CQ409">
        <v>48.687</v>
      </c>
      <c r="CR409">
        <v>51</v>
      </c>
      <c r="CS409">
        <v>49.8031428571428</v>
      </c>
      <c r="CT409">
        <v>48.562</v>
      </c>
      <c r="CU409">
        <v>47.812</v>
      </c>
      <c r="CV409">
        <v>1959.96928571429</v>
      </c>
      <c r="CW409">
        <v>40</v>
      </c>
      <c r="CX409">
        <v>0</v>
      </c>
      <c r="CY409">
        <v>1656178335.6</v>
      </c>
      <c r="CZ409">
        <v>0</v>
      </c>
      <c r="DA409">
        <v>0</v>
      </c>
      <c r="DB409" t="s">
        <v>356</v>
      </c>
      <c r="DC409">
        <v>1656081796.1</v>
      </c>
      <c r="DD409">
        <v>1656081786.6</v>
      </c>
      <c r="DE409">
        <v>0</v>
      </c>
      <c r="DF409">
        <v>0.447</v>
      </c>
      <c r="DG409">
        <v>0.012</v>
      </c>
      <c r="DH409">
        <v>1.816</v>
      </c>
      <c r="DI409">
        <v>-0.091</v>
      </c>
      <c r="DJ409">
        <v>420</v>
      </c>
      <c r="DK409">
        <v>13</v>
      </c>
      <c r="DL409">
        <v>0.64</v>
      </c>
      <c r="DM409">
        <v>0.22</v>
      </c>
      <c r="DN409">
        <v>-45.3945585365854</v>
      </c>
      <c r="DO409">
        <v>-7.47780836236941</v>
      </c>
      <c r="DP409">
        <v>0.765190643222921</v>
      </c>
      <c r="DQ409">
        <v>0</v>
      </c>
      <c r="DR409">
        <v>2.88514780487805</v>
      </c>
      <c r="DS409">
        <v>-0.0420386759581898</v>
      </c>
      <c r="DT409">
        <v>0.00731276582162503</v>
      </c>
      <c r="DU409">
        <v>1</v>
      </c>
      <c r="DV409">
        <v>1</v>
      </c>
      <c r="DW409">
        <v>2</v>
      </c>
      <c r="DX409" t="s">
        <v>375</v>
      </c>
      <c r="DY409">
        <v>2.79536</v>
      </c>
      <c r="DZ409">
        <v>2.71662</v>
      </c>
      <c r="EA409">
        <v>0.102567</v>
      </c>
      <c r="EB409">
        <v>0.107766</v>
      </c>
      <c r="EC409">
        <v>0.0872577</v>
      </c>
      <c r="ED409">
        <v>0.0792515</v>
      </c>
      <c r="EE409">
        <v>24917.3</v>
      </c>
      <c r="EF409">
        <v>21512.1</v>
      </c>
      <c r="EG409">
        <v>24893.8</v>
      </c>
      <c r="EH409">
        <v>23516.1</v>
      </c>
      <c r="EI409">
        <v>38877</v>
      </c>
      <c r="EJ409">
        <v>35891.4</v>
      </c>
      <c r="EK409">
        <v>45108.6</v>
      </c>
      <c r="EL409">
        <v>42021.3</v>
      </c>
      <c r="EM409">
        <v>1.6113</v>
      </c>
      <c r="EN409">
        <v>2.05605</v>
      </c>
      <c r="EO409">
        <v>0.0428967</v>
      </c>
      <c r="EP409">
        <v>0</v>
      </c>
      <c r="EQ409">
        <v>28.1205</v>
      </c>
      <c r="ER409">
        <v>999.9</v>
      </c>
      <c r="ES409">
        <v>25.327</v>
      </c>
      <c r="ET409">
        <v>41.422</v>
      </c>
      <c r="EU409">
        <v>26.5244</v>
      </c>
      <c r="EV409">
        <v>52.8936</v>
      </c>
      <c r="EW409">
        <v>33.3373</v>
      </c>
      <c r="EX409">
        <v>2</v>
      </c>
      <c r="EY409">
        <v>0.64581</v>
      </c>
      <c r="EZ409">
        <v>4.79885</v>
      </c>
      <c r="FA409">
        <v>20.1748</v>
      </c>
      <c r="FB409">
        <v>5.23331</v>
      </c>
      <c r="FC409">
        <v>11.992</v>
      </c>
      <c r="FD409">
        <v>4.9553</v>
      </c>
      <c r="FE409">
        <v>3.3039</v>
      </c>
      <c r="FF409">
        <v>9999</v>
      </c>
      <c r="FG409">
        <v>313.2</v>
      </c>
      <c r="FH409">
        <v>3908.9</v>
      </c>
      <c r="FI409">
        <v>9999</v>
      </c>
      <c r="FJ409">
        <v>1.86813</v>
      </c>
      <c r="FK409">
        <v>1.86401</v>
      </c>
      <c r="FL409">
        <v>1.87135</v>
      </c>
      <c r="FM409">
        <v>1.86261</v>
      </c>
      <c r="FN409">
        <v>1.86188</v>
      </c>
      <c r="FO409">
        <v>1.86826</v>
      </c>
      <c r="FP409">
        <v>1.85837</v>
      </c>
      <c r="FQ409">
        <v>1.86462</v>
      </c>
      <c r="FR409">
        <v>5</v>
      </c>
      <c r="FS409">
        <v>0</v>
      </c>
      <c r="FT409">
        <v>0</v>
      </c>
      <c r="FU409">
        <v>0</v>
      </c>
      <c r="FV409" t="s">
        <v>358</v>
      </c>
      <c r="FW409" t="s">
        <v>359</v>
      </c>
      <c r="FX409" t="s">
        <v>360</v>
      </c>
      <c r="FY409" t="s">
        <v>360</v>
      </c>
      <c r="FZ409" t="s">
        <v>360</v>
      </c>
      <c r="GA409" t="s">
        <v>360</v>
      </c>
      <c r="GB409">
        <v>0</v>
      </c>
      <c r="GC409">
        <v>100</v>
      </c>
      <c r="GD409">
        <v>100</v>
      </c>
      <c r="GE409">
        <v>1.728</v>
      </c>
      <c r="GF409">
        <v>0.0515</v>
      </c>
      <c r="GG409">
        <v>0.394990895927804</v>
      </c>
      <c r="GH409">
        <v>0.00311535208462502</v>
      </c>
      <c r="GI409">
        <v>-2.16445174003142e-06</v>
      </c>
      <c r="GJ409">
        <v>9.0383515404126e-10</v>
      </c>
      <c r="GK409">
        <v>0.0515542376217994</v>
      </c>
      <c r="GL409">
        <v>0</v>
      </c>
      <c r="GM409">
        <v>0</v>
      </c>
      <c r="GN409">
        <v>0</v>
      </c>
      <c r="GO409">
        <v>18</v>
      </c>
      <c r="GP409">
        <v>2154</v>
      </c>
      <c r="GQ409">
        <v>2</v>
      </c>
      <c r="GR409">
        <v>17</v>
      </c>
      <c r="GS409">
        <v>1609</v>
      </c>
      <c r="GT409">
        <v>1609.2</v>
      </c>
      <c r="GU409">
        <v>1.99463</v>
      </c>
      <c r="GV409">
        <v>2.40234</v>
      </c>
      <c r="GW409">
        <v>1.99829</v>
      </c>
      <c r="GX409">
        <v>2.65869</v>
      </c>
      <c r="GY409">
        <v>2.09351</v>
      </c>
      <c r="GZ409">
        <v>2.39868</v>
      </c>
      <c r="HA409">
        <v>45.2335</v>
      </c>
      <c r="HB409">
        <v>14.3597</v>
      </c>
      <c r="HC409">
        <v>18</v>
      </c>
      <c r="HD409">
        <v>377.846</v>
      </c>
      <c r="HE409">
        <v>677.161</v>
      </c>
      <c r="HF409">
        <v>23.0023</v>
      </c>
      <c r="HG409">
        <v>35.2926</v>
      </c>
      <c r="HH409">
        <v>30.0004</v>
      </c>
      <c r="HI409">
        <v>35.33</v>
      </c>
      <c r="HJ409">
        <v>35.2948</v>
      </c>
      <c r="HK409">
        <v>39.9596</v>
      </c>
      <c r="HL409">
        <v>13.4369</v>
      </c>
      <c r="HM409">
        <v>2.71155</v>
      </c>
      <c r="HN409">
        <v>23</v>
      </c>
      <c r="HO409">
        <v>709.202</v>
      </c>
      <c r="HP409">
        <v>21.5426</v>
      </c>
      <c r="HQ409">
        <v>95.3912</v>
      </c>
      <c r="HR409">
        <v>98.7339</v>
      </c>
    </row>
    <row r="410" spans="1:226">
      <c r="A410">
        <v>394</v>
      </c>
      <c r="B410">
        <v>1656178342.1</v>
      </c>
      <c r="C410">
        <v>8545.59999990463</v>
      </c>
      <c r="D410" t="s">
        <v>1150</v>
      </c>
      <c r="E410" t="s">
        <v>1151</v>
      </c>
      <c r="F410">
        <v>5</v>
      </c>
      <c r="G410" t="s">
        <v>1069</v>
      </c>
      <c r="H410" t="s">
        <v>354</v>
      </c>
      <c r="I410">
        <v>1656178334.33214</v>
      </c>
      <c r="J410">
        <f>(K410)/1000</f>
        <v>0</v>
      </c>
      <c r="K410">
        <f>IF(BF410, AN410, AH410)</f>
        <v>0</v>
      </c>
      <c r="L410">
        <f>IF(BF410, AI410, AG410)</f>
        <v>0</v>
      </c>
      <c r="M410">
        <f>BH410 - IF(AU410&gt;1, L410*BB410*100.0/(AW410*BV410), 0)</f>
        <v>0</v>
      </c>
      <c r="N410">
        <f>((T410-J410/2)*M410-L410)/(T410+J410/2)</f>
        <v>0</v>
      </c>
      <c r="O410">
        <f>N410*(BO410+BP410)/1000.0</f>
        <v>0</v>
      </c>
      <c r="P410">
        <f>(BH410 - IF(AU410&gt;1, L410*BB410*100.0/(AW410*BV410), 0))*(BO410+BP410)/1000.0</f>
        <v>0</v>
      </c>
      <c r="Q410">
        <f>2.0/((1/S410-1/R410)+SIGN(S410)*SQRT((1/S410-1/R410)*(1/S410-1/R410) + 4*BC410/((BC410+1)*(BC410+1))*(2*1/S410*1/R410-1/R410*1/R410)))</f>
        <v>0</v>
      </c>
      <c r="R410">
        <f>IF(LEFT(BD410,1)&lt;&gt;"0",IF(LEFT(BD410,1)="1",3.0,BE410),$D$5+$E$5*(BV410*BO410/($K$5*1000))+$F$5*(BV410*BO410/($K$5*1000))*MAX(MIN(BB410,$J$5),$I$5)*MAX(MIN(BB410,$J$5),$I$5)+$G$5*MAX(MIN(BB410,$J$5),$I$5)*(BV410*BO410/($K$5*1000))+$H$5*(BV410*BO410/($K$5*1000))*(BV410*BO410/($K$5*1000)))</f>
        <v>0</v>
      </c>
      <c r="S410">
        <f>J410*(1000-(1000*0.61365*exp(17.502*W410/(240.97+W410))/(BO410+BP410)+BJ410)/2)/(1000*0.61365*exp(17.502*W410/(240.97+W410))/(BO410+BP410)-BJ410)</f>
        <v>0</v>
      </c>
      <c r="T410">
        <f>1/((BC410+1)/(Q410/1.6)+1/(R410/1.37)) + BC410/((BC410+1)/(Q410/1.6) + BC410/(R410/1.37))</f>
        <v>0</v>
      </c>
      <c r="U410">
        <f>(AX410*BA410)</f>
        <v>0</v>
      </c>
      <c r="V410">
        <f>(BQ410+(U410+2*0.95*5.67E-8*(((BQ410+$B$7)+273)^4-(BQ410+273)^4)-44100*J410)/(1.84*29.3*R410+8*0.95*5.67E-8*(BQ410+273)^3))</f>
        <v>0</v>
      </c>
      <c r="W410">
        <f>($C$7*BR410+$D$7*BS410+$E$7*V410)</f>
        <v>0</v>
      </c>
      <c r="X410">
        <f>0.61365*exp(17.502*W410/(240.97+W410))</f>
        <v>0</v>
      </c>
      <c r="Y410">
        <f>(Z410/AA410*100)</f>
        <v>0</v>
      </c>
      <c r="Z410">
        <f>BJ410*(BO410+BP410)/1000</f>
        <v>0</v>
      </c>
      <c r="AA410">
        <f>0.61365*exp(17.502*BQ410/(240.97+BQ410))</f>
        <v>0</v>
      </c>
      <c r="AB410">
        <f>(X410-BJ410*(BO410+BP410)/1000)</f>
        <v>0</v>
      </c>
      <c r="AC410">
        <f>(-J410*44100)</f>
        <v>0</v>
      </c>
      <c r="AD410">
        <f>2*29.3*R410*0.92*(BQ410-W410)</f>
        <v>0</v>
      </c>
      <c r="AE410">
        <f>2*0.95*5.67E-8*(((BQ410+$B$7)+273)^4-(W410+273)^4)</f>
        <v>0</v>
      </c>
      <c r="AF410">
        <f>U410+AE410+AC410+AD410</f>
        <v>0</v>
      </c>
      <c r="AG410">
        <f>BN410*AU410*(BI410-BH410*(1000-AU410*BK410)/(1000-AU410*BJ410))/(100*BB410)</f>
        <v>0</v>
      </c>
      <c r="AH410">
        <f>1000*BN410*AU410*(BJ410-BK410)/(100*BB410*(1000-AU410*BJ410))</f>
        <v>0</v>
      </c>
      <c r="AI410">
        <f>(AJ410 - AK410 - BO410*1E3/(8.314*(BQ410+273.15)) * AM410/BN410 * AL410) * BN410/(100*BB410) * (1000 - BK410)/1000</f>
        <v>0</v>
      </c>
      <c r="AJ410">
        <v>702.912932062782</v>
      </c>
      <c r="AK410">
        <v>666.579563636363</v>
      </c>
      <c r="AL410">
        <v>3.35370861232044</v>
      </c>
      <c r="AM410">
        <v>66.8791295420707</v>
      </c>
      <c r="AN410">
        <f>(AP410 - AO410 + BO410*1E3/(8.314*(BQ410+273.15)) * AR410/BN410 * AQ410) * BN410/(100*BB410) * 1000/(1000 - AP410)</f>
        <v>0</v>
      </c>
      <c r="AO410">
        <v>21.5259260383721</v>
      </c>
      <c r="AP410">
        <v>24.4344195804196</v>
      </c>
      <c r="AQ410">
        <v>0.00193881377645336</v>
      </c>
      <c r="AR410">
        <v>78.9869845117547</v>
      </c>
      <c r="AS410">
        <v>56</v>
      </c>
      <c r="AT410">
        <v>11</v>
      </c>
      <c r="AU410">
        <f>IF(AS410*$H$13&gt;=AW410,1.0,(AW410/(AW410-AS410*$H$13)))</f>
        <v>0</v>
      </c>
      <c r="AV410">
        <f>(AU410-1)*100</f>
        <v>0</v>
      </c>
      <c r="AW410">
        <f>MAX(0,($B$13+$C$13*BV410)/(1+$D$13*BV410)*BO410/(BQ410+273)*$E$13)</f>
        <v>0</v>
      </c>
      <c r="AX410">
        <f>$B$11*BW410+$C$11*BX410+$F$11*CI410*(1-CL410)</f>
        <v>0</v>
      </c>
      <c r="AY410">
        <f>AX410*AZ410</f>
        <v>0</v>
      </c>
      <c r="AZ410">
        <f>($B$11*$D$9+$C$11*$D$9+$F$11*((CV410+CN410)/MAX(CV410+CN410+CW410, 0.1)*$I$9+CW410/MAX(CV410+CN410+CW410, 0.1)*$J$9))/($B$11+$C$11+$F$11)</f>
        <v>0</v>
      </c>
      <c r="BA410">
        <f>($B$11*$K$9+$C$11*$K$9+$F$11*((CV410+CN410)/MAX(CV410+CN410+CW410, 0.1)*$P$9+CW410/MAX(CV410+CN410+CW410, 0.1)*$Q$9))/($B$11+$C$11+$F$11)</f>
        <v>0</v>
      </c>
      <c r="BB410">
        <v>2.18</v>
      </c>
      <c r="BC410">
        <v>0.5</v>
      </c>
      <c r="BD410" t="s">
        <v>355</v>
      </c>
      <c r="BE410">
        <v>2</v>
      </c>
      <c r="BF410" t="b">
        <v>1</v>
      </c>
      <c r="BG410">
        <v>1656178334.33214</v>
      </c>
      <c r="BH410">
        <v>626.47825</v>
      </c>
      <c r="BI410">
        <v>672.804964285714</v>
      </c>
      <c r="BJ410">
        <v>24.4016214285714</v>
      </c>
      <c r="BK410">
        <v>21.5133428571429</v>
      </c>
      <c r="BL410">
        <v>624.761321428571</v>
      </c>
      <c r="BM410">
        <v>24.3500714285714</v>
      </c>
      <c r="BN410">
        <v>500.000642857143</v>
      </c>
      <c r="BO410">
        <v>76.3406714285714</v>
      </c>
      <c r="BP410">
        <v>0.0999915571428572</v>
      </c>
      <c r="BQ410">
        <v>27.729375</v>
      </c>
      <c r="BR410">
        <v>28.8162107142857</v>
      </c>
      <c r="BS410">
        <v>999.9</v>
      </c>
      <c r="BT410">
        <v>0</v>
      </c>
      <c r="BU410">
        <v>0</v>
      </c>
      <c r="BV410">
        <v>10007.6107142857</v>
      </c>
      <c r="BW410">
        <v>0</v>
      </c>
      <c r="BX410">
        <v>1978.56392857143</v>
      </c>
      <c r="BY410">
        <v>-46.3267428571429</v>
      </c>
      <c r="BZ410">
        <v>642.147964285714</v>
      </c>
      <c r="CA410">
        <v>687.59775</v>
      </c>
      <c r="CB410">
        <v>2.88827464285714</v>
      </c>
      <c r="CC410">
        <v>672.804964285714</v>
      </c>
      <c r="CD410">
        <v>21.5133428571429</v>
      </c>
      <c r="CE410">
        <v>1.86283607142857</v>
      </c>
      <c r="CF410">
        <v>1.64234392857143</v>
      </c>
      <c r="CG410">
        <v>16.3242714285714</v>
      </c>
      <c r="CH410">
        <v>14.3619357142857</v>
      </c>
      <c r="CI410">
        <v>1999.97285714286</v>
      </c>
      <c r="CJ410">
        <v>0.980001428571429</v>
      </c>
      <c r="CK410">
        <v>0.0199989571428571</v>
      </c>
      <c r="CL410">
        <v>0</v>
      </c>
      <c r="CM410">
        <v>2.45125357142857</v>
      </c>
      <c r="CN410">
        <v>0</v>
      </c>
      <c r="CO410">
        <v>4068.92857142857</v>
      </c>
      <c r="CP410">
        <v>16705.1821428571</v>
      </c>
      <c r="CQ410">
        <v>48.687</v>
      </c>
      <c r="CR410">
        <v>51</v>
      </c>
      <c r="CS410">
        <v>49.812</v>
      </c>
      <c r="CT410">
        <v>48.562</v>
      </c>
      <c r="CU410">
        <v>47.821</v>
      </c>
      <c r="CV410">
        <v>1959.97285714286</v>
      </c>
      <c r="CW410">
        <v>40</v>
      </c>
      <c r="CX410">
        <v>0</v>
      </c>
      <c r="CY410">
        <v>1656178341</v>
      </c>
      <c r="CZ410">
        <v>0</v>
      </c>
      <c r="DA410">
        <v>0</v>
      </c>
      <c r="DB410" t="s">
        <v>356</v>
      </c>
      <c r="DC410">
        <v>1656081796.1</v>
      </c>
      <c r="DD410">
        <v>1656081786.6</v>
      </c>
      <c r="DE410">
        <v>0</v>
      </c>
      <c r="DF410">
        <v>0.447</v>
      </c>
      <c r="DG410">
        <v>0.012</v>
      </c>
      <c r="DH410">
        <v>1.816</v>
      </c>
      <c r="DI410">
        <v>-0.091</v>
      </c>
      <c r="DJ410">
        <v>420</v>
      </c>
      <c r="DK410">
        <v>13</v>
      </c>
      <c r="DL410">
        <v>0.64</v>
      </c>
      <c r="DM410">
        <v>0.22</v>
      </c>
      <c r="DN410">
        <v>-46.0497317073171</v>
      </c>
      <c r="DO410">
        <v>-6.10673101045303</v>
      </c>
      <c r="DP410">
        <v>0.636256491246402</v>
      </c>
      <c r="DQ410">
        <v>0</v>
      </c>
      <c r="DR410">
        <v>2.88786292682927</v>
      </c>
      <c r="DS410">
        <v>0.0328149825784009</v>
      </c>
      <c r="DT410">
        <v>0.00937034378521845</v>
      </c>
      <c r="DU410">
        <v>1</v>
      </c>
      <c r="DV410">
        <v>1</v>
      </c>
      <c r="DW410">
        <v>2</v>
      </c>
      <c r="DX410" t="s">
        <v>375</v>
      </c>
      <c r="DY410">
        <v>2.79551</v>
      </c>
      <c r="DZ410">
        <v>2.71642</v>
      </c>
      <c r="EA410">
        <v>0.104603</v>
      </c>
      <c r="EB410">
        <v>0.109832</v>
      </c>
      <c r="EC410">
        <v>0.0873114</v>
      </c>
      <c r="ED410">
        <v>0.0792563</v>
      </c>
      <c r="EE410">
        <v>24860.6</v>
      </c>
      <c r="EF410">
        <v>21461.6</v>
      </c>
      <c r="EG410">
        <v>24893.7</v>
      </c>
      <c r="EH410">
        <v>23515.4</v>
      </c>
      <c r="EI410">
        <v>38874.6</v>
      </c>
      <c r="EJ410">
        <v>35890.3</v>
      </c>
      <c r="EK410">
        <v>45108.4</v>
      </c>
      <c r="EL410">
        <v>42020.1</v>
      </c>
      <c r="EM410">
        <v>1.61155</v>
      </c>
      <c r="EN410">
        <v>2.0559</v>
      </c>
      <c r="EO410">
        <v>0.0423379</v>
      </c>
      <c r="EP410">
        <v>0</v>
      </c>
      <c r="EQ410">
        <v>28.1273</v>
      </c>
      <c r="ER410">
        <v>999.9</v>
      </c>
      <c r="ES410">
        <v>25.327</v>
      </c>
      <c r="ET410">
        <v>41.442</v>
      </c>
      <c r="EU410">
        <v>26.5554</v>
      </c>
      <c r="EV410">
        <v>53.1636</v>
      </c>
      <c r="EW410">
        <v>33.3293</v>
      </c>
      <c r="EX410">
        <v>2</v>
      </c>
      <c r="EY410">
        <v>0.646212</v>
      </c>
      <c r="EZ410">
        <v>4.82194</v>
      </c>
      <c r="FA410">
        <v>20.1743</v>
      </c>
      <c r="FB410">
        <v>5.23346</v>
      </c>
      <c r="FC410">
        <v>11.992</v>
      </c>
      <c r="FD410">
        <v>4.95535</v>
      </c>
      <c r="FE410">
        <v>3.304</v>
      </c>
      <c r="FF410">
        <v>9999</v>
      </c>
      <c r="FG410">
        <v>313.2</v>
      </c>
      <c r="FH410">
        <v>3908.9</v>
      </c>
      <c r="FI410">
        <v>9999</v>
      </c>
      <c r="FJ410">
        <v>1.86813</v>
      </c>
      <c r="FK410">
        <v>1.86401</v>
      </c>
      <c r="FL410">
        <v>1.87135</v>
      </c>
      <c r="FM410">
        <v>1.86261</v>
      </c>
      <c r="FN410">
        <v>1.86188</v>
      </c>
      <c r="FO410">
        <v>1.86828</v>
      </c>
      <c r="FP410">
        <v>1.85837</v>
      </c>
      <c r="FQ410">
        <v>1.86462</v>
      </c>
      <c r="FR410">
        <v>5</v>
      </c>
      <c r="FS410">
        <v>0</v>
      </c>
      <c r="FT410">
        <v>0</v>
      </c>
      <c r="FU410">
        <v>0</v>
      </c>
      <c r="FV410" t="s">
        <v>358</v>
      </c>
      <c r="FW410" t="s">
        <v>359</v>
      </c>
      <c r="FX410" t="s">
        <v>360</v>
      </c>
      <c r="FY410" t="s">
        <v>360</v>
      </c>
      <c r="FZ410" t="s">
        <v>360</v>
      </c>
      <c r="GA410" t="s">
        <v>360</v>
      </c>
      <c r="GB410">
        <v>0</v>
      </c>
      <c r="GC410">
        <v>100</v>
      </c>
      <c r="GD410">
        <v>100</v>
      </c>
      <c r="GE410">
        <v>1.754</v>
      </c>
      <c r="GF410">
        <v>0.0516</v>
      </c>
      <c r="GG410">
        <v>0.394990895927804</v>
      </c>
      <c r="GH410">
        <v>0.00311535208462502</v>
      </c>
      <c r="GI410">
        <v>-2.16445174003142e-06</v>
      </c>
      <c r="GJ410">
        <v>9.0383515404126e-10</v>
      </c>
      <c r="GK410">
        <v>0.0515542376217994</v>
      </c>
      <c r="GL410">
        <v>0</v>
      </c>
      <c r="GM410">
        <v>0</v>
      </c>
      <c r="GN410">
        <v>0</v>
      </c>
      <c r="GO410">
        <v>18</v>
      </c>
      <c r="GP410">
        <v>2154</v>
      </c>
      <c r="GQ410">
        <v>2</v>
      </c>
      <c r="GR410">
        <v>17</v>
      </c>
      <c r="GS410">
        <v>1609.1</v>
      </c>
      <c r="GT410">
        <v>1609.3</v>
      </c>
      <c r="GU410">
        <v>2.03857</v>
      </c>
      <c r="GV410">
        <v>2.40601</v>
      </c>
      <c r="GW410">
        <v>1.99829</v>
      </c>
      <c r="GX410">
        <v>2.65869</v>
      </c>
      <c r="GY410">
        <v>2.09351</v>
      </c>
      <c r="GZ410">
        <v>2.36084</v>
      </c>
      <c r="HA410">
        <v>45.2335</v>
      </c>
      <c r="HB410">
        <v>14.3509</v>
      </c>
      <c r="HC410">
        <v>18</v>
      </c>
      <c r="HD410">
        <v>377.997</v>
      </c>
      <c r="HE410">
        <v>677.06</v>
      </c>
      <c r="HF410">
        <v>23.0036</v>
      </c>
      <c r="HG410">
        <v>35.2971</v>
      </c>
      <c r="HH410">
        <v>30.0003</v>
      </c>
      <c r="HI410">
        <v>35.3329</v>
      </c>
      <c r="HJ410">
        <v>35.2977</v>
      </c>
      <c r="HK410">
        <v>40.829</v>
      </c>
      <c r="HL410">
        <v>13.4369</v>
      </c>
      <c r="HM410">
        <v>2.71155</v>
      </c>
      <c r="HN410">
        <v>23</v>
      </c>
      <c r="HO410">
        <v>722.615</v>
      </c>
      <c r="HP410">
        <v>21.5426</v>
      </c>
      <c r="HQ410">
        <v>95.3907</v>
      </c>
      <c r="HR410">
        <v>98.7311</v>
      </c>
    </row>
    <row r="411" spans="1:226">
      <c r="A411">
        <v>395</v>
      </c>
      <c r="B411">
        <v>1656178347.1</v>
      </c>
      <c r="C411">
        <v>8550.59999990463</v>
      </c>
      <c r="D411" t="s">
        <v>1152</v>
      </c>
      <c r="E411" t="s">
        <v>1153</v>
      </c>
      <c r="F411">
        <v>5</v>
      </c>
      <c r="G411" t="s">
        <v>1069</v>
      </c>
      <c r="H411" t="s">
        <v>354</v>
      </c>
      <c r="I411">
        <v>1656178339.61852</v>
      </c>
      <c r="J411">
        <f>(K411)/1000</f>
        <v>0</v>
      </c>
      <c r="K411">
        <f>IF(BF411, AN411, AH411)</f>
        <v>0</v>
      </c>
      <c r="L411">
        <f>IF(BF411, AI411, AG411)</f>
        <v>0</v>
      </c>
      <c r="M411">
        <f>BH411 - IF(AU411&gt;1, L411*BB411*100.0/(AW411*BV411), 0)</f>
        <v>0</v>
      </c>
      <c r="N411">
        <f>((T411-J411/2)*M411-L411)/(T411+J411/2)</f>
        <v>0</v>
      </c>
      <c r="O411">
        <f>N411*(BO411+BP411)/1000.0</f>
        <v>0</v>
      </c>
      <c r="P411">
        <f>(BH411 - IF(AU411&gt;1, L411*BB411*100.0/(AW411*BV411), 0))*(BO411+BP411)/1000.0</f>
        <v>0</v>
      </c>
      <c r="Q411">
        <f>2.0/((1/S411-1/R411)+SIGN(S411)*SQRT((1/S411-1/R411)*(1/S411-1/R411) + 4*BC411/((BC411+1)*(BC411+1))*(2*1/S411*1/R411-1/R411*1/R411)))</f>
        <v>0</v>
      </c>
      <c r="R411">
        <f>IF(LEFT(BD411,1)&lt;&gt;"0",IF(LEFT(BD411,1)="1",3.0,BE411),$D$5+$E$5*(BV411*BO411/($K$5*1000))+$F$5*(BV411*BO411/($K$5*1000))*MAX(MIN(BB411,$J$5),$I$5)*MAX(MIN(BB411,$J$5),$I$5)+$G$5*MAX(MIN(BB411,$J$5),$I$5)*(BV411*BO411/($K$5*1000))+$H$5*(BV411*BO411/($K$5*1000))*(BV411*BO411/($K$5*1000)))</f>
        <v>0</v>
      </c>
      <c r="S411">
        <f>J411*(1000-(1000*0.61365*exp(17.502*W411/(240.97+W411))/(BO411+BP411)+BJ411)/2)/(1000*0.61365*exp(17.502*W411/(240.97+W411))/(BO411+BP411)-BJ411)</f>
        <v>0</v>
      </c>
      <c r="T411">
        <f>1/((BC411+1)/(Q411/1.6)+1/(R411/1.37)) + BC411/((BC411+1)/(Q411/1.6) + BC411/(R411/1.37))</f>
        <v>0</v>
      </c>
      <c r="U411">
        <f>(AX411*BA411)</f>
        <v>0</v>
      </c>
      <c r="V411">
        <f>(BQ411+(U411+2*0.95*5.67E-8*(((BQ411+$B$7)+273)^4-(BQ411+273)^4)-44100*J411)/(1.84*29.3*R411+8*0.95*5.67E-8*(BQ411+273)^3))</f>
        <v>0</v>
      </c>
      <c r="W411">
        <f>($C$7*BR411+$D$7*BS411+$E$7*V411)</f>
        <v>0</v>
      </c>
      <c r="X411">
        <f>0.61365*exp(17.502*W411/(240.97+W411))</f>
        <v>0</v>
      </c>
      <c r="Y411">
        <f>(Z411/AA411*100)</f>
        <v>0</v>
      </c>
      <c r="Z411">
        <f>BJ411*(BO411+BP411)/1000</f>
        <v>0</v>
      </c>
      <c r="AA411">
        <f>0.61365*exp(17.502*BQ411/(240.97+BQ411))</f>
        <v>0</v>
      </c>
      <c r="AB411">
        <f>(X411-BJ411*(BO411+BP411)/1000)</f>
        <v>0</v>
      </c>
      <c r="AC411">
        <f>(-J411*44100)</f>
        <v>0</v>
      </c>
      <c r="AD411">
        <f>2*29.3*R411*0.92*(BQ411-W411)</f>
        <v>0</v>
      </c>
      <c r="AE411">
        <f>2*0.95*5.67E-8*(((BQ411+$B$7)+273)^4-(W411+273)^4)</f>
        <v>0</v>
      </c>
      <c r="AF411">
        <f>U411+AE411+AC411+AD411</f>
        <v>0</v>
      </c>
      <c r="AG411">
        <f>BN411*AU411*(BI411-BH411*(1000-AU411*BK411)/(1000-AU411*BJ411))/(100*BB411)</f>
        <v>0</v>
      </c>
      <c r="AH411">
        <f>1000*BN411*AU411*(BJ411-BK411)/(100*BB411*(1000-AU411*BJ411))</f>
        <v>0</v>
      </c>
      <c r="AI411">
        <f>(AJ411 - AK411 - BO411*1E3/(8.314*(BQ411+273.15)) * AM411/BN411 * AL411) * BN411/(100*BB411) * (1000 - BK411)/1000</f>
        <v>0</v>
      </c>
      <c r="AJ411">
        <v>720.549110860798</v>
      </c>
      <c r="AK411">
        <v>683.467218181818</v>
      </c>
      <c r="AL411">
        <v>3.36861093664159</v>
      </c>
      <c r="AM411">
        <v>66.8791295420707</v>
      </c>
      <c r="AN411">
        <f>(AP411 - AO411 + BO411*1E3/(8.314*(BQ411+273.15)) * AR411/BN411 * AQ411) * BN411/(100*BB411) * 1000/(1000 - AP411)</f>
        <v>0</v>
      </c>
      <c r="AO411">
        <v>21.5278875410592</v>
      </c>
      <c r="AP411">
        <v>24.4479951048951</v>
      </c>
      <c r="AQ411">
        <v>0.000387005902349296</v>
      </c>
      <c r="AR411">
        <v>78.9869845117547</v>
      </c>
      <c r="AS411">
        <v>56</v>
      </c>
      <c r="AT411">
        <v>11</v>
      </c>
      <c r="AU411">
        <f>IF(AS411*$H$13&gt;=AW411,1.0,(AW411/(AW411-AS411*$H$13)))</f>
        <v>0</v>
      </c>
      <c r="AV411">
        <f>(AU411-1)*100</f>
        <v>0</v>
      </c>
      <c r="AW411">
        <f>MAX(0,($B$13+$C$13*BV411)/(1+$D$13*BV411)*BO411/(BQ411+273)*$E$13)</f>
        <v>0</v>
      </c>
      <c r="AX411">
        <f>$B$11*BW411+$C$11*BX411+$F$11*CI411*(1-CL411)</f>
        <v>0</v>
      </c>
      <c r="AY411">
        <f>AX411*AZ411</f>
        <v>0</v>
      </c>
      <c r="AZ411">
        <f>($B$11*$D$9+$C$11*$D$9+$F$11*((CV411+CN411)/MAX(CV411+CN411+CW411, 0.1)*$I$9+CW411/MAX(CV411+CN411+CW411, 0.1)*$J$9))/($B$11+$C$11+$F$11)</f>
        <v>0</v>
      </c>
      <c r="BA411">
        <f>($B$11*$K$9+$C$11*$K$9+$F$11*((CV411+CN411)/MAX(CV411+CN411+CW411, 0.1)*$P$9+CW411/MAX(CV411+CN411+CW411, 0.1)*$Q$9))/($B$11+$C$11+$F$11)</f>
        <v>0</v>
      </c>
      <c r="BB411">
        <v>2.18</v>
      </c>
      <c r="BC411">
        <v>0.5</v>
      </c>
      <c r="BD411" t="s">
        <v>355</v>
      </c>
      <c r="BE411">
        <v>2</v>
      </c>
      <c r="BF411" t="b">
        <v>1</v>
      </c>
      <c r="BG411">
        <v>1656178339.61852</v>
      </c>
      <c r="BH411">
        <v>643.83662962963</v>
      </c>
      <c r="BI411">
        <v>690.717148148148</v>
      </c>
      <c r="BJ411">
        <v>24.4242111111111</v>
      </c>
      <c r="BK411">
        <v>21.5266444444444</v>
      </c>
      <c r="BL411">
        <v>642.09437037037</v>
      </c>
      <c r="BM411">
        <v>24.372662962963</v>
      </c>
      <c r="BN411">
        <v>500.023814814815</v>
      </c>
      <c r="BO411">
        <v>76.3408814814815</v>
      </c>
      <c r="BP411">
        <v>0.0999953444444444</v>
      </c>
      <c r="BQ411">
        <v>27.7354592592593</v>
      </c>
      <c r="BR411">
        <v>28.8242074074074</v>
      </c>
      <c r="BS411">
        <v>999.9</v>
      </c>
      <c r="BT411">
        <v>0</v>
      </c>
      <c r="BU411">
        <v>0</v>
      </c>
      <c r="BV411">
        <v>10001.547037037</v>
      </c>
      <c r="BW411">
        <v>0</v>
      </c>
      <c r="BX411">
        <v>1974.79333333333</v>
      </c>
      <c r="BY411">
        <v>-46.8805851851852</v>
      </c>
      <c r="BZ411">
        <v>659.95562962963</v>
      </c>
      <c r="CA411">
        <v>705.913111111111</v>
      </c>
      <c r="CB411">
        <v>2.89756740740741</v>
      </c>
      <c r="CC411">
        <v>690.717148148148</v>
      </c>
      <c r="CD411">
        <v>21.5266444444444</v>
      </c>
      <c r="CE411">
        <v>1.8645662962963</v>
      </c>
      <c r="CF411">
        <v>1.6433637037037</v>
      </c>
      <c r="CG411">
        <v>16.3388481481481</v>
      </c>
      <c r="CH411">
        <v>14.3715259259259</v>
      </c>
      <c r="CI411">
        <v>1999.96666666667</v>
      </c>
      <c r="CJ411">
        <v>0.980001444444444</v>
      </c>
      <c r="CK411">
        <v>0.0199989407407407</v>
      </c>
      <c r="CL411">
        <v>0</v>
      </c>
      <c r="CM411">
        <v>2.43016296296296</v>
      </c>
      <c r="CN411">
        <v>0</v>
      </c>
      <c r="CO411">
        <v>4083.18296296296</v>
      </c>
      <c r="CP411">
        <v>16705.1333333333</v>
      </c>
      <c r="CQ411">
        <v>48.687</v>
      </c>
      <c r="CR411">
        <v>51</v>
      </c>
      <c r="CS411">
        <v>49.812</v>
      </c>
      <c r="CT411">
        <v>48.562</v>
      </c>
      <c r="CU411">
        <v>47.8423333333333</v>
      </c>
      <c r="CV411">
        <v>1959.96666666667</v>
      </c>
      <c r="CW411">
        <v>40</v>
      </c>
      <c r="CX411">
        <v>0</v>
      </c>
      <c r="CY411">
        <v>1656178345.8</v>
      </c>
      <c r="CZ411">
        <v>0</v>
      </c>
      <c r="DA411">
        <v>0</v>
      </c>
      <c r="DB411" t="s">
        <v>356</v>
      </c>
      <c r="DC411">
        <v>1656081796.1</v>
      </c>
      <c r="DD411">
        <v>1656081786.6</v>
      </c>
      <c r="DE411">
        <v>0</v>
      </c>
      <c r="DF411">
        <v>0.447</v>
      </c>
      <c r="DG411">
        <v>0.012</v>
      </c>
      <c r="DH411">
        <v>1.816</v>
      </c>
      <c r="DI411">
        <v>-0.091</v>
      </c>
      <c r="DJ411">
        <v>420</v>
      </c>
      <c r="DK411">
        <v>13</v>
      </c>
      <c r="DL411">
        <v>0.64</v>
      </c>
      <c r="DM411">
        <v>0.22</v>
      </c>
      <c r="DN411">
        <v>-46.4575951219512</v>
      </c>
      <c r="DO411">
        <v>-6.73950313588852</v>
      </c>
      <c r="DP411">
        <v>0.694316952277638</v>
      </c>
      <c r="DQ411">
        <v>0</v>
      </c>
      <c r="DR411">
        <v>2.89235365853659</v>
      </c>
      <c r="DS411">
        <v>0.0929979094076661</v>
      </c>
      <c r="DT411">
        <v>0.0129050299809893</v>
      </c>
      <c r="DU411">
        <v>1</v>
      </c>
      <c r="DV411">
        <v>1</v>
      </c>
      <c r="DW411">
        <v>2</v>
      </c>
      <c r="DX411" t="s">
        <v>375</v>
      </c>
      <c r="DY411">
        <v>2.79538</v>
      </c>
      <c r="DZ411">
        <v>2.71629</v>
      </c>
      <c r="EA411">
        <v>0.106435</v>
      </c>
      <c r="EB411">
        <v>0.111589</v>
      </c>
      <c r="EC411">
        <v>0.0873471</v>
      </c>
      <c r="ED411">
        <v>0.0792669</v>
      </c>
      <c r="EE411">
        <v>24809.2</v>
      </c>
      <c r="EF411">
        <v>21419.2</v>
      </c>
      <c r="EG411">
        <v>24893.2</v>
      </c>
      <c r="EH411">
        <v>23515.4</v>
      </c>
      <c r="EI411">
        <v>38872.6</v>
      </c>
      <c r="EJ411">
        <v>35890</v>
      </c>
      <c r="EK411">
        <v>45107.8</v>
      </c>
      <c r="EL411">
        <v>42020.2</v>
      </c>
      <c r="EM411">
        <v>1.61143</v>
      </c>
      <c r="EN411">
        <v>2.05605</v>
      </c>
      <c r="EO411">
        <v>0.043232</v>
      </c>
      <c r="EP411">
        <v>0</v>
      </c>
      <c r="EQ411">
        <v>28.1331</v>
      </c>
      <c r="ER411">
        <v>999.9</v>
      </c>
      <c r="ES411">
        <v>25.327</v>
      </c>
      <c r="ET411">
        <v>41.442</v>
      </c>
      <c r="EU411">
        <v>26.5565</v>
      </c>
      <c r="EV411">
        <v>53.2636</v>
      </c>
      <c r="EW411">
        <v>33.2252</v>
      </c>
      <c r="EX411">
        <v>2</v>
      </c>
      <c r="EY411">
        <v>0.646636</v>
      </c>
      <c r="EZ411">
        <v>4.83155</v>
      </c>
      <c r="FA411">
        <v>20.174</v>
      </c>
      <c r="FB411">
        <v>5.23331</v>
      </c>
      <c r="FC411">
        <v>11.992</v>
      </c>
      <c r="FD411">
        <v>4.9552</v>
      </c>
      <c r="FE411">
        <v>3.30387</v>
      </c>
      <c r="FF411">
        <v>9999</v>
      </c>
      <c r="FG411">
        <v>313.2</v>
      </c>
      <c r="FH411">
        <v>3909.2</v>
      </c>
      <c r="FI411">
        <v>9999</v>
      </c>
      <c r="FJ411">
        <v>1.86814</v>
      </c>
      <c r="FK411">
        <v>1.86401</v>
      </c>
      <c r="FL411">
        <v>1.87137</v>
      </c>
      <c r="FM411">
        <v>1.86264</v>
      </c>
      <c r="FN411">
        <v>1.86188</v>
      </c>
      <c r="FO411">
        <v>1.86826</v>
      </c>
      <c r="FP411">
        <v>1.85837</v>
      </c>
      <c r="FQ411">
        <v>1.86462</v>
      </c>
      <c r="FR411">
        <v>5</v>
      </c>
      <c r="FS411">
        <v>0</v>
      </c>
      <c r="FT411">
        <v>0</v>
      </c>
      <c r="FU411">
        <v>0</v>
      </c>
      <c r="FV411" t="s">
        <v>358</v>
      </c>
      <c r="FW411" t="s">
        <v>359</v>
      </c>
      <c r="FX411" t="s">
        <v>360</v>
      </c>
      <c r="FY411" t="s">
        <v>360</v>
      </c>
      <c r="FZ411" t="s">
        <v>360</v>
      </c>
      <c r="GA411" t="s">
        <v>360</v>
      </c>
      <c r="GB411">
        <v>0</v>
      </c>
      <c r="GC411">
        <v>100</v>
      </c>
      <c r="GD411">
        <v>100</v>
      </c>
      <c r="GE411">
        <v>1.778</v>
      </c>
      <c r="GF411">
        <v>0.0515</v>
      </c>
      <c r="GG411">
        <v>0.394990895927804</v>
      </c>
      <c r="GH411">
        <v>0.00311535208462502</v>
      </c>
      <c r="GI411">
        <v>-2.16445174003142e-06</v>
      </c>
      <c r="GJ411">
        <v>9.0383515404126e-10</v>
      </c>
      <c r="GK411">
        <v>0.0515542376217994</v>
      </c>
      <c r="GL411">
        <v>0</v>
      </c>
      <c r="GM411">
        <v>0</v>
      </c>
      <c r="GN411">
        <v>0</v>
      </c>
      <c r="GO411">
        <v>18</v>
      </c>
      <c r="GP411">
        <v>2154</v>
      </c>
      <c r="GQ411">
        <v>2</v>
      </c>
      <c r="GR411">
        <v>17</v>
      </c>
      <c r="GS411">
        <v>1609.2</v>
      </c>
      <c r="GT411">
        <v>1609.3</v>
      </c>
      <c r="GU411">
        <v>2.07886</v>
      </c>
      <c r="GV411">
        <v>2.40112</v>
      </c>
      <c r="GW411">
        <v>1.99829</v>
      </c>
      <c r="GX411">
        <v>2.65869</v>
      </c>
      <c r="GY411">
        <v>2.09351</v>
      </c>
      <c r="GZ411">
        <v>2.36816</v>
      </c>
      <c r="HA411">
        <v>45.2335</v>
      </c>
      <c r="HB411">
        <v>14.3509</v>
      </c>
      <c r="HC411">
        <v>18</v>
      </c>
      <c r="HD411">
        <v>377.946</v>
      </c>
      <c r="HE411">
        <v>677.227</v>
      </c>
      <c r="HF411">
        <v>23.0025</v>
      </c>
      <c r="HG411">
        <v>35.3003</v>
      </c>
      <c r="HH411">
        <v>30.0004</v>
      </c>
      <c r="HI411">
        <v>35.3362</v>
      </c>
      <c r="HJ411">
        <v>35.301</v>
      </c>
      <c r="HK411">
        <v>41.6096</v>
      </c>
      <c r="HL411">
        <v>13.4369</v>
      </c>
      <c r="HM411">
        <v>2.71155</v>
      </c>
      <c r="HN411">
        <v>23</v>
      </c>
      <c r="HO411">
        <v>742.736</v>
      </c>
      <c r="HP411">
        <v>21.5382</v>
      </c>
      <c r="HQ411">
        <v>95.3893</v>
      </c>
      <c r="HR411">
        <v>98.7313</v>
      </c>
    </row>
    <row r="412" spans="1:226">
      <c r="A412">
        <v>396</v>
      </c>
      <c r="B412">
        <v>1656178352.1</v>
      </c>
      <c r="C412">
        <v>8555.59999990463</v>
      </c>
      <c r="D412" t="s">
        <v>1154</v>
      </c>
      <c r="E412" t="s">
        <v>1155</v>
      </c>
      <c r="F412">
        <v>5</v>
      </c>
      <c r="G412" t="s">
        <v>1069</v>
      </c>
      <c r="H412" t="s">
        <v>354</v>
      </c>
      <c r="I412">
        <v>1656178344.33214</v>
      </c>
      <c r="J412">
        <f>(K412)/1000</f>
        <v>0</v>
      </c>
      <c r="K412">
        <f>IF(BF412, AN412, AH412)</f>
        <v>0</v>
      </c>
      <c r="L412">
        <f>IF(BF412, AI412, AG412)</f>
        <v>0</v>
      </c>
      <c r="M412">
        <f>BH412 - IF(AU412&gt;1, L412*BB412*100.0/(AW412*BV412), 0)</f>
        <v>0</v>
      </c>
      <c r="N412">
        <f>((T412-J412/2)*M412-L412)/(T412+J412/2)</f>
        <v>0</v>
      </c>
      <c r="O412">
        <f>N412*(BO412+BP412)/1000.0</f>
        <v>0</v>
      </c>
      <c r="P412">
        <f>(BH412 - IF(AU412&gt;1, L412*BB412*100.0/(AW412*BV412), 0))*(BO412+BP412)/1000.0</f>
        <v>0</v>
      </c>
      <c r="Q412">
        <f>2.0/((1/S412-1/R412)+SIGN(S412)*SQRT((1/S412-1/R412)*(1/S412-1/R412) + 4*BC412/((BC412+1)*(BC412+1))*(2*1/S412*1/R412-1/R412*1/R412)))</f>
        <v>0</v>
      </c>
      <c r="R412">
        <f>IF(LEFT(BD412,1)&lt;&gt;"0",IF(LEFT(BD412,1)="1",3.0,BE412),$D$5+$E$5*(BV412*BO412/($K$5*1000))+$F$5*(BV412*BO412/($K$5*1000))*MAX(MIN(BB412,$J$5),$I$5)*MAX(MIN(BB412,$J$5),$I$5)+$G$5*MAX(MIN(BB412,$J$5),$I$5)*(BV412*BO412/($K$5*1000))+$H$5*(BV412*BO412/($K$5*1000))*(BV412*BO412/($K$5*1000)))</f>
        <v>0</v>
      </c>
      <c r="S412">
        <f>J412*(1000-(1000*0.61365*exp(17.502*W412/(240.97+W412))/(BO412+BP412)+BJ412)/2)/(1000*0.61365*exp(17.502*W412/(240.97+W412))/(BO412+BP412)-BJ412)</f>
        <v>0</v>
      </c>
      <c r="T412">
        <f>1/((BC412+1)/(Q412/1.6)+1/(R412/1.37)) + BC412/((BC412+1)/(Q412/1.6) + BC412/(R412/1.37))</f>
        <v>0</v>
      </c>
      <c r="U412">
        <f>(AX412*BA412)</f>
        <v>0</v>
      </c>
      <c r="V412">
        <f>(BQ412+(U412+2*0.95*5.67E-8*(((BQ412+$B$7)+273)^4-(BQ412+273)^4)-44100*J412)/(1.84*29.3*R412+8*0.95*5.67E-8*(BQ412+273)^3))</f>
        <v>0</v>
      </c>
      <c r="W412">
        <f>($C$7*BR412+$D$7*BS412+$E$7*V412)</f>
        <v>0</v>
      </c>
      <c r="X412">
        <f>0.61365*exp(17.502*W412/(240.97+W412))</f>
        <v>0</v>
      </c>
      <c r="Y412">
        <f>(Z412/AA412*100)</f>
        <v>0</v>
      </c>
      <c r="Z412">
        <f>BJ412*(BO412+BP412)/1000</f>
        <v>0</v>
      </c>
      <c r="AA412">
        <f>0.61365*exp(17.502*BQ412/(240.97+BQ412))</f>
        <v>0</v>
      </c>
      <c r="AB412">
        <f>(X412-BJ412*(BO412+BP412)/1000)</f>
        <v>0</v>
      </c>
      <c r="AC412">
        <f>(-J412*44100)</f>
        <v>0</v>
      </c>
      <c r="AD412">
        <f>2*29.3*R412*0.92*(BQ412-W412)</f>
        <v>0</v>
      </c>
      <c r="AE412">
        <f>2*0.95*5.67E-8*(((BQ412+$B$7)+273)^4-(W412+273)^4)</f>
        <v>0</v>
      </c>
      <c r="AF412">
        <f>U412+AE412+AC412+AD412</f>
        <v>0</v>
      </c>
      <c r="AG412">
        <f>BN412*AU412*(BI412-BH412*(1000-AU412*BK412)/(1000-AU412*BJ412))/(100*BB412)</f>
        <v>0</v>
      </c>
      <c r="AH412">
        <f>1000*BN412*AU412*(BJ412-BK412)/(100*BB412*(1000-AU412*BJ412))</f>
        <v>0</v>
      </c>
      <c r="AI412">
        <f>(AJ412 - AK412 - BO412*1E3/(8.314*(BQ412+273.15)) * AM412/BN412 * AL412) * BN412/(100*BB412) * (1000 - BK412)/1000</f>
        <v>0</v>
      </c>
      <c r="AJ412">
        <v>737.421999536639</v>
      </c>
      <c r="AK412">
        <v>700.207739393939</v>
      </c>
      <c r="AL412">
        <v>3.35150356292416</v>
      </c>
      <c r="AM412">
        <v>66.8791295420707</v>
      </c>
      <c r="AN412">
        <f>(AP412 - AO412 + BO412*1E3/(8.314*(BQ412+273.15)) * AR412/BN412 * AQ412) * BN412/(100*BB412) * 1000/(1000 - AP412)</f>
        <v>0</v>
      </c>
      <c r="AO412">
        <v>21.5319269953489</v>
      </c>
      <c r="AP412">
        <v>24.4551797202797</v>
      </c>
      <c r="AQ412">
        <v>0.000281874781697078</v>
      </c>
      <c r="AR412">
        <v>78.9869845117547</v>
      </c>
      <c r="AS412">
        <v>56</v>
      </c>
      <c r="AT412">
        <v>11</v>
      </c>
      <c r="AU412">
        <f>IF(AS412*$H$13&gt;=AW412,1.0,(AW412/(AW412-AS412*$H$13)))</f>
        <v>0</v>
      </c>
      <c r="AV412">
        <f>(AU412-1)*100</f>
        <v>0</v>
      </c>
      <c r="AW412">
        <f>MAX(0,($B$13+$C$13*BV412)/(1+$D$13*BV412)*BO412/(BQ412+273)*$E$13)</f>
        <v>0</v>
      </c>
      <c r="AX412">
        <f>$B$11*BW412+$C$11*BX412+$F$11*CI412*(1-CL412)</f>
        <v>0</v>
      </c>
      <c r="AY412">
        <f>AX412*AZ412</f>
        <v>0</v>
      </c>
      <c r="AZ412">
        <f>($B$11*$D$9+$C$11*$D$9+$F$11*((CV412+CN412)/MAX(CV412+CN412+CW412, 0.1)*$I$9+CW412/MAX(CV412+CN412+CW412, 0.1)*$J$9))/($B$11+$C$11+$F$11)</f>
        <v>0</v>
      </c>
      <c r="BA412">
        <f>($B$11*$K$9+$C$11*$K$9+$F$11*((CV412+CN412)/MAX(CV412+CN412+CW412, 0.1)*$P$9+CW412/MAX(CV412+CN412+CW412, 0.1)*$Q$9))/($B$11+$C$11+$F$11)</f>
        <v>0</v>
      </c>
      <c r="BB412">
        <v>2.18</v>
      </c>
      <c r="BC412">
        <v>0.5</v>
      </c>
      <c r="BD412" t="s">
        <v>355</v>
      </c>
      <c r="BE412">
        <v>2</v>
      </c>
      <c r="BF412" t="b">
        <v>1</v>
      </c>
      <c r="BG412">
        <v>1656178344.33214</v>
      </c>
      <c r="BH412">
        <v>659.283892857143</v>
      </c>
      <c r="BI412">
        <v>706.5655</v>
      </c>
      <c r="BJ412">
        <v>24.4396678571429</v>
      </c>
      <c r="BK412">
        <v>21.5295035714286</v>
      </c>
      <c r="BL412">
        <v>657.519285714286</v>
      </c>
      <c r="BM412">
        <v>24.388125</v>
      </c>
      <c r="BN412">
        <v>500.044142857143</v>
      </c>
      <c r="BO412">
        <v>76.3411964285714</v>
      </c>
      <c r="BP412">
        <v>0.100032639285714</v>
      </c>
      <c r="BQ412">
        <v>27.738075</v>
      </c>
      <c r="BR412">
        <v>28.8295964285714</v>
      </c>
      <c r="BS412">
        <v>999.9</v>
      </c>
      <c r="BT412">
        <v>0</v>
      </c>
      <c r="BU412">
        <v>0</v>
      </c>
      <c r="BV412">
        <v>9992.965</v>
      </c>
      <c r="BW412">
        <v>0</v>
      </c>
      <c r="BX412">
        <v>2039.07642857143</v>
      </c>
      <c r="BY412">
        <v>-47.2817428571429</v>
      </c>
      <c r="BZ412">
        <v>675.800285714286</v>
      </c>
      <c r="CA412">
        <v>722.11225</v>
      </c>
      <c r="CB412">
        <v>2.91016642857143</v>
      </c>
      <c r="CC412">
        <v>706.5655</v>
      </c>
      <c r="CD412">
        <v>21.5295035714286</v>
      </c>
      <c r="CE412">
        <v>1.86575428571429</v>
      </c>
      <c r="CF412">
        <v>1.64358892857143</v>
      </c>
      <c r="CG412">
        <v>16.3488464285714</v>
      </c>
      <c r="CH412">
        <v>14.37365</v>
      </c>
      <c r="CI412">
        <v>2000.01714285714</v>
      </c>
      <c r="CJ412">
        <v>0.980001642857143</v>
      </c>
      <c r="CK412">
        <v>0.0199987357142857</v>
      </c>
      <c r="CL412">
        <v>0</v>
      </c>
      <c r="CM412">
        <v>2.43629285714286</v>
      </c>
      <c r="CN412">
        <v>0</v>
      </c>
      <c r="CO412">
        <v>4110.01535714286</v>
      </c>
      <c r="CP412">
        <v>16705.5714285714</v>
      </c>
      <c r="CQ412">
        <v>48.687</v>
      </c>
      <c r="CR412">
        <v>51</v>
      </c>
      <c r="CS412">
        <v>49.812</v>
      </c>
      <c r="CT412">
        <v>48.562</v>
      </c>
      <c r="CU412">
        <v>47.85925</v>
      </c>
      <c r="CV412">
        <v>1960.01714285714</v>
      </c>
      <c r="CW412">
        <v>40</v>
      </c>
      <c r="CX412">
        <v>0</v>
      </c>
      <c r="CY412">
        <v>1656178351.2</v>
      </c>
      <c r="CZ412">
        <v>0</v>
      </c>
      <c r="DA412">
        <v>0</v>
      </c>
      <c r="DB412" t="s">
        <v>356</v>
      </c>
      <c r="DC412">
        <v>1656081796.1</v>
      </c>
      <c r="DD412">
        <v>1656081786.6</v>
      </c>
      <c r="DE412">
        <v>0</v>
      </c>
      <c r="DF412">
        <v>0.447</v>
      </c>
      <c r="DG412">
        <v>0.012</v>
      </c>
      <c r="DH412">
        <v>1.816</v>
      </c>
      <c r="DI412">
        <v>-0.091</v>
      </c>
      <c r="DJ412">
        <v>420</v>
      </c>
      <c r="DK412">
        <v>13</v>
      </c>
      <c r="DL412">
        <v>0.64</v>
      </c>
      <c r="DM412">
        <v>0.22</v>
      </c>
      <c r="DN412">
        <v>-46.9584756097561</v>
      </c>
      <c r="DO412">
        <v>-5.083850174216</v>
      </c>
      <c r="DP412">
        <v>0.535140311110879</v>
      </c>
      <c r="DQ412">
        <v>0</v>
      </c>
      <c r="DR412">
        <v>2.89958780487805</v>
      </c>
      <c r="DS412">
        <v>0.167994564459936</v>
      </c>
      <c r="DT412">
        <v>0.0168803771938257</v>
      </c>
      <c r="DU412">
        <v>0</v>
      </c>
      <c r="DV412">
        <v>0</v>
      </c>
      <c r="DW412">
        <v>2</v>
      </c>
      <c r="DX412" t="s">
        <v>357</v>
      </c>
      <c r="DY412">
        <v>2.79524</v>
      </c>
      <c r="DZ412">
        <v>2.71664</v>
      </c>
      <c r="EA412">
        <v>0.108234</v>
      </c>
      <c r="EB412">
        <v>0.113407</v>
      </c>
      <c r="EC412">
        <v>0.0873649</v>
      </c>
      <c r="ED412">
        <v>0.079276</v>
      </c>
      <c r="EE412">
        <v>24759</v>
      </c>
      <c r="EF412">
        <v>21375.3</v>
      </c>
      <c r="EG412">
        <v>24893</v>
      </c>
      <c r="EH412">
        <v>23515.4</v>
      </c>
      <c r="EI412">
        <v>38871.3</v>
      </c>
      <c r="EJ412">
        <v>35889.7</v>
      </c>
      <c r="EK412">
        <v>45107.1</v>
      </c>
      <c r="EL412">
        <v>42020.2</v>
      </c>
      <c r="EM412">
        <v>1.61138</v>
      </c>
      <c r="EN412">
        <v>2.05607</v>
      </c>
      <c r="EO412">
        <v>0.0433438</v>
      </c>
      <c r="EP412">
        <v>0</v>
      </c>
      <c r="EQ412">
        <v>28.1373</v>
      </c>
      <c r="ER412">
        <v>999.9</v>
      </c>
      <c r="ES412">
        <v>25.327</v>
      </c>
      <c r="ET412">
        <v>41.442</v>
      </c>
      <c r="EU412">
        <v>26.5536</v>
      </c>
      <c r="EV412">
        <v>53.3036</v>
      </c>
      <c r="EW412">
        <v>33.133</v>
      </c>
      <c r="EX412">
        <v>2</v>
      </c>
      <c r="EY412">
        <v>0.646784</v>
      </c>
      <c r="EZ412">
        <v>4.83827</v>
      </c>
      <c r="FA412">
        <v>20.1739</v>
      </c>
      <c r="FB412">
        <v>5.23391</v>
      </c>
      <c r="FC412">
        <v>11.992</v>
      </c>
      <c r="FD412">
        <v>4.95545</v>
      </c>
      <c r="FE412">
        <v>3.30395</v>
      </c>
      <c r="FF412">
        <v>9999</v>
      </c>
      <c r="FG412">
        <v>313.2</v>
      </c>
      <c r="FH412">
        <v>3909.2</v>
      </c>
      <c r="FI412">
        <v>9999</v>
      </c>
      <c r="FJ412">
        <v>1.86813</v>
      </c>
      <c r="FK412">
        <v>1.86401</v>
      </c>
      <c r="FL412">
        <v>1.87134</v>
      </c>
      <c r="FM412">
        <v>1.86263</v>
      </c>
      <c r="FN412">
        <v>1.86188</v>
      </c>
      <c r="FO412">
        <v>1.86825</v>
      </c>
      <c r="FP412">
        <v>1.85837</v>
      </c>
      <c r="FQ412">
        <v>1.86462</v>
      </c>
      <c r="FR412">
        <v>5</v>
      </c>
      <c r="FS412">
        <v>0</v>
      </c>
      <c r="FT412">
        <v>0</v>
      </c>
      <c r="FU412">
        <v>0</v>
      </c>
      <c r="FV412" t="s">
        <v>358</v>
      </c>
      <c r="FW412" t="s">
        <v>359</v>
      </c>
      <c r="FX412" t="s">
        <v>360</v>
      </c>
      <c r="FY412" t="s">
        <v>360</v>
      </c>
      <c r="FZ412" t="s">
        <v>360</v>
      </c>
      <c r="GA412" t="s">
        <v>360</v>
      </c>
      <c r="GB412">
        <v>0</v>
      </c>
      <c r="GC412">
        <v>100</v>
      </c>
      <c r="GD412">
        <v>100</v>
      </c>
      <c r="GE412">
        <v>1.801</v>
      </c>
      <c r="GF412">
        <v>0.0516</v>
      </c>
      <c r="GG412">
        <v>0.394990895927804</v>
      </c>
      <c r="GH412">
        <v>0.00311535208462502</v>
      </c>
      <c r="GI412">
        <v>-2.16445174003142e-06</v>
      </c>
      <c r="GJ412">
        <v>9.0383515404126e-10</v>
      </c>
      <c r="GK412">
        <v>0.0515542376217994</v>
      </c>
      <c r="GL412">
        <v>0</v>
      </c>
      <c r="GM412">
        <v>0</v>
      </c>
      <c r="GN412">
        <v>0</v>
      </c>
      <c r="GO412">
        <v>18</v>
      </c>
      <c r="GP412">
        <v>2154</v>
      </c>
      <c r="GQ412">
        <v>2</v>
      </c>
      <c r="GR412">
        <v>17</v>
      </c>
      <c r="GS412">
        <v>1609.3</v>
      </c>
      <c r="GT412">
        <v>1609.4</v>
      </c>
      <c r="GU412">
        <v>2.11548</v>
      </c>
      <c r="GV412">
        <v>2.40967</v>
      </c>
      <c r="GW412">
        <v>1.99829</v>
      </c>
      <c r="GX412">
        <v>2.65869</v>
      </c>
      <c r="GY412">
        <v>2.09351</v>
      </c>
      <c r="GZ412">
        <v>2.34619</v>
      </c>
      <c r="HA412">
        <v>45.2335</v>
      </c>
      <c r="HB412">
        <v>14.3509</v>
      </c>
      <c r="HC412">
        <v>18</v>
      </c>
      <c r="HD412">
        <v>377.93</v>
      </c>
      <c r="HE412">
        <v>677.266</v>
      </c>
      <c r="HF412">
        <v>23.0017</v>
      </c>
      <c r="HG412">
        <v>35.3036</v>
      </c>
      <c r="HH412">
        <v>30.0003</v>
      </c>
      <c r="HI412">
        <v>35.3382</v>
      </c>
      <c r="HJ412">
        <v>35.3026</v>
      </c>
      <c r="HK412">
        <v>42.3536</v>
      </c>
      <c r="HL412">
        <v>13.4369</v>
      </c>
      <c r="HM412">
        <v>2.71155</v>
      </c>
      <c r="HN412">
        <v>23</v>
      </c>
      <c r="HO412">
        <v>756.148</v>
      </c>
      <c r="HP412">
        <v>21.5324</v>
      </c>
      <c r="HQ412">
        <v>95.3879</v>
      </c>
      <c r="HR412">
        <v>98.7313</v>
      </c>
    </row>
    <row r="413" spans="1:226">
      <c r="A413">
        <v>397</v>
      </c>
      <c r="B413">
        <v>1656178357.1</v>
      </c>
      <c r="C413">
        <v>8560.59999990463</v>
      </c>
      <c r="D413" t="s">
        <v>1156</v>
      </c>
      <c r="E413" t="s">
        <v>1157</v>
      </c>
      <c r="F413">
        <v>5</v>
      </c>
      <c r="G413" t="s">
        <v>1069</v>
      </c>
      <c r="H413" t="s">
        <v>354</v>
      </c>
      <c r="I413">
        <v>1656178349.6</v>
      </c>
      <c r="J413">
        <f>(K413)/1000</f>
        <v>0</v>
      </c>
      <c r="K413">
        <f>IF(BF413, AN413, AH413)</f>
        <v>0</v>
      </c>
      <c r="L413">
        <f>IF(BF413, AI413, AG413)</f>
        <v>0</v>
      </c>
      <c r="M413">
        <f>BH413 - IF(AU413&gt;1, L413*BB413*100.0/(AW413*BV413), 0)</f>
        <v>0</v>
      </c>
      <c r="N413">
        <f>((T413-J413/2)*M413-L413)/(T413+J413/2)</f>
        <v>0</v>
      </c>
      <c r="O413">
        <f>N413*(BO413+BP413)/1000.0</f>
        <v>0</v>
      </c>
      <c r="P413">
        <f>(BH413 - IF(AU413&gt;1, L413*BB413*100.0/(AW413*BV413), 0))*(BO413+BP413)/1000.0</f>
        <v>0</v>
      </c>
      <c r="Q413">
        <f>2.0/((1/S413-1/R413)+SIGN(S413)*SQRT((1/S413-1/R413)*(1/S413-1/R413) + 4*BC413/((BC413+1)*(BC413+1))*(2*1/S413*1/R413-1/R413*1/R413)))</f>
        <v>0</v>
      </c>
      <c r="R413">
        <f>IF(LEFT(BD413,1)&lt;&gt;"0",IF(LEFT(BD413,1)="1",3.0,BE413),$D$5+$E$5*(BV413*BO413/($K$5*1000))+$F$5*(BV413*BO413/($K$5*1000))*MAX(MIN(BB413,$J$5),$I$5)*MAX(MIN(BB413,$J$5),$I$5)+$G$5*MAX(MIN(BB413,$J$5),$I$5)*(BV413*BO413/($K$5*1000))+$H$5*(BV413*BO413/($K$5*1000))*(BV413*BO413/($K$5*1000)))</f>
        <v>0</v>
      </c>
      <c r="S413">
        <f>J413*(1000-(1000*0.61365*exp(17.502*W413/(240.97+W413))/(BO413+BP413)+BJ413)/2)/(1000*0.61365*exp(17.502*W413/(240.97+W413))/(BO413+BP413)-BJ413)</f>
        <v>0</v>
      </c>
      <c r="T413">
        <f>1/((BC413+1)/(Q413/1.6)+1/(R413/1.37)) + BC413/((BC413+1)/(Q413/1.6) + BC413/(R413/1.37))</f>
        <v>0</v>
      </c>
      <c r="U413">
        <f>(AX413*BA413)</f>
        <v>0</v>
      </c>
      <c r="V413">
        <f>(BQ413+(U413+2*0.95*5.67E-8*(((BQ413+$B$7)+273)^4-(BQ413+273)^4)-44100*J413)/(1.84*29.3*R413+8*0.95*5.67E-8*(BQ413+273)^3))</f>
        <v>0</v>
      </c>
      <c r="W413">
        <f>($C$7*BR413+$D$7*BS413+$E$7*V413)</f>
        <v>0</v>
      </c>
      <c r="X413">
        <f>0.61365*exp(17.502*W413/(240.97+W413))</f>
        <v>0</v>
      </c>
      <c r="Y413">
        <f>(Z413/AA413*100)</f>
        <v>0</v>
      </c>
      <c r="Z413">
        <f>BJ413*(BO413+BP413)/1000</f>
        <v>0</v>
      </c>
      <c r="AA413">
        <f>0.61365*exp(17.502*BQ413/(240.97+BQ413))</f>
        <v>0</v>
      </c>
      <c r="AB413">
        <f>(X413-BJ413*(BO413+BP413)/1000)</f>
        <v>0</v>
      </c>
      <c r="AC413">
        <f>(-J413*44100)</f>
        <v>0</v>
      </c>
      <c r="AD413">
        <f>2*29.3*R413*0.92*(BQ413-W413)</f>
        <v>0</v>
      </c>
      <c r="AE413">
        <f>2*0.95*5.67E-8*(((BQ413+$B$7)+273)^4-(W413+273)^4)</f>
        <v>0</v>
      </c>
      <c r="AF413">
        <f>U413+AE413+AC413+AD413</f>
        <v>0</v>
      </c>
      <c r="AG413">
        <f>BN413*AU413*(BI413-BH413*(1000-AU413*BK413)/(1000-AU413*BJ413))/(100*BB413)</f>
        <v>0</v>
      </c>
      <c r="AH413">
        <f>1000*BN413*AU413*(BJ413-BK413)/(100*BB413*(1000-AU413*BJ413))</f>
        <v>0</v>
      </c>
      <c r="AI413">
        <f>(AJ413 - AK413 - BO413*1E3/(8.314*(BQ413+273.15)) * AM413/BN413 * AL413) * BN413/(100*BB413) * (1000 - BK413)/1000</f>
        <v>0</v>
      </c>
      <c r="AJ413">
        <v>754.940018452502</v>
      </c>
      <c r="AK413">
        <v>717.367557575757</v>
      </c>
      <c r="AL413">
        <v>3.44041386861858</v>
      </c>
      <c r="AM413">
        <v>66.8791295420707</v>
      </c>
      <c r="AN413">
        <f>(AP413 - AO413 + BO413*1E3/(8.314*(BQ413+273.15)) * AR413/BN413 * AQ413) * BN413/(100*BB413) * 1000/(1000 - AP413)</f>
        <v>0</v>
      </c>
      <c r="AO413">
        <v>21.5358498813342</v>
      </c>
      <c r="AP413">
        <v>24.4608853146853</v>
      </c>
      <c r="AQ413">
        <v>9.67768546456534e-05</v>
      </c>
      <c r="AR413">
        <v>78.9869845117547</v>
      </c>
      <c r="AS413">
        <v>56</v>
      </c>
      <c r="AT413">
        <v>11</v>
      </c>
      <c r="AU413">
        <f>IF(AS413*$H$13&gt;=AW413,1.0,(AW413/(AW413-AS413*$H$13)))</f>
        <v>0</v>
      </c>
      <c r="AV413">
        <f>(AU413-1)*100</f>
        <v>0</v>
      </c>
      <c r="AW413">
        <f>MAX(0,($B$13+$C$13*BV413)/(1+$D$13*BV413)*BO413/(BQ413+273)*$E$13)</f>
        <v>0</v>
      </c>
      <c r="AX413">
        <f>$B$11*BW413+$C$11*BX413+$F$11*CI413*(1-CL413)</f>
        <v>0</v>
      </c>
      <c r="AY413">
        <f>AX413*AZ413</f>
        <v>0</v>
      </c>
      <c r="AZ413">
        <f>($B$11*$D$9+$C$11*$D$9+$F$11*((CV413+CN413)/MAX(CV413+CN413+CW413, 0.1)*$I$9+CW413/MAX(CV413+CN413+CW413, 0.1)*$J$9))/($B$11+$C$11+$F$11)</f>
        <v>0</v>
      </c>
      <c r="BA413">
        <f>($B$11*$K$9+$C$11*$K$9+$F$11*((CV413+CN413)/MAX(CV413+CN413+CW413, 0.1)*$P$9+CW413/MAX(CV413+CN413+CW413, 0.1)*$Q$9))/($B$11+$C$11+$F$11)</f>
        <v>0</v>
      </c>
      <c r="BB413">
        <v>2.18</v>
      </c>
      <c r="BC413">
        <v>0.5</v>
      </c>
      <c r="BD413" t="s">
        <v>355</v>
      </c>
      <c r="BE413">
        <v>2</v>
      </c>
      <c r="BF413" t="b">
        <v>1</v>
      </c>
      <c r="BG413">
        <v>1656178349.6</v>
      </c>
      <c r="BH413">
        <v>676.613703703704</v>
      </c>
      <c r="BI413">
        <v>724.37537037037</v>
      </c>
      <c r="BJ413">
        <v>24.4513074074074</v>
      </c>
      <c r="BK413">
        <v>21.5335444444444</v>
      </c>
      <c r="BL413">
        <v>674.824333333333</v>
      </c>
      <c r="BM413">
        <v>24.3997666666667</v>
      </c>
      <c r="BN413">
        <v>500.033407407407</v>
      </c>
      <c r="BO413">
        <v>76.3407037037037</v>
      </c>
      <c r="BP413">
        <v>0.0999934111111111</v>
      </c>
      <c r="BQ413">
        <v>27.7349851851852</v>
      </c>
      <c r="BR413">
        <v>28.8348518518519</v>
      </c>
      <c r="BS413">
        <v>999.9</v>
      </c>
      <c r="BT413">
        <v>0</v>
      </c>
      <c r="BU413">
        <v>0</v>
      </c>
      <c r="BV413">
        <v>9992.56740740741</v>
      </c>
      <c r="BW413">
        <v>0</v>
      </c>
      <c r="BX413">
        <v>2122.38555555556</v>
      </c>
      <c r="BY413">
        <v>-47.7617296296296</v>
      </c>
      <c r="BZ413">
        <v>693.572481481481</v>
      </c>
      <c r="CA413">
        <v>740.317</v>
      </c>
      <c r="CB413">
        <v>2.91776962962963</v>
      </c>
      <c r="CC413">
        <v>724.37537037037</v>
      </c>
      <c r="CD413">
        <v>21.5335444444444</v>
      </c>
      <c r="CE413">
        <v>1.86663037037037</v>
      </c>
      <c r="CF413">
        <v>1.64388592592593</v>
      </c>
      <c r="CG413">
        <v>16.3562222222222</v>
      </c>
      <c r="CH413">
        <v>14.3764481481481</v>
      </c>
      <c r="CI413">
        <v>2000.01888888889</v>
      </c>
      <c r="CJ413">
        <v>0.980001444444444</v>
      </c>
      <c r="CK413">
        <v>0.0199989407407407</v>
      </c>
      <c r="CL413">
        <v>0</v>
      </c>
      <c r="CM413">
        <v>2.42588518518519</v>
      </c>
      <c r="CN413">
        <v>0</v>
      </c>
      <c r="CO413">
        <v>4127.19111111111</v>
      </c>
      <c r="CP413">
        <v>16705.5814814815</v>
      </c>
      <c r="CQ413">
        <v>48.687</v>
      </c>
      <c r="CR413">
        <v>51</v>
      </c>
      <c r="CS413">
        <v>49.812</v>
      </c>
      <c r="CT413">
        <v>48.562</v>
      </c>
      <c r="CU413">
        <v>47.8726666666667</v>
      </c>
      <c r="CV413">
        <v>1960.01888888889</v>
      </c>
      <c r="CW413">
        <v>40</v>
      </c>
      <c r="CX413">
        <v>0</v>
      </c>
      <c r="CY413">
        <v>1656178356</v>
      </c>
      <c r="CZ413">
        <v>0</v>
      </c>
      <c r="DA413">
        <v>0</v>
      </c>
      <c r="DB413" t="s">
        <v>356</v>
      </c>
      <c r="DC413">
        <v>1656081796.1</v>
      </c>
      <c r="DD413">
        <v>1656081786.6</v>
      </c>
      <c r="DE413">
        <v>0</v>
      </c>
      <c r="DF413">
        <v>0.447</v>
      </c>
      <c r="DG413">
        <v>0.012</v>
      </c>
      <c r="DH413">
        <v>1.816</v>
      </c>
      <c r="DI413">
        <v>-0.091</v>
      </c>
      <c r="DJ413">
        <v>420</v>
      </c>
      <c r="DK413">
        <v>13</v>
      </c>
      <c r="DL413">
        <v>0.64</v>
      </c>
      <c r="DM413">
        <v>0.22</v>
      </c>
      <c r="DN413">
        <v>-47.3944268292683</v>
      </c>
      <c r="DO413">
        <v>-5.8828139372823</v>
      </c>
      <c r="DP413">
        <v>0.607711337133174</v>
      </c>
      <c r="DQ413">
        <v>0</v>
      </c>
      <c r="DR413">
        <v>2.91075512195122</v>
      </c>
      <c r="DS413">
        <v>0.107622857142858</v>
      </c>
      <c r="DT413">
        <v>0.0113273636142106</v>
      </c>
      <c r="DU413">
        <v>0</v>
      </c>
      <c r="DV413">
        <v>0</v>
      </c>
      <c r="DW413">
        <v>2</v>
      </c>
      <c r="DX413" t="s">
        <v>357</v>
      </c>
      <c r="DY413">
        <v>2.79521</v>
      </c>
      <c r="DZ413">
        <v>2.71644</v>
      </c>
      <c r="EA413">
        <v>0.110042</v>
      </c>
      <c r="EB413">
        <v>0.115142</v>
      </c>
      <c r="EC413">
        <v>0.0873775</v>
      </c>
      <c r="ED413">
        <v>0.079292</v>
      </c>
      <c r="EE413">
        <v>24708.5</v>
      </c>
      <c r="EF413">
        <v>21333</v>
      </c>
      <c r="EG413">
        <v>24892.7</v>
      </c>
      <c r="EH413">
        <v>23514.9</v>
      </c>
      <c r="EI413">
        <v>38870.5</v>
      </c>
      <c r="EJ413">
        <v>35888.4</v>
      </c>
      <c r="EK413">
        <v>45106.8</v>
      </c>
      <c r="EL413">
        <v>42019.5</v>
      </c>
      <c r="EM413">
        <v>1.61162</v>
      </c>
      <c r="EN413">
        <v>2.05615</v>
      </c>
      <c r="EO413">
        <v>0.0417382</v>
      </c>
      <c r="EP413">
        <v>0</v>
      </c>
      <c r="EQ413">
        <v>28.1377</v>
      </c>
      <c r="ER413">
        <v>999.9</v>
      </c>
      <c r="ES413">
        <v>25.302</v>
      </c>
      <c r="ET413">
        <v>41.453</v>
      </c>
      <c r="EU413">
        <v>26.5418</v>
      </c>
      <c r="EV413">
        <v>53.2836</v>
      </c>
      <c r="EW413">
        <v>33.2572</v>
      </c>
      <c r="EX413">
        <v>2</v>
      </c>
      <c r="EY413">
        <v>0.647053</v>
      </c>
      <c r="EZ413">
        <v>4.84183</v>
      </c>
      <c r="FA413">
        <v>20.1736</v>
      </c>
      <c r="FB413">
        <v>5.23316</v>
      </c>
      <c r="FC413">
        <v>11.992</v>
      </c>
      <c r="FD413">
        <v>4.9552</v>
      </c>
      <c r="FE413">
        <v>3.3039</v>
      </c>
      <c r="FF413">
        <v>9999</v>
      </c>
      <c r="FG413">
        <v>313.2</v>
      </c>
      <c r="FH413">
        <v>3909.2</v>
      </c>
      <c r="FI413">
        <v>9999</v>
      </c>
      <c r="FJ413">
        <v>1.86813</v>
      </c>
      <c r="FK413">
        <v>1.86401</v>
      </c>
      <c r="FL413">
        <v>1.87136</v>
      </c>
      <c r="FM413">
        <v>1.86264</v>
      </c>
      <c r="FN413">
        <v>1.86188</v>
      </c>
      <c r="FO413">
        <v>1.86821</v>
      </c>
      <c r="FP413">
        <v>1.85837</v>
      </c>
      <c r="FQ413">
        <v>1.86462</v>
      </c>
      <c r="FR413">
        <v>5</v>
      </c>
      <c r="FS413">
        <v>0</v>
      </c>
      <c r="FT413">
        <v>0</v>
      </c>
      <c r="FU413">
        <v>0</v>
      </c>
      <c r="FV413" t="s">
        <v>358</v>
      </c>
      <c r="FW413" t="s">
        <v>359</v>
      </c>
      <c r="FX413" t="s">
        <v>360</v>
      </c>
      <c r="FY413" t="s">
        <v>360</v>
      </c>
      <c r="FZ413" t="s">
        <v>360</v>
      </c>
      <c r="GA413" t="s">
        <v>360</v>
      </c>
      <c r="GB413">
        <v>0</v>
      </c>
      <c r="GC413">
        <v>100</v>
      </c>
      <c r="GD413">
        <v>100</v>
      </c>
      <c r="GE413">
        <v>1.825</v>
      </c>
      <c r="GF413">
        <v>0.0516</v>
      </c>
      <c r="GG413">
        <v>0.394990895927804</v>
      </c>
      <c r="GH413">
        <v>0.00311535208462502</v>
      </c>
      <c r="GI413">
        <v>-2.16445174003142e-06</v>
      </c>
      <c r="GJ413">
        <v>9.0383515404126e-10</v>
      </c>
      <c r="GK413">
        <v>0.0515542376217994</v>
      </c>
      <c r="GL413">
        <v>0</v>
      </c>
      <c r="GM413">
        <v>0</v>
      </c>
      <c r="GN413">
        <v>0</v>
      </c>
      <c r="GO413">
        <v>18</v>
      </c>
      <c r="GP413">
        <v>2154</v>
      </c>
      <c r="GQ413">
        <v>2</v>
      </c>
      <c r="GR413">
        <v>17</v>
      </c>
      <c r="GS413">
        <v>1609.3</v>
      </c>
      <c r="GT413">
        <v>1609.5</v>
      </c>
      <c r="GU413">
        <v>2.15088</v>
      </c>
      <c r="GV413">
        <v>2.40845</v>
      </c>
      <c r="GW413">
        <v>1.99829</v>
      </c>
      <c r="GX413">
        <v>2.65869</v>
      </c>
      <c r="GY413">
        <v>2.09351</v>
      </c>
      <c r="GZ413">
        <v>2.37549</v>
      </c>
      <c r="HA413">
        <v>45.2335</v>
      </c>
      <c r="HB413">
        <v>14.3509</v>
      </c>
      <c r="HC413">
        <v>18</v>
      </c>
      <c r="HD413">
        <v>378.079</v>
      </c>
      <c r="HE413">
        <v>677.356</v>
      </c>
      <c r="HF413">
        <v>23.001</v>
      </c>
      <c r="HG413">
        <v>35.3057</v>
      </c>
      <c r="HH413">
        <v>30.0004</v>
      </c>
      <c r="HI413">
        <v>35.3407</v>
      </c>
      <c r="HJ413">
        <v>35.3048</v>
      </c>
      <c r="HK413">
        <v>43.0542</v>
      </c>
      <c r="HL413">
        <v>13.4369</v>
      </c>
      <c r="HM413">
        <v>2.71155</v>
      </c>
      <c r="HN413">
        <v>23</v>
      </c>
      <c r="HO413">
        <v>776.391</v>
      </c>
      <c r="HP413">
        <v>21.5275</v>
      </c>
      <c r="HQ413">
        <v>95.3872</v>
      </c>
      <c r="HR413">
        <v>98.7294</v>
      </c>
    </row>
    <row r="414" spans="1:226">
      <c r="A414">
        <v>398</v>
      </c>
      <c r="B414">
        <v>1656178362.1</v>
      </c>
      <c r="C414">
        <v>8565.59999990463</v>
      </c>
      <c r="D414" t="s">
        <v>1158</v>
      </c>
      <c r="E414" t="s">
        <v>1159</v>
      </c>
      <c r="F414">
        <v>5</v>
      </c>
      <c r="G414" t="s">
        <v>1069</v>
      </c>
      <c r="H414" t="s">
        <v>354</v>
      </c>
      <c r="I414">
        <v>1656178354.31429</v>
      </c>
      <c r="J414">
        <f>(K414)/1000</f>
        <v>0</v>
      </c>
      <c r="K414">
        <f>IF(BF414, AN414, AH414)</f>
        <v>0</v>
      </c>
      <c r="L414">
        <f>IF(BF414, AI414, AG414)</f>
        <v>0</v>
      </c>
      <c r="M414">
        <f>BH414 - IF(AU414&gt;1, L414*BB414*100.0/(AW414*BV414), 0)</f>
        <v>0</v>
      </c>
      <c r="N414">
        <f>((T414-J414/2)*M414-L414)/(T414+J414/2)</f>
        <v>0</v>
      </c>
      <c r="O414">
        <f>N414*(BO414+BP414)/1000.0</f>
        <v>0</v>
      </c>
      <c r="P414">
        <f>(BH414 - IF(AU414&gt;1, L414*BB414*100.0/(AW414*BV414), 0))*(BO414+BP414)/1000.0</f>
        <v>0</v>
      </c>
      <c r="Q414">
        <f>2.0/((1/S414-1/R414)+SIGN(S414)*SQRT((1/S414-1/R414)*(1/S414-1/R414) + 4*BC414/((BC414+1)*(BC414+1))*(2*1/S414*1/R414-1/R414*1/R414)))</f>
        <v>0</v>
      </c>
      <c r="R414">
        <f>IF(LEFT(BD414,1)&lt;&gt;"0",IF(LEFT(BD414,1)="1",3.0,BE414),$D$5+$E$5*(BV414*BO414/($K$5*1000))+$F$5*(BV414*BO414/($K$5*1000))*MAX(MIN(BB414,$J$5),$I$5)*MAX(MIN(BB414,$J$5),$I$5)+$G$5*MAX(MIN(BB414,$J$5),$I$5)*(BV414*BO414/($K$5*1000))+$H$5*(BV414*BO414/($K$5*1000))*(BV414*BO414/($K$5*1000)))</f>
        <v>0</v>
      </c>
      <c r="S414">
        <f>J414*(1000-(1000*0.61365*exp(17.502*W414/(240.97+W414))/(BO414+BP414)+BJ414)/2)/(1000*0.61365*exp(17.502*W414/(240.97+W414))/(BO414+BP414)-BJ414)</f>
        <v>0</v>
      </c>
      <c r="T414">
        <f>1/((BC414+1)/(Q414/1.6)+1/(R414/1.37)) + BC414/((BC414+1)/(Q414/1.6) + BC414/(R414/1.37))</f>
        <v>0</v>
      </c>
      <c r="U414">
        <f>(AX414*BA414)</f>
        <v>0</v>
      </c>
      <c r="V414">
        <f>(BQ414+(U414+2*0.95*5.67E-8*(((BQ414+$B$7)+273)^4-(BQ414+273)^4)-44100*J414)/(1.84*29.3*R414+8*0.95*5.67E-8*(BQ414+273)^3))</f>
        <v>0</v>
      </c>
      <c r="W414">
        <f>($C$7*BR414+$D$7*BS414+$E$7*V414)</f>
        <v>0</v>
      </c>
      <c r="X414">
        <f>0.61365*exp(17.502*W414/(240.97+W414))</f>
        <v>0</v>
      </c>
      <c r="Y414">
        <f>(Z414/AA414*100)</f>
        <v>0</v>
      </c>
      <c r="Z414">
        <f>BJ414*(BO414+BP414)/1000</f>
        <v>0</v>
      </c>
      <c r="AA414">
        <f>0.61365*exp(17.502*BQ414/(240.97+BQ414))</f>
        <v>0</v>
      </c>
      <c r="AB414">
        <f>(X414-BJ414*(BO414+BP414)/1000)</f>
        <v>0</v>
      </c>
      <c r="AC414">
        <f>(-J414*44100)</f>
        <v>0</v>
      </c>
      <c r="AD414">
        <f>2*29.3*R414*0.92*(BQ414-W414)</f>
        <v>0</v>
      </c>
      <c r="AE414">
        <f>2*0.95*5.67E-8*(((BQ414+$B$7)+273)^4-(W414+273)^4)</f>
        <v>0</v>
      </c>
      <c r="AF414">
        <f>U414+AE414+AC414+AD414</f>
        <v>0</v>
      </c>
      <c r="AG414">
        <f>BN414*AU414*(BI414-BH414*(1000-AU414*BK414)/(1000-AU414*BJ414))/(100*BB414)</f>
        <v>0</v>
      </c>
      <c r="AH414">
        <f>1000*BN414*AU414*(BJ414-BK414)/(100*BB414*(1000-AU414*BJ414))</f>
        <v>0</v>
      </c>
      <c r="AI414">
        <f>(AJ414 - AK414 - BO414*1E3/(8.314*(BQ414+273.15)) * AM414/BN414 * AL414) * BN414/(100*BB414) * (1000 - BK414)/1000</f>
        <v>0</v>
      </c>
      <c r="AJ414">
        <v>771.84297393753</v>
      </c>
      <c r="AK414">
        <v>734.108775757576</v>
      </c>
      <c r="AL414">
        <v>3.34167169557943</v>
      </c>
      <c r="AM414">
        <v>66.8791295420707</v>
      </c>
      <c r="AN414">
        <f>(AP414 - AO414 + BO414*1E3/(8.314*(BQ414+273.15)) * AR414/BN414 * AQ414) * BN414/(100*BB414) * 1000/(1000 - AP414)</f>
        <v>0</v>
      </c>
      <c r="AO414">
        <v>21.5431548138952</v>
      </c>
      <c r="AP414">
        <v>24.4732797202797</v>
      </c>
      <c r="AQ414">
        <v>0.000227874827315373</v>
      </c>
      <c r="AR414">
        <v>78.9869845117547</v>
      </c>
      <c r="AS414">
        <v>56</v>
      </c>
      <c r="AT414">
        <v>11</v>
      </c>
      <c r="AU414">
        <f>IF(AS414*$H$13&gt;=AW414,1.0,(AW414/(AW414-AS414*$H$13)))</f>
        <v>0</v>
      </c>
      <c r="AV414">
        <f>(AU414-1)*100</f>
        <v>0</v>
      </c>
      <c r="AW414">
        <f>MAX(0,($B$13+$C$13*BV414)/(1+$D$13*BV414)*BO414/(BQ414+273)*$E$13)</f>
        <v>0</v>
      </c>
      <c r="AX414">
        <f>$B$11*BW414+$C$11*BX414+$F$11*CI414*(1-CL414)</f>
        <v>0</v>
      </c>
      <c r="AY414">
        <f>AX414*AZ414</f>
        <v>0</v>
      </c>
      <c r="AZ414">
        <f>($B$11*$D$9+$C$11*$D$9+$F$11*((CV414+CN414)/MAX(CV414+CN414+CW414, 0.1)*$I$9+CW414/MAX(CV414+CN414+CW414, 0.1)*$J$9))/($B$11+$C$11+$F$11)</f>
        <v>0</v>
      </c>
      <c r="BA414">
        <f>($B$11*$K$9+$C$11*$K$9+$F$11*((CV414+CN414)/MAX(CV414+CN414+CW414, 0.1)*$P$9+CW414/MAX(CV414+CN414+CW414, 0.1)*$Q$9))/($B$11+$C$11+$F$11)</f>
        <v>0</v>
      </c>
      <c r="BB414">
        <v>2.18</v>
      </c>
      <c r="BC414">
        <v>0.5</v>
      </c>
      <c r="BD414" t="s">
        <v>355</v>
      </c>
      <c r="BE414">
        <v>2</v>
      </c>
      <c r="BF414" t="b">
        <v>1</v>
      </c>
      <c r="BG414">
        <v>1656178354.31429</v>
      </c>
      <c r="BH414">
        <v>692.138357142857</v>
      </c>
      <c r="BI414">
        <v>740.172678571429</v>
      </c>
      <c r="BJ414">
        <v>24.4599035714286</v>
      </c>
      <c r="BK414">
        <v>21.53835</v>
      </c>
      <c r="BL414">
        <v>690.326964285714</v>
      </c>
      <c r="BM414">
        <v>24.4083571428571</v>
      </c>
      <c r="BN414">
        <v>500.016321428571</v>
      </c>
      <c r="BO414">
        <v>76.3405321428571</v>
      </c>
      <c r="BP414">
        <v>0.100001410714286</v>
      </c>
      <c r="BQ414">
        <v>27.7297392857143</v>
      </c>
      <c r="BR414">
        <v>28.8312107142857</v>
      </c>
      <c r="BS414">
        <v>999.9</v>
      </c>
      <c r="BT414">
        <v>0</v>
      </c>
      <c r="BU414">
        <v>0</v>
      </c>
      <c r="BV414">
        <v>9998.16678571429</v>
      </c>
      <c r="BW414">
        <v>0</v>
      </c>
      <c r="BX414">
        <v>2149.67678571429</v>
      </c>
      <c r="BY414">
        <v>-48.0343107142857</v>
      </c>
      <c r="BZ414">
        <v>709.492535714286</v>
      </c>
      <c r="CA414">
        <v>756.46575</v>
      </c>
      <c r="CB414">
        <v>2.92155178571429</v>
      </c>
      <c r="CC414">
        <v>740.172678571429</v>
      </c>
      <c r="CD414">
        <v>21.53835</v>
      </c>
      <c r="CE414">
        <v>1.86728178571429</v>
      </c>
      <c r="CF414">
        <v>1.64424928571429</v>
      </c>
      <c r="CG414">
        <v>16.3617035714286</v>
      </c>
      <c r="CH414">
        <v>14.379875</v>
      </c>
      <c r="CI414">
        <v>2000.00571428571</v>
      </c>
      <c r="CJ414">
        <v>0.980001321428572</v>
      </c>
      <c r="CK414">
        <v>0.0199990678571429</v>
      </c>
      <c r="CL414">
        <v>0</v>
      </c>
      <c r="CM414">
        <v>2.417325</v>
      </c>
      <c r="CN414">
        <v>0</v>
      </c>
      <c r="CO414">
        <v>4138.38857142857</v>
      </c>
      <c r="CP414">
        <v>16705.4678571429</v>
      </c>
      <c r="CQ414">
        <v>48.687</v>
      </c>
      <c r="CR414">
        <v>51.0066428571428</v>
      </c>
      <c r="CS414">
        <v>49.812</v>
      </c>
      <c r="CT414">
        <v>48.562</v>
      </c>
      <c r="CU414">
        <v>47.87275</v>
      </c>
      <c r="CV414">
        <v>1960.00571428571</v>
      </c>
      <c r="CW414">
        <v>40</v>
      </c>
      <c r="CX414">
        <v>0</v>
      </c>
      <c r="CY414">
        <v>1656178360.8</v>
      </c>
      <c r="CZ414">
        <v>0</v>
      </c>
      <c r="DA414">
        <v>0</v>
      </c>
      <c r="DB414" t="s">
        <v>356</v>
      </c>
      <c r="DC414">
        <v>1656081796.1</v>
      </c>
      <c r="DD414">
        <v>1656081786.6</v>
      </c>
      <c r="DE414">
        <v>0</v>
      </c>
      <c r="DF414">
        <v>0.447</v>
      </c>
      <c r="DG414">
        <v>0.012</v>
      </c>
      <c r="DH414">
        <v>1.816</v>
      </c>
      <c r="DI414">
        <v>-0.091</v>
      </c>
      <c r="DJ414">
        <v>420</v>
      </c>
      <c r="DK414">
        <v>13</v>
      </c>
      <c r="DL414">
        <v>0.64</v>
      </c>
      <c r="DM414">
        <v>0.22</v>
      </c>
      <c r="DN414">
        <v>-47.7955048780488</v>
      </c>
      <c r="DO414">
        <v>-3.76797491289195</v>
      </c>
      <c r="DP414">
        <v>0.40971113795157</v>
      </c>
      <c r="DQ414">
        <v>0</v>
      </c>
      <c r="DR414">
        <v>2.91778048780488</v>
      </c>
      <c r="DS414">
        <v>0.0516367944250859</v>
      </c>
      <c r="DT414">
        <v>0.00575865031240679</v>
      </c>
      <c r="DU414">
        <v>1</v>
      </c>
      <c r="DV414">
        <v>1</v>
      </c>
      <c r="DW414">
        <v>2</v>
      </c>
      <c r="DX414" t="s">
        <v>375</v>
      </c>
      <c r="DY414">
        <v>2.79533</v>
      </c>
      <c r="DZ414">
        <v>2.71645</v>
      </c>
      <c r="EA414">
        <v>0.111797</v>
      </c>
      <c r="EB414">
        <v>0.116879</v>
      </c>
      <c r="EC414">
        <v>0.0874082</v>
      </c>
      <c r="ED414">
        <v>0.0793082</v>
      </c>
      <c r="EE414">
        <v>24659.4</v>
      </c>
      <c r="EF414">
        <v>21291.2</v>
      </c>
      <c r="EG414">
        <v>24892.4</v>
      </c>
      <c r="EH414">
        <v>23515.1</v>
      </c>
      <c r="EI414">
        <v>38868.8</v>
      </c>
      <c r="EJ414">
        <v>35888</v>
      </c>
      <c r="EK414">
        <v>45106.3</v>
      </c>
      <c r="EL414">
        <v>42019.6</v>
      </c>
      <c r="EM414">
        <v>1.6115</v>
      </c>
      <c r="EN414">
        <v>2.0561</v>
      </c>
      <c r="EO414">
        <v>0.0417605</v>
      </c>
      <c r="EP414">
        <v>0</v>
      </c>
      <c r="EQ414">
        <v>28.1339</v>
      </c>
      <c r="ER414">
        <v>999.9</v>
      </c>
      <c r="ES414">
        <v>25.302</v>
      </c>
      <c r="ET414">
        <v>41.453</v>
      </c>
      <c r="EU414">
        <v>26.5451</v>
      </c>
      <c r="EV414">
        <v>52.7836</v>
      </c>
      <c r="EW414">
        <v>33.117</v>
      </c>
      <c r="EX414">
        <v>2</v>
      </c>
      <c r="EY414">
        <v>0.647185</v>
      </c>
      <c r="EZ414">
        <v>4.837</v>
      </c>
      <c r="FA414">
        <v>20.1739</v>
      </c>
      <c r="FB414">
        <v>5.23361</v>
      </c>
      <c r="FC414">
        <v>11.992</v>
      </c>
      <c r="FD414">
        <v>4.9554</v>
      </c>
      <c r="FE414">
        <v>3.30395</v>
      </c>
      <c r="FF414">
        <v>9999</v>
      </c>
      <c r="FG414">
        <v>313.2</v>
      </c>
      <c r="FH414">
        <v>3909.5</v>
      </c>
      <c r="FI414">
        <v>9999</v>
      </c>
      <c r="FJ414">
        <v>1.86813</v>
      </c>
      <c r="FK414">
        <v>1.86401</v>
      </c>
      <c r="FL414">
        <v>1.87135</v>
      </c>
      <c r="FM414">
        <v>1.86264</v>
      </c>
      <c r="FN414">
        <v>1.86188</v>
      </c>
      <c r="FO414">
        <v>1.86827</v>
      </c>
      <c r="FP414">
        <v>1.85838</v>
      </c>
      <c r="FQ414">
        <v>1.86462</v>
      </c>
      <c r="FR414">
        <v>5</v>
      </c>
      <c r="FS414">
        <v>0</v>
      </c>
      <c r="FT414">
        <v>0</v>
      </c>
      <c r="FU414">
        <v>0</v>
      </c>
      <c r="FV414" t="s">
        <v>358</v>
      </c>
      <c r="FW414" t="s">
        <v>359</v>
      </c>
      <c r="FX414" t="s">
        <v>360</v>
      </c>
      <c r="FY414" t="s">
        <v>360</v>
      </c>
      <c r="FZ414" t="s">
        <v>360</v>
      </c>
      <c r="GA414" t="s">
        <v>360</v>
      </c>
      <c r="GB414">
        <v>0</v>
      </c>
      <c r="GC414">
        <v>100</v>
      </c>
      <c r="GD414">
        <v>100</v>
      </c>
      <c r="GE414">
        <v>1.847</v>
      </c>
      <c r="GF414">
        <v>0.0515</v>
      </c>
      <c r="GG414">
        <v>0.394990895927804</v>
      </c>
      <c r="GH414">
        <v>0.00311535208462502</v>
      </c>
      <c r="GI414">
        <v>-2.16445174003142e-06</v>
      </c>
      <c r="GJ414">
        <v>9.0383515404126e-10</v>
      </c>
      <c r="GK414">
        <v>0.0515542376217994</v>
      </c>
      <c r="GL414">
        <v>0</v>
      </c>
      <c r="GM414">
        <v>0</v>
      </c>
      <c r="GN414">
        <v>0</v>
      </c>
      <c r="GO414">
        <v>18</v>
      </c>
      <c r="GP414">
        <v>2154</v>
      </c>
      <c r="GQ414">
        <v>2</v>
      </c>
      <c r="GR414">
        <v>17</v>
      </c>
      <c r="GS414">
        <v>1609.4</v>
      </c>
      <c r="GT414">
        <v>1609.6</v>
      </c>
      <c r="GU414">
        <v>2.1875</v>
      </c>
      <c r="GV414">
        <v>2.40479</v>
      </c>
      <c r="GW414">
        <v>1.99829</v>
      </c>
      <c r="GX414">
        <v>2.65869</v>
      </c>
      <c r="GY414">
        <v>2.09351</v>
      </c>
      <c r="GZ414">
        <v>2.42432</v>
      </c>
      <c r="HA414">
        <v>45.2335</v>
      </c>
      <c r="HB414">
        <v>14.3597</v>
      </c>
      <c r="HC414">
        <v>18</v>
      </c>
      <c r="HD414">
        <v>378.022</v>
      </c>
      <c r="HE414">
        <v>677.347</v>
      </c>
      <c r="HF414">
        <v>22.9997</v>
      </c>
      <c r="HG414">
        <v>35.3092</v>
      </c>
      <c r="HH414">
        <v>30.0002</v>
      </c>
      <c r="HI414">
        <v>35.3426</v>
      </c>
      <c r="HJ414">
        <v>35.308</v>
      </c>
      <c r="HK414">
        <v>43.8086</v>
      </c>
      <c r="HL414">
        <v>13.4369</v>
      </c>
      <c r="HM414">
        <v>2.71155</v>
      </c>
      <c r="HN414">
        <v>23</v>
      </c>
      <c r="HO414">
        <v>789.962</v>
      </c>
      <c r="HP414">
        <v>21.5104</v>
      </c>
      <c r="HQ414">
        <v>95.3861</v>
      </c>
      <c r="HR414">
        <v>98.7299</v>
      </c>
    </row>
    <row r="415" spans="1:226">
      <c r="A415">
        <v>399</v>
      </c>
      <c r="B415">
        <v>1656178367.1</v>
      </c>
      <c r="C415">
        <v>8570.59999990463</v>
      </c>
      <c r="D415" t="s">
        <v>1160</v>
      </c>
      <c r="E415" t="s">
        <v>1161</v>
      </c>
      <c r="F415">
        <v>5</v>
      </c>
      <c r="G415" t="s">
        <v>1069</v>
      </c>
      <c r="H415" t="s">
        <v>354</v>
      </c>
      <c r="I415">
        <v>1656178359.6</v>
      </c>
      <c r="J415">
        <f>(K415)/1000</f>
        <v>0</v>
      </c>
      <c r="K415">
        <f>IF(BF415, AN415, AH415)</f>
        <v>0</v>
      </c>
      <c r="L415">
        <f>IF(BF415, AI415, AG415)</f>
        <v>0</v>
      </c>
      <c r="M415">
        <f>BH415 - IF(AU415&gt;1, L415*BB415*100.0/(AW415*BV415), 0)</f>
        <v>0</v>
      </c>
      <c r="N415">
        <f>((T415-J415/2)*M415-L415)/(T415+J415/2)</f>
        <v>0</v>
      </c>
      <c r="O415">
        <f>N415*(BO415+BP415)/1000.0</f>
        <v>0</v>
      </c>
      <c r="P415">
        <f>(BH415 - IF(AU415&gt;1, L415*BB415*100.0/(AW415*BV415), 0))*(BO415+BP415)/1000.0</f>
        <v>0</v>
      </c>
      <c r="Q415">
        <f>2.0/((1/S415-1/R415)+SIGN(S415)*SQRT((1/S415-1/R415)*(1/S415-1/R415) + 4*BC415/((BC415+1)*(BC415+1))*(2*1/S415*1/R415-1/R415*1/R415)))</f>
        <v>0</v>
      </c>
      <c r="R415">
        <f>IF(LEFT(BD415,1)&lt;&gt;"0",IF(LEFT(BD415,1)="1",3.0,BE415),$D$5+$E$5*(BV415*BO415/($K$5*1000))+$F$5*(BV415*BO415/($K$5*1000))*MAX(MIN(BB415,$J$5),$I$5)*MAX(MIN(BB415,$J$5),$I$5)+$G$5*MAX(MIN(BB415,$J$5),$I$5)*(BV415*BO415/($K$5*1000))+$H$5*(BV415*BO415/($K$5*1000))*(BV415*BO415/($K$5*1000)))</f>
        <v>0</v>
      </c>
      <c r="S415">
        <f>J415*(1000-(1000*0.61365*exp(17.502*W415/(240.97+W415))/(BO415+BP415)+BJ415)/2)/(1000*0.61365*exp(17.502*W415/(240.97+W415))/(BO415+BP415)-BJ415)</f>
        <v>0</v>
      </c>
      <c r="T415">
        <f>1/((BC415+1)/(Q415/1.6)+1/(R415/1.37)) + BC415/((BC415+1)/(Q415/1.6) + BC415/(R415/1.37))</f>
        <v>0</v>
      </c>
      <c r="U415">
        <f>(AX415*BA415)</f>
        <v>0</v>
      </c>
      <c r="V415">
        <f>(BQ415+(U415+2*0.95*5.67E-8*(((BQ415+$B$7)+273)^4-(BQ415+273)^4)-44100*J415)/(1.84*29.3*R415+8*0.95*5.67E-8*(BQ415+273)^3))</f>
        <v>0</v>
      </c>
      <c r="W415">
        <f>($C$7*BR415+$D$7*BS415+$E$7*V415)</f>
        <v>0</v>
      </c>
      <c r="X415">
        <f>0.61365*exp(17.502*W415/(240.97+W415))</f>
        <v>0</v>
      </c>
      <c r="Y415">
        <f>(Z415/AA415*100)</f>
        <v>0</v>
      </c>
      <c r="Z415">
        <f>BJ415*(BO415+BP415)/1000</f>
        <v>0</v>
      </c>
      <c r="AA415">
        <f>0.61365*exp(17.502*BQ415/(240.97+BQ415))</f>
        <v>0</v>
      </c>
      <c r="AB415">
        <f>(X415-BJ415*(BO415+BP415)/1000)</f>
        <v>0</v>
      </c>
      <c r="AC415">
        <f>(-J415*44100)</f>
        <v>0</v>
      </c>
      <c r="AD415">
        <f>2*29.3*R415*0.92*(BQ415-W415)</f>
        <v>0</v>
      </c>
      <c r="AE415">
        <f>2*0.95*5.67E-8*(((BQ415+$B$7)+273)^4-(W415+273)^4)</f>
        <v>0</v>
      </c>
      <c r="AF415">
        <f>U415+AE415+AC415+AD415</f>
        <v>0</v>
      </c>
      <c r="AG415">
        <f>BN415*AU415*(BI415-BH415*(1000-AU415*BK415)/(1000-AU415*BJ415))/(100*BB415)</f>
        <v>0</v>
      </c>
      <c r="AH415">
        <f>1000*BN415*AU415*(BJ415-BK415)/(100*BB415*(1000-AU415*BJ415))</f>
        <v>0</v>
      </c>
      <c r="AI415">
        <f>(AJ415 - AK415 - BO415*1E3/(8.314*(BQ415+273.15)) * AM415/BN415 * AL415) * BN415/(100*BB415) * (1000 - BK415)/1000</f>
        <v>0</v>
      </c>
      <c r="AJ415">
        <v>788.685707690316</v>
      </c>
      <c r="AK415">
        <v>750.593509090909</v>
      </c>
      <c r="AL415">
        <v>3.27975507116013</v>
      </c>
      <c r="AM415">
        <v>66.8791295420707</v>
      </c>
      <c r="AN415">
        <f>(AP415 - AO415 + BO415*1E3/(8.314*(BQ415+273.15)) * AR415/BN415 * AQ415) * BN415/(100*BB415) * 1000/(1000 - AP415)</f>
        <v>0</v>
      </c>
      <c r="AO415">
        <v>21.5490378833978</v>
      </c>
      <c r="AP415">
        <v>24.4836615384616</v>
      </c>
      <c r="AQ415">
        <v>0.000135630700085372</v>
      </c>
      <c r="AR415">
        <v>78.9869845117547</v>
      </c>
      <c r="AS415">
        <v>56</v>
      </c>
      <c r="AT415">
        <v>11</v>
      </c>
      <c r="AU415">
        <f>IF(AS415*$H$13&gt;=AW415,1.0,(AW415/(AW415-AS415*$H$13)))</f>
        <v>0</v>
      </c>
      <c r="AV415">
        <f>(AU415-1)*100</f>
        <v>0</v>
      </c>
      <c r="AW415">
        <f>MAX(0,($B$13+$C$13*BV415)/(1+$D$13*BV415)*BO415/(BQ415+273)*$E$13)</f>
        <v>0</v>
      </c>
      <c r="AX415">
        <f>$B$11*BW415+$C$11*BX415+$F$11*CI415*(1-CL415)</f>
        <v>0</v>
      </c>
      <c r="AY415">
        <f>AX415*AZ415</f>
        <v>0</v>
      </c>
      <c r="AZ415">
        <f>($B$11*$D$9+$C$11*$D$9+$F$11*((CV415+CN415)/MAX(CV415+CN415+CW415, 0.1)*$I$9+CW415/MAX(CV415+CN415+CW415, 0.1)*$J$9))/($B$11+$C$11+$F$11)</f>
        <v>0</v>
      </c>
      <c r="BA415">
        <f>($B$11*$K$9+$C$11*$K$9+$F$11*((CV415+CN415)/MAX(CV415+CN415+CW415, 0.1)*$P$9+CW415/MAX(CV415+CN415+CW415, 0.1)*$Q$9))/($B$11+$C$11+$F$11)</f>
        <v>0</v>
      </c>
      <c r="BB415">
        <v>2.18</v>
      </c>
      <c r="BC415">
        <v>0.5</v>
      </c>
      <c r="BD415" t="s">
        <v>355</v>
      </c>
      <c r="BE415">
        <v>2</v>
      </c>
      <c r="BF415" t="b">
        <v>1</v>
      </c>
      <c r="BG415">
        <v>1656178359.6</v>
      </c>
      <c r="BH415">
        <v>709.508074074074</v>
      </c>
      <c r="BI415">
        <v>757.824925925926</v>
      </c>
      <c r="BJ415">
        <v>24.4689296296296</v>
      </c>
      <c r="BK415">
        <v>21.5445814814815</v>
      </c>
      <c r="BL415">
        <v>707.672222222222</v>
      </c>
      <c r="BM415">
        <v>24.4173740740741</v>
      </c>
      <c r="BN415">
        <v>499.999703703704</v>
      </c>
      <c r="BO415">
        <v>76.3405814814815</v>
      </c>
      <c r="BP415">
        <v>0.10000957037037</v>
      </c>
      <c r="BQ415">
        <v>27.7247518518519</v>
      </c>
      <c r="BR415">
        <v>28.8208111111111</v>
      </c>
      <c r="BS415">
        <v>999.9</v>
      </c>
      <c r="BT415">
        <v>0</v>
      </c>
      <c r="BU415">
        <v>0</v>
      </c>
      <c r="BV415">
        <v>10004.2111111111</v>
      </c>
      <c r="BW415">
        <v>0</v>
      </c>
      <c r="BX415">
        <v>2160.69</v>
      </c>
      <c r="BY415">
        <v>-48.3167814814815</v>
      </c>
      <c r="BZ415">
        <v>727.304518518518</v>
      </c>
      <c r="CA415">
        <v>774.511518518519</v>
      </c>
      <c r="CB415">
        <v>2.9243437037037</v>
      </c>
      <c r="CC415">
        <v>757.824925925926</v>
      </c>
      <c r="CD415">
        <v>21.5445814814815</v>
      </c>
      <c r="CE415">
        <v>1.86797185185185</v>
      </c>
      <c r="CF415">
        <v>1.6447262962963</v>
      </c>
      <c r="CG415">
        <v>16.3674962962963</v>
      </c>
      <c r="CH415">
        <v>14.3843592592593</v>
      </c>
      <c r="CI415">
        <v>1999.97592592593</v>
      </c>
      <c r="CJ415">
        <v>0.980001222222222</v>
      </c>
      <c r="CK415">
        <v>0.0199991703703704</v>
      </c>
      <c r="CL415">
        <v>0</v>
      </c>
      <c r="CM415">
        <v>2.43228888888889</v>
      </c>
      <c r="CN415">
        <v>0</v>
      </c>
      <c r="CO415">
        <v>4148.37592592593</v>
      </c>
      <c r="CP415">
        <v>16705.2222222222</v>
      </c>
      <c r="CQ415">
        <v>48.687</v>
      </c>
      <c r="CR415">
        <v>51.022962962963</v>
      </c>
      <c r="CS415">
        <v>49.812</v>
      </c>
      <c r="CT415">
        <v>48.562</v>
      </c>
      <c r="CU415">
        <v>47.875</v>
      </c>
      <c r="CV415">
        <v>1959.97592592593</v>
      </c>
      <c r="CW415">
        <v>40</v>
      </c>
      <c r="CX415">
        <v>0</v>
      </c>
      <c r="CY415">
        <v>1656178366.2</v>
      </c>
      <c r="CZ415">
        <v>0</v>
      </c>
      <c r="DA415">
        <v>0</v>
      </c>
      <c r="DB415" t="s">
        <v>356</v>
      </c>
      <c r="DC415">
        <v>1656081796.1</v>
      </c>
      <c r="DD415">
        <v>1656081786.6</v>
      </c>
      <c r="DE415">
        <v>0</v>
      </c>
      <c r="DF415">
        <v>0.447</v>
      </c>
      <c r="DG415">
        <v>0.012</v>
      </c>
      <c r="DH415">
        <v>1.816</v>
      </c>
      <c r="DI415">
        <v>-0.091</v>
      </c>
      <c r="DJ415">
        <v>420</v>
      </c>
      <c r="DK415">
        <v>13</v>
      </c>
      <c r="DL415">
        <v>0.64</v>
      </c>
      <c r="DM415">
        <v>0.22</v>
      </c>
      <c r="DN415">
        <v>-48.1308463414634</v>
      </c>
      <c r="DO415">
        <v>-3.29212891986056</v>
      </c>
      <c r="DP415">
        <v>0.367733548883455</v>
      </c>
      <c r="DQ415">
        <v>0</v>
      </c>
      <c r="DR415">
        <v>2.92303731707317</v>
      </c>
      <c r="DS415">
        <v>0.0324884320557497</v>
      </c>
      <c r="DT415">
        <v>0.00360637377795117</v>
      </c>
      <c r="DU415">
        <v>1</v>
      </c>
      <c r="DV415">
        <v>1</v>
      </c>
      <c r="DW415">
        <v>2</v>
      </c>
      <c r="DX415" t="s">
        <v>375</v>
      </c>
      <c r="DY415">
        <v>2.79549</v>
      </c>
      <c r="DZ415">
        <v>2.71657</v>
      </c>
      <c r="EA415">
        <v>0.113515</v>
      </c>
      <c r="EB415">
        <v>0.118571</v>
      </c>
      <c r="EC415">
        <v>0.0874357</v>
      </c>
      <c r="ED415">
        <v>0.0793217</v>
      </c>
      <c r="EE415">
        <v>24611.7</v>
      </c>
      <c r="EF415">
        <v>21250.3</v>
      </c>
      <c r="EG415">
        <v>24892.4</v>
      </c>
      <c r="EH415">
        <v>23514.9</v>
      </c>
      <c r="EI415">
        <v>38867.8</v>
      </c>
      <c r="EJ415">
        <v>35887.7</v>
      </c>
      <c r="EK415">
        <v>45106.4</v>
      </c>
      <c r="EL415">
        <v>42019.9</v>
      </c>
      <c r="EM415">
        <v>1.6117</v>
      </c>
      <c r="EN415">
        <v>2.056</v>
      </c>
      <c r="EO415">
        <v>0.0410713</v>
      </c>
      <c r="EP415">
        <v>0</v>
      </c>
      <c r="EQ415">
        <v>28.1317</v>
      </c>
      <c r="ER415">
        <v>999.9</v>
      </c>
      <c r="ES415">
        <v>25.302</v>
      </c>
      <c r="ET415">
        <v>41.453</v>
      </c>
      <c r="EU415">
        <v>26.5423</v>
      </c>
      <c r="EV415">
        <v>52.7936</v>
      </c>
      <c r="EW415">
        <v>33.2292</v>
      </c>
      <c r="EX415">
        <v>2</v>
      </c>
      <c r="EY415">
        <v>0.647381</v>
      </c>
      <c r="EZ415">
        <v>4.8272</v>
      </c>
      <c r="FA415">
        <v>20.1741</v>
      </c>
      <c r="FB415">
        <v>5.23376</v>
      </c>
      <c r="FC415">
        <v>11.992</v>
      </c>
      <c r="FD415">
        <v>4.95545</v>
      </c>
      <c r="FE415">
        <v>3.304</v>
      </c>
      <c r="FF415">
        <v>9999</v>
      </c>
      <c r="FG415">
        <v>313.2</v>
      </c>
      <c r="FH415">
        <v>3909.5</v>
      </c>
      <c r="FI415">
        <v>9999</v>
      </c>
      <c r="FJ415">
        <v>1.86813</v>
      </c>
      <c r="FK415">
        <v>1.86401</v>
      </c>
      <c r="FL415">
        <v>1.87136</v>
      </c>
      <c r="FM415">
        <v>1.86263</v>
      </c>
      <c r="FN415">
        <v>1.86188</v>
      </c>
      <c r="FO415">
        <v>1.86826</v>
      </c>
      <c r="FP415">
        <v>1.85838</v>
      </c>
      <c r="FQ415">
        <v>1.86462</v>
      </c>
      <c r="FR415">
        <v>5</v>
      </c>
      <c r="FS415">
        <v>0</v>
      </c>
      <c r="FT415">
        <v>0</v>
      </c>
      <c r="FU415">
        <v>0</v>
      </c>
      <c r="FV415" t="s">
        <v>358</v>
      </c>
      <c r="FW415" t="s">
        <v>359</v>
      </c>
      <c r="FX415" t="s">
        <v>360</v>
      </c>
      <c r="FY415" t="s">
        <v>360</v>
      </c>
      <c r="FZ415" t="s">
        <v>360</v>
      </c>
      <c r="GA415" t="s">
        <v>360</v>
      </c>
      <c r="GB415">
        <v>0</v>
      </c>
      <c r="GC415">
        <v>100</v>
      </c>
      <c r="GD415">
        <v>100</v>
      </c>
      <c r="GE415">
        <v>1.87</v>
      </c>
      <c r="GF415">
        <v>0.0516</v>
      </c>
      <c r="GG415">
        <v>0.394990895927804</v>
      </c>
      <c r="GH415">
        <v>0.00311535208462502</v>
      </c>
      <c r="GI415">
        <v>-2.16445174003142e-06</v>
      </c>
      <c r="GJ415">
        <v>9.0383515404126e-10</v>
      </c>
      <c r="GK415">
        <v>0.0515542376217994</v>
      </c>
      <c r="GL415">
        <v>0</v>
      </c>
      <c r="GM415">
        <v>0</v>
      </c>
      <c r="GN415">
        <v>0</v>
      </c>
      <c r="GO415">
        <v>18</v>
      </c>
      <c r="GP415">
        <v>2154</v>
      </c>
      <c r="GQ415">
        <v>2</v>
      </c>
      <c r="GR415">
        <v>17</v>
      </c>
      <c r="GS415">
        <v>1609.5</v>
      </c>
      <c r="GT415">
        <v>1609.7</v>
      </c>
      <c r="GU415">
        <v>2.2229</v>
      </c>
      <c r="GV415">
        <v>2.40479</v>
      </c>
      <c r="GW415">
        <v>1.99829</v>
      </c>
      <c r="GX415">
        <v>2.65869</v>
      </c>
      <c r="GY415">
        <v>2.09351</v>
      </c>
      <c r="GZ415">
        <v>2.44019</v>
      </c>
      <c r="HA415">
        <v>45.2619</v>
      </c>
      <c r="HB415">
        <v>14.3509</v>
      </c>
      <c r="HC415">
        <v>18</v>
      </c>
      <c r="HD415">
        <v>378.142</v>
      </c>
      <c r="HE415">
        <v>677.285</v>
      </c>
      <c r="HF415">
        <v>22.9984</v>
      </c>
      <c r="HG415">
        <v>35.312</v>
      </c>
      <c r="HH415">
        <v>30.0003</v>
      </c>
      <c r="HI415">
        <v>35.3449</v>
      </c>
      <c r="HJ415">
        <v>35.3105</v>
      </c>
      <c r="HK415">
        <v>44.5081</v>
      </c>
      <c r="HL415">
        <v>13.4369</v>
      </c>
      <c r="HM415">
        <v>2.71155</v>
      </c>
      <c r="HN415">
        <v>23</v>
      </c>
      <c r="HO415">
        <v>810.209</v>
      </c>
      <c r="HP415">
        <v>21.4884</v>
      </c>
      <c r="HQ415">
        <v>95.3863</v>
      </c>
      <c r="HR415">
        <v>98.73</v>
      </c>
    </row>
    <row r="416" spans="1:226">
      <c r="A416">
        <v>400</v>
      </c>
      <c r="B416">
        <v>1656178372.1</v>
      </c>
      <c r="C416">
        <v>8575.59999990463</v>
      </c>
      <c r="D416" t="s">
        <v>1162</v>
      </c>
      <c r="E416" t="s">
        <v>1163</v>
      </c>
      <c r="F416">
        <v>5</v>
      </c>
      <c r="G416" t="s">
        <v>1069</v>
      </c>
      <c r="H416" t="s">
        <v>354</v>
      </c>
      <c r="I416">
        <v>1656178364.31429</v>
      </c>
      <c r="J416">
        <f>(K416)/1000</f>
        <v>0</v>
      </c>
      <c r="K416">
        <f>IF(BF416, AN416, AH416)</f>
        <v>0</v>
      </c>
      <c r="L416">
        <f>IF(BF416, AI416, AG416)</f>
        <v>0</v>
      </c>
      <c r="M416">
        <f>BH416 - IF(AU416&gt;1, L416*BB416*100.0/(AW416*BV416), 0)</f>
        <v>0</v>
      </c>
      <c r="N416">
        <f>((T416-J416/2)*M416-L416)/(T416+J416/2)</f>
        <v>0</v>
      </c>
      <c r="O416">
        <f>N416*(BO416+BP416)/1000.0</f>
        <v>0</v>
      </c>
      <c r="P416">
        <f>(BH416 - IF(AU416&gt;1, L416*BB416*100.0/(AW416*BV416), 0))*(BO416+BP416)/1000.0</f>
        <v>0</v>
      </c>
      <c r="Q416">
        <f>2.0/((1/S416-1/R416)+SIGN(S416)*SQRT((1/S416-1/R416)*(1/S416-1/R416) + 4*BC416/((BC416+1)*(BC416+1))*(2*1/S416*1/R416-1/R416*1/R416)))</f>
        <v>0</v>
      </c>
      <c r="R416">
        <f>IF(LEFT(BD416,1)&lt;&gt;"0",IF(LEFT(BD416,1)="1",3.0,BE416),$D$5+$E$5*(BV416*BO416/($K$5*1000))+$F$5*(BV416*BO416/($K$5*1000))*MAX(MIN(BB416,$J$5),$I$5)*MAX(MIN(BB416,$J$5),$I$5)+$G$5*MAX(MIN(BB416,$J$5),$I$5)*(BV416*BO416/($K$5*1000))+$H$5*(BV416*BO416/($K$5*1000))*(BV416*BO416/($K$5*1000)))</f>
        <v>0</v>
      </c>
      <c r="S416">
        <f>J416*(1000-(1000*0.61365*exp(17.502*W416/(240.97+W416))/(BO416+BP416)+BJ416)/2)/(1000*0.61365*exp(17.502*W416/(240.97+W416))/(BO416+BP416)-BJ416)</f>
        <v>0</v>
      </c>
      <c r="T416">
        <f>1/((BC416+1)/(Q416/1.6)+1/(R416/1.37)) + BC416/((BC416+1)/(Q416/1.6) + BC416/(R416/1.37))</f>
        <v>0</v>
      </c>
      <c r="U416">
        <f>(AX416*BA416)</f>
        <v>0</v>
      </c>
      <c r="V416">
        <f>(BQ416+(U416+2*0.95*5.67E-8*(((BQ416+$B$7)+273)^4-(BQ416+273)^4)-44100*J416)/(1.84*29.3*R416+8*0.95*5.67E-8*(BQ416+273)^3))</f>
        <v>0</v>
      </c>
      <c r="W416">
        <f>($C$7*BR416+$D$7*BS416+$E$7*V416)</f>
        <v>0</v>
      </c>
      <c r="X416">
        <f>0.61365*exp(17.502*W416/(240.97+W416))</f>
        <v>0</v>
      </c>
      <c r="Y416">
        <f>(Z416/AA416*100)</f>
        <v>0</v>
      </c>
      <c r="Z416">
        <f>BJ416*(BO416+BP416)/1000</f>
        <v>0</v>
      </c>
      <c r="AA416">
        <f>0.61365*exp(17.502*BQ416/(240.97+BQ416))</f>
        <v>0</v>
      </c>
      <c r="AB416">
        <f>(X416-BJ416*(BO416+BP416)/1000)</f>
        <v>0</v>
      </c>
      <c r="AC416">
        <f>(-J416*44100)</f>
        <v>0</v>
      </c>
      <c r="AD416">
        <f>2*29.3*R416*0.92*(BQ416-W416)</f>
        <v>0</v>
      </c>
      <c r="AE416">
        <f>2*0.95*5.67E-8*(((BQ416+$B$7)+273)^4-(W416+273)^4)</f>
        <v>0</v>
      </c>
      <c r="AF416">
        <f>U416+AE416+AC416+AD416</f>
        <v>0</v>
      </c>
      <c r="AG416">
        <f>BN416*AU416*(BI416-BH416*(1000-AU416*BK416)/(1000-AU416*BJ416))/(100*BB416)</f>
        <v>0</v>
      </c>
      <c r="AH416">
        <f>1000*BN416*AU416*(BJ416-BK416)/(100*BB416*(1000-AU416*BJ416))</f>
        <v>0</v>
      </c>
      <c r="AI416">
        <f>(AJ416 - AK416 - BO416*1E3/(8.314*(BQ416+273.15)) * AM416/BN416 * AL416) * BN416/(100*BB416) * (1000 - BK416)/1000</f>
        <v>0</v>
      </c>
      <c r="AJ416">
        <v>805.839565436149</v>
      </c>
      <c r="AK416">
        <v>767.4958</v>
      </c>
      <c r="AL416">
        <v>3.37494297504201</v>
      </c>
      <c r="AM416">
        <v>66.8791295420707</v>
      </c>
      <c r="AN416">
        <f>(AP416 - AO416 + BO416*1E3/(8.314*(BQ416+273.15)) * AR416/BN416 * AQ416) * BN416/(100*BB416) * 1000/(1000 - AP416)</f>
        <v>0</v>
      </c>
      <c r="AO416">
        <v>21.5536731069556</v>
      </c>
      <c r="AP416">
        <v>24.4939216783217</v>
      </c>
      <c r="AQ416">
        <v>0.00011186291690016</v>
      </c>
      <c r="AR416">
        <v>78.9869845117547</v>
      </c>
      <c r="AS416">
        <v>56</v>
      </c>
      <c r="AT416">
        <v>11</v>
      </c>
      <c r="AU416">
        <f>IF(AS416*$H$13&gt;=AW416,1.0,(AW416/(AW416-AS416*$H$13)))</f>
        <v>0</v>
      </c>
      <c r="AV416">
        <f>(AU416-1)*100</f>
        <v>0</v>
      </c>
      <c r="AW416">
        <f>MAX(0,($B$13+$C$13*BV416)/(1+$D$13*BV416)*BO416/(BQ416+273)*$E$13)</f>
        <v>0</v>
      </c>
      <c r="AX416">
        <f>$B$11*BW416+$C$11*BX416+$F$11*CI416*(1-CL416)</f>
        <v>0</v>
      </c>
      <c r="AY416">
        <f>AX416*AZ416</f>
        <v>0</v>
      </c>
      <c r="AZ416">
        <f>($B$11*$D$9+$C$11*$D$9+$F$11*((CV416+CN416)/MAX(CV416+CN416+CW416, 0.1)*$I$9+CW416/MAX(CV416+CN416+CW416, 0.1)*$J$9))/($B$11+$C$11+$F$11)</f>
        <v>0</v>
      </c>
      <c r="BA416">
        <f>($B$11*$K$9+$C$11*$K$9+$F$11*((CV416+CN416)/MAX(CV416+CN416+CW416, 0.1)*$P$9+CW416/MAX(CV416+CN416+CW416, 0.1)*$Q$9))/($B$11+$C$11+$F$11)</f>
        <v>0</v>
      </c>
      <c r="BB416">
        <v>2.18</v>
      </c>
      <c r="BC416">
        <v>0.5</v>
      </c>
      <c r="BD416" t="s">
        <v>355</v>
      </c>
      <c r="BE416">
        <v>2</v>
      </c>
      <c r="BF416" t="b">
        <v>1</v>
      </c>
      <c r="BG416">
        <v>1656178364.31429</v>
      </c>
      <c r="BH416">
        <v>724.9235</v>
      </c>
      <c r="BI416">
        <v>773.5</v>
      </c>
      <c r="BJ416">
        <v>24.4784642857143</v>
      </c>
      <c r="BK416">
        <v>21.5502464285714</v>
      </c>
      <c r="BL416">
        <v>723.066035714286</v>
      </c>
      <c r="BM416">
        <v>24.4268964285714</v>
      </c>
      <c r="BN416">
        <v>500.006535714286</v>
      </c>
      <c r="BO416">
        <v>76.340725</v>
      </c>
      <c r="BP416">
        <v>0.100015314285714</v>
      </c>
      <c r="BQ416">
        <v>27.7264928571429</v>
      </c>
      <c r="BR416">
        <v>28.8107178571429</v>
      </c>
      <c r="BS416">
        <v>999.9</v>
      </c>
      <c r="BT416">
        <v>0</v>
      </c>
      <c r="BU416">
        <v>0</v>
      </c>
      <c r="BV416">
        <v>10004.8607142857</v>
      </c>
      <c r="BW416">
        <v>0</v>
      </c>
      <c r="BX416">
        <v>2165.66142857143</v>
      </c>
      <c r="BY416">
        <v>-48.5765035714286</v>
      </c>
      <c r="BZ416">
        <v>743.113892857143</v>
      </c>
      <c r="CA416">
        <v>790.536428571429</v>
      </c>
      <c r="CB416">
        <v>2.92821</v>
      </c>
      <c r="CC416">
        <v>773.5</v>
      </c>
      <c r="CD416">
        <v>21.5502464285714</v>
      </c>
      <c r="CE416">
        <v>1.86870285714286</v>
      </c>
      <c r="CF416">
        <v>1.64516214285714</v>
      </c>
      <c r="CG416">
        <v>16.3736357142857</v>
      </c>
      <c r="CH416">
        <v>14.38845</v>
      </c>
      <c r="CI416">
        <v>1999.97678571429</v>
      </c>
      <c r="CJ416">
        <v>0.980001321428572</v>
      </c>
      <c r="CK416">
        <v>0.0199990678571429</v>
      </c>
      <c r="CL416">
        <v>0</v>
      </c>
      <c r="CM416">
        <v>2.395625</v>
      </c>
      <c r="CN416">
        <v>0</v>
      </c>
      <c r="CO416">
        <v>4155.8425</v>
      </c>
      <c r="CP416">
        <v>16705.2214285714</v>
      </c>
      <c r="CQ416">
        <v>48.6915</v>
      </c>
      <c r="CR416">
        <v>51.0420714285714</v>
      </c>
      <c r="CS416">
        <v>49.812</v>
      </c>
      <c r="CT416">
        <v>48.562</v>
      </c>
      <c r="CU416">
        <v>47.875</v>
      </c>
      <c r="CV416">
        <v>1959.97678571429</v>
      </c>
      <c r="CW416">
        <v>40</v>
      </c>
      <c r="CX416">
        <v>0</v>
      </c>
      <c r="CY416">
        <v>1656178371</v>
      </c>
      <c r="CZ416">
        <v>0</v>
      </c>
      <c r="DA416">
        <v>0</v>
      </c>
      <c r="DB416" t="s">
        <v>356</v>
      </c>
      <c r="DC416">
        <v>1656081796.1</v>
      </c>
      <c r="DD416">
        <v>1656081786.6</v>
      </c>
      <c r="DE416">
        <v>0</v>
      </c>
      <c r="DF416">
        <v>0.447</v>
      </c>
      <c r="DG416">
        <v>0.012</v>
      </c>
      <c r="DH416">
        <v>1.816</v>
      </c>
      <c r="DI416">
        <v>-0.091</v>
      </c>
      <c r="DJ416">
        <v>420</v>
      </c>
      <c r="DK416">
        <v>13</v>
      </c>
      <c r="DL416">
        <v>0.64</v>
      </c>
      <c r="DM416">
        <v>0.22</v>
      </c>
      <c r="DN416">
        <v>-48.4102317073171</v>
      </c>
      <c r="DO416">
        <v>-3.04291986062711</v>
      </c>
      <c r="DP416">
        <v>0.33299233158901</v>
      </c>
      <c r="DQ416">
        <v>0</v>
      </c>
      <c r="DR416">
        <v>2.92565902439024</v>
      </c>
      <c r="DS416">
        <v>0.0446993728223019</v>
      </c>
      <c r="DT416">
        <v>0.00469993451167562</v>
      </c>
      <c r="DU416">
        <v>1</v>
      </c>
      <c r="DV416">
        <v>1</v>
      </c>
      <c r="DW416">
        <v>2</v>
      </c>
      <c r="DX416" t="s">
        <v>375</v>
      </c>
      <c r="DY416">
        <v>2.79544</v>
      </c>
      <c r="DZ416">
        <v>2.71651</v>
      </c>
      <c r="EA416">
        <v>0.115235</v>
      </c>
      <c r="EB416">
        <v>0.120272</v>
      </c>
      <c r="EC416">
        <v>0.0874581</v>
      </c>
      <c r="ED416">
        <v>0.0793327</v>
      </c>
      <c r="EE416">
        <v>24563.5</v>
      </c>
      <c r="EF416">
        <v>21209</v>
      </c>
      <c r="EG416">
        <v>24892.1</v>
      </c>
      <c r="EH416">
        <v>23514.7</v>
      </c>
      <c r="EI416">
        <v>38866.3</v>
      </c>
      <c r="EJ416">
        <v>35887.4</v>
      </c>
      <c r="EK416">
        <v>45105.7</v>
      </c>
      <c r="EL416">
        <v>42020</v>
      </c>
      <c r="EM416">
        <v>1.61192</v>
      </c>
      <c r="EN416">
        <v>2.05588</v>
      </c>
      <c r="EO416">
        <v>0.042133</v>
      </c>
      <c r="EP416">
        <v>0</v>
      </c>
      <c r="EQ416">
        <v>28.1293</v>
      </c>
      <c r="ER416">
        <v>999.9</v>
      </c>
      <c r="ES416">
        <v>25.302</v>
      </c>
      <c r="ET416">
        <v>41.453</v>
      </c>
      <c r="EU416">
        <v>26.5427</v>
      </c>
      <c r="EV416">
        <v>52.9236</v>
      </c>
      <c r="EW416">
        <v>33.0889</v>
      </c>
      <c r="EX416">
        <v>2</v>
      </c>
      <c r="EY416">
        <v>0.647619</v>
      </c>
      <c r="EZ416">
        <v>4.81831</v>
      </c>
      <c r="FA416">
        <v>20.1743</v>
      </c>
      <c r="FB416">
        <v>5.23346</v>
      </c>
      <c r="FC416">
        <v>11.992</v>
      </c>
      <c r="FD416">
        <v>4.95525</v>
      </c>
      <c r="FE416">
        <v>3.30387</v>
      </c>
      <c r="FF416">
        <v>9999</v>
      </c>
      <c r="FG416">
        <v>313.2</v>
      </c>
      <c r="FH416">
        <v>3909.8</v>
      </c>
      <c r="FI416">
        <v>9999</v>
      </c>
      <c r="FJ416">
        <v>1.86813</v>
      </c>
      <c r="FK416">
        <v>1.86401</v>
      </c>
      <c r="FL416">
        <v>1.87135</v>
      </c>
      <c r="FM416">
        <v>1.86262</v>
      </c>
      <c r="FN416">
        <v>1.86188</v>
      </c>
      <c r="FO416">
        <v>1.86827</v>
      </c>
      <c r="FP416">
        <v>1.85838</v>
      </c>
      <c r="FQ416">
        <v>1.86462</v>
      </c>
      <c r="FR416">
        <v>5</v>
      </c>
      <c r="FS416">
        <v>0</v>
      </c>
      <c r="FT416">
        <v>0</v>
      </c>
      <c r="FU416">
        <v>0</v>
      </c>
      <c r="FV416" t="s">
        <v>358</v>
      </c>
      <c r="FW416" t="s">
        <v>359</v>
      </c>
      <c r="FX416" t="s">
        <v>360</v>
      </c>
      <c r="FY416" t="s">
        <v>360</v>
      </c>
      <c r="FZ416" t="s">
        <v>360</v>
      </c>
      <c r="GA416" t="s">
        <v>360</v>
      </c>
      <c r="GB416">
        <v>0</v>
      </c>
      <c r="GC416">
        <v>100</v>
      </c>
      <c r="GD416">
        <v>100</v>
      </c>
      <c r="GE416">
        <v>1.893</v>
      </c>
      <c r="GF416">
        <v>0.0515</v>
      </c>
      <c r="GG416">
        <v>0.394990895927804</v>
      </c>
      <c r="GH416">
        <v>0.00311535208462502</v>
      </c>
      <c r="GI416">
        <v>-2.16445174003142e-06</v>
      </c>
      <c r="GJ416">
        <v>9.0383515404126e-10</v>
      </c>
      <c r="GK416">
        <v>0.0515542376217994</v>
      </c>
      <c r="GL416">
        <v>0</v>
      </c>
      <c r="GM416">
        <v>0</v>
      </c>
      <c r="GN416">
        <v>0</v>
      </c>
      <c r="GO416">
        <v>18</v>
      </c>
      <c r="GP416">
        <v>2154</v>
      </c>
      <c r="GQ416">
        <v>2</v>
      </c>
      <c r="GR416">
        <v>17</v>
      </c>
      <c r="GS416">
        <v>1609.6</v>
      </c>
      <c r="GT416">
        <v>1609.8</v>
      </c>
      <c r="GU416">
        <v>2.26196</v>
      </c>
      <c r="GV416">
        <v>2.39868</v>
      </c>
      <c r="GW416">
        <v>1.99829</v>
      </c>
      <c r="GX416">
        <v>2.65869</v>
      </c>
      <c r="GY416">
        <v>2.09351</v>
      </c>
      <c r="GZ416">
        <v>2.41821</v>
      </c>
      <c r="HA416">
        <v>45.2335</v>
      </c>
      <c r="HB416">
        <v>14.3597</v>
      </c>
      <c r="HC416">
        <v>18</v>
      </c>
      <c r="HD416">
        <v>378.281</v>
      </c>
      <c r="HE416">
        <v>677.203</v>
      </c>
      <c r="HF416">
        <v>22.9982</v>
      </c>
      <c r="HG416">
        <v>35.3149</v>
      </c>
      <c r="HH416">
        <v>30.0003</v>
      </c>
      <c r="HI416">
        <v>35.3478</v>
      </c>
      <c r="HJ416">
        <v>35.3131</v>
      </c>
      <c r="HK416">
        <v>45.2872</v>
      </c>
      <c r="HL416">
        <v>13.4369</v>
      </c>
      <c r="HM416">
        <v>2.71155</v>
      </c>
      <c r="HN416">
        <v>23</v>
      </c>
      <c r="HO416">
        <v>823.746</v>
      </c>
      <c r="HP416">
        <v>21.4718</v>
      </c>
      <c r="HQ416">
        <v>95.3848</v>
      </c>
      <c r="HR416">
        <v>98.7298</v>
      </c>
    </row>
    <row r="417" spans="1:226">
      <c r="A417">
        <v>401</v>
      </c>
      <c r="B417">
        <v>1656178377.1</v>
      </c>
      <c r="C417">
        <v>8580.59999990463</v>
      </c>
      <c r="D417" t="s">
        <v>1164</v>
      </c>
      <c r="E417" t="s">
        <v>1165</v>
      </c>
      <c r="F417">
        <v>5</v>
      </c>
      <c r="G417" t="s">
        <v>1069</v>
      </c>
      <c r="H417" t="s">
        <v>354</v>
      </c>
      <c r="I417">
        <v>1656178369.6</v>
      </c>
      <c r="J417">
        <f>(K417)/1000</f>
        <v>0</v>
      </c>
      <c r="K417">
        <f>IF(BF417, AN417, AH417)</f>
        <v>0</v>
      </c>
      <c r="L417">
        <f>IF(BF417, AI417, AG417)</f>
        <v>0</v>
      </c>
      <c r="M417">
        <f>BH417 - IF(AU417&gt;1, L417*BB417*100.0/(AW417*BV417), 0)</f>
        <v>0</v>
      </c>
      <c r="N417">
        <f>((T417-J417/2)*M417-L417)/(T417+J417/2)</f>
        <v>0</v>
      </c>
      <c r="O417">
        <f>N417*(BO417+BP417)/1000.0</f>
        <v>0</v>
      </c>
      <c r="P417">
        <f>(BH417 - IF(AU417&gt;1, L417*BB417*100.0/(AW417*BV417), 0))*(BO417+BP417)/1000.0</f>
        <v>0</v>
      </c>
      <c r="Q417">
        <f>2.0/((1/S417-1/R417)+SIGN(S417)*SQRT((1/S417-1/R417)*(1/S417-1/R417) + 4*BC417/((BC417+1)*(BC417+1))*(2*1/S417*1/R417-1/R417*1/R417)))</f>
        <v>0</v>
      </c>
      <c r="R417">
        <f>IF(LEFT(BD417,1)&lt;&gt;"0",IF(LEFT(BD417,1)="1",3.0,BE417),$D$5+$E$5*(BV417*BO417/($K$5*1000))+$F$5*(BV417*BO417/($K$5*1000))*MAX(MIN(BB417,$J$5),$I$5)*MAX(MIN(BB417,$J$5),$I$5)+$G$5*MAX(MIN(BB417,$J$5),$I$5)*(BV417*BO417/($K$5*1000))+$H$5*(BV417*BO417/($K$5*1000))*(BV417*BO417/($K$5*1000)))</f>
        <v>0</v>
      </c>
      <c r="S417">
        <f>J417*(1000-(1000*0.61365*exp(17.502*W417/(240.97+W417))/(BO417+BP417)+BJ417)/2)/(1000*0.61365*exp(17.502*W417/(240.97+W417))/(BO417+BP417)-BJ417)</f>
        <v>0</v>
      </c>
      <c r="T417">
        <f>1/((BC417+1)/(Q417/1.6)+1/(R417/1.37)) + BC417/((BC417+1)/(Q417/1.6) + BC417/(R417/1.37))</f>
        <v>0</v>
      </c>
      <c r="U417">
        <f>(AX417*BA417)</f>
        <v>0</v>
      </c>
      <c r="V417">
        <f>(BQ417+(U417+2*0.95*5.67E-8*(((BQ417+$B$7)+273)^4-(BQ417+273)^4)-44100*J417)/(1.84*29.3*R417+8*0.95*5.67E-8*(BQ417+273)^3))</f>
        <v>0</v>
      </c>
      <c r="W417">
        <f>($C$7*BR417+$D$7*BS417+$E$7*V417)</f>
        <v>0</v>
      </c>
      <c r="X417">
        <f>0.61365*exp(17.502*W417/(240.97+W417))</f>
        <v>0</v>
      </c>
      <c r="Y417">
        <f>(Z417/AA417*100)</f>
        <v>0</v>
      </c>
      <c r="Z417">
        <f>BJ417*(BO417+BP417)/1000</f>
        <v>0</v>
      </c>
      <c r="AA417">
        <f>0.61365*exp(17.502*BQ417/(240.97+BQ417))</f>
        <v>0</v>
      </c>
      <c r="AB417">
        <f>(X417-BJ417*(BO417+BP417)/1000)</f>
        <v>0</v>
      </c>
      <c r="AC417">
        <f>(-J417*44100)</f>
        <v>0</v>
      </c>
      <c r="AD417">
        <f>2*29.3*R417*0.92*(BQ417-W417)</f>
        <v>0</v>
      </c>
      <c r="AE417">
        <f>2*0.95*5.67E-8*(((BQ417+$B$7)+273)^4-(W417+273)^4)</f>
        <v>0</v>
      </c>
      <c r="AF417">
        <f>U417+AE417+AC417+AD417</f>
        <v>0</v>
      </c>
      <c r="AG417">
        <f>BN417*AU417*(BI417-BH417*(1000-AU417*BK417)/(1000-AU417*BJ417))/(100*BB417)</f>
        <v>0</v>
      </c>
      <c r="AH417">
        <f>1000*BN417*AU417*(BJ417-BK417)/(100*BB417*(1000-AU417*BJ417))</f>
        <v>0</v>
      </c>
      <c r="AI417">
        <f>(AJ417 - AK417 - BO417*1E3/(8.314*(BQ417+273.15)) * AM417/BN417 * AL417) * BN417/(100*BB417) * (1000 - BK417)/1000</f>
        <v>0</v>
      </c>
      <c r="AJ417">
        <v>823.017180892777</v>
      </c>
      <c r="AK417">
        <v>784.220375757576</v>
      </c>
      <c r="AL417">
        <v>3.37270533030394</v>
      </c>
      <c r="AM417">
        <v>66.8791295420707</v>
      </c>
      <c r="AN417">
        <f>(AP417 - AO417 + BO417*1E3/(8.314*(BQ417+273.15)) * AR417/BN417 * AQ417) * BN417/(100*BB417) * 1000/(1000 - AP417)</f>
        <v>0</v>
      </c>
      <c r="AO417">
        <v>21.5586332290994</v>
      </c>
      <c r="AP417">
        <v>24.5053223776224</v>
      </c>
      <c r="AQ417">
        <v>0.00010935110722635</v>
      </c>
      <c r="AR417">
        <v>78.9869845117547</v>
      </c>
      <c r="AS417">
        <v>56</v>
      </c>
      <c r="AT417">
        <v>11</v>
      </c>
      <c r="AU417">
        <f>IF(AS417*$H$13&gt;=AW417,1.0,(AW417/(AW417-AS417*$H$13)))</f>
        <v>0</v>
      </c>
      <c r="AV417">
        <f>(AU417-1)*100</f>
        <v>0</v>
      </c>
      <c r="AW417">
        <f>MAX(0,($B$13+$C$13*BV417)/(1+$D$13*BV417)*BO417/(BQ417+273)*$E$13)</f>
        <v>0</v>
      </c>
      <c r="AX417">
        <f>$B$11*BW417+$C$11*BX417+$F$11*CI417*(1-CL417)</f>
        <v>0</v>
      </c>
      <c r="AY417">
        <f>AX417*AZ417</f>
        <v>0</v>
      </c>
      <c r="AZ417">
        <f>($B$11*$D$9+$C$11*$D$9+$F$11*((CV417+CN417)/MAX(CV417+CN417+CW417, 0.1)*$I$9+CW417/MAX(CV417+CN417+CW417, 0.1)*$J$9))/($B$11+$C$11+$F$11)</f>
        <v>0</v>
      </c>
      <c r="BA417">
        <f>($B$11*$K$9+$C$11*$K$9+$F$11*((CV417+CN417)/MAX(CV417+CN417+CW417, 0.1)*$P$9+CW417/MAX(CV417+CN417+CW417, 0.1)*$Q$9))/($B$11+$C$11+$F$11)</f>
        <v>0</v>
      </c>
      <c r="BB417">
        <v>2.18</v>
      </c>
      <c r="BC417">
        <v>0.5</v>
      </c>
      <c r="BD417" t="s">
        <v>355</v>
      </c>
      <c r="BE417">
        <v>2</v>
      </c>
      <c r="BF417" t="b">
        <v>1</v>
      </c>
      <c r="BG417">
        <v>1656178369.6</v>
      </c>
      <c r="BH417">
        <v>742.121814814815</v>
      </c>
      <c r="BI417">
        <v>791.140592592593</v>
      </c>
      <c r="BJ417">
        <v>24.4896592592593</v>
      </c>
      <c r="BK417">
        <v>21.5550333333333</v>
      </c>
      <c r="BL417">
        <v>740.240333333333</v>
      </c>
      <c r="BM417">
        <v>24.4380851851852</v>
      </c>
      <c r="BN417">
        <v>500.006962962963</v>
      </c>
      <c r="BO417">
        <v>76.3404777777778</v>
      </c>
      <c r="BP417">
        <v>0.0999892814814815</v>
      </c>
      <c r="BQ417">
        <v>27.7282592592593</v>
      </c>
      <c r="BR417">
        <v>28.8094851851852</v>
      </c>
      <c r="BS417">
        <v>999.9</v>
      </c>
      <c r="BT417">
        <v>0</v>
      </c>
      <c r="BU417">
        <v>0</v>
      </c>
      <c r="BV417">
        <v>10008.9577777778</v>
      </c>
      <c r="BW417">
        <v>0</v>
      </c>
      <c r="BX417">
        <v>2166.79592592593</v>
      </c>
      <c r="BY417">
        <v>-49.0187</v>
      </c>
      <c r="BZ417">
        <v>760.752592592593</v>
      </c>
      <c r="CA417">
        <v>808.569407407407</v>
      </c>
      <c r="CB417">
        <v>2.93461666666667</v>
      </c>
      <c r="CC417">
        <v>791.140592592593</v>
      </c>
      <c r="CD417">
        <v>21.5550333333333</v>
      </c>
      <c r="CE417">
        <v>1.86955111111111</v>
      </c>
      <c r="CF417">
        <v>1.64552148148148</v>
      </c>
      <c r="CG417">
        <v>16.3807592592593</v>
      </c>
      <c r="CH417">
        <v>14.391837037037</v>
      </c>
      <c r="CI417">
        <v>2000.00074074074</v>
      </c>
      <c r="CJ417">
        <v>0.980001555555556</v>
      </c>
      <c r="CK417">
        <v>0.0199988259259259</v>
      </c>
      <c r="CL417">
        <v>0</v>
      </c>
      <c r="CM417">
        <v>2.42596666666667</v>
      </c>
      <c r="CN417">
        <v>0</v>
      </c>
      <c r="CO417">
        <v>4163.01666666667</v>
      </c>
      <c r="CP417">
        <v>16705.4222222222</v>
      </c>
      <c r="CQ417">
        <v>48.6916666666666</v>
      </c>
      <c r="CR417">
        <v>51.0574074074074</v>
      </c>
      <c r="CS417">
        <v>49.812</v>
      </c>
      <c r="CT417">
        <v>48.562</v>
      </c>
      <c r="CU417">
        <v>47.875</v>
      </c>
      <c r="CV417">
        <v>1960.00074074074</v>
      </c>
      <c r="CW417">
        <v>40</v>
      </c>
      <c r="CX417">
        <v>0</v>
      </c>
      <c r="CY417">
        <v>1656178376.4</v>
      </c>
      <c r="CZ417">
        <v>0</v>
      </c>
      <c r="DA417">
        <v>0</v>
      </c>
      <c r="DB417" t="s">
        <v>356</v>
      </c>
      <c r="DC417">
        <v>1656081796.1</v>
      </c>
      <c r="DD417">
        <v>1656081786.6</v>
      </c>
      <c r="DE417">
        <v>0</v>
      </c>
      <c r="DF417">
        <v>0.447</v>
      </c>
      <c r="DG417">
        <v>0.012</v>
      </c>
      <c r="DH417">
        <v>1.816</v>
      </c>
      <c r="DI417">
        <v>-0.091</v>
      </c>
      <c r="DJ417">
        <v>420</v>
      </c>
      <c r="DK417">
        <v>13</v>
      </c>
      <c r="DL417">
        <v>0.64</v>
      </c>
      <c r="DM417">
        <v>0.22</v>
      </c>
      <c r="DN417">
        <v>-48.7945707317073</v>
      </c>
      <c r="DO417">
        <v>-5.11566898954701</v>
      </c>
      <c r="DP417">
        <v>0.513099411869124</v>
      </c>
      <c r="DQ417">
        <v>0</v>
      </c>
      <c r="DR417">
        <v>2.93128975609756</v>
      </c>
      <c r="DS417">
        <v>0.0721910801393748</v>
      </c>
      <c r="DT417">
        <v>0.00732210102055045</v>
      </c>
      <c r="DU417">
        <v>1</v>
      </c>
      <c r="DV417">
        <v>1</v>
      </c>
      <c r="DW417">
        <v>2</v>
      </c>
      <c r="DX417" t="s">
        <v>375</v>
      </c>
      <c r="DY417">
        <v>2.7953</v>
      </c>
      <c r="DZ417">
        <v>2.71656</v>
      </c>
      <c r="EA417">
        <v>0.116937</v>
      </c>
      <c r="EB417">
        <v>0.121956</v>
      </c>
      <c r="EC417">
        <v>0.0874867</v>
      </c>
      <c r="ED417">
        <v>0.0793203</v>
      </c>
      <c r="EE417">
        <v>24515.9</v>
      </c>
      <c r="EF417">
        <v>21168</v>
      </c>
      <c r="EG417">
        <v>24891.8</v>
      </c>
      <c r="EH417">
        <v>23514.3</v>
      </c>
      <c r="EI417">
        <v>38865</v>
      </c>
      <c r="EJ417">
        <v>35887.8</v>
      </c>
      <c r="EK417">
        <v>45105.6</v>
      </c>
      <c r="EL417">
        <v>42019.9</v>
      </c>
      <c r="EM417">
        <v>1.61175</v>
      </c>
      <c r="EN417">
        <v>2.05595</v>
      </c>
      <c r="EO417">
        <v>0.0421628</v>
      </c>
      <c r="EP417">
        <v>0</v>
      </c>
      <c r="EQ417">
        <v>28.1269</v>
      </c>
      <c r="ER417">
        <v>999.9</v>
      </c>
      <c r="ES417">
        <v>25.302</v>
      </c>
      <c r="ET417">
        <v>41.473</v>
      </c>
      <c r="EU417">
        <v>26.5699</v>
      </c>
      <c r="EV417">
        <v>52.6936</v>
      </c>
      <c r="EW417">
        <v>33.0809</v>
      </c>
      <c r="EX417">
        <v>2</v>
      </c>
      <c r="EY417">
        <v>0.647769</v>
      </c>
      <c r="EZ417">
        <v>4.81234</v>
      </c>
      <c r="FA417">
        <v>20.1744</v>
      </c>
      <c r="FB417">
        <v>5.23376</v>
      </c>
      <c r="FC417">
        <v>11.992</v>
      </c>
      <c r="FD417">
        <v>4.95545</v>
      </c>
      <c r="FE417">
        <v>3.304</v>
      </c>
      <c r="FF417">
        <v>9999</v>
      </c>
      <c r="FG417">
        <v>313.2</v>
      </c>
      <c r="FH417">
        <v>3909.8</v>
      </c>
      <c r="FI417">
        <v>9999</v>
      </c>
      <c r="FJ417">
        <v>1.86814</v>
      </c>
      <c r="FK417">
        <v>1.86401</v>
      </c>
      <c r="FL417">
        <v>1.87135</v>
      </c>
      <c r="FM417">
        <v>1.86263</v>
      </c>
      <c r="FN417">
        <v>1.86189</v>
      </c>
      <c r="FO417">
        <v>1.86826</v>
      </c>
      <c r="FP417">
        <v>1.85837</v>
      </c>
      <c r="FQ417">
        <v>1.86462</v>
      </c>
      <c r="FR417">
        <v>5</v>
      </c>
      <c r="FS417">
        <v>0</v>
      </c>
      <c r="FT417">
        <v>0</v>
      </c>
      <c r="FU417">
        <v>0</v>
      </c>
      <c r="FV417" t="s">
        <v>358</v>
      </c>
      <c r="FW417" t="s">
        <v>359</v>
      </c>
      <c r="FX417" t="s">
        <v>360</v>
      </c>
      <c r="FY417" t="s">
        <v>360</v>
      </c>
      <c r="FZ417" t="s">
        <v>360</v>
      </c>
      <c r="GA417" t="s">
        <v>360</v>
      </c>
      <c r="GB417">
        <v>0</v>
      </c>
      <c r="GC417">
        <v>100</v>
      </c>
      <c r="GD417">
        <v>100</v>
      </c>
      <c r="GE417">
        <v>1.916</v>
      </c>
      <c r="GF417">
        <v>0.0515</v>
      </c>
      <c r="GG417">
        <v>0.394990895927804</v>
      </c>
      <c r="GH417">
        <v>0.00311535208462502</v>
      </c>
      <c r="GI417">
        <v>-2.16445174003142e-06</v>
      </c>
      <c r="GJ417">
        <v>9.0383515404126e-10</v>
      </c>
      <c r="GK417">
        <v>0.0515542376217994</v>
      </c>
      <c r="GL417">
        <v>0</v>
      </c>
      <c r="GM417">
        <v>0</v>
      </c>
      <c r="GN417">
        <v>0</v>
      </c>
      <c r="GO417">
        <v>18</v>
      </c>
      <c r="GP417">
        <v>2154</v>
      </c>
      <c r="GQ417">
        <v>2</v>
      </c>
      <c r="GR417">
        <v>17</v>
      </c>
      <c r="GS417">
        <v>1609.7</v>
      </c>
      <c r="GT417">
        <v>1609.8</v>
      </c>
      <c r="GU417">
        <v>2.29736</v>
      </c>
      <c r="GV417">
        <v>2.39502</v>
      </c>
      <c r="GW417">
        <v>1.99829</v>
      </c>
      <c r="GX417">
        <v>2.65869</v>
      </c>
      <c r="GY417">
        <v>2.09473</v>
      </c>
      <c r="GZ417">
        <v>2.42065</v>
      </c>
      <c r="HA417">
        <v>45.2619</v>
      </c>
      <c r="HB417">
        <v>14.3597</v>
      </c>
      <c r="HC417">
        <v>18</v>
      </c>
      <c r="HD417">
        <v>378.203</v>
      </c>
      <c r="HE417">
        <v>677.293</v>
      </c>
      <c r="HF417">
        <v>22.9985</v>
      </c>
      <c r="HG417">
        <v>35.3172</v>
      </c>
      <c r="HH417">
        <v>30.0002</v>
      </c>
      <c r="HI417">
        <v>35.3511</v>
      </c>
      <c r="HJ417">
        <v>35.3154</v>
      </c>
      <c r="HK417">
        <v>45.9851</v>
      </c>
      <c r="HL417">
        <v>13.715</v>
      </c>
      <c r="HM417">
        <v>2.3376</v>
      </c>
      <c r="HN417">
        <v>23</v>
      </c>
      <c r="HO417">
        <v>843.837</v>
      </c>
      <c r="HP417">
        <v>21.4474</v>
      </c>
      <c r="HQ417">
        <v>95.3842</v>
      </c>
      <c r="HR417">
        <v>98.7291</v>
      </c>
    </row>
    <row r="418" spans="1:226">
      <c r="A418">
        <v>402</v>
      </c>
      <c r="B418">
        <v>1656178382.1</v>
      </c>
      <c r="C418">
        <v>8585.59999990463</v>
      </c>
      <c r="D418" t="s">
        <v>1166</v>
      </c>
      <c r="E418" t="s">
        <v>1167</v>
      </c>
      <c r="F418">
        <v>5</v>
      </c>
      <c r="G418" t="s">
        <v>1069</v>
      </c>
      <c r="H418" t="s">
        <v>354</v>
      </c>
      <c r="I418">
        <v>1656178374.31429</v>
      </c>
      <c r="J418">
        <f>(K418)/1000</f>
        <v>0</v>
      </c>
      <c r="K418">
        <f>IF(BF418, AN418, AH418)</f>
        <v>0</v>
      </c>
      <c r="L418">
        <f>IF(BF418, AI418, AG418)</f>
        <v>0</v>
      </c>
      <c r="M418">
        <f>BH418 - IF(AU418&gt;1, L418*BB418*100.0/(AW418*BV418), 0)</f>
        <v>0</v>
      </c>
      <c r="N418">
        <f>((T418-J418/2)*M418-L418)/(T418+J418/2)</f>
        <v>0</v>
      </c>
      <c r="O418">
        <f>N418*(BO418+BP418)/1000.0</f>
        <v>0</v>
      </c>
      <c r="P418">
        <f>(BH418 - IF(AU418&gt;1, L418*BB418*100.0/(AW418*BV418), 0))*(BO418+BP418)/1000.0</f>
        <v>0</v>
      </c>
      <c r="Q418">
        <f>2.0/((1/S418-1/R418)+SIGN(S418)*SQRT((1/S418-1/R418)*(1/S418-1/R418) + 4*BC418/((BC418+1)*(BC418+1))*(2*1/S418*1/R418-1/R418*1/R418)))</f>
        <v>0</v>
      </c>
      <c r="R418">
        <f>IF(LEFT(BD418,1)&lt;&gt;"0",IF(LEFT(BD418,1)="1",3.0,BE418),$D$5+$E$5*(BV418*BO418/($K$5*1000))+$F$5*(BV418*BO418/($K$5*1000))*MAX(MIN(BB418,$J$5),$I$5)*MAX(MIN(BB418,$J$5),$I$5)+$G$5*MAX(MIN(BB418,$J$5),$I$5)*(BV418*BO418/($K$5*1000))+$H$5*(BV418*BO418/($K$5*1000))*(BV418*BO418/($K$5*1000)))</f>
        <v>0</v>
      </c>
      <c r="S418">
        <f>J418*(1000-(1000*0.61365*exp(17.502*W418/(240.97+W418))/(BO418+BP418)+BJ418)/2)/(1000*0.61365*exp(17.502*W418/(240.97+W418))/(BO418+BP418)-BJ418)</f>
        <v>0</v>
      </c>
      <c r="T418">
        <f>1/((BC418+1)/(Q418/1.6)+1/(R418/1.37)) + BC418/((BC418+1)/(Q418/1.6) + BC418/(R418/1.37))</f>
        <v>0</v>
      </c>
      <c r="U418">
        <f>(AX418*BA418)</f>
        <v>0</v>
      </c>
      <c r="V418">
        <f>(BQ418+(U418+2*0.95*5.67E-8*(((BQ418+$B$7)+273)^4-(BQ418+273)^4)-44100*J418)/(1.84*29.3*R418+8*0.95*5.67E-8*(BQ418+273)^3))</f>
        <v>0</v>
      </c>
      <c r="W418">
        <f>($C$7*BR418+$D$7*BS418+$E$7*V418)</f>
        <v>0</v>
      </c>
      <c r="X418">
        <f>0.61365*exp(17.502*W418/(240.97+W418))</f>
        <v>0</v>
      </c>
      <c r="Y418">
        <f>(Z418/AA418*100)</f>
        <v>0</v>
      </c>
      <c r="Z418">
        <f>BJ418*(BO418+BP418)/1000</f>
        <v>0</v>
      </c>
      <c r="AA418">
        <f>0.61365*exp(17.502*BQ418/(240.97+BQ418))</f>
        <v>0</v>
      </c>
      <c r="AB418">
        <f>(X418-BJ418*(BO418+BP418)/1000)</f>
        <v>0</v>
      </c>
      <c r="AC418">
        <f>(-J418*44100)</f>
        <v>0</v>
      </c>
      <c r="AD418">
        <f>2*29.3*R418*0.92*(BQ418-W418)</f>
        <v>0</v>
      </c>
      <c r="AE418">
        <f>2*0.95*5.67E-8*(((BQ418+$B$7)+273)^4-(W418+273)^4)</f>
        <v>0</v>
      </c>
      <c r="AF418">
        <f>U418+AE418+AC418+AD418</f>
        <v>0</v>
      </c>
      <c r="AG418">
        <f>BN418*AU418*(BI418-BH418*(1000-AU418*BK418)/(1000-AU418*BJ418))/(100*BB418)</f>
        <v>0</v>
      </c>
      <c r="AH418">
        <f>1000*BN418*AU418*(BJ418-BK418)/(100*BB418*(1000-AU418*BJ418))</f>
        <v>0</v>
      </c>
      <c r="AI418">
        <f>(AJ418 - AK418 - BO418*1E3/(8.314*(BQ418+273.15)) * AM418/BN418 * AL418) * BN418/(100*BB418) * (1000 - BK418)/1000</f>
        <v>0</v>
      </c>
      <c r="AJ418">
        <v>840.198591342983</v>
      </c>
      <c r="AK418">
        <v>801.106454545455</v>
      </c>
      <c r="AL418">
        <v>3.38323401268178</v>
      </c>
      <c r="AM418">
        <v>66.8791295420707</v>
      </c>
      <c r="AN418">
        <f>(AP418 - AO418 + BO418*1E3/(8.314*(BQ418+273.15)) * AR418/BN418 * AQ418) * BN418/(100*BB418) * 1000/(1000 - AP418)</f>
        <v>0</v>
      </c>
      <c r="AO418">
        <v>21.5450761952626</v>
      </c>
      <c r="AP418">
        <v>24.5022909090909</v>
      </c>
      <c r="AQ418">
        <v>8.20585055502891e-05</v>
      </c>
      <c r="AR418">
        <v>78.9869845117547</v>
      </c>
      <c r="AS418">
        <v>56</v>
      </c>
      <c r="AT418">
        <v>11</v>
      </c>
      <c r="AU418">
        <f>IF(AS418*$H$13&gt;=AW418,1.0,(AW418/(AW418-AS418*$H$13)))</f>
        <v>0</v>
      </c>
      <c r="AV418">
        <f>(AU418-1)*100</f>
        <v>0</v>
      </c>
      <c r="AW418">
        <f>MAX(0,($B$13+$C$13*BV418)/(1+$D$13*BV418)*BO418/(BQ418+273)*$E$13)</f>
        <v>0</v>
      </c>
      <c r="AX418">
        <f>$B$11*BW418+$C$11*BX418+$F$11*CI418*(1-CL418)</f>
        <v>0</v>
      </c>
      <c r="AY418">
        <f>AX418*AZ418</f>
        <v>0</v>
      </c>
      <c r="AZ418">
        <f>($B$11*$D$9+$C$11*$D$9+$F$11*((CV418+CN418)/MAX(CV418+CN418+CW418, 0.1)*$I$9+CW418/MAX(CV418+CN418+CW418, 0.1)*$J$9))/($B$11+$C$11+$F$11)</f>
        <v>0</v>
      </c>
      <c r="BA418">
        <f>($B$11*$K$9+$C$11*$K$9+$F$11*((CV418+CN418)/MAX(CV418+CN418+CW418, 0.1)*$P$9+CW418/MAX(CV418+CN418+CW418, 0.1)*$Q$9))/($B$11+$C$11+$F$11)</f>
        <v>0</v>
      </c>
      <c r="BB418">
        <v>2.18</v>
      </c>
      <c r="BC418">
        <v>0.5</v>
      </c>
      <c r="BD418" t="s">
        <v>355</v>
      </c>
      <c r="BE418">
        <v>2</v>
      </c>
      <c r="BF418" t="b">
        <v>1</v>
      </c>
      <c r="BG418">
        <v>1656178374.31429</v>
      </c>
      <c r="BH418">
        <v>757.52875</v>
      </c>
      <c r="BI418">
        <v>807.016357142857</v>
      </c>
      <c r="BJ418">
        <v>24.4981285714286</v>
      </c>
      <c r="BK418">
        <v>21.5377857142857</v>
      </c>
      <c r="BL418">
        <v>755.62575</v>
      </c>
      <c r="BM418">
        <v>24.44655</v>
      </c>
      <c r="BN418">
        <v>500.010785714286</v>
      </c>
      <c r="BO418">
        <v>76.3401178571429</v>
      </c>
      <c r="BP418">
        <v>0.100003135714286</v>
      </c>
      <c r="BQ418">
        <v>27.7302</v>
      </c>
      <c r="BR418">
        <v>28.8132714285714</v>
      </c>
      <c r="BS418">
        <v>999.9</v>
      </c>
      <c r="BT418">
        <v>0</v>
      </c>
      <c r="BU418">
        <v>0</v>
      </c>
      <c r="BV418">
        <v>10001.6728571429</v>
      </c>
      <c r="BW418">
        <v>0</v>
      </c>
      <c r="BX418">
        <v>2165.23464285714</v>
      </c>
      <c r="BY418">
        <v>-49.4875642857143</v>
      </c>
      <c r="BZ418">
        <v>776.553035714286</v>
      </c>
      <c r="CA418">
        <v>824.78</v>
      </c>
      <c r="CB418">
        <v>2.9603325</v>
      </c>
      <c r="CC418">
        <v>807.016357142857</v>
      </c>
      <c r="CD418">
        <v>21.5377857142857</v>
      </c>
      <c r="CE418">
        <v>1.87018892857143</v>
      </c>
      <c r="CF418">
        <v>1.64419678571429</v>
      </c>
      <c r="CG418">
        <v>16.3861214285714</v>
      </c>
      <c r="CH418">
        <v>14.3793714285714</v>
      </c>
      <c r="CI418">
        <v>1999.98714285714</v>
      </c>
      <c r="CJ418">
        <v>0.980001535714286</v>
      </c>
      <c r="CK418">
        <v>0.0199988464285714</v>
      </c>
      <c r="CL418">
        <v>0</v>
      </c>
      <c r="CM418">
        <v>2.40801071428571</v>
      </c>
      <c r="CN418">
        <v>0</v>
      </c>
      <c r="CO418">
        <v>4168.02178571429</v>
      </c>
      <c r="CP418">
        <v>16705.3071428571</v>
      </c>
      <c r="CQ418">
        <v>48.70275</v>
      </c>
      <c r="CR418">
        <v>51.0553571428571</v>
      </c>
      <c r="CS418">
        <v>49.812</v>
      </c>
      <c r="CT418">
        <v>48.571</v>
      </c>
      <c r="CU418">
        <v>47.875</v>
      </c>
      <c r="CV418">
        <v>1959.98714285714</v>
      </c>
      <c r="CW418">
        <v>40</v>
      </c>
      <c r="CX418">
        <v>0</v>
      </c>
      <c r="CY418">
        <v>1656178381.2</v>
      </c>
      <c r="CZ418">
        <v>0</v>
      </c>
      <c r="DA418">
        <v>0</v>
      </c>
      <c r="DB418" t="s">
        <v>356</v>
      </c>
      <c r="DC418">
        <v>1656081796.1</v>
      </c>
      <c r="DD418">
        <v>1656081786.6</v>
      </c>
      <c r="DE418">
        <v>0</v>
      </c>
      <c r="DF418">
        <v>0.447</v>
      </c>
      <c r="DG418">
        <v>0.012</v>
      </c>
      <c r="DH418">
        <v>1.816</v>
      </c>
      <c r="DI418">
        <v>-0.091</v>
      </c>
      <c r="DJ418">
        <v>420</v>
      </c>
      <c r="DK418">
        <v>13</v>
      </c>
      <c r="DL418">
        <v>0.64</v>
      </c>
      <c r="DM418">
        <v>0.22</v>
      </c>
      <c r="DN418">
        <v>-49.1339292682927</v>
      </c>
      <c r="DO418">
        <v>-5.52651846689894</v>
      </c>
      <c r="DP418">
        <v>0.550384472379127</v>
      </c>
      <c r="DQ418">
        <v>0</v>
      </c>
      <c r="DR418">
        <v>2.94439658536585</v>
      </c>
      <c r="DS418">
        <v>0.205806480836238</v>
      </c>
      <c r="DT418">
        <v>0.0263892857609754</v>
      </c>
      <c r="DU418">
        <v>0</v>
      </c>
      <c r="DV418">
        <v>0</v>
      </c>
      <c r="DW418">
        <v>2</v>
      </c>
      <c r="DX418" t="s">
        <v>357</v>
      </c>
      <c r="DY418">
        <v>2.79521</v>
      </c>
      <c r="DZ418">
        <v>2.71643</v>
      </c>
      <c r="EA418">
        <v>0.118628</v>
      </c>
      <c r="EB418">
        <v>0.123648</v>
      </c>
      <c r="EC418">
        <v>0.0874679</v>
      </c>
      <c r="ED418">
        <v>0.0789917</v>
      </c>
      <c r="EE418">
        <v>24469</v>
      </c>
      <c r="EF418">
        <v>21127.2</v>
      </c>
      <c r="EG418">
        <v>24891.8</v>
      </c>
      <c r="EH418">
        <v>23514.3</v>
      </c>
      <c r="EI418">
        <v>38865.6</v>
      </c>
      <c r="EJ418">
        <v>35900.9</v>
      </c>
      <c r="EK418">
        <v>45105.3</v>
      </c>
      <c r="EL418">
        <v>42020.2</v>
      </c>
      <c r="EM418">
        <v>1.61162</v>
      </c>
      <c r="EN418">
        <v>2.05597</v>
      </c>
      <c r="EO418">
        <v>0.042934</v>
      </c>
      <c r="EP418">
        <v>0</v>
      </c>
      <c r="EQ418">
        <v>28.1269</v>
      </c>
      <c r="ER418">
        <v>999.9</v>
      </c>
      <c r="ES418">
        <v>25.253</v>
      </c>
      <c r="ET418">
        <v>41.473</v>
      </c>
      <c r="EU418">
        <v>26.5234</v>
      </c>
      <c r="EV418">
        <v>53.0936</v>
      </c>
      <c r="EW418">
        <v>33.2652</v>
      </c>
      <c r="EX418">
        <v>2</v>
      </c>
      <c r="EY418">
        <v>0.647856</v>
      </c>
      <c r="EZ418">
        <v>4.81612</v>
      </c>
      <c r="FA418">
        <v>20.1743</v>
      </c>
      <c r="FB418">
        <v>5.23361</v>
      </c>
      <c r="FC418">
        <v>11.992</v>
      </c>
      <c r="FD418">
        <v>4.95535</v>
      </c>
      <c r="FE418">
        <v>3.30387</v>
      </c>
      <c r="FF418">
        <v>9999</v>
      </c>
      <c r="FG418">
        <v>313.2</v>
      </c>
      <c r="FH418">
        <v>3910</v>
      </c>
      <c r="FI418">
        <v>9999</v>
      </c>
      <c r="FJ418">
        <v>1.86814</v>
      </c>
      <c r="FK418">
        <v>1.86401</v>
      </c>
      <c r="FL418">
        <v>1.87134</v>
      </c>
      <c r="FM418">
        <v>1.86263</v>
      </c>
      <c r="FN418">
        <v>1.86188</v>
      </c>
      <c r="FO418">
        <v>1.86825</v>
      </c>
      <c r="FP418">
        <v>1.85837</v>
      </c>
      <c r="FQ418">
        <v>1.86462</v>
      </c>
      <c r="FR418">
        <v>5</v>
      </c>
      <c r="FS418">
        <v>0</v>
      </c>
      <c r="FT418">
        <v>0</v>
      </c>
      <c r="FU418">
        <v>0</v>
      </c>
      <c r="FV418" t="s">
        <v>358</v>
      </c>
      <c r="FW418" t="s">
        <v>359</v>
      </c>
      <c r="FX418" t="s">
        <v>360</v>
      </c>
      <c r="FY418" t="s">
        <v>360</v>
      </c>
      <c r="FZ418" t="s">
        <v>360</v>
      </c>
      <c r="GA418" t="s">
        <v>360</v>
      </c>
      <c r="GB418">
        <v>0</v>
      </c>
      <c r="GC418">
        <v>100</v>
      </c>
      <c r="GD418">
        <v>100</v>
      </c>
      <c r="GE418">
        <v>1.938</v>
      </c>
      <c r="GF418">
        <v>0.0516</v>
      </c>
      <c r="GG418">
        <v>0.394990895927804</v>
      </c>
      <c r="GH418">
        <v>0.00311535208462502</v>
      </c>
      <c r="GI418">
        <v>-2.16445174003142e-06</v>
      </c>
      <c r="GJ418">
        <v>9.0383515404126e-10</v>
      </c>
      <c r="GK418">
        <v>0.0515542376217994</v>
      </c>
      <c r="GL418">
        <v>0</v>
      </c>
      <c r="GM418">
        <v>0</v>
      </c>
      <c r="GN418">
        <v>0</v>
      </c>
      <c r="GO418">
        <v>18</v>
      </c>
      <c r="GP418">
        <v>2154</v>
      </c>
      <c r="GQ418">
        <v>2</v>
      </c>
      <c r="GR418">
        <v>17</v>
      </c>
      <c r="GS418">
        <v>1609.8</v>
      </c>
      <c r="GT418">
        <v>1609.9</v>
      </c>
      <c r="GU418">
        <v>2.33521</v>
      </c>
      <c r="GV418">
        <v>2.39014</v>
      </c>
      <c r="GW418">
        <v>1.99829</v>
      </c>
      <c r="GX418">
        <v>2.65869</v>
      </c>
      <c r="GY418">
        <v>2.09351</v>
      </c>
      <c r="GZ418">
        <v>2.43286</v>
      </c>
      <c r="HA418">
        <v>45.2619</v>
      </c>
      <c r="HB418">
        <v>14.3509</v>
      </c>
      <c r="HC418">
        <v>18</v>
      </c>
      <c r="HD418">
        <v>378.146</v>
      </c>
      <c r="HE418">
        <v>677.341</v>
      </c>
      <c r="HF418">
        <v>23</v>
      </c>
      <c r="HG418">
        <v>35.3189</v>
      </c>
      <c r="HH418">
        <v>30.0002</v>
      </c>
      <c r="HI418">
        <v>35.3531</v>
      </c>
      <c r="HJ418">
        <v>35.3177</v>
      </c>
      <c r="HK418">
        <v>46.7499</v>
      </c>
      <c r="HL418">
        <v>13.715</v>
      </c>
      <c r="HM418">
        <v>2.3376</v>
      </c>
      <c r="HN418">
        <v>23</v>
      </c>
      <c r="HO418">
        <v>857.239</v>
      </c>
      <c r="HP418">
        <v>21.4407</v>
      </c>
      <c r="HQ418">
        <v>95.384</v>
      </c>
      <c r="HR418">
        <v>98.7295</v>
      </c>
    </row>
    <row r="419" spans="1:226">
      <c r="A419">
        <v>403</v>
      </c>
      <c r="B419">
        <v>1656178387.1</v>
      </c>
      <c r="C419">
        <v>8590.59999990463</v>
      </c>
      <c r="D419" t="s">
        <v>1168</v>
      </c>
      <c r="E419" t="s">
        <v>1169</v>
      </c>
      <c r="F419">
        <v>5</v>
      </c>
      <c r="G419" t="s">
        <v>1069</v>
      </c>
      <c r="H419" t="s">
        <v>354</v>
      </c>
      <c r="I419">
        <v>1656178379.6</v>
      </c>
      <c r="J419">
        <f>(K419)/1000</f>
        <v>0</v>
      </c>
      <c r="K419">
        <f>IF(BF419, AN419, AH419)</f>
        <v>0</v>
      </c>
      <c r="L419">
        <f>IF(BF419, AI419, AG419)</f>
        <v>0</v>
      </c>
      <c r="M419">
        <f>BH419 - IF(AU419&gt;1, L419*BB419*100.0/(AW419*BV419), 0)</f>
        <v>0</v>
      </c>
      <c r="N419">
        <f>((T419-J419/2)*M419-L419)/(T419+J419/2)</f>
        <v>0</v>
      </c>
      <c r="O419">
        <f>N419*(BO419+BP419)/1000.0</f>
        <v>0</v>
      </c>
      <c r="P419">
        <f>(BH419 - IF(AU419&gt;1, L419*BB419*100.0/(AW419*BV419), 0))*(BO419+BP419)/1000.0</f>
        <v>0</v>
      </c>
      <c r="Q419">
        <f>2.0/((1/S419-1/R419)+SIGN(S419)*SQRT((1/S419-1/R419)*(1/S419-1/R419) + 4*BC419/((BC419+1)*(BC419+1))*(2*1/S419*1/R419-1/R419*1/R419)))</f>
        <v>0</v>
      </c>
      <c r="R419">
        <f>IF(LEFT(BD419,1)&lt;&gt;"0",IF(LEFT(BD419,1)="1",3.0,BE419),$D$5+$E$5*(BV419*BO419/($K$5*1000))+$F$5*(BV419*BO419/($K$5*1000))*MAX(MIN(BB419,$J$5),$I$5)*MAX(MIN(BB419,$J$5),$I$5)+$G$5*MAX(MIN(BB419,$J$5),$I$5)*(BV419*BO419/($K$5*1000))+$H$5*(BV419*BO419/($K$5*1000))*(BV419*BO419/($K$5*1000)))</f>
        <v>0</v>
      </c>
      <c r="S419">
        <f>J419*(1000-(1000*0.61365*exp(17.502*W419/(240.97+W419))/(BO419+BP419)+BJ419)/2)/(1000*0.61365*exp(17.502*W419/(240.97+W419))/(BO419+BP419)-BJ419)</f>
        <v>0</v>
      </c>
      <c r="T419">
        <f>1/((BC419+1)/(Q419/1.6)+1/(R419/1.37)) + BC419/((BC419+1)/(Q419/1.6) + BC419/(R419/1.37))</f>
        <v>0</v>
      </c>
      <c r="U419">
        <f>(AX419*BA419)</f>
        <v>0</v>
      </c>
      <c r="V419">
        <f>(BQ419+(U419+2*0.95*5.67E-8*(((BQ419+$B$7)+273)^4-(BQ419+273)^4)-44100*J419)/(1.84*29.3*R419+8*0.95*5.67E-8*(BQ419+273)^3))</f>
        <v>0</v>
      </c>
      <c r="W419">
        <f>($C$7*BR419+$D$7*BS419+$E$7*V419)</f>
        <v>0</v>
      </c>
      <c r="X419">
        <f>0.61365*exp(17.502*W419/(240.97+W419))</f>
        <v>0</v>
      </c>
      <c r="Y419">
        <f>(Z419/AA419*100)</f>
        <v>0</v>
      </c>
      <c r="Z419">
        <f>BJ419*(BO419+BP419)/1000</f>
        <v>0</v>
      </c>
      <c r="AA419">
        <f>0.61365*exp(17.502*BQ419/(240.97+BQ419))</f>
        <v>0</v>
      </c>
      <c r="AB419">
        <f>(X419-BJ419*(BO419+BP419)/1000)</f>
        <v>0</v>
      </c>
      <c r="AC419">
        <f>(-J419*44100)</f>
        <v>0</v>
      </c>
      <c r="AD419">
        <f>2*29.3*R419*0.92*(BQ419-W419)</f>
        <v>0</v>
      </c>
      <c r="AE419">
        <f>2*0.95*5.67E-8*(((BQ419+$B$7)+273)^4-(W419+273)^4)</f>
        <v>0</v>
      </c>
      <c r="AF419">
        <f>U419+AE419+AC419+AD419</f>
        <v>0</v>
      </c>
      <c r="AG419">
        <f>BN419*AU419*(BI419-BH419*(1000-AU419*BK419)/(1000-AU419*BJ419))/(100*BB419)</f>
        <v>0</v>
      </c>
      <c r="AH419">
        <f>1000*BN419*AU419*(BJ419-BK419)/(100*BB419*(1000-AU419*BJ419))</f>
        <v>0</v>
      </c>
      <c r="AI419">
        <f>(AJ419 - AK419 - BO419*1E3/(8.314*(BQ419+273.15)) * AM419/BN419 * AL419) * BN419/(100*BB419) * (1000 - BK419)/1000</f>
        <v>0</v>
      </c>
      <c r="AJ419">
        <v>857.498839202174</v>
      </c>
      <c r="AK419">
        <v>818.095848484848</v>
      </c>
      <c r="AL419">
        <v>3.39306904194933</v>
      </c>
      <c r="AM419">
        <v>66.8791295420707</v>
      </c>
      <c r="AN419">
        <f>(AP419 - AO419 + BO419*1E3/(8.314*(BQ419+273.15)) * AR419/BN419 * AQ419) * BN419/(100*BB419) * 1000/(1000 - AP419)</f>
        <v>0</v>
      </c>
      <c r="AO419">
        <v>21.4207515092414</v>
      </c>
      <c r="AP419">
        <v>24.4694041958042</v>
      </c>
      <c r="AQ419">
        <v>-0.00866713757200269</v>
      </c>
      <c r="AR419">
        <v>78.9869845117547</v>
      </c>
      <c r="AS419">
        <v>56</v>
      </c>
      <c r="AT419">
        <v>11</v>
      </c>
      <c r="AU419">
        <f>IF(AS419*$H$13&gt;=AW419,1.0,(AW419/(AW419-AS419*$H$13)))</f>
        <v>0</v>
      </c>
      <c r="AV419">
        <f>(AU419-1)*100</f>
        <v>0</v>
      </c>
      <c r="AW419">
        <f>MAX(0,($B$13+$C$13*BV419)/(1+$D$13*BV419)*BO419/(BQ419+273)*$E$13)</f>
        <v>0</v>
      </c>
      <c r="AX419">
        <f>$B$11*BW419+$C$11*BX419+$F$11*CI419*(1-CL419)</f>
        <v>0</v>
      </c>
      <c r="AY419">
        <f>AX419*AZ419</f>
        <v>0</v>
      </c>
      <c r="AZ419">
        <f>($B$11*$D$9+$C$11*$D$9+$F$11*((CV419+CN419)/MAX(CV419+CN419+CW419, 0.1)*$I$9+CW419/MAX(CV419+CN419+CW419, 0.1)*$J$9))/($B$11+$C$11+$F$11)</f>
        <v>0</v>
      </c>
      <c r="BA419">
        <f>($B$11*$K$9+$C$11*$K$9+$F$11*((CV419+CN419)/MAX(CV419+CN419+CW419, 0.1)*$P$9+CW419/MAX(CV419+CN419+CW419, 0.1)*$Q$9))/($B$11+$C$11+$F$11)</f>
        <v>0</v>
      </c>
      <c r="BB419">
        <v>2.18</v>
      </c>
      <c r="BC419">
        <v>0.5</v>
      </c>
      <c r="BD419" t="s">
        <v>355</v>
      </c>
      <c r="BE419">
        <v>2</v>
      </c>
      <c r="BF419" t="b">
        <v>1</v>
      </c>
      <c r="BG419">
        <v>1656178379.6</v>
      </c>
      <c r="BH419">
        <v>774.903444444445</v>
      </c>
      <c r="BI419">
        <v>824.860407407407</v>
      </c>
      <c r="BJ419">
        <v>24.4956407407407</v>
      </c>
      <c r="BK419">
        <v>21.4911481481481</v>
      </c>
      <c r="BL419">
        <v>772.976111111111</v>
      </c>
      <c r="BM419">
        <v>24.4440666666667</v>
      </c>
      <c r="BN419">
        <v>499.995</v>
      </c>
      <c r="BO419">
        <v>76.3399740740741</v>
      </c>
      <c r="BP419">
        <v>0.0999584</v>
      </c>
      <c r="BQ419">
        <v>27.7338111111111</v>
      </c>
      <c r="BR419">
        <v>28.8224814814815</v>
      </c>
      <c r="BS419">
        <v>999.9</v>
      </c>
      <c r="BT419">
        <v>0</v>
      </c>
      <c r="BU419">
        <v>0</v>
      </c>
      <c r="BV419">
        <v>9997.36333333333</v>
      </c>
      <c r="BW419">
        <v>0</v>
      </c>
      <c r="BX419">
        <v>2160.69</v>
      </c>
      <c r="BY419">
        <v>-49.9569703703704</v>
      </c>
      <c r="BZ419">
        <v>794.361703703704</v>
      </c>
      <c r="CA419">
        <v>842.976148148148</v>
      </c>
      <c r="CB419">
        <v>3.00448222222222</v>
      </c>
      <c r="CC419">
        <v>824.860407407407</v>
      </c>
      <c r="CD419">
        <v>21.4911481481481</v>
      </c>
      <c r="CE419">
        <v>1.86999518518519</v>
      </c>
      <c r="CF419">
        <v>1.64063333333333</v>
      </c>
      <c r="CG419">
        <v>16.3845037037037</v>
      </c>
      <c r="CH419">
        <v>14.3457925925926</v>
      </c>
      <c r="CI419">
        <v>2000.00222222222</v>
      </c>
      <c r="CJ419">
        <v>0.980001888888889</v>
      </c>
      <c r="CK419">
        <v>0.0199984814814815</v>
      </c>
      <c r="CL419">
        <v>0</v>
      </c>
      <c r="CM419">
        <v>2.43523703703704</v>
      </c>
      <c r="CN419">
        <v>0</v>
      </c>
      <c r="CO419">
        <v>4173.22518518519</v>
      </c>
      <c r="CP419">
        <v>16705.4407407407</v>
      </c>
      <c r="CQ419">
        <v>48.7196666666667</v>
      </c>
      <c r="CR419">
        <v>51.0574074074074</v>
      </c>
      <c r="CS419">
        <v>49.8236666666667</v>
      </c>
      <c r="CT419">
        <v>48.5923333333333</v>
      </c>
      <c r="CU419">
        <v>47.875</v>
      </c>
      <c r="CV419">
        <v>1960.00222222222</v>
      </c>
      <c r="CW419">
        <v>40</v>
      </c>
      <c r="CX419">
        <v>0</v>
      </c>
      <c r="CY419">
        <v>1656178386</v>
      </c>
      <c r="CZ419">
        <v>0</v>
      </c>
      <c r="DA419">
        <v>0</v>
      </c>
      <c r="DB419" t="s">
        <v>356</v>
      </c>
      <c r="DC419">
        <v>1656081796.1</v>
      </c>
      <c r="DD419">
        <v>1656081786.6</v>
      </c>
      <c r="DE419">
        <v>0</v>
      </c>
      <c r="DF419">
        <v>0.447</v>
      </c>
      <c r="DG419">
        <v>0.012</v>
      </c>
      <c r="DH419">
        <v>1.816</v>
      </c>
      <c r="DI419">
        <v>-0.091</v>
      </c>
      <c r="DJ419">
        <v>420</v>
      </c>
      <c r="DK419">
        <v>13</v>
      </c>
      <c r="DL419">
        <v>0.64</v>
      </c>
      <c r="DM419">
        <v>0.22</v>
      </c>
      <c r="DN419">
        <v>-49.6767804878049</v>
      </c>
      <c r="DO419">
        <v>-5.33309059233448</v>
      </c>
      <c r="DP419">
        <v>0.530914361391241</v>
      </c>
      <c r="DQ419">
        <v>0</v>
      </c>
      <c r="DR419">
        <v>2.98400902439024</v>
      </c>
      <c r="DS419">
        <v>0.517420139372818</v>
      </c>
      <c r="DT419">
        <v>0.0560437798295651</v>
      </c>
      <c r="DU419">
        <v>0</v>
      </c>
      <c r="DV419">
        <v>0</v>
      </c>
      <c r="DW419">
        <v>2</v>
      </c>
      <c r="DX419" t="s">
        <v>357</v>
      </c>
      <c r="DY419">
        <v>2.79511</v>
      </c>
      <c r="DZ419">
        <v>2.71621</v>
      </c>
      <c r="EA419">
        <v>0.120308</v>
      </c>
      <c r="EB419">
        <v>0.125285</v>
      </c>
      <c r="EC419">
        <v>0.0873913</v>
      </c>
      <c r="ED419">
        <v>0.0789627</v>
      </c>
      <c r="EE419">
        <v>24422.1</v>
      </c>
      <c r="EF419">
        <v>21087.4</v>
      </c>
      <c r="EG419">
        <v>24891.6</v>
      </c>
      <c r="EH419">
        <v>23514.1</v>
      </c>
      <c r="EI419">
        <v>38868.5</v>
      </c>
      <c r="EJ419">
        <v>35902</v>
      </c>
      <c r="EK419">
        <v>45104.9</v>
      </c>
      <c r="EL419">
        <v>42020.1</v>
      </c>
      <c r="EM419">
        <v>1.61132</v>
      </c>
      <c r="EN419">
        <v>2.056</v>
      </c>
      <c r="EO419">
        <v>0.0427291</v>
      </c>
      <c r="EP419">
        <v>0</v>
      </c>
      <c r="EQ419">
        <v>28.1282</v>
      </c>
      <c r="ER419">
        <v>999.9</v>
      </c>
      <c r="ES419">
        <v>25.229</v>
      </c>
      <c r="ET419">
        <v>41.473</v>
      </c>
      <c r="EU419">
        <v>26.4965</v>
      </c>
      <c r="EV419">
        <v>53.3136</v>
      </c>
      <c r="EW419">
        <v>33.3053</v>
      </c>
      <c r="EX419">
        <v>2</v>
      </c>
      <c r="EY419">
        <v>0.64812</v>
      </c>
      <c r="EZ419">
        <v>4.82493</v>
      </c>
      <c r="FA419">
        <v>20.1741</v>
      </c>
      <c r="FB419">
        <v>5.23361</v>
      </c>
      <c r="FC419">
        <v>11.992</v>
      </c>
      <c r="FD419">
        <v>4.9552</v>
      </c>
      <c r="FE419">
        <v>3.30395</v>
      </c>
      <c r="FF419">
        <v>9999</v>
      </c>
      <c r="FG419">
        <v>313.2</v>
      </c>
      <c r="FH419">
        <v>3910</v>
      </c>
      <c r="FI419">
        <v>9999</v>
      </c>
      <c r="FJ419">
        <v>1.86814</v>
      </c>
      <c r="FK419">
        <v>1.86401</v>
      </c>
      <c r="FL419">
        <v>1.87136</v>
      </c>
      <c r="FM419">
        <v>1.86263</v>
      </c>
      <c r="FN419">
        <v>1.86188</v>
      </c>
      <c r="FO419">
        <v>1.86826</v>
      </c>
      <c r="FP419">
        <v>1.85837</v>
      </c>
      <c r="FQ419">
        <v>1.86462</v>
      </c>
      <c r="FR419">
        <v>5</v>
      </c>
      <c r="FS419">
        <v>0</v>
      </c>
      <c r="FT419">
        <v>0</v>
      </c>
      <c r="FU419">
        <v>0</v>
      </c>
      <c r="FV419" t="s">
        <v>358</v>
      </c>
      <c r="FW419" t="s">
        <v>359</v>
      </c>
      <c r="FX419" t="s">
        <v>360</v>
      </c>
      <c r="FY419" t="s">
        <v>360</v>
      </c>
      <c r="FZ419" t="s">
        <v>360</v>
      </c>
      <c r="GA419" t="s">
        <v>360</v>
      </c>
      <c r="GB419">
        <v>0</v>
      </c>
      <c r="GC419">
        <v>100</v>
      </c>
      <c r="GD419">
        <v>100</v>
      </c>
      <c r="GE419">
        <v>1.962</v>
      </c>
      <c r="GF419">
        <v>0.0515</v>
      </c>
      <c r="GG419">
        <v>0.394990895927804</v>
      </c>
      <c r="GH419">
        <v>0.00311535208462502</v>
      </c>
      <c r="GI419">
        <v>-2.16445174003142e-06</v>
      </c>
      <c r="GJ419">
        <v>9.0383515404126e-10</v>
      </c>
      <c r="GK419">
        <v>0.0515542376217994</v>
      </c>
      <c r="GL419">
        <v>0</v>
      </c>
      <c r="GM419">
        <v>0</v>
      </c>
      <c r="GN419">
        <v>0</v>
      </c>
      <c r="GO419">
        <v>18</v>
      </c>
      <c r="GP419">
        <v>2154</v>
      </c>
      <c r="GQ419">
        <v>2</v>
      </c>
      <c r="GR419">
        <v>17</v>
      </c>
      <c r="GS419">
        <v>1609.8</v>
      </c>
      <c r="GT419">
        <v>1610</v>
      </c>
      <c r="GU419">
        <v>2.37061</v>
      </c>
      <c r="GV419">
        <v>2.39014</v>
      </c>
      <c r="GW419">
        <v>1.99829</v>
      </c>
      <c r="GX419">
        <v>2.65869</v>
      </c>
      <c r="GY419">
        <v>2.09351</v>
      </c>
      <c r="GZ419">
        <v>2.39258</v>
      </c>
      <c r="HA419">
        <v>45.2619</v>
      </c>
      <c r="HB419">
        <v>14.3509</v>
      </c>
      <c r="HC419">
        <v>18</v>
      </c>
      <c r="HD419">
        <v>377.991</v>
      </c>
      <c r="HE419">
        <v>677.39</v>
      </c>
      <c r="HF419">
        <v>23.0011</v>
      </c>
      <c r="HG419">
        <v>35.3217</v>
      </c>
      <c r="HH419">
        <v>30.0003</v>
      </c>
      <c r="HI419">
        <v>35.3546</v>
      </c>
      <c r="HJ419">
        <v>35.3203</v>
      </c>
      <c r="HK419">
        <v>47.442</v>
      </c>
      <c r="HL419">
        <v>13.715</v>
      </c>
      <c r="HM419">
        <v>2.3376</v>
      </c>
      <c r="HN419">
        <v>23</v>
      </c>
      <c r="HO419">
        <v>877.468</v>
      </c>
      <c r="HP419">
        <v>21.4462</v>
      </c>
      <c r="HQ419">
        <v>95.383</v>
      </c>
      <c r="HR419">
        <v>98.729</v>
      </c>
    </row>
    <row r="420" spans="1:226">
      <c r="A420">
        <v>404</v>
      </c>
      <c r="B420">
        <v>1656178392.1</v>
      </c>
      <c r="C420">
        <v>8595.59999990463</v>
      </c>
      <c r="D420" t="s">
        <v>1170</v>
      </c>
      <c r="E420" t="s">
        <v>1171</v>
      </c>
      <c r="F420">
        <v>5</v>
      </c>
      <c r="G420" t="s">
        <v>1069</v>
      </c>
      <c r="H420" t="s">
        <v>354</v>
      </c>
      <c r="I420">
        <v>1656178384.31429</v>
      </c>
      <c r="J420">
        <f>(K420)/1000</f>
        <v>0</v>
      </c>
      <c r="K420">
        <f>IF(BF420, AN420, AH420)</f>
        <v>0</v>
      </c>
      <c r="L420">
        <f>IF(BF420, AI420, AG420)</f>
        <v>0</v>
      </c>
      <c r="M420">
        <f>BH420 - IF(AU420&gt;1, L420*BB420*100.0/(AW420*BV420), 0)</f>
        <v>0</v>
      </c>
      <c r="N420">
        <f>((T420-J420/2)*M420-L420)/(T420+J420/2)</f>
        <v>0</v>
      </c>
      <c r="O420">
        <f>N420*(BO420+BP420)/1000.0</f>
        <v>0</v>
      </c>
      <c r="P420">
        <f>(BH420 - IF(AU420&gt;1, L420*BB420*100.0/(AW420*BV420), 0))*(BO420+BP420)/1000.0</f>
        <v>0</v>
      </c>
      <c r="Q420">
        <f>2.0/((1/S420-1/R420)+SIGN(S420)*SQRT((1/S420-1/R420)*(1/S420-1/R420) + 4*BC420/((BC420+1)*(BC420+1))*(2*1/S420*1/R420-1/R420*1/R420)))</f>
        <v>0</v>
      </c>
      <c r="R420">
        <f>IF(LEFT(BD420,1)&lt;&gt;"0",IF(LEFT(BD420,1)="1",3.0,BE420),$D$5+$E$5*(BV420*BO420/($K$5*1000))+$F$5*(BV420*BO420/($K$5*1000))*MAX(MIN(BB420,$J$5),$I$5)*MAX(MIN(BB420,$J$5),$I$5)+$G$5*MAX(MIN(BB420,$J$5),$I$5)*(BV420*BO420/($K$5*1000))+$H$5*(BV420*BO420/($K$5*1000))*(BV420*BO420/($K$5*1000)))</f>
        <v>0</v>
      </c>
      <c r="S420">
        <f>J420*(1000-(1000*0.61365*exp(17.502*W420/(240.97+W420))/(BO420+BP420)+BJ420)/2)/(1000*0.61365*exp(17.502*W420/(240.97+W420))/(BO420+BP420)-BJ420)</f>
        <v>0</v>
      </c>
      <c r="T420">
        <f>1/((BC420+1)/(Q420/1.6)+1/(R420/1.37)) + BC420/((BC420+1)/(Q420/1.6) + BC420/(R420/1.37))</f>
        <v>0</v>
      </c>
      <c r="U420">
        <f>(AX420*BA420)</f>
        <v>0</v>
      </c>
      <c r="V420">
        <f>(BQ420+(U420+2*0.95*5.67E-8*(((BQ420+$B$7)+273)^4-(BQ420+273)^4)-44100*J420)/(1.84*29.3*R420+8*0.95*5.67E-8*(BQ420+273)^3))</f>
        <v>0</v>
      </c>
      <c r="W420">
        <f>($C$7*BR420+$D$7*BS420+$E$7*V420)</f>
        <v>0</v>
      </c>
      <c r="X420">
        <f>0.61365*exp(17.502*W420/(240.97+W420))</f>
        <v>0</v>
      </c>
      <c r="Y420">
        <f>(Z420/AA420*100)</f>
        <v>0</v>
      </c>
      <c r="Z420">
        <f>BJ420*(BO420+BP420)/1000</f>
        <v>0</v>
      </c>
      <c r="AA420">
        <f>0.61365*exp(17.502*BQ420/(240.97+BQ420))</f>
        <v>0</v>
      </c>
      <c r="AB420">
        <f>(X420-BJ420*(BO420+BP420)/1000)</f>
        <v>0</v>
      </c>
      <c r="AC420">
        <f>(-J420*44100)</f>
        <v>0</v>
      </c>
      <c r="AD420">
        <f>2*29.3*R420*0.92*(BQ420-W420)</f>
        <v>0</v>
      </c>
      <c r="AE420">
        <f>2*0.95*5.67E-8*(((BQ420+$B$7)+273)^4-(W420+273)^4)</f>
        <v>0</v>
      </c>
      <c r="AF420">
        <f>U420+AE420+AC420+AD420</f>
        <v>0</v>
      </c>
      <c r="AG420">
        <f>BN420*AU420*(BI420-BH420*(1000-AU420*BK420)/(1000-AU420*BJ420))/(100*BB420)</f>
        <v>0</v>
      </c>
      <c r="AH420">
        <f>1000*BN420*AU420*(BJ420-BK420)/(100*BB420*(1000-AU420*BJ420))</f>
        <v>0</v>
      </c>
      <c r="AI420">
        <f>(AJ420 - AK420 - BO420*1E3/(8.314*(BQ420+273.15)) * AM420/BN420 * AL420) * BN420/(100*BB420) * (1000 - BK420)/1000</f>
        <v>0</v>
      </c>
      <c r="AJ420">
        <v>874.757272860721</v>
      </c>
      <c r="AK420">
        <v>834.978551515152</v>
      </c>
      <c r="AL420">
        <v>3.38273638028336</v>
      </c>
      <c r="AM420">
        <v>66.8791295420707</v>
      </c>
      <c r="AN420">
        <f>(AP420 - AO420 + BO420*1E3/(8.314*(BQ420+273.15)) * AR420/BN420 * AQ420) * BN420/(100*BB420) * 1000/(1000 - AP420)</f>
        <v>0</v>
      </c>
      <c r="AO420">
        <v>21.416903567283</v>
      </c>
      <c r="AP420">
        <v>24.4521468531469</v>
      </c>
      <c r="AQ420">
        <v>-0.00189932377171885</v>
      </c>
      <c r="AR420">
        <v>78.9869845117547</v>
      </c>
      <c r="AS420">
        <v>56</v>
      </c>
      <c r="AT420">
        <v>11</v>
      </c>
      <c r="AU420">
        <f>IF(AS420*$H$13&gt;=AW420,1.0,(AW420/(AW420-AS420*$H$13)))</f>
        <v>0</v>
      </c>
      <c r="AV420">
        <f>(AU420-1)*100</f>
        <v>0</v>
      </c>
      <c r="AW420">
        <f>MAX(0,($B$13+$C$13*BV420)/(1+$D$13*BV420)*BO420/(BQ420+273)*$E$13)</f>
        <v>0</v>
      </c>
      <c r="AX420">
        <f>$B$11*BW420+$C$11*BX420+$F$11*CI420*(1-CL420)</f>
        <v>0</v>
      </c>
      <c r="AY420">
        <f>AX420*AZ420</f>
        <v>0</v>
      </c>
      <c r="AZ420">
        <f>($B$11*$D$9+$C$11*$D$9+$F$11*((CV420+CN420)/MAX(CV420+CN420+CW420, 0.1)*$I$9+CW420/MAX(CV420+CN420+CW420, 0.1)*$J$9))/($B$11+$C$11+$F$11)</f>
        <v>0</v>
      </c>
      <c r="BA420">
        <f>($B$11*$K$9+$C$11*$K$9+$F$11*((CV420+CN420)/MAX(CV420+CN420+CW420, 0.1)*$P$9+CW420/MAX(CV420+CN420+CW420, 0.1)*$Q$9))/($B$11+$C$11+$F$11)</f>
        <v>0</v>
      </c>
      <c r="BB420">
        <v>2.18</v>
      </c>
      <c r="BC420">
        <v>0.5</v>
      </c>
      <c r="BD420" t="s">
        <v>355</v>
      </c>
      <c r="BE420">
        <v>2</v>
      </c>
      <c r="BF420" t="b">
        <v>1</v>
      </c>
      <c r="BG420">
        <v>1656178384.31429</v>
      </c>
      <c r="BH420">
        <v>790.470071428571</v>
      </c>
      <c r="BI420">
        <v>840.828428571429</v>
      </c>
      <c r="BJ420">
        <v>24.4827214285714</v>
      </c>
      <c r="BK420">
        <v>21.4479035714286</v>
      </c>
      <c r="BL420">
        <v>788.521035714286</v>
      </c>
      <c r="BM420">
        <v>24.4311571428571</v>
      </c>
      <c r="BN420">
        <v>499.999607142857</v>
      </c>
      <c r="BO420">
        <v>76.3401464285714</v>
      </c>
      <c r="BP420">
        <v>0.0999649607142857</v>
      </c>
      <c r="BQ420">
        <v>27.7380642857143</v>
      </c>
      <c r="BR420">
        <v>28.8256392857143</v>
      </c>
      <c r="BS420">
        <v>999.9</v>
      </c>
      <c r="BT420">
        <v>0</v>
      </c>
      <c r="BU420">
        <v>0</v>
      </c>
      <c r="BV420">
        <v>9991.40464285714</v>
      </c>
      <c r="BW420">
        <v>0</v>
      </c>
      <c r="BX420">
        <v>2164.71321428571</v>
      </c>
      <c r="BY420">
        <v>-50.3583642857143</v>
      </c>
      <c r="BZ420">
        <v>810.308214285714</v>
      </c>
      <c r="CA420">
        <v>859.257107142857</v>
      </c>
      <c r="CB420">
        <v>3.03481321428571</v>
      </c>
      <c r="CC420">
        <v>840.828428571429</v>
      </c>
      <c r="CD420">
        <v>21.4479035714286</v>
      </c>
      <c r="CE420">
        <v>1.86901357142857</v>
      </c>
      <c r="CF420">
        <v>1.63733571428571</v>
      </c>
      <c r="CG420">
        <v>16.3762607142857</v>
      </c>
      <c r="CH420">
        <v>14.3147142857143</v>
      </c>
      <c r="CI420">
        <v>2000.00535714286</v>
      </c>
      <c r="CJ420">
        <v>0.980001964285714</v>
      </c>
      <c r="CK420">
        <v>0.0199984035714286</v>
      </c>
      <c r="CL420">
        <v>0</v>
      </c>
      <c r="CM420">
        <v>2.42723928571429</v>
      </c>
      <c r="CN420">
        <v>0</v>
      </c>
      <c r="CO420">
        <v>4179.40714285714</v>
      </c>
      <c r="CP420">
        <v>16705.4714285714</v>
      </c>
      <c r="CQ420">
        <v>48.73875</v>
      </c>
      <c r="CR420">
        <v>51.0575714285714</v>
      </c>
      <c r="CS420">
        <v>49.84125</v>
      </c>
      <c r="CT420">
        <v>48.6115</v>
      </c>
      <c r="CU420">
        <v>47.875</v>
      </c>
      <c r="CV420">
        <v>1960.00535714286</v>
      </c>
      <c r="CW420">
        <v>40</v>
      </c>
      <c r="CX420">
        <v>0</v>
      </c>
      <c r="CY420">
        <v>1656178390.8</v>
      </c>
      <c r="CZ420">
        <v>0</v>
      </c>
      <c r="DA420">
        <v>0</v>
      </c>
      <c r="DB420" t="s">
        <v>356</v>
      </c>
      <c r="DC420">
        <v>1656081796.1</v>
      </c>
      <c r="DD420">
        <v>1656081786.6</v>
      </c>
      <c r="DE420">
        <v>0</v>
      </c>
      <c r="DF420">
        <v>0.447</v>
      </c>
      <c r="DG420">
        <v>0.012</v>
      </c>
      <c r="DH420">
        <v>1.816</v>
      </c>
      <c r="DI420">
        <v>-0.091</v>
      </c>
      <c r="DJ420">
        <v>420</v>
      </c>
      <c r="DK420">
        <v>13</v>
      </c>
      <c r="DL420">
        <v>0.64</v>
      </c>
      <c r="DM420">
        <v>0.22</v>
      </c>
      <c r="DN420">
        <v>-50.0285804878049</v>
      </c>
      <c r="DO420">
        <v>-5.15264320557488</v>
      </c>
      <c r="DP420">
        <v>0.515384204410515</v>
      </c>
      <c r="DQ420">
        <v>0</v>
      </c>
      <c r="DR420">
        <v>3.00601487804878</v>
      </c>
      <c r="DS420">
        <v>0.473479860627181</v>
      </c>
      <c r="DT420">
        <v>0.0536246104367885</v>
      </c>
      <c r="DU420">
        <v>0</v>
      </c>
      <c r="DV420">
        <v>0</v>
      </c>
      <c r="DW420">
        <v>2</v>
      </c>
      <c r="DX420" t="s">
        <v>357</v>
      </c>
      <c r="DY420">
        <v>2.79532</v>
      </c>
      <c r="DZ420">
        <v>2.71646</v>
      </c>
      <c r="EA420">
        <v>0.121971</v>
      </c>
      <c r="EB420">
        <v>0.12695</v>
      </c>
      <c r="EC420">
        <v>0.0873487</v>
      </c>
      <c r="ED420">
        <v>0.078964</v>
      </c>
      <c r="EE420">
        <v>24375.5</v>
      </c>
      <c r="EF420">
        <v>21047.1</v>
      </c>
      <c r="EG420">
        <v>24891.3</v>
      </c>
      <c r="EH420">
        <v>23513.9</v>
      </c>
      <c r="EI420">
        <v>38869.9</v>
      </c>
      <c r="EJ420">
        <v>35901.4</v>
      </c>
      <c r="EK420">
        <v>45104.3</v>
      </c>
      <c r="EL420">
        <v>42019.4</v>
      </c>
      <c r="EM420">
        <v>1.6113</v>
      </c>
      <c r="EN420">
        <v>2.0558</v>
      </c>
      <c r="EO420">
        <v>0.0423566</v>
      </c>
      <c r="EP420">
        <v>0</v>
      </c>
      <c r="EQ420">
        <v>28.1333</v>
      </c>
      <c r="ER420">
        <v>999.9</v>
      </c>
      <c r="ES420">
        <v>25.229</v>
      </c>
      <c r="ET420">
        <v>41.473</v>
      </c>
      <c r="EU420">
        <v>26.4964</v>
      </c>
      <c r="EV420">
        <v>53.1736</v>
      </c>
      <c r="EW420">
        <v>33.2412</v>
      </c>
      <c r="EX420">
        <v>2</v>
      </c>
      <c r="EY420">
        <v>0.648417</v>
      </c>
      <c r="EZ420">
        <v>4.83112</v>
      </c>
      <c r="FA420">
        <v>20.1739</v>
      </c>
      <c r="FB420">
        <v>5.23376</v>
      </c>
      <c r="FC420">
        <v>11.992</v>
      </c>
      <c r="FD420">
        <v>4.9552</v>
      </c>
      <c r="FE420">
        <v>3.304</v>
      </c>
      <c r="FF420">
        <v>9999</v>
      </c>
      <c r="FG420">
        <v>313.2</v>
      </c>
      <c r="FH420">
        <v>3910.3</v>
      </c>
      <c r="FI420">
        <v>9999</v>
      </c>
      <c r="FJ420">
        <v>1.86814</v>
      </c>
      <c r="FK420">
        <v>1.86401</v>
      </c>
      <c r="FL420">
        <v>1.87134</v>
      </c>
      <c r="FM420">
        <v>1.86263</v>
      </c>
      <c r="FN420">
        <v>1.86188</v>
      </c>
      <c r="FO420">
        <v>1.86827</v>
      </c>
      <c r="FP420">
        <v>1.85837</v>
      </c>
      <c r="FQ420">
        <v>1.86462</v>
      </c>
      <c r="FR420">
        <v>5</v>
      </c>
      <c r="FS420">
        <v>0</v>
      </c>
      <c r="FT420">
        <v>0</v>
      </c>
      <c r="FU420">
        <v>0</v>
      </c>
      <c r="FV420" t="s">
        <v>358</v>
      </c>
      <c r="FW420" t="s">
        <v>359</v>
      </c>
      <c r="FX420" t="s">
        <v>360</v>
      </c>
      <c r="FY420" t="s">
        <v>360</v>
      </c>
      <c r="FZ420" t="s">
        <v>360</v>
      </c>
      <c r="GA420" t="s">
        <v>360</v>
      </c>
      <c r="GB420">
        <v>0</v>
      </c>
      <c r="GC420">
        <v>100</v>
      </c>
      <c r="GD420">
        <v>100</v>
      </c>
      <c r="GE420">
        <v>1.985</v>
      </c>
      <c r="GF420">
        <v>0.0515</v>
      </c>
      <c r="GG420">
        <v>0.394990895927804</v>
      </c>
      <c r="GH420">
        <v>0.00311535208462502</v>
      </c>
      <c r="GI420">
        <v>-2.16445174003142e-06</v>
      </c>
      <c r="GJ420">
        <v>9.0383515404126e-10</v>
      </c>
      <c r="GK420">
        <v>0.0515542376217994</v>
      </c>
      <c r="GL420">
        <v>0</v>
      </c>
      <c r="GM420">
        <v>0</v>
      </c>
      <c r="GN420">
        <v>0</v>
      </c>
      <c r="GO420">
        <v>18</v>
      </c>
      <c r="GP420">
        <v>2154</v>
      </c>
      <c r="GQ420">
        <v>2</v>
      </c>
      <c r="GR420">
        <v>17</v>
      </c>
      <c r="GS420">
        <v>1609.9</v>
      </c>
      <c r="GT420">
        <v>1610.1</v>
      </c>
      <c r="GU420">
        <v>2.40845</v>
      </c>
      <c r="GV420">
        <v>2.39014</v>
      </c>
      <c r="GW420">
        <v>1.99829</v>
      </c>
      <c r="GX420">
        <v>2.65869</v>
      </c>
      <c r="GY420">
        <v>2.09351</v>
      </c>
      <c r="GZ420">
        <v>2.37427</v>
      </c>
      <c r="HA420">
        <v>45.2619</v>
      </c>
      <c r="HB420">
        <v>14.3509</v>
      </c>
      <c r="HC420">
        <v>18</v>
      </c>
      <c r="HD420">
        <v>377.995</v>
      </c>
      <c r="HE420">
        <v>677.25</v>
      </c>
      <c r="HF420">
        <v>23.0012</v>
      </c>
      <c r="HG420">
        <v>35.325</v>
      </c>
      <c r="HH420">
        <v>30.0002</v>
      </c>
      <c r="HI420">
        <v>35.3579</v>
      </c>
      <c r="HJ420">
        <v>35.3236</v>
      </c>
      <c r="HK420">
        <v>48.1926</v>
      </c>
      <c r="HL420">
        <v>13.715</v>
      </c>
      <c r="HM420">
        <v>2.3376</v>
      </c>
      <c r="HN420">
        <v>23</v>
      </c>
      <c r="HO420">
        <v>890.845</v>
      </c>
      <c r="HP420">
        <v>21.4588</v>
      </c>
      <c r="HQ420">
        <v>95.3819</v>
      </c>
      <c r="HR420">
        <v>98.7277</v>
      </c>
    </row>
    <row r="421" spans="1:226">
      <c r="A421">
        <v>405</v>
      </c>
      <c r="B421">
        <v>1656178397.1</v>
      </c>
      <c r="C421">
        <v>8600.59999990463</v>
      </c>
      <c r="D421" t="s">
        <v>1172</v>
      </c>
      <c r="E421" t="s">
        <v>1173</v>
      </c>
      <c r="F421">
        <v>5</v>
      </c>
      <c r="G421" t="s">
        <v>1069</v>
      </c>
      <c r="H421" t="s">
        <v>354</v>
      </c>
      <c r="I421">
        <v>1656178389.6</v>
      </c>
      <c r="J421">
        <f>(K421)/1000</f>
        <v>0</v>
      </c>
      <c r="K421">
        <f>IF(BF421, AN421, AH421)</f>
        <v>0</v>
      </c>
      <c r="L421">
        <f>IF(BF421, AI421, AG421)</f>
        <v>0</v>
      </c>
      <c r="M421">
        <f>BH421 - IF(AU421&gt;1, L421*BB421*100.0/(AW421*BV421), 0)</f>
        <v>0</v>
      </c>
      <c r="N421">
        <f>((T421-J421/2)*M421-L421)/(T421+J421/2)</f>
        <v>0</v>
      </c>
      <c r="O421">
        <f>N421*(BO421+BP421)/1000.0</f>
        <v>0</v>
      </c>
      <c r="P421">
        <f>(BH421 - IF(AU421&gt;1, L421*BB421*100.0/(AW421*BV421), 0))*(BO421+BP421)/1000.0</f>
        <v>0</v>
      </c>
      <c r="Q421">
        <f>2.0/((1/S421-1/R421)+SIGN(S421)*SQRT((1/S421-1/R421)*(1/S421-1/R421) + 4*BC421/((BC421+1)*(BC421+1))*(2*1/S421*1/R421-1/R421*1/R421)))</f>
        <v>0</v>
      </c>
      <c r="R421">
        <f>IF(LEFT(BD421,1)&lt;&gt;"0",IF(LEFT(BD421,1)="1",3.0,BE421),$D$5+$E$5*(BV421*BO421/($K$5*1000))+$F$5*(BV421*BO421/($K$5*1000))*MAX(MIN(BB421,$J$5),$I$5)*MAX(MIN(BB421,$J$5),$I$5)+$G$5*MAX(MIN(BB421,$J$5),$I$5)*(BV421*BO421/($K$5*1000))+$H$5*(BV421*BO421/($K$5*1000))*(BV421*BO421/($K$5*1000)))</f>
        <v>0</v>
      </c>
      <c r="S421">
        <f>J421*(1000-(1000*0.61365*exp(17.502*W421/(240.97+W421))/(BO421+BP421)+BJ421)/2)/(1000*0.61365*exp(17.502*W421/(240.97+W421))/(BO421+BP421)-BJ421)</f>
        <v>0</v>
      </c>
      <c r="T421">
        <f>1/((BC421+1)/(Q421/1.6)+1/(R421/1.37)) + BC421/((BC421+1)/(Q421/1.6) + BC421/(R421/1.37))</f>
        <v>0</v>
      </c>
      <c r="U421">
        <f>(AX421*BA421)</f>
        <v>0</v>
      </c>
      <c r="V421">
        <f>(BQ421+(U421+2*0.95*5.67E-8*(((BQ421+$B$7)+273)^4-(BQ421+273)^4)-44100*J421)/(1.84*29.3*R421+8*0.95*5.67E-8*(BQ421+273)^3))</f>
        <v>0</v>
      </c>
      <c r="W421">
        <f>($C$7*BR421+$D$7*BS421+$E$7*V421)</f>
        <v>0</v>
      </c>
      <c r="X421">
        <f>0.61365*exp(17.502*W421/(240.97+W421))</f>
        <v>0</v>
      </c>
      <c r="Y421">
        <f>(Z421/AA421*100)</f>
        <v>0</v>
      </c>
      <c r="Z421">
        <f>BJ421*(BO421+BP421)/1000</f>
        <v>0</v>
      </c>
      <c r="AA421">
        <f>0.61365*exp(17.502*BQ421/(240.97+BQ421))</f>
        <v>0</v>
      </c>
      <c r="AB421">
        <f>(X421-BJ421*(BO421+BP421)/1000)</f>
        <v>0</v>
      </c>
      <c r="AC421">
        <f>(-J421*44100)</f>
        <v>0</v>
      </c>
      <c r="AD421">
        <f>2*29.3*R421*0.92*(BQ421-W421)</f>
        <v>0</v>
      </c>
      <c r="AE421">
        <f>2*0.95*5.67E-8*(((BQ421+$B$7)+273)^4-(W421+273)^4)</f>
        <v>0</v>
      </c>
      <c r="AF421">
        <f>U421+AE421+AC421+AD421</f>
        <v>0</v>
      </c>
      <c r="AG421">
        <f>BN421*AU421*(BI421-BH421*(1000-AU421*BK421)/(1000-AU421*BJ421))/(100*BB421)</f>
        <v>0</v>
      </c>
      <c r="AH421">
        <f>1000*BN421*AU421*(BJ421-BK421)/(100*BB421*(1000-AU421*BJ421))</f>
        <v>0</v>
      </c>
      <c r="AI421">
        <f>(AJ421 - AK421 - BO421*1E3/(8.314*(BQ421+273.15)) * AM421/BN421 * AL421) * BN421/(100*BB421) * (1000 - BK421)/1000</f>
        <v>0</v>
      </c>
      <c r="AJ421">
        <v>892.090501038732</v>
      </c>
      <c r="AK421">
        <v>852.011551515151</v>
      </c>
      <c r="AL421">
        <v>3.38891551103081</v>
      </c>
      <c r="AM421">
        <v>66.8791295420707</v>
      </c>
      <c r="AN421">
        <f>(AP421 - AO421 + BO421*1E3/(8.314*(BQ421+273.15)) * AR421/BN421 * AQ421) * BN421/(100*BB421) * 1000/(1000 - AP421)</f>
        <v>0</v>
      </c>
      <c r="AO421">
        <v>21.4184742817715</v>
      </c>
      <c r="AP421">
        <v>24.4495587412588</v>
      </c>
      <c r="AQ421">
        <v>-0.0001180510862033</v>
      </c>
      <c r="AR421">
        <v>78.9869845117547</v>
      </c>
      <c r="AS421">
        <v>56</v>
      </c>
      <c r="AT421">
        <v>11</v>
      </c>
      <c r="AU421">
        <f>IF(AS421*$H$13&gt;=AW421,1.0,(AW421/(AW421-AS421*$H$13)))</f>
        <v>0</v>
      </c>
      <c r="AV421">
        <f>(AU421-1)*100</f>
        <v>0</v>
      </c>
      <c r="AW421">
        <f>MAX(0,($B$13+$C$13*BV421)/(1+$D$13*BV421)*BO421/(BQ421+273)*$E$13)</f>
        <v>0</v>
      </c>
      <c r="AX421">
        <f>$B$11*BW421+$C$11*BX421+$F$11*CI421*(1-CL421)</f>
        <v>0</v>
      </c>
      <c r="AY421">
        <f>AX421*AZ421</f>
        <v>0</v>
      </c>
      <c r="AZ421">
        <f>($B$11*$D$9+$C$11*$D$9+$F$11*((CV421+CN421)/MAX(CV421+CN421+CW421, 0.1)*$I$9+CW421/MAX(CV421+CN421+CW421, 0.1)*$J$9))/($B$11+$C$11+$F$11)</f>
        <v>0</v>
      </c>
      <c r="BA421">
        <f>($B$11*$K$9+$C$11*$K$9+$F$11*((CV421+CN421)/MAX(CV421+CN421+CW421, 0.1)*$P$9+CW421/MAX(CV421+CN421+CW421, 0.1)*$Q$9))/($B$11+$C$11+$F$11)</f>
        <v>0</v>
      </c>
      <c r="BB421">
        <v>2.18</v>
      </c>
      <c r="BC421">
        <v>0.5</v>
      </c>
      <c r="BD421" t="s">
        <v>355</v>
      </c>
      <c r="BE421">
        <v>2</v>
      </c>
      <c r="BF421" t="b">
        <v>1</v>
      </c>
      <c r="BG421">
        <v>1656178389.6</v>
      </c>
      <c r="BH421">
        <v>807.990740740741</v>
      </c>
      <c r="BI421">
        <v>858.729074074074</v>
      </c>
      <c r="BJ421">
        <v>24.4635037037037</v>
      </c>
      <c r="BK421">
        <v>21.4180740740741</v>
      </c>
      <c r="BL421">
        <v>806.017481481481</v>
      </c>
      <c r="BM421">
        <v>24.4119407407407</v>
      </c>
      <c r="BN421">
        <v>500.014555555556</v>
      </c>
      <c r="BO421">
        <v>76.3398703703704</v>
      </c>
      <c r="BP421">
        <v>0.0999895407407407</v>
      </c>
      <c r="BQ421">
        <v>27.7438777777778</v>
      </c>
      <c r="BR421">
        <v>28.8261851851852</v>
      </c>
      <c r="BS421">
        <v>999.9</v>
      </c>
      <c r="BT421">
        <v>0</v>
      </c>
      <c r="BU421">
        <v>0</v>
      </c>
      <c r="BV421">
        <v>9987.45148148148</v>
      </c>
      <c r="BW421">
        <v>0</v>
      </c>
      <c r="BX421">
        <v>2179.70222222222</v>
      </c>
      <c r="BY421">
        <v>-50.7383333333333</v>
      </c>
      <c r="BZ421">
        <v>828.25237037037</v>
      </c>
      <c r="CA421">
        <v>877.523962962963</v>
      </c>
      <c r="CB421">
        <v>3.04542296296296</v>
      </c>
      <c r="CC421">
        <v>858.729074074074</v>
      </c>
      <c r="CD421">
        <v>21.4180740740741</v>
      </c>
      <c r="CE421">
        <v>1.86753962962963</v>
      </c>
      <c r="CF421">
        <v>1.63505222222222</v>
      </c>
      <c r="CG421">
        <v>16.3638740740741</v>
      </c>
      <c r="CH421">
        <v>14.2931814814815</v>
      </c>
      <c r="CI421">
        <v>2000.02407407407</v>
      </c>
      <c r="CJ421">
        <v>0.980002222222222</v>
      </c>
      <c r="CK421">
        <v>0.019998137037037</v>
      </c>
      <c r="CL421">
        <v>0</v>
      </c>
      <c r="CM421">
        <v>2.45898518518519</v>
      </c>
      <c r="CN421">
        <v>0</v>
      </c>
      <c r="CO421">
        <v>4185.34555555556</v>
      </c>
      <c r="CP421">
        <v>16705.6259259259</v>
      </c>
      <c r="CQ421">
        <v>48.75</v>
      </c>
      <c r="CR421">
        <v>51.062</v>
      </c>
      <c r="CS421">
        <v>49.8633333333333</v>
      </c>
      <c r="CT421">
        <v>48.625</v>
      </c>
      <c r="CU421">
        <v>47.875</v>
      </c>
      <c r="CV421">
        <v>1960.02407407407</v>
      </c>
      <c r="CW421">
        <v>40</v>
      </c>
      <c r="CX421">
        <v>0</v>
      </c>
      <c r="CY421">
        <v>1656178396.2</v>
      </c>
      <c r="CZ421">
        <v>0</v>
      </c>
      <c r="DA421">
        <v>0</v>
      </c>
      <c r="DB421" t="s">
        <v>356</v>
      </c>
      <c r="DC421">
        <v>1656081796.1</v>
      </c>
      <c r="DD421">
        <v>1656081786.6</v>
      </c>
      <c r="DE421">
        <v>0</v>
      </c>
      <c r="DF421">
        <v>0.447</v>
      </c>
      <c r="DG421">
        <v>0.012</v>
      </c>
      <c r="DH421">
        <v>1.816</v>
      </c>
      <c r="DI421">
        <v>-0.091</v>
      </c>
      <c r="DJ421">
        <v>420</v>
      </c>
      <c r="DK421">
        <v>13</v>
      </c>
      <c r="DL421">
        <v>0.64</v>
      </c>
      <c r="DM421">
        <v>0.22</v>
      </c>
      <c r="DN421">
        <v>-50.5101609756098</v>
      </c>
      <c r="DO421">
        <v>-4.53651846689891</v>
      </c>
      <c r="DP421">
        <v>0.459268698055596</v>
      </c>
      <c r="DQ421">
        <v>0</v>
      </c>
      <c r="DR421">
        <v>3.03328317073171</v>
      </c>
      <c r="DS421">
        <v>0.118394216027878</v>
      </c>
      <c r="DT421">
        <v>0.0319295223463104</v>
      </c>
      <c r="DU421">
        <v>0</v>
      </c>
      <c r="DV421">
        <v>0</v>
      </c>
      <c r="DW421">
        <v>2</v>
      </c>
      <c r="DX421" t="s">
        <v>357</v>
      </c>
      <c r="DY421">
        <v>2.79515</v>
      </c>
      <c r="DZ421">
        <v>2.71626</v>
      </c>
      <c r="EA421">
        <v>0.123618</v>
      </c>
      <c r="EB421">
        <v>0.128551</v>
      </c>
      <c r="EC421">
        <v>0.0873378</v>
      </c>
      <c r="ED421">
        <v>0.0789733</v>
      </c>
      <c r="EE421">
        <v>24329.6</v>
      </c>
      <c r="EF421">
        <v>21007.8</v>
      </c>
      <c r="EG421">
        <v>24891.1</v>
      </c>
      <c r="EH421">
        <v>23513.2</v>
      </c>
      <c r="EI421">
        <v>38870.1</v>
      </c>
      <c r="EJ421">
        <v>35900.1</v>
      </c>
      <c r="EK421">
        <v>45103.9</v>
      </c>
      <c r="EL421">
        <v>42018.3</v>
      </c>
      <c r="EM421">
        <v>1.6116</v>
      </c>
      <c r="EN421">
        <v>2.05585</v>
      </c>
      <c r="EO421">
        <v>0.0415556</v>
      </c>
      <c r="EP421">
        <v>0</v>
      </c>
      <c r="EQ421">
        <v>28.1381</v>
      </c>
      <c r="ER421">
        <v>999.9</v>
      </c>
      <c r="ES421">
        <v>25.204</v>
      </c>
      <c r="ET421">
        <v>41.473</v>
      </c>
      <c r="EU421">
        <v>26.472</v>
      </c>
      <c r="EV421">
        <v>53.3936</v>
      </c>
      <c r="EW421">
        <v>33.1851</v>
      </c>
      <c r="EX421">
        <v>2</v>
      </c>
      <c r="EY421">
        <v>0.648765</v>
      </c>
      <c r="EZ421">
        <v>4.83764</v>
      </c>
      <c r="FA421">
        <v>20.1737</v>
      </c>
      <c r="FB421">
        <v>5.23286</v>
      </c>
      <c r="FC421">
        <v>11.992</v>
      </c>
      <c r="FD421">
        <v>4.9553</v>
      </c>
      <c r="FE421">
        <v>3.30387</v>
      </c>
      <c r="FF421">
        <v>9999</v>
      </c>
      <c r="FG421">
        <v>313.2</v>
      </c>
      <c r="FH421">
        <v>3910.3</v>
      </c>
      <c r="FI421">
        <v>9999</v>
      </c>
      <c r="FJ421">
        <v>1.86815</v>
      </c>
      <c r="FK421">
        <v>1.86401</v>
      </c>
      <c r="FL421">
        <v>1.87136</v>
      </c>
      <c r="FM421">
        <v>1.86264</v>
      </c>
      <c r="FN421">
        <v>1.86188</v>
      </c>
      <c r="FO421">
        <v>1.86827</v>
      </c>
      <c r="FP421">
        <v>1.85837</v>
      </c>
      <c r="FQ421">
        <v>1.86462</v>
      </c>
      <c r="FR421">
        <v>5</v>
      </c>
      <c r="FS421">
        <v>0</v>
      </c>
      <c r="FT421">
        <v>0</v>
      </c>
      <c r="FU421">
        <v>0</v>
      </c>
      <c r="FV421" t="s">
        <v>358</v>
      </c>
      <c r="FW421" t="s">
        <v>359</v>
      </c>
      <c r="FX421" t="s">
        <v>360</v>
      </c>
      <c r="FY421" t="s">
        <v>360</v>
      </c>
      <c r="FZ421" t="s">
        <v>360</v>
      </c>
      <c r="GA421" t="s">
        <v>360</v>
      </c>
      <c r="GB421">
        <v>0</v>
      </c>
      <c r="GC421">
        <v>100</v>
      </c>
      <c r="GD421">
        <v>100</v>
      </c>
      <c r="GE421">
        <v>2.007</v>
      </c>
      <c r="GF421">
        <v>0.0516</v>
      </c>
      <c r="GG421">
        <v>0.394990895927804</v>
      </c>
      <c r="GH421">
        <v>0.00311535208462502</v>
      </c>
      <c r="GI421">
        <v>-2.16445174003142e-06</v>
      </c>
      <c r="GJ421">
        <v>9.0383515404126e-10</v>
      </c>
      <c r="GK421">
        <v>0.0515542376217994</v>
      </c>
      <c r="GL421">
        <v>0</v>
      </c>
      <c r="GM421">
        <v>0</v>
      </c>
      <c r="GN421">
        <v>0</v>
      </c>
      <c r="GO421">
        <v>18</v>
      </c>
      <c r="GP421">
        <v>2154</v>
      </c>
      <c r="GQ421">
        <v>2</v>
      </c>
      <c r="GR421">
        <v>17</v>
      </c>
      <c r="GS421">
        <v>1610</v>
      </c>
      <c r="GT421">
        <v>1610.2</v>
      </c>
      <c r="GU421">
        <v>2.44263</v>
      </c>
      <c r="GV421">
        <v>2.39868</v>
      </c>
      <c r="GW421">
        <v>1.99829</v>
      </c>
      <c r="GX421">
        <v>2.65869</v>
      </c>
      <c r="GY421">
        <v>2.09351</v>
      </c>
      <c r="GZ421">
        <v>2.34741</v>
      </c>
      <c r="HA421">
        <v>45.2619</v>
      </c>
      <c r="HB421">
        <v>14.3422</v>
      </c>
      <c r="HC421">
        <v>18</v>
      </c>
      <c r="HD421">
        <v>378.175</v>
      </c>
      <c r="HE421">
        <v>677.32</v>
      </c>
      <c r="HF421">
        <v>23.0012</v>
      </c>
      <c r="HG421">
        <v>35.3282</v>
      </c>
      <c r="HH421">
        <v>30.0004</v>
      </c>
      <c r="HI421">
        <v>35.3611</v>
      </c>
      <c r="HJ421">
        <v>35.326</v>
      </c>
      <c r="HK421">
        <v>48.8756</v>
      </c>
      <c r="HL421">
        <v>13.715</v>
      </c>
      <c r="HM421">
        <v>2.3376</v>
      </c>
      <c r="HN421">
        <v>23</v>
      </c>
      <c r="HO421">
        <v>911.01</v>
      </c>
      <c r="HP421">
        <v>21.4595</v>
      </c>
      <c r="HQ421">
        <v>95.3811</v>
      </c>
      <c r="HR421">
        <v>98.725</v>
      </c>
    </row>
    <row r="422" spans="1:226">
      <c r="A422">
        <v>406</v>
      </c>
      <c r="B422">
        <v>1656178402.1</v>
      </c>
      <c r="C422">
        <v>8605.59999990463</v>
      </c>
      <c r="D422" t="s">
        <v>1174</v>
      </c>
      <c r="E422" t="s">
        <v>1175</v>
      </c>
      <c r="F422">
        <v>5</v>
      </c>
      <c r="G422" t="s">
        <v>1069</v>
      </c>
      <c r="H422" t="s">
        <v>354</v>
      </c>
      <c r="I422">
        <v>1656178394.31429</v>
      </c>
      <c r="J422">
        <f>(K422)/1000</f>
        <v>0</v>
      </c>
      <c r="K422">
        <f>IF(BF422, AN422, AH422)</f>
        <v>0</v>
      </c>
      <c r="L422">
        <f>IF(BF422, AI422, AG422)</f>
        <v>0</v>
      </c>
      <c r="M422">
        <f>BH422 - IF(AU422&gt;1, L422*BB422*100.0/(AW422*BV422), 0)</f>
        <v>0</v>
      </c>
      <c r="N422">
        <f>((T422-J422/2)*M422-L422)/(T422+J422/2)</f>
        <v>0</v>
      </c>
      <c r="O422">
        <f>N422*(BO422+BP422)/1000.0</f>
        <v>0</v>
      </c>
      <c r="P422">
        <f>(BH422 - IF(AU422&gt;1, L422*BB422*100.0/(AW422*BV422), 0))*(BO422+BP422)/1000.0</f>
        <v>0</v>
      </c>
      <c r="Q422">
        <f>2.0/((1/S422-1/R422)+SIGN(S422)*SQRT((1/S422-1/R422)*(1/S422-1/R422) + 4*BC422/((BC422+1)*(BC422+1))*(2*1/S422*1/R422-1/R422*1/R422)))</f>
        <v>0</v>
      </c>
      <c r="R422">
        <f>IF(LEFT(BD422,1)&lt;&gt;"0",IF(LEFT(BD422,1)="1",3.0,BE422),$D$5+$E$5*(BV422*BO422/($K$5*1000))+$F$5*(BV422*BO422/($K$5*1000))*MAX(MIN(BB422,$J$5),$I$5)*MAX(MIN(BB422,$J$5),$I$5)+$G$5*MAX(MIN(BB422,$J$5),$I$5)*(BV422*BO422/($K$5*1000))+$H$5*(BV422*BO422/($K$5*1000))*(BV422*BO422/($K$5*1000)))</f>
        <v>0</v>
      </c>
      <c r="S422">
        <f>J422*(1000-(1000*0.61365*exp(17.502*W422/(240.97+W422))/(BO422+BP422)+BJ422)/2)/(1000*0.61365*exp(17.502*W422/(240.97+W422))/(BO422+BP422)-BJ422)</f>
        <v>0</v>
      </c>
      <c r="T422">
        <f>1/((BC422+1)/(Q422/1.6)+1/(R422/1.37)) + BC422/((BC422+1)/(Q422/1.6) + BC422/(R422/1.37))</f>
        <v>0</v>
      </c>
      <c r="U422">
        <f>(AX422*BA422)</f>
        <v>0</v>
      </c>
      <c r="V422">
        <f>(BQ422+(U422+2*0.95*5.67E-8*(((BQ422+$B$7)+273)^4-(BQ422+273)^4)-44100*J422)/(1.84*29.3*R422+8*0.95*5.67E-8*(BQ422+273)^3))</f>
        <v>0</v>
      </c>
      <c r="W422">
        <f>($C$7*BR422+$D$7*BS422+$E$7*V422)</f>
        <v>0</v>
      </c>
      <c r="X422">
        <f>0.61365*exp(17.502*W422/(240.97+W422))</f>
        <v>0</v>
      </c>
      <c r="Y422">
        <f>(Z422/AA422*100)</f>
        <v>0</v>
      </c>
      <c r="Z422">
        <f>BJ422*(BO422+BP422)/1000</f>
        <v>0</v>
      </c>
      <c r="AA422">
        <f>0.61365*exp(17.502*BQ422/(240.97+BQ422))</f>
        <v>0</v>
      </c>
      <c r="AB422">
        <f>(X422-BJ422*(BO422+BP422)/1000)</f>
        <v>0</v>
      </c>
      <c r="AC422">
        <f>(-J422*44100)</f>
        <v>0</v>
      </c>
      <c r="AD422">
        <f>2*29.3*R422*0.92*(BQ422-W422)</f>
        <v>0</v>
      </c>
      <c r="AE422">
        <f>2*0.95*5.67E-8*(((BQ422+$B$7)+273)^4-(W422+273)^4)</f>
        <v>0</v>
      </c>
      <c r="AF422">
        <f>U422+AE422+AC422+AD422</f>
        <v>0</v>
      </c>
      <c r="AG422">
        <f>BN422*AU422*(BI422-BH422*(1000-AU422*BK422)/(1000-AU422*BJ422))/(100*BB422)</f>
        <v>0</v>
      </c>
      <c r="AH422">
        <f>1000*BN422*AU422*(BJ422-BK422)/(100*BB422*(1000-AU422*BJ422))</f>
        <v>0</v>
      </c>
      <c r="AI422">
        <f>(AJ422 - AK422 - BO422*1E3/(8.314*(BQ422+273.15)) * AM422/BN422 * AL422) * BN422/(100*BB422) * (1000 - BK422)/1000</f>
        <v>0</v>
      </c>
      <c r="AJ422">
        <v>909.148221408887</v>
      </c>
      <c r="AK422">
        <v>868.774212121212</v>
      </c>
      <c r="AL422">
        <v>3.35659463641025</v>
      </c>
      <c r="AM422">
        <v>66.8791295420707</v>
      </c>
      <c r="AN422">
        <f>(AP422 - AO422 + BO422*1E3/(8.314*(BQ422+273.15)) * AR422/BN422 * AQ422) * BN422/(100*BB422) * 1000/(1000 - AP422)</f>
        <v>0</v>
      </c>
      <c r="AO422">
        <v>21.4219034486085</v>
      </c>
      <c r="AP422">
        <v>24.4442181818182</v>
      </c>
      <c r="AQ422">
        <v>-0.000115622118045423</v>
      </c>
      <c r="AR422">
        <v>78.9869845117547</v>
      </c>
      <c r="AS422">
        <v>56</v>
      </c>
      <c r="AT422">
        <v>11</v>
      </c>
      <c r="AU422">
        <f>IF(AS422*$H$13&gt;=AW422,1.0,(AW422/(AW422-AS422*$H$13)))</f>
        <v>0</v>
      </c>
      <c r="AV422">
        <f>(AU422-1)*100</f>
        <v>0</v>
      </c>
      <c r="AW422">
        <f>MAX(0,($B$13+$C$13*BV422)/(1+$D$13*BV422)*BO422/(BQ422+273)*$E$13)</f>
        <v>0</v>
      </c>
      <c r="AX422">
        <f>$B$11*BW422+$C$11*BX422+$F$11*CI422*(1-CL422)</f>
        <v>0</v>
      </c>
      <c r="AY422">
        <f>AX422*AZ422</f>
        <v>0</v>
      </c>
      <c r="AZ422">
        <f>($B$11*$D$9+$C$11*$D$9+$F$11*((CV422+CN422)/MAX(CV422+CN422+CW422, 0.1)*$I$9+CW422/MAX(CV422+CN422+CW422, 0.1)*$J$9))/($B$11+$C$11+$F$11)</f>
        <v>0</v>
      </c>
      <c r="BA422">
        <f>($B$11*$K$9+$C$11*$K$9+$F$11*((CV422+CN422)/MAX(CV422+CN422+CW422, 0.1)*$P$9+CW422/MAX(CV422+CN422+CW422, 0.1)*$Q$9))/($B$11+$C$11+$F$11)</f>
        <v>0</v>
      </c>
      <c r="BB422">
        <v>2.18</v>
      </c>
      <c r="BC422">
        <v>0.5</v>
      </c>
      <c r="BD422" t="s">
        <v>355</v>
      </c>
      <c r="BE422">
        <v>2</v>
      </c>
      <c r="BF422" t="b">
        <v>1</v>
      </c>
      <c r="BG422">
        <v>1656178394.31429</v>
      </c>
      <c r="BH422">
        <v>823.559178571429</v>
      </c>
      <c r="BI422">
        <v>874.622571428571</v>
      </c>
      <c r="BJ422">
        <v>24.4529464285714</v>
      </c>
      <c r="BK422">
        <v>21.4194678571429</v>
      </c>
      <c r="BL422">
        <v>821.564428571428</v>
      </c>
      <c r="BM422">
        <v>24.4013892857143</v>
      </c>
      <c r="BN422">
        <v>500.006964285714</v>
      </c>
      <c r="BO422">
        <v>76.3394142857143</v>
      </c>
      <c r="BP422">
        <v>0.099985625</v>
      </c>
      <c r="BQ422">
        <v>27.7473785714286</v>
      </c>
      <c r="BR422">
        <v>28.81895</v>
      </c>
      <c r="BS422">
        <v>999.9</v>
      </c>
      <c r="BT422">
        <v>0</v>
      </c>
      <c r="BU422">
        <v>0</v>
      </c>
      <c r="BV422">
        <v>9990.49142857143</v>
      </c>
      <c r="BW422">
        <v>0</v>
      </c>
      <c r="BX422">
        <v>2143.90678571429</v>
      </c>
      <c r="BY422">
        <v>-51.0633642857143</v>
      </c>
      <c r="BZ422">
        <v>844.20225</v>
      </c>
      <c r="CA422">
        <v>893.766535714286</v>
      </c>
      <c r="CB422">
        <v>3.03347607142857</v>
      </c>
      <c r="CC422">
        <v>874.622571428571</v>
      </c>
      <c r="CD422">
        <v>21.4194678571429</v>
      </c>
      <c r="CE422">
        <v>1.86672285714286</v>
      </c>
      <c r="CF422">
        <v>1.63514892857143</v>
      </c>
      <c r="CG422">
        <v>16.3570071428571</v>
      </c>
      <c r="CH422">
        <v>14.2941035714286</v>
      </c>
      <c r="CI422">
        <v>2000.015</v>
      </c>
      <c r="CJ422">
        <v>0.980002071428572</v>
      </c>
      <c r="CK422">
        <v>0.0199982928571429</v>
      </c>
      <c r="CL422">
        <v>0</v>
      </c>
      <c r="CM422">
        <v>2.47283214285714</v>
      </c>
      <c r="CN422">
        <v>0</v>
      </c>
      <c r="CO422">
        <v>4176.69035714286</v>
      </c>
      <c r="CP422">
        <v>16705.5464285714</v>
      </c>
      <c r="CQ422">
        <v>48.75</v>
      </c>
      <c r="CR422">
        <v>51.06875</v>
      </c>
      <c r="CS422">
        <v>49.87275</v>
      </c>
      <c r="CT422">
        <v>48.625</v>
      </c>
      <c r="CU422">
        <v>47.875</v>
      </c>
      <c r="CV422">
        <v>1960.015</v>
      </c>
      <c r="CW422">
        <v>40</v>
      </c>
      <c r="CX422">
        <v>0</v>
      </c>
      <c r="CY422">
        <v>1656178401</v>
      </c>
      <c r="CZ422">
        <v>0</v>
      </c>
      <c r="DA422">
        <v>0</v>
      </c>
      <c r="DB422" t="s">
        <v>356</v>
      </c>
      <c r="DC422">
        <v>1656081796.1</v>
      </c>
      <c r="DD422">
        <v>1656081786.6</v>
      </c>
      <c r="DE422">
        <v>0</v>
      </c>
      <c r="DF422">
        <v>0.447</v>
      </c>
      <c r="DG422">
        <v>0.012</v>
      </c>
      <c r="DH422">
        <v>1.816</v>
      </c>
      <c r="DI422">
        <v>-0.091</v>
      </c>
      <c r="DJ422">
        <v>420</v>
      </c>
      <c r="DK422">
        <v>13</v>
      </c>
      <c r="DL422">
        <v>0.64</v>
      </c>
      <c r="DM422">
        <v>0.22</v>
      </c>
      <c r="DN422">
        <v>-50.7984536585366</v>
      </c>
      <c r="DO422">
        <v>-3.97059512195125</v>
      </c>
      <c r="DP422">
        <v>0.403375810427242</v>
      </c>
      <c r="DQ422">
        <v>0</v>
      </c>
      <c r="DR422">
        <v>3.04247707317073</v>
      </c>
      <c r="DS422">
        <v>-0.138497560975605</v>
      </c>
      <c r="DT422">
        <v>0.0150914949790259</v>
      </c>
      <c r="DU422">
        <v>0</v>
      </c>
      <c r="DV422">
        <v>0</v>
      </c>
      <c r="DW422">
        <v>2</v>
      </c>
      <c r="DX422" t="s">
        <v>357</v>
      </c>
      <c r="DY422">
        <v>2.79505</v>
      </c>
      <c r="DZ422">
        <v>2.71642</v>
      </c>
      <c r="EA422">
        <v>0.125232</v>
      </c>
      <c r="EB422">
        <v>0.130155</v>
      </c>
      <c r="EC422">
        <v>0.0873245</v>
      </c>
      <c r="ED422">
        <v>0.0789751</v>
      </c>
      <c r="EE422">
        <v>24284.2</v>
      </c>
      <c r="EF422">
        <v>20969</v>
      </c>
      <c r="EG422">
        <v>24890.6</v>
      </c>
      <c r="EH422">
        <v>23513.1</v>
      </c>
      <c r="EI422">
        <v>38870.3</v>
      </c>
      <c r="EJ422">
        <v>35899.8</v>
      </c>
      <c r="EK422">
        <v>45103.5</v>
      </c>
      <c r="EL422">
        <v>42018</v>
      </c>
      <c r="EM422">
        <v>1.61127</v>
      </c>
      <c r="EN422">
        <v>2.05588</v>
      </c>
      <c r="EO422">
        <v>0.0410154</v>
      </c>
      <c r="EP422">
        <v>0</v>
      </c>
      <c r="EQ422">
        <v>28.1433</v>
      </c>
      <c r="ER422">
        <v>999.9</v>
      </c>
      <c r="ES422">
        <v>25.204</v>
      </c>
      <c r="ET422">
        <v>41.483</v>
      </c>
      <c r="EU422">
        <v>26.4853</v>
      </c>
      <c r="EV422">
        <v>53.3736</v>
      </c>
      <c r="EW422">
        <v>33.1571</v>
      </c>
      <c r="EX422">
        <v>2</v>
      </c>
      <c r="EY422">
        <v>0.649159</v>
      </c>
      <c r="EZ422">
        <v>4.84364</v>
      </c>
      <c r="FA422">
        <v>20.1735</v>
      </c>
      <c r="FB422">
        <v>5.23376</v>
      </c>
      <c r="FC422">
        <v>11.992</v>
      </c>
      <c r="FD422">
        <v>4.95535</v>
      </c>
      <c r="FE422">
        <v>3.30398</v>
      </c>
      <c r="FF422">
        <v>9999</v>
      </c>
      <c r="FG422">
        <v>313.3</v>
      </c>
      <c r="FH422">
        <v>3910.6</v>
      </c>
      <c r="FI422">
        <v>9999</v>
      </c>
      <c r="FJ422">
        <v>1.86813</v>
      </c>
      <c r="FK422">
        <v>1.86401</v>
      </c>
      <c r="FL422">
        <v>1.87136</v>
      </c>
      <c r="FM422">
        <v>1.86263</v>
      </c>
      <c r="FN422">
        <v>1.86188</v>
      </c>
      <c r="FO422">
        <v>1.86825</v>
      </c>
      <c r="FP422">
        <v>1.85838</v>
      </c>
      <c r="FQ422">
        <v>1.86462</v>
      </c>
      <c r="FR422">
        <v>5</v>
      </c>
      <c r="FS422">
        <v>0</v>
      </c>
      <c r="FT422">
        <v>0</v>
      </c>
      <c r="FU422">
        <v>0</v>
      </c>
      <c r="FV422" t="s">
        <v>358</v>
      </c>
      <c r="FW422" t="s">
        <v>359</v>
      </c>
      <c r="FX422" t="s">
        <v>360</v>
      </c>
      <c r="FY422" t="s">
        <v>360</v>
      </c>
      <c r="FZ422" t="s">
        <v>360</v>
      </c>
      <c r="GA422" t="s">
        <v>360</v>
      </c>
      <c r="GB422">
        <v>0</v>
      </c>
      <c r="GC422">
        <v>100</v>
      </c>
      <c r="GD422">
        <v>100</v>
      </c>
      <c r="GE422">
        <v>2.03</v>
      </c>
      <c r="GF422">
        <v>0.0515</v>
      </c>
      <c r="GG422">
        <v>0.394990895927804</v>
      </c>
      <c r="GH422">
        <v>0.00311535208462502</v>
      </c>
      <c r="GI422">
        <v>-2.16445174003142e-06</v>
      </c>
      <c r="GJ422">
        <v>9.0383515404126e-10</v>
      </c>
      <c r="GK422">
        <v>0.0515542376217994</v>
      </c>
      <c r="GL422">
        <v>0</v>
      </c>
      <c r="GM422">
        <v>0</v>
      </c>
      <c r="GN422">
        <v>0</v>
      </c>
      <c r="GO422">
        <v>18</v>
      </c>
      <c r="GP422">
        <v>2154</v>
      </c>
      <c r="GQ422">
        <v>2</v>
      </c>
      <c r="GR422">
        <v>17</v>
      </c>
      <c r="GS422">
        <v>1610.1</v>
      </c>
      <c r="GT422">
        <v>1610.3</v>
      </c>
      <c r="GU422">
        <v>2.47925</v>
      </c>
      <c r="GV422">
        <v>2.40112</v>
      </c>
      <c r="GW422">
        <v>1.99829</v>
      </c>
      <c r="GX422">
        <v>2.65869</v>
      </c>
      <c r="GY422">
        <v>2.09351</v>
      </c>
      <c r="GZ422">
        <v>2.31689</v>
      </c>
      <c r="HA422">
        <v>45.2619</v>
      </c>
      <c r="HB422">
        <v>14.3422</v>
      </c>
      <c r="HC422">
        <v>18</v>
      </c>
      <c r="HD422">
        <v>378.014</v>
      </c>
      <c r="HE422">
        <v>677.377</v>
      </c>
      <c r="HF422">
        <v>23.0012</v>
      </c>
      <c r="HG422">
        <v>35.3311</v>
      </c>
      <c r="HH422">
        <v>30.0004</v>
      </c>
      <c r="HI422">
        <v>35.364</v>
      </c>
      <c r="HJ422">
        <v>35.3293</v>
      </c>
      <c r="HK422">
        <v>49.6278</v>
      </c>
      <c r="HL422">
        <v>13.715</v>
      </c>
      <c r="HM422">
        <v>2.3376</v>
      </c>
      <c r="HN422">
        <v>23</v>
      </c>
      <c r="HO422">
        <v>924.435</v>
      </c>
      <c r="HP422">
        <v>21.4594</v>
      </c>
      <c r="HQ422">
        <v>95.3797</v>
      </c>
      <c r="HR422">
        <v>98.7244</v>
      </c>
    </row>
    <row r="423" spans="1:226">
      <c r="A423">
        <v>407</v>
      </c>
      <c r="B423">
        <v>1656178407.1</v>
      </c>
      <c r="C423">
        <v>8610.59999990463</v>
      </c>
      <c r="D423" t="s">
        <v>1176</v>
      </c>
      <c r="E423" t="s">
        <v>1177</v>
      </c>
      <c r="F423">
        <v>5</v>
      </c>
      <c r="G423" t="s">
        <v>1069</v>
      </c>
      <c r="H423" t="s">
        <v>354</v>
      </c>
      <c r="I423">
        <v>1656178399.6</v>
      </c>
      <c r="J423">
        <f>(K423)/1000</f>
        <v>0</v>
      </c>
      <c r="K423">
        <f>IF(BF423, AN423, AH423)</f>
        <v>0</v>
      </c>
      <c r="L423">
        <f>IF(BF423, AI423, AG423)</f>
        <v>0</v>
      </c>
      <c r="M423">
        <f>BH423 - IF(AU423&gt;1, L423*BB423*100.0/(AW423*BV423), 0)</f>
        <v>0</v>
      </c>
      <c r="N423">
        <f>((T423-J423/2)*M423-L423)/(T423+J423/2)</f>
        <v>0</v>
      </c>
      <c r="O423">
        <f>N423*(BO423+BP423)/1000.0</f>
        <v>0</v>
      </c>
      <c r="P423">
        <f>(BH423 - IF(AU423&gt;1, L423*BB423*100.0/(AW423*BV423), 0))*(BO423+BP423)/1000.0</f>
        <v>0</v>
      </c>
      <c r="Q423">
        <f>2.0/((1/S423-1/R423)+SIGN(S423)*SQRT((1/S423-1/R423)*(1/S423-1/R423) + 4*BC423/((BC423+1)*(BC423+1))*(2*1/S423*1/R423-1/R423*1/R423)))</f>
        <v>0</v>
      </c>
      <c r="R423">
        <f>IF(LEFT(BD423,1)&lt;&gt;"0",IF(LEFT(BD423,1)="1",3.0,BE423),$D$5+$E$5*(BV423*BO423/($K$5*1000))+$F$5*(BV423*BO423/($K$5*1000))*MAX(MIN(BB423,$J$5),$I$5)*MAX(MIN(BB423,$J$5),$I$5)+$G$5*MAX(MIN(BB423,$J$5),$I$5)*(BV423*BO423/($K$5*1000))+$H$5*(BV423*BO423/($K$5*1000))*(BV423*BO423/($K$5*1000)))</f>
        <v>0</v>
      </c>
      <c r="S423">
        <f>J423*(1000-(1000*0.61365*exp(17.502*W423/(240.97+W423))/(BO423+BP423)+BJ423)/2)/(1000*0.61365*exp(17.502*W423/(240.97+W423))/(BO423+BP423)-BJ423)</f>
        <v>0</v>
      </c>
      <c r="T423">
        <f>1/((BC423+1)/(Q423/1.6)+1/(R423/1.37)) + BC423/((BC423+1)/(Q423/1.6) + BC423/(R423/1.37))</f>
        <v>0</v>
      </c>
      <c r="U423">
        <f>(AX423*BA423)</f>
        <v>0</v>
      </c>
      <c r="V423">
        <f>(BQ423+(U423+2*0.95*5.67E-8*(((BQ423+$B$7)+273)^4-(BQ423+273)^4)-44100*J423)/(1.84*29.3*R423+8*0.95*5.67E-8*(BQ423+273)^3))</f>
        <v>0</v>
      </c>
      <c r="W423">
        <f>($C$7*BR423+$D$7*BS423+$E$7*V423)</f>
        <v>0</v>
      </c>
      <c r="X423">
        <f>0.61365*exp(17.502*W423/(240.97+W423))</f>
        <v>0</v>
      </c>
      <c r="Y423">
        <f>(Z423/AA423*100)</f>
        <v>0</v>
      </c>
      <c r="Z423">
        <f>BJ423*(BO423+BP423)/1000</f>
        <v>0</v>
      </c>
      <c r="AA423">
        <f>0.61365*exp(17.502*BQ423/(240.97+BQ423))</f>
        <v>0</v>
      </c>
      <c r="AB423">
        <f>(X423-BJ423*(BO423+BP423)/1000)</f>
        <v>0</v>
      </c>
      <c r="AC423">
        <f>(-J423*44100)</f>
        <v>0</v>
      </c>
      <c r="AD423">
        <f>2*29.3*R423*0.92*(BQ423-W423)</f>
        <v>0</v>
      </c>
      <c r="AE423">
        <f>2*0.95*5.67E-8*(((BQ423+$B$7)+273)^4-(W423+273)^4)</f>
        <v>0</v>
      </c>
      <c r="AF423">
        <f>U423+AE423+AC423+AD423</f>
        <v>0</v>
      </c>
      <c r="AG423">
        <f>BN423*AU423*(BI423-BH423*(1000-AU423*BK423)/(1000-AU423*BJ423))/(100*BB423)</f>
        <v>0</v>
      </c>
      <c r="AH423">
        <f>1000*BN423*AU423*(BJ423-BK423)/(100*BB423*(1000-AU423*BJ423))</f>
        <v>0</v>
      </c>
      <c r="AI423">
        <f>(AJ423 - AK423 - BO423*1E3/(8.314*(BQ423+273.15)) * AM423/BN423 * AL423) * BN423/(100*BB423) * (1000 - BK423)/1000</f>
        <v>0</v>
      </c>
      <c r="AJ423">
        <v>926.391863056488</v>
      </c>
      <c r="AK423">
        <v>885.867812121212</v>
      </c>
      <c r="AL423">
        <v>3.42659156897671</v>
      </c>
      <c r="AM423">
        <v>66.8791295420707</v>
      </c>
      <c r="AN423">
        <f>(AP423 - AO423 + BO423*1E3/(8.314*(BQ423+273.15)) * AR423/BN423 * AQ423) * BN423/(100*BB423) * 1000/(1000 - AP423)</f>
        <v>0</v>
      </c>
      <c r="AO423">
        <v>21.4237713689775</v>
      </c>
      <c r="AP423">
        <v>24.4443510489511</v>
      </c>
      <c r="AQ423">
        <v>-3.36772370595299e-05</v>
      </c>
      <c r="AR423">
        <v>78.9869845117547</v>
      </c>
      <c r="AS423">
        <v>56</v>
      </c>
      <c r="AT423">
        <v>11</v>
      </c>
      <c r="AU423">
        <f>IF(AS423*$H$13&gt;=AW423,1.0,(AW423/(AW423-AS423*$H$13)))</f>
        <v>0</v>
      </c>
      <c r="AV423">
        <f>(AU423-1)*100</f>
        <v>0</v>
      </c>
      <c r="AW423">
        <f>MAX(0,($B$13+$C$13*BV423)/(1+$D$13*BV423)*BO423/(BQ423+273)*$E$13)</f>
        <v>0</v>
      </c>
      <c r="AX423">
        <f>$B$11*BW423+$C$11*BX423+$F$11*CI423*(1-CL423)</f>
        <v>0</v>
      </c>
      <c r="AY423">
        <f>AX423*AZ423</f>
        <v>0</v>
      </c>
      <c r="AZ423">
        <f>($B$11*$D$9+$C$11*$D$9+$F$11*((CV423+CN423)/MAX(CV423+CN423+CW423, 0.1)*$I$9+CW423/MAX(CV423+CN423+CW423, 0.1)*$J$9))/($B$11+$C$11+$F$11)</f>
        <v>0</v>
      </c>
      <c r="BA423">
        <f>($B$11*$K$9+$C$11*$K$9+$F$11*((CV423+CN423)/MAX(CV423+CN423+CW423, 0.1)*$P$9+CW423/MAX(CV423+CN423+CW423, 0.1)*$Q$9))/($B$11+$C$11+$F$11)</f>
        <v>0</v>
      </c>
      <c r="BB423">
        <v>2.18</v>
      </c>
      <c r="BC423">
        <v>0.5</v>
      </c>
      <c r="BD423" t="s">
        <v>355</v>
      </c>
      <c r="BE423">
        <v>2</v>
      </c>
      <c r="BF423" t="b">
        <v>1</v>
      </c>
      <c r="BG423">
        <v>1656178399.6</v>
      </c>
      <c r="BH423">
        <v>841.035296296296</v>
      </c>
      <c r="BI423">
        <v>892.429185185185</v>
      </c>
      <c r="BJ423">
        <v>24.447137037037</v>
      </c>
      <c r="BK423">
        <v>21.4218111111111</v>
      </c>
      <c r="BL423">
        <v>839.016296296296</v>
      </c>
      <c r="BM423">
        <v>24.3955814814815</v>
      </c>
      <c r="BN423">
        <v>500.017814814815</v>
      </c>
      <c r="BO423">
        <v>76.3389074074074</v>
      </c>
      <c r="BP423">
        <v>0.100014666666667</v>
      </c>
      <c r="BQ423">
        <v>27.7484851851852</v>
      </c>
      <c r="BR423">
        <v>28.8160407407407</v>
      </c>
      <c r="BS423">
        <v>999.9</v>
      </c>
      <c r="BT423">
        <v>0</v>
      </c>
      <c r="BU423">
        <v>0</v>
      </c>
      <c r="BV423">
        <v>9991.50481481481</v>
      </c>
      <c r="BW423">
        <v>0</v>
      </c>
      <c r="BX423">
        <v>2011.93481481481</v>
      </c>
      <c r="BY423">
        <v>-51.3939407407407</v>
      </c>
      <c r="BZ423">
        <v>862.111407407407</v>
      </c>
      <c r="CA423">
        <v>911.965222222222</v>
      </c>
      <c r="CB423">
        <v>3.02531962962963</v>
      </c>
      <c r="CC423">
        <v>892.429185185185</v>
      </c>
      <c r="CD423">
        <v>21.4218111111111</v>
      </c>
      <c r="CE423">
        <v>1.86626777777778</v>
      </c>
      <c r="CF423">
        <v>1.63531777777778</v>
      </c>
      <c r="CG423">
        <v>16.3531703703704</v>
      </c>
      <c r="CH423">
        <v>14.2957037037037</v>
      </c>
      <c r="CI423">
        <v>2000.01444444444</v>
      </c>
      <c r="CJ423">
        <v>0.980002111111111</v>
      </c>
      <c r="CK423">
        <v>0.0199982518518519</v>
      </c>
      <c r="CL423">
        <v>0</v>
      </c>
      <c r="CM423">
        <v>2.51627777777778</v>
      </c>
      <c r="CN423">
        <v>0</v>
      </c>
      <c r="CO423">
        <v>4148.29259259259</v>
      </c>
      <c r="CP423">
        <v>16705.537037037</v>
      </c>
      <c r="CQ423">
        <v>48.75</v>
      </c>
      <c r="CR423">
        <v>51.069</v>
      </c>
      <c r="CS423">
        <v>49.875</v>
      </c>
      <c r="CT423">
        <v>48.625</v>
      </c>
      <c r="CU423">
        <v>47.8795925925926</v>
      </c>
      <c r="CV423">
        <v>1960.01444444444</v>
      </c>
      <c r="CW423">
        <v>40</v>
      </c>
      <c r="CX423">
        <v>0</v>
      </c>
      <c r="CY423">
        <v>1656178405.8</v>
      </c>
      <c r="CZ423">
        <v>0</v>
      </c>
      <c r="DA423">
        <v>0</v>
      </c>
      <c r="DB423" t="s">
        <v>356</v>
      </c>
      <c r="DC423">
        <v>1656081796.1</v>
      </c>
      <c r="DD423">
        <v>1656081786.6</v>
      </c>
      <c r="DE423">
        <v>0</v>
      </c>
      <c r="DF423">
        <v>0.447</v>
      </c>
      <c r="DG423">
        <v>0.012</v>
      </c>
      <c r="DH423">
        <v>1.816</v>
      </c>
      <c r="DI423">
        <v>-0.091</v>
      </c>
      <c r="DJ423">
        <v>420</v>
      </c>
      <c r="DK423">
        <v>13</v>
      </c>
      <c r="DL423">
        <v>0.64</v>
      </c>
      <c r="DM423">
        <v>0.22</v>
      </c>
      <c r="DN423">
        <v>-51.1363390243902</v>
      </c>
      <c r="DO423">
        <v>-4.0342202090592</v>
      </c>
      <c r="DP423">
        <v>0.409561298237128</v>
      </c>
      <c r="DQ423">
        <v>0</v>
      </c>
      <c r="DR423">
        <v>3.03227585365854</v>
      </c>
      <c r="DS423">
        <v>-0.106864599303138</v>
      </c>
      <c r="DT423">
        <v>0.0109722652519465</v>
      </c>
      <c r="DU423">
        <v>0</v>
      </c>
      <c r="DV423">
        <v>0</v>
      </c>
      <c r="DW423">
        <v>2</v>
      </c>
      <c r="DX423" t="s">
        <v>357</v>
      </c>
      <c r="DY423">
        <v>2.79519</v>
      </c>
      <c r="DZ423">
        <v>2.71654</v>
      </c>
      <c r="EA423">
        <v>0.12686</v>
      </c>
      <c r="EB423">
        <v>0.131745</v>
      </c>
      <c r="EC423">
        <v>0.087326</v>
      </c>
      <c r="ED423">
        <v>0.0789735</v>
      </c>
      <c r="EE423">
        <v>24238.8</v>
      </c>
      <c r="EF423">
        <v>20930.7</v>
      </c>
      <c r="EG423">
        <v>24890.4</v>
      </c>
      <c r="EH423">
        <v>23513.3</v>
      </c>
      <c r="EI423">
        <v>38870.2</v>
      </c>
      <c r="EJ423">
        <v>35900</v>
      </c>
      <c r="EK423">
        <v>45103.4</v>
      </c>
      <c r="EL423">
        <v>42018.1</v>
      </c>
      <c r="EM423">
        <v>1.6113</v>
      </c>
      <c r="EN423">
        <v>2.05555</v>
      </c>
      <c r="EO423">
        <v>0.0415184</v>
      </c>
      <c r="EP423">
        <v>0</v>
      </c>
      <c r="EQ423">
        <v>28.1463</v>
      </c>
      <c r="ER423">
        <v>999.9</v>
      </c>
      <c r="ES423">
        <v>25.18</v>
      </c>
      <c r="ET423">
        <v>41.483</v>
      </c>
      <c r="EU423">
        <v>26.4604</v>
      </c>
      <c r="EV423">
        <v>53.2336</v>
      </c>
      <c r="EW423">
        <v>33.1651</v>
      </c>
      <c r="EX423">
        <v>2</v>
      </c>
      <c r="EY423">
        <v>0.649385</v>
      </c>
      <c r="EZ423">
        <v>4.84578</v>
      </c>
      <c r="FA423">
        <v>20.1735</v>
      </c>
      <c r="FB423">
        <v>5.23406</v>
      </c>
      <c r="FC423">
        <v>11.992</v>
      </c>
      <c r="FD423">
        <v>4.9555</v>
      </c>
      <c r="FE423">
        <v>3.30395</v>
      </c>
      <c r="FF423">
        <v>9999</v>
      </c>
      <c r="FG423">
        <v>313.3</v>
      </c>
      <c r="FH423">
        <v>3910.6</v>
      </c>
      <c r="FI423">
        <v>9999</v>
      </c>
      <c r="FJ423">
        <v>1.86813</v>
      </c>
      <c r="FK423">
        <v>1.86401</v>
      </c>
      <c r="FL423">
        <v>1.87134</v>
      </c>
      <c r="FM423">
        <v>1.86264</v>
      </c>
      <c r="FN423">
        <v>1.86188</v>
      </c>
      <c r="FO423">
        <v>1.86826</v>
      </c>
      <c r="FP423">
        <v>1.85837</v>
      </c>
      <c r="FQ423">
        <v>1.86462</v>
      </c>
      <c r="FR423">
        <v>5</v>
      </c>
      <c r="FS423">
        <v>0</v>
      </c>
      <c r="FT423">
        <v>0</v>
      </c>
      <c r="FU423">
        <v>0</v>
      </c>
      <c r="FV423" t="s">
        <v>358</v>
      </c>
      <c r="FW423" t="s">
        <v>359</v>
      </c>
      <c r="FX423" t="s">
        <v>360</v>
      </c>
      <c r="FY423" t="s">
        <v>360</v>
      </c>
      <c r="FZ423" t="s">
        <v>360</v>
      </c>
      <c r="GA423" t="s">
        <v>360</v>
      </c>
      <c r="GB423">
        <v>0</v>
      </c>
      <c r="GC423">
        <v>100</v>
      </c>
      <c r="GD423">
        <v>100</v>
      </c>
      <c r="GE423">
        <v>2.053</v>
      </c>
      <c r="GF423">
        <v>0.0516</v>
      </c>
      <c r="GG423">
        <v>0.394990895927804</v>
      </c>
      <c r="GH423">
        <v>0.00311535208462502</v>
      </c>
      <c r="GI423">
        <v>-2.16445174003142e-06</v>
      </c>
      <c r="GJ423">
        <v>9.0383515404126e-10</v>
      </c>
      <c r="GK423">
        <v>0.0515542376217994</v>
      </c>
      <c r="GL423">
        <v>0</v>
      </c>
      <c r="GM423">
        <v>0</v>
      </c>
      <c r="GN423">
        <v>0</v>
      </c>
      <c r="GO423">
        <v>18</v>
      </c>
      <c r="GP423">
        <v>2154</v>
      </c>
      <c r="GQ423">
        <v>2</v>
      </c>
      <c r="GR423">
        <v>17</v>
      </c>
      <c r="GS423">
        <v>1610.2</v>
      </c>
      <c r="GT423">
        <v>1610.3</v>
      </c>
      <c r="GU423">
        <v>2.51221</v>
      </c>
      <c r="GV423">
        <v>2.39746</v>
      </c>
      <c r="GW423">
        <v>1.99829</v>
      </c>
      <c r="GX423">
        <v>2.65869</v>
      </c>
      <c r="GY423">
        <v>2.09351</v>
      </c>
      <c r="GZ423">
        <v>2.36938</v>
      </c>
      <c r="HA423">
        <v>45.2619</v>
      </c>
      <c r="HB423">
        <v>14.3422</v>
      </c>
      <c r="HC423">
        <v>18</v>
      </c>
      <c r="HD423">
        <v>378.045</v>
      </c>
      <c r="HE423">
        <v>677.117</v>
      </c>
      <c r="HF423">
        <v>23.0006</v>
      </c>
      <c r="HG423">
        <v>35.3335</v>
      </c>
      <c r="HH423">
        <v>30.0004</v>
      </c>
      <c r="HI423">
        <v>35.3672</v>
      </c>
      <c r="HJ423">
        <v>35.3317</v>
      </c>
      <c r="HK423">
        <v>50.2808</v>
      </c>
      <c r="HL423">
        <v>13.715</v>
      </c>
      <c r="HM423">
        <v>2.3376</v>
      </c>
      <c r="HN423">
        <v>23</v>
      </c>
      <c r="HO423">
        <v>937.943</v>
      </c>
      <c r="HP423">
        <v>21.4594</v>
      </c>
      <c r="HQ423">
        <v>95.3794</v>
      </c>
      <c r="HR423">
        <v>98.7249</v>
      </c>
    </row>
    <row r="424" spans="1:226">
      <c r="A424">
        <v>408</v>
      </c>
      <c r="B424">
        <v>1656178412.1</v>
      </c>
      <c r="C424">
        <v>8615.59999990463</v>
      </c>
      <c r="D424" t="s">
        <v>1178</v>
      </c>
      <c r="E424" t="s">
        <v>1179</v>
      </c>
      <c r="F424">
        <v>5</v>
      </c>
      <c r="G424" t="s">
        <v>1069</v>
      </c>
      <c r="H424" t="s">
        <v>354</v>
      </c>
      <c r="I424">
        <v>1656178404.31429</v>
      </c>
      <c r="J424">
        <f>(K424)/1000</f>
        <v>0</v>
      </c>
      <c r="K424">
        <f>IF(BF424, AN424, AH424)</f>
        <v>0</v>
      </c>
      <c r="L424">
        <f>IF(BF424, AI424, AG424)</f>
        <v>0</v>
      </c>
      <c r="M424">
        <f>BH424 - IF(AU424&gt;1, L424*BB424*100.0/(AW424*BV424), 0)</f>
        <v>0</v>
      </c>
      <c r="N424">
        <f>((T424-J424/2)*M424-L424)/(T424+J424/2)</f>
        <v>0</v>
      </c>
      <c r="O424">
        <f>N424*(BO424+BP424)/1000.0</f>
        <v>0</v>
      </c>
      <c r="P424">
        <f>(BH424 - IF(AU424&gt;1, L424*BB424*100.0/(AW424*BV424), 0))*(BO424+BP424)/1000.0</f>
        <v>0</v>
      </c>
      <c r="Q424">
        <f>2.0/((1/S424-1/R424)+SIGN(S424)*SQRT((1/S424-1/R424)*(1/S424-1/R424) + 4*BC424/((BC424+1)*(BC424+1))*(2*1/S424*1/R424-1/R424*1/R424)))</f>
        <v>0</v>
      </c>
      <c r="R424">
        <f>IF(LEFT(BD424,1)&lt;&gt;"0",IF(LEFT(BD424,1)="1",3.0,BE424),$D$5+$E$5*(BV424*BO424/($K$5*1000))+$F$5*(BV424*BO424/($K$5*1000))*MAX(MIN(BB424,$J$5),$I$5)*MAX(MIN(BB424,$J$5),$I$5)+$G$5*MAX(MIN(BB424,$J$5),$I$5)*(BV424*BO424/($K$5*1000))+$H$5*(BV424*BO424/($K$5*1000))*(BV424*BO424/($K$5*1000)))</f>
        <v>0</v>
      </c>
      <c r="S424">
        <f>J424*(1000-(1000*0.61365*exp(17.502*W424/(240.97+W424))/(BO424+BP424)+BJ424)/2)/(1000*0.61365*exp(17.502*W424/(240.97+W424))/(BO424+BP424)-BJ424)</f>
        <v>0</v>
      </c>
      <c r="T424">
        <f>1/((BC424+1)/(Q424/1.6)+1/(R424/1.37)) + BC424/((BC424+1)/(Q424/1.6) + BC424/(R424/1.37))</f>
        <v>0</v>
      </c>
      <c r="U424">
        <f>(AX424*BA424)</f>
        <v>0</v>
      </c>
      <c r="V424">
        <f>(BQ424+(U424+2*0.95*5.67E-8*(((BQ424+$B$7)+273)^4-(BQ424+273)^4)-44100*J424)/(1.84*29.3*R424+8*0.95*5.67E-8*(BQ424+273)^3))</f>
        <v>0</v>
      </c>
      <c r="W424">
        <f>($C$7*BR424+$D$7*BS424+$E$7*V424)</f>
        <v>0</v>
      </c>
      <c r="X424">
        <f>0.61365*exp(17.502*W424/(240.97+W424))</f>
        <v>0</v>
      </c>
      <c r="Y424">
        <f>(Z424/AA424*100)</f>
        <v>0</v>
      </c>
      <c r="Z424">
        <f>BJ424*(BO424+BP424)/1000</f>
        <v>0</v>
      </c>
      <c r="AA424">
        <f>0.61365*exp(17.502*BQ424/(240.97+BQ424))</f>
        <v>0</v>
      </c>
      <c r="AB424">
        <f>(X424-BJ424*(BO424+BP424)/1000)</f>
        <v>0</v>
      </c>
      <c r="AC424">
        <f>(-J424*44100)</f>
        <v>0</v>
      </c>
      <c r="AD424">
        <f>2*29.3*R424*0.92*(BQ424-W424)</f>
        <v>0</v>
      </c>
      <c r="AE424">
        <f>2*0.95*5.67E-8*(((BQ424+$B$7)+273)^4-(W424+273)^4)</f>
        <v>0</v>
      </c>
      <c r="AF424">
        <f>U424+AE424+AC424+AD424</f>
        <v>0</v>
      </c>
      <c r="AG424">
        <f>BN424*AU424*(BI424-BH424*(1000-AU424*BK424)/(1000-AU424*BJ424))/(100*BB424)</f>
        <v>0</v>
      </c>
      <c r="AH424">
        <f>1000*BN424*AU424*(BJ424-BK424)/(100*BB424*(1000-AU424*BJ424))</f>
        <v>0</v>
      </c>
      <c r="AI424">
        <f>(AJ424 - AK424 - BO424*1E3/(8.314*(BQ424+273.15)) * AM424/BN424 * AL424) * BN424/(100*BB424) * (1000 - BK424)/1000</f>
        <v>0</v>
      </c>
      <c r="AJ424">
        <v>943.231085301025</v>
      </c>
      <c r="AK424">
        <v>902.784496969697</v>
      </c>
      <c r="AL424">
        <v>3.35922118625341</v>
      </c>
      <c r="AM424">
        <v>66.8791295420707</v>
      </c>
      <c r="AN424">
        <f>(AP424 - AO424 + BO424*1E3/(8.314*(BQ424+273.15)) * AR424/BN424 * AQ424) * BN424/(100*BB424) * 1000/(1000 - AP424)</f>
        <v>0</v>
      </c>
      <c r="AO424">
        <v>21.4232913740469</v>
      </c>
      <c r="AP424">
        <v>24.4459153846154</v>
      </c>
      <c r="AQ424">
        <v>4.74282816371602e-05</v>
      </c>
      <c r="AR424">
        <v>78.9869845117547</v>
      </c>
      <c r="AS424">
        <v>56</v>
      </c>
      <c r="AT424">
        <v>11</v>
      </c>
      <c r="AU424">
        <f>IF(AS424*$H$13&gt;=AW424,1.0,(AW424/(AW424-AS424*$H$13)))</f>
        <v>0</v>
      </c>
      <c r="AV424">
        <f>(AU424-1)*100</f>
        <v>0</v>
      </c>
      <c r="AW424">
        <f>MAX(0,($B$13+$C$13*BV424)/(1+$D$13*BV424)*BO424/(BQ424+273)*$E$13)</f>
        <v>0</v>
      </c>
      <c r="AX424">
        <f>$B$11*BW424+$C$11*BX424+$F$11*CI424*(1-CL424)</f>
        <v>0</v>
      </c>
      <c r="AY424">
        <f>AX424*AZ424</f>
        <v>0</v>
      </c>
      <c r="AZ424">
        <f>($B$11*$D$9+$C$11*$D$9+$F$11*((CV424+CN424)/MAX(CV424+CN424+CW424, 0.1)*$I$9+CW424/MAX(CV424+CN424+CW424, 0.1)*$J$9))/($B$11+$C$11+$F$11)</f>
        <v>0</v>
      </c>
      <c r="BA424">
        <f>($B$11*$K$9+$C$11*$K$9+$F$11*((CV424+CN424)/MAX(CV424+CN424+CW424, 0.1)*$P$9+CW424/MAX(CV424+CN424+CW424, 0.1)*$Q$9))/($B$11+$C$11+$F$11)</f>
        <v>0</v>
      </c>
      <c r="BB424">
        <v>2.18</v>
      </c>
      <c r="BC424">
        <v>0.5</v>
      </c>
      <c r="BD424" t="s">
        <v>355</v>
      </c>
      <c r="BE424">
        <v>2</v>
      </c>
      <c r="BF424" t="b">
        <v>1</v>
      </c>
      <c r="BG424">
        <v>1656178404.31429</v>
      </c>
      <c r="BH424">
        <v>856.629392857143</v>
      </c>
      <c r="BI424">
        <v>908.059071428571</v>
      </c>
      <c r="BJ424">
        <v>24.4456107142857</v>
      </c>
      <c r="BK424">
        <v>21.4232964285714</v>
      </c>
      <c r="BL424">
        <v>854.588714285714</v>
      </c>
      <c r="BM424">
        <v>24.39405</v>
      </c>
      <c r="BN424">
        <v>500.01</v>
      </c>
      <c r="BO424">
        <v>76.3387821428571</v>
      </c>
      <c r="BP424">
        <v>0.099996875</v>
      </c>
      <c r="BQ424">
        <v>27.7488928571429</v>
      </c>
      <c r="BR424">
        <v>28.8189285714286</v>
      </c>
      <c r="BS424">
        <v>999.9</v>
      </c>
      <c r="BT424">
        <v>0</v>
      </c>
      <c r="BU424">
        <v>0</v>
      </c>
      <c r="BV424">
        <v>9997.14142857143</v>
      </c>
      <c r="BW424">
        <v>0</v>
      </c>
      <c r="BX424">
        <v>1792.67285714286</v>
      </c>
      <c r="BY424">
        <v>-51.4297678571429</v>
      </c>
      <c r="BZ424">
        <v>878.094964285714</v>
      </c>
      <c r="CA424">
        <v>927.938678571429</v>
      </c>
      <c r="CB424">
        <v>3.02231107142857</v>
      </c>
      <c r="CC424">
        <v>908.059071428571</v>
      </c>
      <c r="CD424">
        <v>21.4232964285714</v>
      </c>
      <c r="CE424">
        <v>1.8661475</v>
      </c>
      <c r="CF424">
        <v>1.63542821428571</v>
      </c>
      <c r="CG424">
        <v>16.3521571428571</v>
      </c>
      <c r="CH424">
        <v>14.2967464285714</v>
      </c>
      <c r="CI424">
        <v>2000.00178571429</v>
      </c>
      <c r="CJ424">
        <v>0.980001857142857</v>
      </c>
      <c r="CK424">
        <v>0.0199985142857143</v>
      </c>
      <c r="CL424">
        <v>0</v>
      </c>
      <c r="CM424">
        <v>2.476875</v>
      </c>
      <c r="CN424">
        <v>0</v>
      </c>
      <c r="CO424">
        <v>4113.30785714286</v>
      </c>
      <c r="CP424">
        <v>16705.4357142857</v>
      </c>
      <c r="CQ424">
        <v>48.75</v>
      </c>
      <c r="CR424">
        <v>51.06875</v>
      </c>
      <c r="CS424">
        <v>49.875</v>
      </c>
      <c r="CT424">
        <v>48.625</v>
      </c>
      <c r="CU424">
        <v>47.8927142857143</v>
      </c>
      <c r="CV424">
        <v>1960.00178571429</v>
      </c>
      <c r="CW424">
        <v>40</v>
      </c>
      <c r="CX424">
        <v>0</v>
      </c>
      <c r="CY424">
        <v>1656178411.2</v>
      </c>
      <c r="CZ424">
        <v>0</v>
      </c>
      <c r="DA424">
        <v>0</v>
      </c>
      <c r="DB424" t="s">
        <v>356</v>
      </c>
      <c r="DC424">
        <v>1656081796.1</v>
      </c>
      <c r="DD424">
        <v>1656081786.6</v>
      </c>
      <c r="DE424">
        <v>0</v>
      </c>
      <c r="DF424">
        <v>0.447</v>
      </c>
      <c r="DG424">
        <v>0.012</v>
      </c>
      <c r="DH424">
        <v>1.816</v>
      </c>
      <c r="DI424">
        <v>-0.091</v>
      </c>
      <c r="DJ424">
        <v>420</v>
      </c>
      <c r="DK424">
        <v>13</v>
      </c>
      <c r="DL424">
        <v>0.64</v>
      </c>
      <c r="DM424">
        <v>0.22</v>
      </c>
      <c r="DN424">
        <v>-51.3525731707317</v>
      </c>
      <c r="DO424">
        <v>-1.86510313588845</v>
      </c>
      <c r="DP424">
        <v>0.306361774047063</v>
      </c>
      <c r="DQ424">
        <v>0</v>
      </c>
      <c r="DR424">
        <v>3.02560756097561</v>
      </c>
      <c r="DS424">
        <v>-0.0499852264808357</v>
      </c>
      <c r="DT424">
        <v>0.00546700380798532</v>
      </c>
      <c r="DU424">
        <v>1</v>
      </c>
      <c r="DV424">
        <v>1</v>
      </c>
      <c r="DW424">
        <v>2</v>
      </c>
      <c r="DX424" t="s">
        <v>375</v>
      </c>
      <c r="DY424">
        <v>2.79521</v>
      </c>
      <c r="DZ424">
        <v>2.71632</v>
      </c>
      <c r="EA424">
        <v>0.128432</v>
      </c>
      <c r="EB424">
        <v>0.133175</v>
      </c>
      <c r="EC424">
        <v>0.0873273</v>
      </c>
      <c r="ED424">
        <v>0.0789765</v>
      </c>
      <c r="EE424">
        <v>24195</v>
      </c>
      <c r="EF424">
        <v>20895.9</v>
      </c>
      <c r="EG424">
        <v>24890.4</v>
      </c>
      <c r="EH424">
        <v>23513</v>
      </c>
      <c r="EI424">
        <v>38869.6</v>
      </c>
      <c r="EJ424">
        <v>35899.7</v>
      </c>
      <c r="EK424">
        <v>45102.7</v>
      </c>
      <c r="EL424">
        <v>42017.9</v>
      </c>
      <c r="EM424">
        <v>1.61122</v>
      </c>
      <c r="EN424">
        <v>2.05557</v>
      </c>
      <c r="EO424">
        <v>0.0417046</v>
      </c>
      <c r="EP424">
        <v>0</v>
      </c>
      <c r="EQ424">
        <v>28.1493</v>
      </c>
      <c r="ER424">
        <v>999.9</v>
      </c>
      <c r="ES424">
        <v>25.18</v>
      </c>
      <c r="ET424">
        <v>41.493</v>
      </c>
      <c r="EU424">
        <v>26.4717</v>
      </c>
      <c r="EV424">
        <v>53.4836</v>
      </c>
      <c r="EW424">
        <v>33.0809</v>
      </c>
      <c r="EX424">
        <v>2</v>
      </c>
      <c r="EY424">
        <v>0.649705</v>
      </c>
      <c r="EZ424">
        <v>4.8468</v>
      </c>
      <c r="FA424">
        <v>20.1733</v>
      </c>
      <c r="FB424">
        <v>5.23301</v>
      </c>
      <c r="FC424">
        <v>11.992</v>
      </c>
      <c r="FD424">
        <v>4.9552</v>
      </c>
      <c r="FE424">
        <v>3.30385</v>
      </c>
      <c r="FF424">
        <v>9999</v>
      </c>
      <c r="FG424">
        <v>313.3</v>
      </c>
      <c r="FH424">
        <v>3910.8</v>
      </c>
      <c r="FI424">
        <v>9999</v>
      </c>
      <c r="FJ424">
        <v>1.86813</v>
      </c>
      <c r="FK424">
        <v>1.86401</v>
      </c>
      <c r="FL424">
        <v>1.87134</v>
      </c>
      <c r="FM424">
        <v>1.86263</v>
      </c>
      <c r="FN424">
        <v>1.86188</v>
      </c>
      <c r="FO424">
        <v>1.86823</v>
      </c>
      <c r="FP424">
        <v>1.85838</v>
      </c>
      <c r="FQ424">
        <v>1.86461</v>
      </c>
      <c r="FR424">
        <v>5</v>
      </c>
      <c r="FS424">
        <v>0</v>
      </c>
      <c r="FT424">
        <v>0</v>
      </c>
      <c r="FU424">
        <v>0</v>
      </c>
      <c r="FV424" t="s">
        <v>358</v>
      </c>
      <c r="FW424" t="s">
        <v>359</v>
      </c>
      <c r="FX424" t="s">
        <v>360</v>
      </c>
      <c r="FY424" t="s">
        <v>360</v>
      </c>
      <c r="FZ424" t="s">
        <v>360</v>
      </c>
      <c r="GA424" t="s">
        <v>360</v>
      </c>
      <c r="GB424">
        <v>0</v>
      </c>
      <c r="GC424">
        <v>100</v>
      </c>
      <c r="GD424">
        <v>100</v>
      </c>
      <c r="GE424">
        <v>2.076</v>
      </c>
      <c r="GF424">
        <v>0.0516</v>
      </c>
      <c r="GG424">
        <v>0.394990895927804</v>
      </c>
      <c r="GH424">
        <v>0.00311535208462502</v>
      </c>
      <c r="GI424">
        <v>-2.16445174003142e-06</v>
      </c>
      <c r="GJ424">
        <v>9.0383515404126e-10</v>
      </c>
      <c r="GK424">
        <v>0.0515542376217994</v>
      </c>
      <c r="GL424">
        <v>0</v>
      </c>
      <c r="GM424">
        <v>0</v>
      </c>
      <c r="GN424">
        <v>0</v>
      </c>
      <c r="GO424">
        <v>18</v>
      </c>
      <c r="GP424">
        <v>2154</v>
      </c>
      <c r="GQ424">
        <v>2</v>
      </c>
      <c r="GR424">
        <v>17</v>
      </c>
      <c r="GS424">
        <v>1610.3</v>
      </c>
      <c r="GT424">
        <v>1610.4</v>
      </c>
      <c r="GU424">
        <v>2.54883</v>
      </c>
      <c r="GV424">
        <v>2.40112</v>
      </c>
      <c r="GW424">
        <v>1.99829</v>
      </c>
      <c r="GX424">
        <v>2.65869</v>
      </c>
      <c r="GY424">
        <v>2.09351</v>
      </c>
      <c r="GZ424">
        <v>2.3877</v>
      </c>
      <c r="HA424">
        <v>45.2619</v>
      </c>
      <c r="HB424">
        <v>14.3422</v>
      </c>
      <c r="HC424">
        <v>18</v>
      </c>
      <c r="HD424">
        <v>378.022</v>
      </c>
      <c r="HE424">
        <v>677.165</v>
      </c>
      <c r="HF424">
        <v>23.0004</v>
      </c>
      <c r="HG424">
        <v>35.336</v>
      </c>
      <c r="HH424">
        <v>30.0003</v>
      </c>
      <c r="HI424">
        <v>35.3705</v>
      </c>
      <c r="HJ424">
        <v>35.3342</v>
      </c>
      <c r="HK424">
        <v>51.0152</v>
      </c>
      <c r="HL424">
        <v>13.715</v>
      </c>
      <c r="HM424">
        <v>2.3376</v>
      </c>
      <c r="HN424">
        <v>23</v>
      </c>
      <c r="HO424">
        <v>958.193</v>
      </c>
      <c r="HP424">
        <v>21.4579</v>
      </c>
      <c r="HQ424">
        <v>95.3784</v>
      </c>
      <c r="HR424">
        <v>98.724</v>
      </c>
    </row>
    <row r="425" spans="1:226">
      <c r="A425">
        <v>409</v>
      </c>
      <c r="B425">
        <v>1656178417.1</v>
      </c>
      <c r="C425">
        <v>8620.59999990463</v>
      </c>
      <c r="D425" t="s">
        <v>1180</v>
      </c>
      <c r="E425" t="s">
        <v>1181</v>
      </c>
      <c r="F425">
        <v>5</v>
      </c>
      <c r="G425" t="s">
        <v>1069</v>
      </c>
      <c r="H425" t="s">
        <v>354</v>
      </c>
      <c r="I425">
        <v>1656178409.6</v>
      </c>
      <c r="J425">
        <f>(K425)/1000</f>
        <v>0</v>
      </c>
      <c r="K425">
        <f>IF(BF425, AN425, AH425)</f>
        <v>0</v>
      </c>
      <c r="L425">
        <f>IF(BF425, AI425, AG425)</f>
        <v>0</v>
      </c>
      <c r="M425">
        <f>BH425 - IF(AU425&gt;1, L425*BB425*100.0/(AW425*BV425), 0)</f>
        <v>0</v>
      </c>
      <c r="N425">
        <f>((T425-J425/2)*M425-L425)/(T425+J425/2)</f>
        <v>0</v>
      </c>
      <c r="O425">
        <f>N425*(BO425+BP425)/1000.0</f>
        <v>0</v>
      </c>
      <c r="P425">
        <f>(BH425 - IF(AU425&gt;1, L425*BB425*100.0/(AW425*BV425), 0))*(BO425+BP425)/1000.0</f>
        <v>0</v>
      </c>
      <c r="Q425">
        <f>2.0/((1/S425-1/R425)+SIGN(S425)*SQRT((1/S425-1/R425)*(1/S425-1/R425) + 4*BC425/((BC425+1)*(BC425+1))*(2*1/S425*1/R425-1/R425*1/R425)))</f>
        <v>0</v>
      </c>
      <c r="R425">
        <f>IF(LEFT(BD425,1)&lt;&gt;"0",IF(LEFT(BD425,1)="1",3.0,BE425),$D$5+$E$5*(BV425*BO425/($K$5*1000))+$F$5*(BV425*BO425/($K$5*1000))*MAX(MIN(BB425,$J$5),$I$5)*MAX(MIN(BB425,$J$5),$I$5)+$G$5*MAX(MIN(BB425,$J$5),$I$5)*(BV425*BO425/($K$5*1000))+$H$5*(BV425*BO425/($K$5*1000))*(BV425*BO425/($K$5*1000)))</f>
        <v>0</v>
      </c>
      <c r="S425">
        <f>J425*(1000-(1000*0.61365*exp(17.502*W425/(240.97+W425))/(BO425+BP425)+BJ425)/2)/(1000*0.61365*exp(17.502*W425/(240.97+W425))/(BO425+BP425)-BJ425)</f>
        <v>0</v>
      </c>
      <c r="T425">
        <f>1/((BC425+1)/(Q425/1.6)+1/(R425/1.37)) + BC425/((BC425+1)/(Q425/1.6) + BC425/(R425/1.37))</f>
        <v>0</v>
      </c>
      <c r="U425">
        <f>(AX425*BA425)</f>
        <v>0</v>
      </c>
      <c r="V425">
        <f>(BQ425+(U425+2*0.95*5.67E-8*(((BQ425+$B$7)+273)^4-(BQ425+273)^4)-44100*J425)/(1.84*29.3*R425+8*0.95*5.67E-8*(BQ425+273)^3))</f>
        <v>0</v>
      </c>
      <c r="W425">
        <f>($C$7*BR425+$D$7*BS425+$E$7*V425)</f>
        <v>0</v>
      </c>
      <c r="X425">
        <f>0.61365*exp(17.502*W425/(240.97+W425))</f>
        <v>0</v>
      </c>
      <c r="Y425">
        <f>(Z425/AA425*100)</f>
        <v>0</v>
      </c>
      <c r="Z425">
        <f>BJ425*(BO425+BP425)/1000</f>
        <v>0</v>
      </c>
      <c r="AA425">
        <f>0.61365*exp(17.502*BQ425/(240.97+BQ425))</f>
        <v>0</v>
      </c>
      <c r="AB425">
        <f>(X425-BJ425*(BO425+BP425)/1000)</f>
        <v>0</v>
      </c>
      <c r="AC425">
        <f>(-J425*44100)</f>
        <v>0</v>
      </c>
      <c r="AD425">
        <f>2*29.3*R425*0.92*(BQ425-W425)</f>
        <v>0</v>
      </c>
      <c r="AE425">
        <f>2*0.95*5.67E-8*(((BQ425+$B$7)+273)^4-(W425+273)^4)</f>
        <v>0</v>
      </c>
      <c r="AF425">
        <f>U425+AE425+AC425+AD425</f>
        <v>0</v>
      </c>
      <c r="AG425">
        <f>BN425*AU425*(BI425-BH425*(1000-AU425*BK425)/(1000-AU425*BJ425))/(100*BB425)</f>
        <v>0</v>
      </c>
      <c r="AH425">
        <f>1000*BN425*AU425*(BJ425-BK425)/(100*BB425*(1000-AU425*BJ425))</f>
        <v>0</v>
      </c>
      <c r="AI425">
        <f>(AJ425 - AK425 - BO425*1E3/(8.314*(BQ425+273.15)) * AM425/BN425 * AL425) * BN425/(100*BB425) * (1000 - BK425)/1000</f>
        <v>0</v>
      </c>
      <c r="AJ425">
        <v>959.422898137197</v>
      </c>
      <c r="AK425">
        <v>918.901696969697</v>
      </c>
      <c r="AL425">
        <v>3.26690072262866</v>
      </c>
      <c r="AM425">
        <v>66.8791295420707</v>
      </c>
      <c r="AN425">
        <f>(AP425 - AO425 + BO425*1E3/(8.314*(BQ425+273.15)) * AR425/BN425 * AQ425) * BN425/(100*BB425) * 1000/(1000 - AP425)</f>
        <v>0</v>
      </c>
      <c r="AO425">
        <v>21.4233809382567</v>
      </c>
      <c r="AP425">
        <v>24.4441034965035</v>
      </c>
      <c r="AQ425">
        <v>7.03921999367028e-05</v>
      </c>
      <c r="AR425">
        <v>78.9869845117547</v>
      </c>
      <c r="AS425">
        <v>56</v>
      </c>
      <c r="AT425">
        <v>11</v>
      </c>
      <c r="AU425">
        <f>IF(AS425*$H$13&gt;=AW425,1.0,(AW425/(AW425-AS425*$H$13)))</f>
        <v>0</v>
      </c>
      <c r="AV425">
        <f>(AU425-1)*100</f>
        <v>0</v>
      </c>
      <c r="AW425">
        <f>MAX(0,($B$13+$C$13*BV425)/(1+$D$13*BV425)*BO425/(BQ425+273)*$E$13)</f>
        <v>0</v>
      </c>
      <c r="AX425">
        <f>$B$11*BW425+$C$11*BX425+$F$11*CI425*(1-CL425)</f>
        <v>0</v>
      </c>
      <c r="AY425">
        <f>AX425*AZ425</f>
        <v>0</v>
      </c>
      <c r="AZ425">
        <f>($B$11*$D$9+$C$11*$D$9+$F$11*((CV425+CN425)/MAX(CV425+CN425+CW425, 0.1)*$I$9+CW425/MAX(CV425+CN425+CW425, 0.1)*$J$9))/($B$11+$C$11+$F$11)</f>
        <v>0</v>
      </c>
      <c r="BA425">
        <f>($B$11*$K$9+$C$11*$K$9+$F$11*((CV425+CN425)/MAX(CV425+CN425+CW425, 0.1)*$P$9+CW425/MAX(CV425+CN425+CW425, 0.1)*$Q$9))/($B$11+$C$11+$F$11)</f>
        <v>0</v>
      </c>
      <c r="BB425">
        <v>2.18</v>
      </c>
      <c r="BC425">
        <v>0.5</v>
      </c>
      <c r="BD425" t="s">
        <v>355</v>
      </c>
      <c r="BE425">
        <v>2</v>
      </c>
      <c r="BF425" t="b">
        <v>1</v>
      </c>
      <c r="BG425">
        <v>1656178409.6</v>
      </c>
      <c r="BH425">
        <v>873.913814814815</v>
      </c>
      <c r="BI425">
        <v>925.452555555556</v>
      </c>
      <c r="BJ425">
        <v>24.4453111111111</v>
      </c>
      <c r="BK425">
        <v>21.4231111111111</v>
      </c>
      <c r="BL425">
        <v>871.849</v>
      </c>
      <c r="BM425">
        <v>24.3937481481481</v>
      </c>
      <c r="BN425">
        <v>500.013111111111</v>
      </c>
      <c r="BO425">
        <v>76.3387851851852</v>
      </c>
      <c r="BP425">
        <v>0.0999923037037037</v>
      </c>
      <c r="BQ425">
        <v>27.7467814814815</v>
      </c>
      <c r="BR425">
        <v>28.8294296296296</v>
      </c>
      <c r="BS425">
        <v>999.9</v>
      </c>
      <c r="BT425">
        <v>0</v>
      </c>
      <c r="BU425">
        <v>0</v>
      </c>
      <c r="BV425">
        <v>9997.14888888889</v>
      </c>
      <c r="BW425">
        <v>0</v>
      </c>
      <c r="BX425">
        <v>1563.51148148148</v>
      </c>
      <c r="BY425">
        <v>-51.5387518518518</v>
      </c>
      <c r="BZ425">
        <v>895.812259259259</v>
      </c>
      <c r="CA425">
        <v>945.712777777778</v>
      </c>
      <c r="CB425">
        <v>3.02220111111111</v>
      </c>
      <c r="CC425">
        <v>925.452555555556</v>
      </c>
      <c r="CD425">
        <v>21.4231111111111</v>
      </c>
      <c r="CE425">
        <v>1.86612481481481</v>
      </c>
      <c r="CF425">
        <v>1.63541407407407</v>
      </c>
      <c r="CG425">
        <v>16.351962962963</v>
      </c>
      <c r="CH425">
        <v>14.2966037037037</v>
      </c>
      <c r="CI425">
        <v>2000.01666666667</v>
      </c>
      <c r="CJ425">
        <v>0.980001777777778</v>
      </c>
      <c r="CK425">
        <v>0.0199985962962963</v>
      </c>
      <c r="CL425">
        <v>0</v>
      </c>
      <c r="CM425">
        <v>2.43585555555556</v>
      </c>
      <c r="CN425">
        <v>0</v>
      </c>
      <c r="CO425">
        <v>4083.87962962963</v>
      </c>
      <c r="CP425">
        <v>16705.5666666667</v>
      </c>
      <c r="CQ425">
        <v>48.75</v>
      </c>
      <c r="CR425">
        <v>51.062</v>
      </c>
      <c r="CS425">
        <v>49.875</v>
      </c>
      <c r="CT425">
        <v>48.625</v>
      </c>
      <c r="CU425">
        <v>47.914037037037</v>
      </c>
      <c r="CV425">
        <v>1960.01666666667</v>
      </c>
      <c r="CW425">
        <v>40</v>
      </c>
      <c r="CX425">
        <v>0</v>
      </c>
      <c r="CY425">
        <v>1656178416</v>
      </c>
      <c r="CZ425">
        <v>0</v>
      </c>
      <c r="DA425">
        <v>0</v>
      </c>
      <c r="DB425" t="s">
        <v>356</v>
      </c>
      <c r="DC425">
        <v>1656081796.1</v>
      </c>
      <c r="DD425">
        <v>1656081786.6</v>
      </c>
      <c r="DE425">
        <v>0</v>
      </c>
      <c r="DF425">
        <v>0.447</v>
      </c>
      <c r="DG425">
        <v>0.012</v>
      </c>
      <c r="DH425">
        <v>1.816</v>
      </c>
      <c r="DI425">
        <v>-0.091</v>
      </c>
      <c r="DJ425">
        <v>420</v>
      </c>
      <c r="DK425">
        <v>13</v>
      </c>
      <c r="DL425">
        <v>0.64</v>
      </c>
      <c r="DM425">
        <v>0.22</v>
      </c>
      <c r="DN425">
        <v>-51.4178097560976</v>
      </c>
      <c r="DO425">
        <v>-0.211992334494785</v>
      </c>
      <c r="DP425">
        <v>0.359580900904181</v>
      </c>
      <c r="DQ425">
        <v>0</v>
      </c>
      <c r="DR425">
        <v>3.02316292682927</v>
      </c>
      <c r="DS425">
        <v>-0.008730313588849</v>
      </c>
      <c r="DT425">
        <v>0.00274445804672905</v>
      </c>
      <c r="DU425">
        <v>1</v>
      </c>
      <c r="DV425">
        <v>1</v>
      </c>
      <c r="DW425">
        <v>2</v>
      </c>
      <c r="DX425" t="s">
        <v>375</v>
      </c>
      <c r="DY425">
        <v>2.79505</v>
      </c>
      <c r="DZ425">
        <v>2.71655</v>
      </c>
      <c r="EA425">
        <v>0.129954</v>
      </c>
      <c r="EB425">
        <v>0.134798</v>
      </c>
      <c r="EC425">
        <v>0.0873254</v>
      </c>
      <c r="ED425">
        <v>0.078965</v>
      </c>
      <c r="EE425">
        <v>24152.2</v>
      </c>
      <c r="EF425">
        <v>20856.5</v>
      </c>
      <c r="EG425">
        <v>24889.9</v>
      </c>
      <c r="EH425">
        <v>23512.7</v>
      </c>
      <c r="EI425">
        <v>38869.5</v>
      </c>
      <c r="EJ425">
        <v>35899.9</v>
      </c>
      <c r="EK425">
        <v>45102.4</v>
      </c>
      <c r="EL425">
        <v>42017.6</v>
      </c>
      <c r="EM425">
        <v>1.61092</v>
      </c>
      <c r="EN425">
        <v>2.05573</v>
      </c>
      <c r="EO425">
        <v>0.0425056</v>
      </c>
      <c r="EP425">
        <v>0</v>
      </c>
      <c r="EQ425">
        <v>28.1509</v>
      </c>
      <c r="ER425">
        <v>999.9</v>
      </c>
      <c r="ES425">
        <v>25.18</v>
      </c>
      <c r="ET425">
        <v>41.493</v>
      </c>
      <c r="EU425">
        <v>26.4733</v>
      </c>
      <c r="EV425">
        <v>52.9836</v>
      </c>
      <c r="EW425">
        <v>33.2212</v>
      </c>
      <c r="EX425">
        <v>2</v>
      </c>
      <c r="EY425">
        <v>0.65</v>
      </c>
      <c r="EZ425">
        <v>4.84499</v>
      </c>
      <c r="FA425">
        <v>20.1734</v>
      </c>
      <c r="FB425">
        <v>5.23361</v>
      </c>
      <c r="FC425">
        <v>11.992</v>
      </c>
      <c r="FD425">
        <v>4.95545</v>
      </c>
      <c r="FE425">
        <v>3.3039</v>
      </c>
      <c r="FF425">
        <v>9999</v>
      </c>
      <c r="FG425">
        <v>313.3</v>
      </c>
      <c r="FH425">
        <v>3910.8</v>
      </c>
      <c r="FI425">
        <v>9999</v>
      </c>
      <c r="FJ425">
        <v>1.86813</v>
      </c>
      <c r="FK425">
        <v>1.86401</v>
      </c>
      <c r="FL425">
        <v>1.87134</v>
      </c>
      <c r="FM425">
        <v>1.86262</v>
      </c>
      <c r="FN425">
        <v>1.86188</v>
      </c>
      <c r="FO425">
        <v>1.86824</v>
      </c>
      <c r="FP425">
        <v>1.85838</v>
      </c>
      <c r="FQ425">
        <v>1.86462</v>
      </c>
      <c r="FR425">
        <v>5</v>
      </c>
      <c r="FS425">
        <v>0</v>
      </c>
      <c r="FT425">
        <v>0</v>
      </c>
      <c r="FU425">
        <v>0</v>
      </c>
      <c r="FV425" t="s">
        <v>358</v>
      </c>
      <c r="FW425" t="s">
        <v>359</v>
      </c>
      <c r="FX425" t="s">
        <v>360</v>
      </c>
      <c r="FY425" t="s">
        <v>360</v>
      </c>
      <c r="FZ425" t="s">
        <v>360</v>
      </c>
      <c r="GA425" t="s">
        <v>360</v>
      </c>
      <c r="GB425">
        <v>0</v>
      </c>
      <c r="GC425">
        <v>100</v>
      </c>
      <c r="GD425">
        <v>100</v>
      </c>
      <c r="GE425">
        <v>2.098</v>
      </c>
      <c r="GF425">
        <v>0.0516</v>
      </c>
      <c r="GG425">
        <v>0.394990895927804</v>
      </c>
      <c r="GH425">
        <v>0.00311535208462502</v>
      </c>
      <c r="GI425">
        <v>-2.16445174003142e-06</v>
      </c>
      <c r="GJ425">
        <v>9.0383515404126e-10</v>
      </c>
      <c r="GK425">
        <v>0.0515542376217994</v>
      </c>
      <c r="GL425">
        <v>0</v>
      </c>
      <c r="GM425">
        <v>0</v>
      </c>
      <c r="GN425">
        <v>0</v>
      </c>
      <c r="GO425">
        <v>18</v>
      </c>
      <c r="GP425">
        <v>2154</v>
      </c>
      <c r="GQ425">
        <v>2</v>
      </c>
      <c r="GR425">
        <v>17</v>
      </c>
      <c r="GS425">
        <v>1610.3</v>
      </c>
      <c r="GT425">
        <v>1610.5</v>
      </c>
      <c r="GU425">
        <v>2.58301</v>
      </c>
      <c r="GV425">
        <v>2.3938</v>
      </c>
      <c r="GW425">
        <v>1.99829</v>
      </c>
      <c r="GX425">
        <v>2.65869</v>
      </c>
      <c r="GY425">
        <v>2.09351</v>
      </c>
      <c r="GZ425">
        <v>2.44019</v>
      </c>
      <c r="HA425">
        <v>45.2619</v>
      </c>
      <c r="HB425">
        <v>14.3509</v>
      </c>
      <c r="HC425">
        <v>18</v>
      </c>
      <c r="HD425">
        <v>377.874</v>
      </c>
      <c r="HE425">
        <v>677.332</v>
      </c>
      <c r="HF425">
        <v>22.9998</v>
      </c>
      <c r="HG425">
        <v>35.3392</v>
      </c>
      <c r="HH425">
        <v>30.0004</v>
      </c>
      <c r="HI425">
        <v>35.3733</v>
      </c>
      <c r="HJ425">
        <v>35.3374</v>
      </c>
      <c r="HK425">
        <v>51.7032</v>
      </c>
      <c r="HL425">
        <v>13.715</v>
      </c>
      <c r="HM425">
        <v>2.3376</v>
      </c>
      <c r="HN425">
        <v>23</v>
      </c>
      <c r="HO425">
        <v>971.694</v>
      </c>
      <c r="HP425">
        <v>21.4592</v>
      </c>
      <c r="HQ425">
        <v>95.3774</v>
      </c>
      <c r="HR425">
        <v>98.7232</v>
      </c>
    </row>
    <row r="426" spans="1:226">
      <c r="A426">
        <v>410</v>
      </c>
      <c r="B426">
        <v>1656178422.1</v>
      </c>
      <c r="C426">
        <v>8625.59999990463</v>
      </c>
      <c r="D426" t="s">
        <v>1182</v>
      </c>
      <c r="E426" t="s">
        <v>1183</v>
      </c>
      <c r="F426">
        <v>5</v>
      </c>
      <c r="G426" t="s">
        <v>1069</v>
      </c>
      <c r="H426" t="s">
        <v>354</v>
      </c>
      <c r="I426">
        <v>1656178414.31429</v>
      </c>
      <c r="J426">
        <f>(K426)/1000</f>
        <v>0</v>
      </c>
      <c r="K426">
        <f>IF(BF426, AN426, AH426)</f>
        <v>0</v>
      </c>
      <c r="L426">
        <f>IF(BF426, AI426, AG426)</f>
        <v>0</v>
      </c>
      <c r="M426">
        <f>BH426 - IF(AU426&gt;1, L426*BB426*100.0/(AW426*BV426), 0)</f>
        <v>0</v>
      </c>
      <c r="N426">
        <f>((T426-J426/2)*M426-L426)/(T426+J426/2)</f>
        <v>0</v>
      </c>
      <c r="O426">
        <f>N426*(BO426+BP426)/1000.0</f>
        <v>0</v>
      </c>
      <c r="P426">
        <f>(BH426 - IF(AU426&gt;1, L426*BB426*100.0/(AW426*BV426), 0))*(BO426+BP426)/1000.0</f>
        <v>0</v>
      </c>
      <c r="Q426">
        <f>2.0/((1/S426-1/R426)+SIGN(S426)*SQRT((1/S426-1/R426)*(1/S426-1/R426) + 4*BC426/((BC426+1)*(BC426+1))*(2*1/S426*1/R426-1/R426*1/R426)))</f>
        <v>0</v>
      </c>
      <c r="R426">
        <f>IF(LEFT(BD426,1)&lt;&gt;"0",IF(LEFT(BD426,1)="1",3.0,BE426),$D$5+$E$5*(BV426*BO426/($K$5*1000))+$F$5*(BV426*BO426/($K$5*1000))*MAX(MIN(BB426,$J$5),$I$5)*MAX(MIN(BB426,$J$5),$I$5)+$G$5*MAX(MIN(BB426,$J$5),$I$5)*(BV426*BO426/($K$5*1000))+$H$5*(BV426*BO426/($K$5*1000))*(BV426*BO426/($K$5*1000)))</f>
        <v>0</v>
      </c>
      <c r="S426">
        <f>J426*(1000-(1000*0.61365*exp(17.502*W426/(240.97+W426))/(BO426+BP426)+BJ426)/2)/(1000*0.61365*exp(17.502*W426/(240.97+W426))/(BO426+BP426)-BJ426)</f>
        <v>0</v>
      </c>
      <c r="T426">
        <f>1/((BC426+1)/(Q426/1.6)+1/(R426/1.37)) + BC426/((BC426+1)/(Q426/1.6) + BC426/(R426/1.37))</f>
        <v>0</v>
      </c>
      <c r="U426">
        <f>(AX426*BA426)</f>
        <v>0</v>
      </c>
      <c r="V426">
        <f>(BQ426+(U426+2*0.95*5.67E-8*(((BQ426+$B$7)+273)^4-(BQ426+273)^4)-44100*J426)/(1.84*29.3*R426+8*0.95*5.67E-8*(BQ426+273)^3))</f>
        <v>0</v>
      </c>
      <c r="W426">
        <f>($C$7*BR426+$D$7*BS426+$E$7*V426)</f>
        <v>0</v>
      </c>
      <c r="X426">
        <f>0.61365*exp(17.502*W426/(240.97+W426))</f>
        <v>0</v>
      </c>
      <c r="Y426">
        <f>(Z426/AA426*100)</f>
        <v>0</v>
      </c>
      <c r="Z426">
        <f>BJ426*(BO426+BP426)/1000</f>
        <v>0</v>
      </c>
      <c r="AA426">
        <f>0.61365*exp(17.502*BQ426/(240.97+BQ426))</f>
        <v>0</v>
      </c>
      <c r="AB426">
        <f>(X426-BJ426*(BO426+BP426)/1000)</f>
        <v>0</v>
      </c>
      <c r="AC426">
        <f>(-J426*44100)</f>
        <v>0</v>
      </c>
      <c r="AD426">
        <f>2*29.3*R426*0.92*(BQ426-W426)</f>
        <v>0</v>
      </c>
      <c r="AE426">
        <f>2*0.95*5.67E-8*(((BQ426+$B$7)+273)^4-(W426+273)^4)</f>
        <v>0</v>
      </c>
      <c r="AF426">
        <f>U426+AE426+AC426+AD426</f>
        <v>0</v>
      </c>
      <c r="AG426">
        <f>BN426*AU426*(BI426-BH426*(1000-AU426*BK426)/(1000-AU426*BJ426))/(100*BB426)</f>
        <v>0</v>
      </c>
      <c r="AH426">
        <f>1000*BN426*AU426*(BJ426-BK426)/(100*BB426*(1000-AU426*BJ426))</f>
        <v>0</v>
      </c>
      <c r="AI426">
        <f>(AJ426 - AK426 - BO426*1E3/(8.314*(BQ426+273.15)) * AM426/BN426 * AL426) * BN426/(100*BB426) * (1000 - BK426)/1000</f>
        <v>0</v>
      </c>
      <c r="AJ426">
        <v>977.34730877465</v>
      </c>
      <c r="AK426">
        <v>936.076727272727</v>
      </c>
      <c r="AL426">
        <v>3.45191566416301</v>
      </c>
      <c r="AM426">
        <v>66.8791295420707</v>
      </c>
      <c r="AN426">
        <f>(AP426 - AO426 + BO426*1E3/(8.314*(BQ426+273.15)) * AR426/BN426 * AQ426) * BN426/(100*BB426) * 1000/(1000 - AP426)</f>
        <v>0</v>
      </c>
      <c r="AO426">
        <v>21.4193006913935</v>
      </c>
      <c r="AP426">
        <v>24.4437762237762</v>
      </c>
      <c r="AQ426">
        <v>-2.25801539682394e-05</v>
      </c>
      <c r="AR426">
        <v>78.9869845117547</v>
      </c>
      <c r="AS426">
        <v>56</v>
      </c>
      <c r="AT426">
        <v>11</v>
      </c>
      <c r="AU426">
        <f>IF(AS426*$H$13&gt;=AW426,1.0,(AW426/(AW426-AS426*$H$13)))</f>
        <v>0</v>
      </c>
      <c r="AV426">
        <f>(AU426-1)*100</f>
        <v>0</v>
      </c>
      <c r="AW426">
        <f>MAX(0,($B$13+$C$13*BV426)/(1+$D$13*BV426)*BO426/(BQ426+273)*$E$13)</f>
        <v>0</v>
      </c>
      <c r="AX426">
        <f>$B$11*BW426+$C$11*BX426+$F$11*CI426*(1-CL426)</f>
        <v>0</v>
      </c>
      <c r="AY426">
        <f>AX426*AZ426</f>
        <v>0</v>
      </c>
      <c r="AZ426">
        <f>($B$11*$D$9+$C$11*$D$9+$F$11*((CV426+CN426)/MAX(CV426+CN426+CW426, 0.1)*$I$9+CW426/MAX(CV426+CN426+CW426, 0.1)*$J$9))/($B$11+$C$11+$F$11)</f>
        <v>0</v>
      </c>
      <c r="BA426">
        <f>($B$11*$K$9+$C$11*$K$9+$F$11*((CV426+CN426)/MAX(CV426+CN426+CW426, 0.1)*$P$9+CW426/MAX(CV426+CN426+CW426, 0.1)*$Q$9))/($B$11+$C$11+$F$11)</f>
        <v>0</v>
      </c>
      <c r="BB426">
        <v>2.18</v>
      </c>
      <c r="BC426">
        <v>0.5</v>
      </c>
      <c r="BD426" t="s">
        <v>355</v>
      </c>
      <c r="BE426">
        <v>2</v>
      </c>
      <c r="BF426" t="b">
        <v>1</v>
      </c>
      <c r="BG426">
        <v>1656178414.31429</v>
      </c>
      <c r="BH426">
        <v>889.291821428572</v>
      </c>
      <c r="BI426">
        <v>941.09075</v>
      </c>
      <c r="BJ426">
        <v>24.4452964285714</v>
      </c>
      <c r="BK426">
        <v>21.4221821428571</v>
      </c>
      <c r="BL426">
        <v>887.205357142857</v>
      </c>
      <c r="BM426">
        <v>24.3937357142857</v>
      </c>
      <c r="BN426">
        <v>500.007535714286</v>
      </c>
      <c r="BO426">
        <v>76.3388678571428</v>
      </c>
      <c r="BP426">
        <v>0.100047928571429</v>
      </c>
      <c r="BQ426">
        <v>27.7421142857143</v>
      </c>
      <c r="BR426">
        <v>28.840375</v>
      </c>
      <c r="BS426">
        <v>999.9</v>
      </c>
      <c r="BT426">
        <v>0</v>
      </c>
      <c r="BU426">
        <v>0</v>
      </c>
      <c r="BV426">
        <v>9999.97857142857</v>
      </c>
      <c r="BW426">
        <v>0</v>
      </c>
      <c r="BX426">
        <v>1456.48107142857</v>
      </c>
      <c r="BY426">
        <v>-51.798975</v>
      </c>
      <c r="BZ426">
        <v>911.575535714286</v>
      </c>
      <c r="CA426">
        <v>961.692321428571</v>
      </c>
      <c r="CB426">
        <v>3.02311392857143</v>
      </c>
      <c r="CC426">
        <v>941.09075</v>
      </c>
      <c r="CD426">
        <v>21.4221821428571</v>
      </c>
      <c r="CE426">
        <v>1.866125</v>
      </c>
      <c r="CF426">
        <v>1.63534464285714</v>
      </c>
      <c r="CG426">
        <v>16.3519714285714</v>
      </c>
      <c r="CH426">
        <v>14.2959464285714</v>
      </c>
      <c r="CI426">
        <v>2000.00714285714</v>
      </c>
      <c r="CJ426">
        <v>0.980001857142857</v>
      </c>
      <c r="CK426">
        <v>0.0199985142857143</v>
      </c>
      <c r="CL426">
        <v>0</v>
      </c>
      <c r="CM426">
        <v>2.42285357142857</v>
      </c>
      <c r="CN426">
        <v>0</v>
      </c>
      <c r="CO426">
        <v>4074.94035714286</v>
      </c>
      <c r="CP426">
        <v>16705.4928571429</v>
      </c>
      <c r="CQ426">
        <v>48.75</v>
      </c>
      <c r="CR426">
        <v>51.0575714285714</v>
      </c>
      <c r="CS426">
        <v>49.875</v>
      </c>
      <c r="CT426">
        <v>48.625</v>
      </c>
      <c r="CU426">
        <v>47.9281428571428</v>
      </c>
      <c r="CV426">
        <v>1960.00714285714</v>
      </c>
      <c r="CW426">
        <v>40</v>
      </c>
      <c r="CX426">
        <v>0</v>
      </c>
      <c r="CY426">
        <v>1656178420.8</v>
      </c>
      <c r="CZ426">
        <v>0</v>
      </c>
      <c r="DA426">
        <v>0</v>
      </c>
      <c r="DB426" t="s">
        <v>356</v>
      </c>
      <c r="DC426">
        <v>1656081796.1</v>
      </c>
      <c r="DD426">
        <v>1656081786.6</v>
      </c>
      <c r="DE426">
        <v>0</v>
      </c>
      <c r="DF426">
        <v>0.447</v>
      </c>
      <c r="DG426">
        <v>0.012</v>
      </c>
      <c r="DH426">
        <v>1.816</v>
      </c>
      <c r="DI426">
        <v>-0.091</v>
      </c>
      <c r="DJ426">
        <v>420</v>
      </c>
      <c r="DK426">
        <v>13</v>
      </c>
      <c r="DL426">
        <v>0.64</v>
      </c>
      <c r="DM426">
        <v>0.22</v>
      </c>
      <c r="DN426">
        <v>-51.7274097560976</v>
      </c>
      <c r="DO426">
        <v>-2.70588919860635</v>
      </c>
      <c r="DP426">
        <v>0.558976449089338</v>
      </c>
      <c r="DQ426">
        <v>0</v>
      </c>
      <c r="DR426">
        <v>3.02250682926829</v>
      </c>
      <c r="DS426">
        <v>0.0134686411149793</v>
      </c>
      <c r="DT426">
        <v>0.00195259232194759</v>
      </c>
      <c r="DU426">
        <v>1</v>
      </c>
      <c r="DV426">
        <v>1</v>
      </c>
      <c r="DW426">
        <v>2</v>
      </c>
      <c r="DX426" t="s">
        <v>375</v>
      </c>
      <c r="DY426">
        <v>2.79519</v>
      </c>
      <c r="DZ426">
        <v>2.71658</v>
      </c>
      <c r="EA426">
        <v>0.131541</v>
      </c>
      <c r="EB426">
        <v>0.136308</v>
      </c>
      <c r="EC426">
        <v>0.0873212</v>
      </c>
      <c r="ED426">
        <v>0.0789707</v>
      </c>
      <c r="EE426">
        <v>24108.2</v>
      </c>
      <c r="EF426">
        <v>20819.8</v>
      </c>
      <c r="EG426">
        <v>24889.9</v>
      </c>
      <c r="EH426">
        <v>23512.5</v>
      </c>
      <c r="EI426">
        <v>38869.9</v>
      </c>
      <c r="EJ426">
        <v>35899.4</v>
      </c>
      <c r="EK426">
        <v>45102.6</v>
      </c>
      <c r="EL426">
        <v>42017.2</v>
      </c>
      <c r="EM426">
        <v>1.6114</v>
      </c>
      <c r="EN426">
        <v>2.05557</v>
      </c>
      <c r="EO426">
        <v>0.043381</v>
      </c>
      <c r="EP426">
        <v>0</v>
      </c>
      <c r="EQ426">
        <v>28.1488</v>
      </c>
      <c r="ER426">
        <v>999.9</v>
      </c>
      <c r="ES426">
        <v>25.18</v>
      </c>
      <c r="ET426">
        <v>41.493</v>
      </c>
      <c r="EU426">
        <v>26.4735</v>
      </c>
      <c r="EV426">
        <v>53.1136</v>
      </c>
      <c r="EW426">
        <v>33.1931</v>
      </c>
      <c r="EX426">
        <v>2</v>
      </c>
      <c r="EY426">
        <v>0.650196</v>
      </c>
      <c r="EZ426">
        <v>4.83544</v>
      </c>
      <c r="FA426">
        <v>20.1736</v>
      </c>
      <c r="FB426">
        <v>5.23346</v>
      </c>
      <c r="FC426">
        <v>11.992</v>
      </c>
      <c r="FD426">
        <v>4.9551</v>
      </c>
      <c r="FE426">
        <v>3.304</v>
      </c>
      <c r="FF426">
        <v>9999</v>
      </c>
      <c r="FG426">
        <v>313.3</v>
      </c>
      <c r="FH426">
        <v>3911.1</v>
      </c>
      <c r="FI426">
        <v>9999</v>
      </c>
      <c r="FJ426">
        <v>1.86814</v>
      </c>
      <c r="FK426">
        <v>1.86401</v>
      </c>
      <c r="FL426">
        <v>1.87135</v>
      </c>
      <c r="FM426">
        <v>1.86263</v>
      </c>
      <c r="FN426">
        <v>1.86188</v>
      </c>
      <c r="FO426">
        <v>1.86824</v>
      </c>
      <c r="FP426">
        <v>1.85838</v>
      </c>
      <c r="FQ426">
        <v>1.86462</v>
      </c>
      <c r="FR426">
        <v>5</v>
      </c>
      <c r="FS426">
        <v>0</v>
      </c>
      <c r="FT426">
        <v>0</v>
      </c>
      <c r="FU426">
        <v>0</v>
      </c>
      <c r="FV426" t="s">
        <v>358</v>
      </c>
      <c r="FW426" t="s">
        <v>359</v>
      </c>
      <c r="FX426" t="s">
        <v>360</v>
      </c>
      <c r="FY426" t="s">
        <v>360</v>
      </c>
      <c r="FZ426" t="s">
        <v>360</v>
      </c>
      <c r="GA426" t="s">
        <v>360</v>
      </c>
      <c r="GB426">
        <v>0</v>
      </c>
      <c r="GC426">
        <v>100</v>
      </c>
      <c r="GD426">
        <v>100</v>
      </c>
      <c r="GE426">
        <v>2.123</v>
      </c>
      <c r="GF426">
        <v>0.0515</v>
      </c>
      <c r="GG426">
        <v>0.394990895927804</v>
      </c>
      <c r="GH426">
        <v>0.00311535208462502</v>
      </c>
      <c r="GI426">
        <v>-2.16445174003142e-06</v>
      </c>
      <c r="GJ426">
        <v>9.0383515404126e-10</v>
      </c>
      <c r="GK426">
        <v>0.0515542376217994</v>
      </c>
      <c r="GL426">
        <v>0</v>
      </c>
      <c r="GM426">
        <v>0</v>
      </c>
      <c r="GN426">
        <v>0</v>
      </c>
      <c r="GO426">
        <v>18</v>
      </c>
      <c r="GP426">
        <v>2154</v>
      </c>
      <c r="GQ426">
        <v>2</v>
      </c>
      <c r="GR426">
        <v>17</v>
      </c>
      <c r="GS426">
        <v>1610.4</v>
      </c>
      <c r="GT426">
        <v>1610.6</v>
      </c>
      <c r="GU426">
        <v>2.61719</v>
      </c>
      <c r="GV426">
        <v>2.39136</v>
      </c>
      <c r="GW426">
        <v>1.99829</v>
      </c>
      <c r="GX426">
        <v>2.65869</v>
      </c>
      <c r="GY426">
        <v>2.09351</v>
      </c>
      <c r="GZ426">
        <v>2.46826</v>
      </c>
      <c r="HA426">
        <v>45.2619</v>
      </c>
      <c r="HB426">
        <v>14.3509</v>
      </c>
      <c r="HC426">
        <v>18</v>
      </c>
      <c r="HD426">
        <v>378.149</v>
      </c>
      <c r="HE426">
        <v>677.233</v>
      </c>
      <c r="HF426">
        <v>22.9985</v>
      </c>
      <c r="HG426">
        <v>35.3425</v>
      </c>
      <c r="HH426">
        <v>30.0004</v>
      </c>
      <c r="HI426">
        <v>35.3765</v>
      </c>
      <c r="HJ426">
        <v>35.3404</v>
      </c>
      <c r="HK426">
        <v>52.3947</v>
      </c>
      <c r="HL426">
        <v>13.715</v>
      </c>
      <c r="HM426">
        <v>2.3376</v>
      </c>
      <c r="HN426">
        <v>23</v>
      </c>
      <c r="HO426">
        <v>991.888</v>
      </c>
      <c r="HP426">
        <v>21.4592</v>
      </c>
      <c r="HQ426">
        <v>95.3778</v>
      </c>
      <c r="HR426">
        <v>98.7223</v>
      </c>
    </row>
    <row r="427" spans="1:226">
      <c r="A427">
        <v>411</v>
      </c>
      <c r="B427">
        <v>1656178427.1</v>
      </c>
      <c r="C427">
        <v>8630.59999990463</v>
      </c>
      <c r="D427" t="s">
        <v>1184</v>
      </c>
      <c r="E427" t="s">
        <v>1185</v>
      </c>
      <c r="F427">
        <v>5</v>
      </c>
      <c r="G427" t="s">
        <v>1069</v>
      </c>
      <c r="H427" t="s">
        <v>354</v>
      </c>
      <c r="I427">
        <v>1656178419.6</v>
      </c>
      <c r="J427">
        <f>(K427)/1000</f>
        <v>0</v>
      </c>
      <c r="K427">
        <f>IF(BF427, AN427, AH427)</f>
        <v>0</v>
      </c>
      <c r="L427">
        <f>IF(BF427, AI427, AG427)</f>
        <v>0</v>
      </c>
      <c r="M427">
        <f>BH427 - IF(AU427&gt;1, L427*BB427*100.0/(AW427*BV427), 0)</f>
        <v>0</v>
      </c>
      <c r="N427">
        <f>((T427-J427/2)*M427-L427)/(T427+J427/2)</f>
        <v>0</v>
      </c>
      <c r="O427">
        <f>N427*(BO427+BP427)/1000.0</f>
        <v>0</v>
      </c>
      <c r="P427">
        <f>(BH427 - IF(AU427&gt;1, L427*BB427*100.0/(AW427*BV427), 0))*(BO427+BP427)/1000.0</f>
        <v>0</v>
      </c>
      <c r="Q427">
        <f>2.0/((1/S427-1/R427)+SIGN(S427)*SQRT((1/S427-1/R427)*(1/S427-1/R427) + 4*BC427/((BC427+1)*(BC427+1))*(2*1/S427*1/R427-1/R427*1/R427)))</f>
        <v>0</v>
      </c>
      <c r="R427">
        <f>IF(LEFT(BD427,1)&lt;&gt;"0",IF(LEFT(BD427,1)="1",3.0,BE427),$D$5+$E$5*(BV427*BO427/($K$5*1000))+$F$5*(BV427*BO427/($K$5*1000))*MAX(MIN(BB427,$J$5),$I$5)*MAX(MIN(BB427,$J$5),$I$5)+$G$5*MAX(MIN(BB427,$J$5),$I$5)*(BV427*BO427/($K$5*1000))+$H$5*(BV427*BO427/($K$5*1000))*(BV427*BO427/($K$5*1000)))</f>
        <v>0</v>
      </c>
      <c r="S427">
        <f>J427*(1000-(1000*0.61365*exp(17.502*W427/(240.97+W427))/(BO427+BP427)+BJ427)/2)/(1000*0.61365*exp(17.502*W427/(240.97+W427))/(BO427+BP427)-BJ427)</f>
        <v>0</v>
      </c>
      <c r="T427">
        <f>1/((BC427+1)/(Q427/1.6)+1/(R427/1.37)) + BC427/((BC427+1)/(Q427/1.6) + BC427/(R427/1.37))</f>
        <v>0</v>
      </c>
      <c r="U427">
        <f>(AX427*BA427)</f>
        <v>0</v>
      </c>
      <c r="V427">
        <f>(BQ427+(U427+2*0.95*5.67E-8*(((BQ427+$B$7)+273)^4-(BQ427+273)^4)-44100*J427)/(1.84*29.3*R427+8*0.95*5.67E-8*(BQ427+273)^3))</f>
        <v>0</v>
      </c>
      <c r="W427">
        <f>($C$7*BR427+$D$7*BS427+$E$7*V427)</f>
        <v>0</v>
      </c>
      <c r="X427">
        <f>0.61365*exp(17.502*W427/(240.97+W427))</f>
        <v>0</v>
      </c>
      <c r="Y427">
        <f>(Z427/AA427*100)</f>
        <v>0</v>
      </c>
      <c r="Z427">
        <f>BJ427*(BO427+BP427)/1000</f>
        <v>0</v>
      </c>
      <c r="AA427">
        <f>0.61365*exp(17.502*BQ427/(240.97+BQ427))</f>
        <v>0</v>
      </c>
      <c r="AB427">
        <f>(X427-BJ427*(BO427+BP427)/1000)</f>
        <v>0</v>
      </c>
      <c r="AC427">
        <f>(-J427*44100)</f>
        <v>0</v>
      </c>
      <c r="AD427">
        <f>2*29.3*R427*0.92*(BQ427-W427)</f>
        <v>0</v>
      </c>
      <c r="AE427">
        <f>2*0.95*5.67E-8*(((BQ427+$B$7)+273)^4-(W427+273)^4)</f>
        <v>0</v>
      </c>
      <c r="AF427">
        <f>U427+AE427+AC427+AD427</f>
        <v>0</v>
      </c>
      <c r="AG427">
        <f>BN427*AU427*(BI427-BH427*(1000-AU427*BK427)/(1000-AU427*BJ427))/(100*BB427)</f>
        <v>0</v>
      </c>
      <c r="AH427">
        <f>1000*BN427*AU427*(BJ427-BK427)/(100*BB427*(1000-AU427*BJ427))</f>
        <v>0</v>
      </c>
      <c r="AI427">
        <f>(AJ427 - AK427 - BO427*1E3/(8.314*(BQ427+273.15)) * AM427/BN427 * AL427) * BN427/(100*BB427) * (1000 - BK427)/1000</f>
        <v>0</v>
      </c>
      <c r="AJ427">
        <v>993.984187174044</v>
      </c>
      <c r="AK427">
        <v>952.823775757575</v>
      </c>
      <c r="AL427">
        <v>3.34754729132019</v>
      </c>
      <c r="AM427">
        <v>66.8791295420707</v>
      </c>
      <c r="AN427">
        <f>(AP427 - AO427 + BO427*1E3/(8.314*(BQ427+273.15)) * AR427/BN427 * AQ427) * BN427/(100*BB427) * 1000/(1000 - AP427)</f>
        <v>0</v>
      </c>
      <c r="AO427">
        <v>21.4205692511467</v>
      </c>
      <c r="AP427">
        <v>24.4356174825175</v>
      </c>
      <c r="AQ427">
        <v>-7.04674104966865e-05</v>
      </c>
      <c r="AR427">
        <v>78.9869845117547</v>
      </c>
      <c r="AS427">
        <v>56</v>
      </c>
      <c r="AT427">
        <v>11</v>
      </c>
      <c r="AU427">
        <f>IF(AS427*$H$13&gt;=AW427,1.0,(AW427/(AW427-AS427*$H$13)))</f>
        <v>0</v>
      </c>
      <c r="AV427">
        <f>(AU427-1)*100</f>
        <v>0</v>
      </c>
      <c r="AW427">
        <f>MAX(0,($B$13+$C$13*BV427)/(1+$D$13*BV427)*BO427/(BQ427+273)*$E$13)</f>
        <v>0</v>
      </c>
      <c r="AX427">
        <f>$B$11*BW427+$C$11*BX427+$F$11*CI427*(1-CL427)</f>
        <v>0</v>
      </c>
      <c r="AY427">
        <f>AX427*AZ427</f>
        <v>0</v>
      </c>
      <c r="AZ427">
        <f>($B$11*$D$9+$C$11*$D$9+$F$11*((CV427+CN427)/MAX(CV427+CN427+CW427, 0.1)*$I$9+CW427/MAX(CV427+CN427+CW427, 0.1)*$J$9))/($B$11+$C$11+$F$11)</f>
        <v>0</v>
      </c>
      <c r="BA427">
        <f>($B$11*$K$9+$C$11*$K$9+$F$11*((CV427+CN427)/MAX(CV427+CN427+CW427, 0.1)*$P$9+CW427/MAX(CV427+CN427+CW427, 0.1)*$Q$9))/($B$11+$C$11+$F$11)</f>
        <v>0</v>
      </c>
      <c r="BB427">
        <v>2.18</v>
      </c>
      <c r="BC427">
        <v>0.5</v>
      </c>
      <c r="BD427" t="s">
        <v>355</v>
      </c>
      <c r="BE427">
        <v>2</v>
      </c>
      <c r="BF427" t="b">
        <v>1</v>
      </c>
      <c r="BG427">
        <v>1656178419.6</v>
      </c>
      <c r="BH427">
        <v>906.479962962963</v>
      </c>
      <c r="BI427">
        <v>958.693148148148</v>
      </c>
      <c r="BJ427">
        <v>24.4431740740741</v>
      </c>
      <c r="BK427">
        <v>21.4202148148148</v>
      </c>
      <c r="BL427">
        <v>904.369148148148</v>
      </c>
      <c r="BM427">
        <v>24.3916222222222</v>
      </c>
      <c r="BN427">
        <v>500.003333333333</v>
      </c>
      <c r="BO427">
        <v>76.3394</v>
      </c>
      <c r="BP427">
        <v>0.0999993555555556</v>
      </c>
      <c r="BQ427">
        <v>27.7340925925926</v>
      </c>
      <c r="BR427">
        <v>28.8500666666667</v>
      </c>
      <c r="BS427">
        <v>999.9</v>
      </c>
      <c r="BT427">
        <v>0</v>
      </c>
      <c r="BU427">
        <v>0</v>
      </c>
      <c r="BV427">
        <v>10004.5418518519</v>
      </c>
      <c r="BW427">
        <v>0</v>
      </c>
      <c r="BX427">
        <v>1428.1337037037</v>
      </c>
      <c r="BY427">
        <v>-52.2131</v>
      </c>
      <c r="BZ427">
        <v>929.192259259259</v>
      </c>
      <c r="CA427">
        <v>979.678074074074</v>
      </c>
      <c r="CB427">
        <v>3.02296407407407</v>
      </c>
      <c r="CC427">
        <v>958.693148148148</v>
      </c>
      <c r="CD427">
        <v>21.4202148148148</v>
      </c>
      <c r="CE427">
        <v>1.86597666666667</v>
      </c>
      <c r="CF427">
        <v>1.63520592592593</v>
      </c>
      <c r="CG427">
        <v>16.3507259259259</v>
      </c>
      <c r="CH427">
        <v>14.2946296296296</v>
      </c>
      <c r="CI427">
        <v>2000.01259259259</v>
      </c>
      <c r="CJ427">
        <v>0.980002</v>
      </c>
      <c r="CK427">
        <v>0.0199983666666667</v>
      </c>
      <c r="CL427">
        <v>0</v>
      </c>
      <c r="CM427">
        <v>2.41581851851852</v>
      </c>
      <c r="CN427">
        <v>0</v>
      </c>
      <c r="CO427">
        <v>4077.7162962963</v>
      </c>
      <c r="CP427">
        <v>16705.5296296296</v>
      </c>
      <c r="CQ427">
        <v>48.75</v>
      </c>
      <c r="CR427">
        <v>51.0482222222222</v>
      </c>
      <c r="CS427">
        <v>49.875</v>
      </c>
      <c r="CT427">
        <v>48.625</v>
      </c>
      <c r="CU427">
        <v>47.937</v>
      </c>
      <c r="CV427">
        <v>1960.01259259259</v>
      </c>
      <c r="CW427">
        <v>40</v>
      </c>
      <c r="CX427">
        <v>0</v>
      </c>
      <c r="CY427">
        <v>1656178426.2</v>
      </c>
      <c r="CZ427">
        <v>0</v>
      </c>
      <c r="DA427">
        <v>0</v>
      </c>
      <c r="DB427" t="s">
        <v>356</v>
      </c>
      <c r="DC427">
        <v>1656081796.1</v>
      </c>
      <c r="DD427">
        <v>1656081786.6</v>
      </c>
      <c r="DE427">
        <v>0</v>
      </c>
      <c r="DF427">
        <v>0.447</v>
      </c>
      <c r="DG427">
        <v>0.012</v>
      </c>
      <c r="DH427">
        <v>1.816</v>
      </c>
      <c r="DI427">
        <v>-0.091</v>
      </c>
      <c r="DJ427">
        <v>420</v>
      </c>
      <c r="DK427">
        <v>13</v>
      </c>
      <c r="DL427">
        <v>0.64</v>
      </c>
      <c r="DM427">
        <v>0.22</v>
      </c>
      <c r="DN427">
        <v>-51.8934341463415</v>
      </c>
      <c r="DO427">
        <v>-4.22898188153326</v>
      </c>
      <c r="DP427">
        <v>0.615471654004315</v>
      </c>
      <c r="DQ427">
        <v>0</v>
      </c>
      <c r="DR427">
        <v>3.02261707317073</v>
      </c>
      <c r="DS427">
        <v>0.000238327526137483</v>
      </c>
      <c r="DT427">
        <v>0.00182609438473567</v>
      </c>
      <c r="DU427">
        <v>1</v>
      </c>
      <c r="DV427">
        <v>1</v>
      </c>
      <c r="DW427">
        <v>2</v>
      </c>
      <c r="DX427" t="s">
        <v>375</v>
      </c>
      <c r="DY427">
        <v>2.79505</v>
      </c>
      <c r="DZ427">
        <v>2.71659</v>
      </c>
      <c r="EA427">
        <v>0.133074</v>
      </c>
      <c r="EB427">
        <v>0.137852</v>
      </c>
      <c r="EC427">
        <v>0.0873025</v>
      </c>
      <c r="ED427">
        <v>0.0789588</v>
      </c>
      <c r="EE427">
        <v>24065.3</v>
      </c>
      <c r="EF427">
        <v>20782.5</v>
      </c>
      <c r="EG427">
        <v>24889.7</v>
      </c>
      <c r="EH427">
        <v>23512.5</v>
      </c>
      <c r="EI427">
        <v>38870.6</v>
      </c>
      <c r="EJ427">
        <v>35899.8</v>
      </c>
      <c r="EK427">
        <v>45102.5</v>
      </c>
      <c r="EL427">
        <v>42017</v>
      </c>
      <c r="EM427">
        <v>1.61108</v>
      </c>
      <c r="EN427">
        <v>2.05573</v>
      </c>
      <c r="EO427">
        <v>0.0434555</v>
      </c>
      <c r="EP427">
        <v>0</v>
      </c>
      <c r="EQ427">
        <v>28.1433</v>
      </c>
      <c r="ER427">
        <v>999.9</v>
      </c>
      <c r="ES427">
        <v>25.18</v>
      </c>
      <c r="ET427">
        <v>41.493</v>
      </c>
      <c r="EU427">
        <v>26.4721</v>
      </c>
      <c r="EV427">
        <v>53.2736</v>
      </c>
      <c r="EW427">
        <v>33.2212</v>
      </c>
      <c r="EX427">
        <v>2</v>
      </c>
      <c r="EY427">
        <v>0.650498</v>
      </c>
      <c r="EZ427">
        <v>4.82702</v>
      </c>
      <c r="FA427">
        <v>20.1741</v>
      </c>
      <c r="FB427">
        <v>5.23331</v>
      </c>
      <c r="FC427">
        <v>11.992</v>
      </c>
      <c r="FD427">
        <v>4.9552</v>
      </c>
      <c r="FE427">
        <v>3.30387</v>
      </c>
      <c r="FF427">
        <v>9999</v>
      </c>
      <c r="FG427">
        <v>313.3</v>
      </c>
      <c r="FH427">
        <v>3911.1</v>
      </c>
      <c r="FI427">
        <v>9999</v>
      </c>
      <c r="FJ427">
        <v>1.86814</v>
      </c>
      <c r="FK427">
        <v>1.86401</v>
      </c>
      <c r="FL427">
        <v>1.87134</v>
      </c>
      <c r="FM427">
        <v>1.86262</v>
      </c>
      <c r="FN427">
        <v>1.86188</v>
      </c>
      <c r="FO427">
        <v>1.86824</v>
      </c>
      <c r="FP427">
        <v>1.85837</v>
      </c>
      <c r="FQ427">
        <v>1.86462</v>
      </c>
      <c r="FR427">
        <v>5</v>
      </c>
      <c r="FS427">
        <v>0</v>
      </c>
      <c r="FT427">
        <v>0</v>
      </c>
      <c r="FU427">
        <v>0</v>
      </c>
      <c r="FV427" t="s">
        <v>358</v>
      </c>
      <c r="FW427" t="s">
        <v>359</v>
      </c>
      <c r="FX427" t="s">
        <v>360</v>
      </c>
      <c r="FY427" t="s">
        <v>360</v>
      </c>
      <c r="FZ427" t="s">
        <v>360</v>
      </c>
      <c r="GA427" t="s">
        <v>360</v>
      </c>
      <c r="GB427">
        <v>0</v>
      </c>
      <c r="GC427">
        <v>100</v>
      </c>
      <c r="GD427">
        <v>100</v>
      </c>
      <c r="GE427">
        <v>2.146</v>
      </c>
      <c r="GF427">
        <v>0.0516</v>
      </c>
      <c r="GG427">
        <v>0.394990895927804</v>
      </c>
      <c r="GH427">
        <v>0.00311535208462502</v>
      </c>
      <c r="GI427">
        <v>-2.16445174003142e-06</v>
      </c>
      <c r="GJ427">
        <v>9.0383515404126e-10</v>
      </c>
      <c r="GK427">
        <v>0.0515542376217994</v>
      </c>
      <c r="GL427">
        <v>0</v>
      </c>
      <c r="GM427">
        <v>0</v>
      </c>
      <c r="GN427">
        <v>0</v>
      </c>
      <c r="GO427">
        <v>18</v>
      </c>
      <c r="GP427">
        <v>2154</v>
      </c>
      <c r="GQ427">
        <v>2</v>
      </c>
      <c r="GR427">
        <v>17</v>
      </c>
      <c r="GS427">
        <v>1610.5</v>
      </c>
      <c r="GT427">
        <v>1610.7</v>
      </c>
      <c r="GU427">
        <v>2.65137</v>
      </c>
      <c r="GV427">
        <v>2.3877</v>
      </c>
      <c r="GW427">
        <v>1.99829</v>
      </c>
      <c r="GX427">
        <v>2.65869</v>
      </c>
      <c r="GY427">
        <v>2.09351</v>
      </c>
      <c r="GZ427">
        <v>2.41699</v>
      </c>
      <c r="HA427">
        <v>45.2904</v>
      </c>
      <c r="HB427">
        <v>14.3509</v>
      </c>
      <c r="HC427">
        <v>18</v>
      </c>
      <c r="HD427">
        <v>377.985</v>
      </c>
      <c r="HE427">
        <v>677.4</v>
      </c>
      <c r="HF427">
        <v>22.9983</v>
      </c>
      <c r="HG427">
        <v>35.3449</v>
      </c>
      <c r="HH427">
        <v>30.0004</v>
      </c>
      <c r="HI427">
        <v>35.3789</v>
      </c>
      <c r="HJ427">
        <v>35.3436</v>
      </c>
      <c r="HK427">
        <v>53.0663</v>
      </c>
      <c r="HL427">
        <v>13.715</v>
      </c>
      <c r="HM427">
        <v>2.3376</v>
      </c>
      <c r="HN427">
        <v>23</v>
      </c>
      <c r="HO427">
        <v>1005.37</v>
      </c>
      <c r="HP427">
        <v>21.4592</v>
      </c>
      <c r="HQ427">
        <v>95.3773</v>
      </c>
      <c r="HR427">
        <v>98.722</v>
      </c>
    </row>
    <row r="428" spans="1:226">
      <c r="A428">
        <v>412</v>
      </c>
      <c r="B428">
        <v>1656178432.1</v>
      </c>
      <c r="C428">
        <v>8635.59999990463</v>
      </c>
      <c r="D428" t="s">
        <v>1186</v>
      </c>
      <c r="E428" t="s">
        <v>1187</v>
      </c>
      <c r="F428">
        <v>5</v>
      </c>
      <c r="G428" t="s">
        <v>1069</v>
      </c>
      <c r="H428" t="s">
        <v>354</v>
      </c>
      <c r="I428">
        <v>1656178424.31429</v>
      </c>
      <c r="J428">
        <f>(K428)/1000</f>
        <v>0</v>
      </c>
      <c r="K428">
        <f>IF(BF428, AN428, AH428)</f>
        <v>0</v>
      </c>
      <c r="L428">
        <f>IF(BF428, AI428, AG428)</f>
        <v>0</v>
      </c>
      <c r="M428">
        <f>BH428 - IF(AU428&gt;1, L428*BB428*100.0/(AW428*BV428), 0)</f>
        <v>0</v>
      </c>
      <c r="N428">
        <f>((T428-J428/2)*M428-L428)/(T428+J428/2)</f>
        <v>0</v>
      </c>
      <c r="O428">
        <f>N428*(BO428+BP428)/1000.0</f>
        <v>0</v>
      </c>
      <c r="P428">
        <f>(BH428 - IF(AU428&gt;1, L428*BB428*100.0/(AW428*BV428), 0))*(BO428+BP428)/1000.0</f>
        <v>0</v>
      </c>
      <c r="Q428">
        <f>2.0/((1/S428-1/R428)+SIGN(S428)*SQRT((1/S428-1/R428)*(1/S428-1/R428) + 4*BC428/((BC428+1)*(BC428+1))*(2*1/S428*1/R428-1/R428*1/R428)))</f>
        <v>0</v>
      </c>
      <c r="R428">
        <f>IF(LEFT(BD428,1)&lt;&gt;"0",IF(LEFT(BD428,1)="1",3.0,BE428),$D$5+$E$5*(BV428*BO428/($K$5*1000))+$F$5*(BV428*BO428/($K$5*1000))*MAX(MIN(BB428,$J$5),$I$5)*MAX(MIN(BB428,$J$5),$I$5)+$G$5*MAX(MIN(BB428,$J$5),$I$5)*(BV428*BO428/($K$5*1000))+$H$5*(BV428*BO428/($K$5*1000))*(BV428*BO428/($K$5*1000)))</f>
        <v>0</v>
      </c>
      <c r="S428">
        <f>J428*(1000-(1000*0.61365*exp(17.502*W428/(240.97+W428))/(BO428+BP428)+BJ428)/2)/(1000*0.61365*exp(17.502*W428/(240.97+W428))/(BO428+BP428)-BJ428)</f>
        <v>0</v>
      </c>
      <c r="T428">
        <f>1/((BC428+1)/(Q428/1.6)+1/(R428/1.37)) + BC428/((BC428+1)/(Q428/1.6) + BC428/(R428/1.37))</f>
        <v>0</v>
      </c>
      <c r="U428">
        <f>(AX428*BA428)</f>
        <v>0</v>
      </c>
      <c r="V428">
        <f>(BQ428+(U428+2*0.95*5.67E-8*(((BQ428+$B$7)+273)^4-(BQ428+273)^4)-44100*J428)/(1.84*29.3*R428+8*0.95*5.67E-8*(BQ428+273)^3))</f>
        <v>0</v>
      </c>
      <c r="W428">
        <f>($C$7*BR428+$D$7*BS428+$E$7*V428)</f>
        <v>0</v>
      </c>
      <c r="X428">
        <f>0.61365*exp(17.502*W428/(240.97+W428))</f>
        <v>0</v>
      </c>
      <c r="Y428">
        <f>(Z428/AA428*100)</f>
        <v>0</v>
      </c>
      <c r="Z428">
        <f>BJ428*(BO428+BP428)/1000</f>
        <v>0</v>
      </c>
      <c r="AA428">
        <f>0.61365*exp(17.502*BQ428/(240.97+BQ428))</f>
        <v>0</v>
      </c>
      <c r="AB428">
        <f>(X428-BJ428*(BO428+BP428)/1000)</f>
        <v>0</v>
      </c>
      <c r="AC428">
        <f>(-J428*44100)</f>
        <v>0</v>
      </c>
      <c r="AD428">
        <f>2*29.3*R428*0.92*(BQ428-W428)</f>
        <v>0</v>
      </c>
      <c r="AE428">
        <f>2*0.95*5.67E-8*(((BQ428+$B$7)+273)^4-(W428+273)^4)</f>
        <v>0</v>
      </c>
      <c r="AF428">
        <f>U428+AE428+AC428+AD428</f>
        <v>0</v>
      </c>
      <c r="AG428">
        <f>BN428*AU428*(BI428-BH428*(1000-AU428*BK428)/(1000-AU428*BJ428))/(100*BB428)</f>
        <v>0</v>
      </c>
      <c r="AH428">
        <f>1000*BN428*AU428*(BJ428-BK428)/(100*BB428*(1000-AU428*BJ428))</f>
        <v>0</v>
      </c>
      <c r="AI428">
        <f>(AJ428 - AK428 - BO428*1E3/(8.314*(BQ428+273.15)) * AM428/BN428 * AL428) * BN428/(100*BB428) * (1000 - BK428)/1000</f>
        <v>0</v>
      </c>
      <c r="AJ428">
        <v>1011.22366305452</v>
      </c>
      <c r="AK428">
        <v>969.795509090909</v>
      </c>
      <c r="AL428">
        <v>3.41279987990612</v>
      </c>
      <c r="AM428">
        <v>66.8791295420707</v>
      </c>
      <c r="AN428">
        <f>(AP428 - AO428 + BO428*1E3/(8.314*(BQ428+273.15)) * AR428/BN428 * AQ428) * BN428/(100*BB428) * 1000/(1000 - AP428)</f>
        <v>0</v>
      </c>
      <c r="AO428">
        <v>21.4159035270663</v>
      </c>
      <c r="AP428">
        <v>24.4316524475525</v>
      </c>
      <c r="AQ428">
        <v>-2.77536283590303e-05</v>
      </c>
      <c r="AR428">
        <v>78.9869845117547</v>
      </c>
      <c r="AS428">
        <v>56</v>
      </c>
      <c r="AT428">
        <v>11</v>
      </c>
      <c r="AU428">
        <f>IF(AS428*$H$13&gt;=AW428,1.0,(AW428/(AW428-AS428*$H$13)))</f>
        <v>0</v>
      </c>
      <c r="AV428">
        <f>(AU428-1)*100</f>
        <v>0</v>
      </c>
      <c r="AW428">
        <f>MAX(0,($B$13+$C$13*BV428)/(1+$D$13*BV428)*BO428/(BQ428+273)*$E$13)</f>
        <v>0</v>
      </c>
      <c r="AX428">
        <f>$B$11*BW428+$C$11*BX428+$F$11*CI428*(1-CL428)</f>
        <v>0</v>
      </c>
      <c r="AY428">
        <f>AX428*AZ428</f>
        <v>0</v>
      </c>
      <c r="AZ428">
        <f>($B$11*$D$9+$C$11*$D$9+$F$11*((CV428+CN428)/MAX(CV428+CN428+CW428, 0.1)*$I$9+CW428/MAX(CV428+CN428+CW428, 0.1)*$J$9))/($B$11+$C$11+$F$11)</f>
        <v>0</v>
      </c>
      <c r="BA428">
        <f>($B$11*$K$9+$C$11*$K$9+$F$11*((CV428+CN428)/MAX(CV428+CN428+CW428, 0.1)*$P$9+CW428/MAX(CV428+CN428+CW428, 0.1)*$Q$9))/($B$11+$C$11+$F$11)</f>
        <v>0</v>
      </c>
      <c r="BB428">
        <v>2.18</v>
      </c>
      <c r="BC428">
        <v>0.5</v>
      </c>
      <c r="BD428" t="s">
        <v>355</v>
      </c>
      <c r="BE428">
        <v>2</v>
      </c>
      <c r="BF428" t="b">
        <v>1</v>
      </c>
      <c r="BG428">
        <v>1656178424.31429</v>
      </c>
      <c r="BH428">
        <v>922.005464285714</v>
      </c>
      <c r="BI428">
        <v>974.553142857143</v>
      </c>
      <c r="BJ428">
        <v>24.439025</v>
      </c>
      <c r="BK428">
        <v>21.418275</v>
      </c>
      <c r="BL428">
        <v>919.872607142857</v>
      </c>
      <c r="BM428">
        <v>24.3874714285714</v>
      </c>
      <c r="BN428">
        <v>500.017714285714</v>
      </c>
      <c r="BO428">
        <v>76.339625</v>
      </c>
      <c r="BP428">
        <v>0.100015478571429</v>
      </c>
      <c r="BQ428">
        <v>27.728125</v>
      </c>
      <c r="BR428">
        <v>28.8484035714286</v>
      </c>
      <c r="BS428">
        <v>999.9</v>
      </c>
      <c r="BT428">
        <v>0</v>
      </c>
      <c r="BU428">
        <v>0</v>
      </c>
      <c r="BV428">
        <v>10008.04</v>
      </c>
      <c r="BW428">
        <v>0</v>
      </c>
      <c r="BX428">
        <v>1519.89178571429</v>
      </c>
      <c r="BY428">
        <v>-52.5476964285714</v>
      </c>
      <c r="BZ428">
        <v>945.10275</v>
      </c>
      <c r="CA428">
        <v>995.883214285714</v>
      </c>
      <c r="CB428">
        <v>3.02074714285714</v>
      </c>
      <c r="CC428">
        <v>974.553142857143</v>
      </c>
      <c r="CD428">
        <v>21.418275</v>
      </c>
      <c r="CE428">
        <v>1.86566535714286</v>
      </c>
      <c r="CF428">
        <v>1.6350625</v>
      </c>
      <c r="CG428">
        <v>16.3481035714286</v>
      </c>
      <c r="CH428">
        <v>14.2932821428571</v>
      </c>
      <c r="CI428">
        <v>2000.01285714286</v>
      </c>
      <c r="CJ428">
        <v>0.980002285714286</v>
      </c>
      <c r="CK428">
        <v>0.0199980714285714</v>
      </c>
      <c r="CL428">
        <v>0</v>
      </c>
      <c r="CM428">
        <v>2.44508571428571</v>
      </c>
      <c r="CN428">
        <v>0</v>
      </c>
      <c r="CO428">
        <v>4091.89</v>
      </c>
      <c r="CP428">
        <v>16705.5285714286</v>
      </c>
      <c r="CQ428">
        <v>48.75</v>
      </c>
      <c r="CR428">
        <v>51.0398571428571</v>
      </c>
      <c r="CS428">
        <v>49.875</v>
      </c>
      <c r="CT428">
        <v>48.625</v>
      </c>
      <c r="CU428">
        <v>47.937</v>
      </c>
      <c r="CV428">
        <v>1960.01321428571</v>
      </c>
      <c r="CW428">
        <v>40</v>
      </c>
      <c r="CX428">
        <v>0</v>
      </c>
      <c r="CY428">
        <v>1656178431</v>
      </c>
      <c r="CZ428">
        <v>0</v>
      </c>
      <c r="DA428">
        <v>0</v>
      </c>
      <c r="DB428" t="s">
        <v>356</v>
      </c>
      <c r="DC428">
        <v>1656081796.1</v>
      </c>
      <c r="DD428">
        <v>1656081786.6</v>
      </c>
      <c r="DE428">
        <v>0</v>
      </c>
      <c r="DF428">
        <v>0.447</v>
      </c>
      <c r="DG428">
        <v>0.012</v>
      </c>
      <c r="DH428">
        <v>1.816</v>
      </c>
      <c r="DI428">
        <v>-0.091</v>
      </c>
      <c r="DJ428">
        <v>420</v>
      </c>
      <c r="DK428">
        <v>13</v>
      </c>
      <c r="DL428">
        <v>0.64</v>
      </c>
      <c r="DM428">
        <v>0.22</v>
      </c>
      <c r="DN428">
        <v>-52.2687878048781</v>
      </c>
      <c r="DO428">
        <v>-4.46723414634167</v>
      </c>
      <c r="DP428">
        <v>0.580180941160105</v>
      </c>
      <c r="DQ428">
        <v>0</v>
      </c>
      <c r="DR428">
        <v>3.02170121951219</v>
      </c>
      <c r="DS428">
        <v>-0.0244929616724754</v>
      </c>
      <c r="DT428">
        <v>0.00279215206372011</v>
      </c>
      <c r="DU428">
        <v>1</v>
      </c>
      <c r="DV428">
        <v>1</v>
      </c>
      <c r="DW428">
        <v>2</v>
      </c>
      <c r="DX428" t="s">
        <v>375</v>
      </c>
      <c r="DY428">
        <v>2.79496</v>
      </c>
      <c r="DZ428">
        <v>2.71649</v>
      </c>
      <c r="EA428">
        <v>0.134615</v>
      </c>
      <c r="EB428">
        <v>0.139326</v>
      </c>
      <c r="EC428">
        <v>0.0872909</v>
      </c>
      <c r="ED428">
        <v>0.078952</v>
      </c>
      <c r="EE428">
        <v>24022.3</v>
      </c>
      <c r="EF428">
        <v>20746.8</v>
      </c>
      <c r="EG428">
        <v>24889.5</v>
      </c>
      <c r="EH428">
        <v>23512.3</v>
      </c>
      <c r="EI428">
        <v>38870.4</v>
      </c>
      <c r="EJ428">
        <v>35899.8</v>
      </c>
      <c r="EK428">
        <v>45101.6</v>
      </c>
      <c r="EL428">
        <v>42016.7</v>
      </c>
      <c r="EM428">
        <v>1.61095</v>
      </c>
      <c r="EN428">
        <v>2.0558</v>
      </c>
      <c r="EO428">
        <v>0.0417233</v>
      </c>
      <c r="EP428">
        <v>0</v>
      </c>
      <c r="EQ428">
        <v>28.1373</v>
      </c>
      <c r="ER428">
        <v>999.9</v>
      </c>
      <c r="ES428">
        <v>25.156</v>
      </c>
      <c r="ET428">
        <v>41.513</v>
      </c>
      <c r="EU428">
        <v>26.4774</v>
      </c>
      <c r="EV428">
        <v>53.1336</v>
      </c>
      <c r="EW428">
        <v>33.2412</v>
      </c>
      <c r="EX428">
        <v>2</v>
      </c>
      <c r="EY428">
        <v>0.650755</v>
      </c>
      <c r="EZ428">
        <v>4.81951</v>
      </c>
      <c r="FA428">
        <v>20.1742</v>
      </c>
      <c r="FB428">
        <v>5.23346</v>
      </c>
      <c r="FC428">
        <v>11.992</v>
      </c>
      <c r="FD428">
        <v>4.9553</v>
      </c>
      <c r="FE428">
        <v>3.30398</v>
      </c>
      <c r="FF428">
        <v>9999</v>
      </c>
      <c r="FG428">
        <v>313.3</v>
      </c>
      <c r="FH428">
        <v>3911.4</v>
      </c>
      <c r="FI428">
        <v>9999</v>
      </c>
      <c r="FJ428">
        <v>1.86815</v>
      </c>
      <c r="FK428">
        <v>1.86401</v>
      </c>
      <c r="FL428">
        <v>1.87137</v>
      </c>
      <c r="FM428">
        <v>1.86263</v>
      </c>
      <c r="FN428">
        <v>1.86188</v>
      </c>
      <c r="FO428">
        <v>1.86821</v>
      </c>
      <c r="FP428">
        <v>1.85837</v>
      </c>
      <c r="FQ428">
        <v>1.86462</v>
      </c>
      <c r="FR428">
        <v>5</v>
      </c>
      <c r="FS428">
        <v>0</v>
      </c>
      <c r="FT428">
        <v>0</v>
      </c>
      <c r="FU428">
        <v>0</v>
      </c>
      <c r="FV428" t="s">
        <v>358</v>
      </c>
      <c r="FW428" t="s">
        <v>359</v>
      </c>
      <c r="FX428" t="s">
        <v>360</v>
      </c>
      <c r="FY428" t="s">
        <v>360</v>
      </c>
      <c r="FZ428" t="s">
        <v>360</v>
      </c>
      <c r="GA428" t="s">
        <v>360</v>
      </c>
      <c r="GB428">
        <v>0</v>
      </c>
      <c r="GC428">
        <v>100</v>
      </c>
      <c r="GD428">
        <v>100</v>
      </c>
      <c r="GE428">
        <v>2.17</v>
      </c>
      <c r="GF428">
        <v>0.0515</v>
      </c>
      <c r="GG428">
        <v>0.394990895927804</v>
      </c>
      <c r="GH428">
        <v>0.00311535208462502</v>
      </c>
      <c r="GI428">
        <v>-2.16445174003142e-06</v>
      </c>
      <c r="GJ428">
        <v>9.0383515404126e-10</v>
      </c>
      <c r="GK428">
        <v>0.0515542376217994</v>
      </c>
      <c r="GL428">
        <v>0</v>
      </c>
      <c r="GM428">
        <v>0</v>
      </c>
      <c r="GN428">
        <v>0</v>
      </c>
      <c r="GO428">
        <v>18</v>
      </c>
      <c r="GP428">
        <v>2154</v>
      </c>
      <c r="GQ428">
        <v>2</v>
      </c>
      <c r="GR428">
        <v>17</v>
      </c>
      <c r="GS428">
        <v>1610.6</v>
      </c>
      <c r="GT428">
        <v>1610.8</v>
      </c>
      <c r="GU428">
        <v>2.68677</v>
      </c>
      <c r="GV428">
        <v>2.38159</v>
      </c>
      <c r="GW428">
        <v>1.99829</v>
      </c>
      <c r="GX428">
        <v>2.65869</v>
      </c>
      <c r="GY428">
        <v>2.09473</v>
      </c>
      <c r="GZ428">
        <v>2.42188</v>
      </c>
      <c r="HA428">
        <v>45.2619</v>
      </c>
      <c r="HB428">
        <v>14.3509</v>
      </c>
      <c r="HC428">
        <v>18</v>
      </c>
      <c r="HD428">
        <v>377.924</v>
      </c>
      <c r="HE428">
        <v>677.494</v>
      </c>
      <c r="HF428">
        <v>22.9983</v>
      </c>
      <c r="HG428">
        <v>35.3477</v>
      </c>
      <c r="HH428">
        <v>30.0004</v>
      </c>
      <c r="HI428">
        <v>35.3801</v>
      </c>
      <c r="HJ428">
        <v>35.3463</v>
      </c>
      <c r="HK428">
        <v>53.7739</v>
      </c>
      <c r="HL428">
        <v>13.715</v>
      </c>
      <c r="HM428">
        <v>2.3376</v>
      </c>
      <c r="HN428">
        <v>23</v>
      </c>
      <c r="HO428">
        <v>1025.54</v>
      </c>
      <c r="HP428">
        <v>21.4592</v>
      </c>
      <c r="HQ428">
        <v>95.3758</v>
      </c>
      <c r="HR428">
        <v>98.7212</v>
      </c>
    </row>
    <row r="429" spans="1:226">
      <c r="A429">
        <v>413</v>
      </c>
      <c r="B429">
        <v>1656178437.1</v>
      </c>
      <c r="C429">
        <v>8640.59999990463</v>
      </c>
      <c r="D429" t="s">
        <v>1188</v>
      </c>
      <c r="E429" t="s">
        <v>1189</v>
      </c>
      <c r="F429">
        <v>5</v>
      </c>
      <c r="G429" t="s">
        <v>1069</v>
      </c>
      <c r="H429" t="s">
        <v>354</v>
      </c>
      <c r="I429">
        <v>1656178429.6</v>
      </c>
      <c r="J429">
        <f>(K429)/1000</f>
        <v>0</v>
      </c>
      <c r="K429">
        <f>IF(BF429, AN429, AH429)</f>
        <v>0</v>
      </c>
      <c r="L429">
        <f>IF(BF429, AI429, AG429)</f>
        <v>0</v>
      </c>
      <c r="M429">
        <f>BH429 - IF(AU429&gt;1, L429*BB429*100.0/(AW429*BV429), 0)</f>
        <v>0</v>
      </c>
      <c r="N429">
        <f>((T429-J429/2)*M429-L429)/(T429+J429/2)</f>
        <v>0</v>
      </c>
      <c r="O429">
        <f>N429*(BO429+BP429)/1000.0</f>
        <v>0</v>
      </c>
      <c r="P429">
        <f>(BH429 - IF(AU429&gt;1, L429*BB429*100.0/(AW429*BV429), 0))*(BO429+BP429)/1000.0</f>
        <v>0</v>
      </c>
      <c r="Q429">
        <f>2.0/((1/S429-1/R429)+SIGN(S429)*SQRT((1/S429-1/R429)*(1/S429-1/R429) + 4*BC429/((BC429+1)*(BC429+1))*(2*1/S429*1/R429-1/R429*1/R429)))</f>
        <v>0</v>
      </c>
      <c r="R429">
        <f>IF(LEFT(BD429,1)&lt;&gt;"0",IF(LEFT(BD429,1)="1",3.0,BE429),$D$5+$E$5*(BV429*BO429/($K$5*1000))+$F$5*(BV429*BO429/($K$5*1000))*MAX(MIN(BB429,$J$5),$I$5)*MAX(MIN(BB429,$J$5),$I$5)+$G$5*MAX(MIN(BB429,$J$5),$I$5)*(BV429*BO429/($K$5*1000))+$H$5*(BV429*BO429/($K$5*1000))*(BV429*BO429/($K$5*1000)))</f>
        <v>0</v>
      </c>
      <c r="S429">
        <f>J429*(1000-(1000*0.61365*exp(17.502*W429/(240.97+W429))/(BO429+BP429)+BJ429)/2)/(1000*0.61365*exp(17.502*W429/(240.97+W429))/(BO429+BP429)-BJ429)</f>
        <v>0</v>
      </c>
      <c r="T429">
        <f>1/((BC429+1)/(Q429/1.6)+1/(R429/1.37)) + BC429/((BC429+1)/(Q429/1.6) + BC429/(R429/1.37))</f>
        <v>0</v>
      </c>
      <c r="U429">
        <f>(AX429*BA429)</f>
        <v>0</v>
      </c>
      <c r="V429">
        <f>(BQ429+(U429+2*0.95*5.67E-8*(((BQ429+$B$7)+273)^4-(BQ429+273)^4)-44100*J429)/(1.84*29.3*R429+8*0.95*5.67E-8*(BQ429+273)^3))</f>
        <v>0</v>
      </c>
      <c r="W429">
        <f>($C$7*BR429+$D$7*BS429+$E$7*V429)</f>
        <v>0</v>
      </c>
      <c r="X429">
        <f>0.61365*exp(17.502*W429/(240.97+W429))</f>
        <v>0</v>
      </c>
      <c r="Y429">
        <f>(Z429/AA429*100)</f>
        <v>0</v>
      </c>
      <c r="Z429">
        <f>BJ429*(BO429+BP429)/1000</f>
        <v>0</v>
      </c>
      <c r="AA429">
        <f>0.61365*exp(17.502*BQ429/(240.97+BQ429))</f>
        <v>0</v>
      </c>
      <c r="AB429">
        <f>(X429-BJ429*(BO429+BP429)/1000)</f>
        <v>0</v>
      </c>
      <c r="AC429">
        <f>(-J429*44100)</f>
        <v>0</v>
      </c>
      <c r="AD429">
        <f>2*29.3*R429*0.92*(BQ429-W429)</f>
        <v>0</v>
      </c>
      <c r="AE429">
        <f>2*0.95*5.67E-8*(((BQ429+$B$7)+273)^4-(W429+273)^4)</f>
        <v>0</v>
      </c>
      <c r="AF429">
        <f>U429+AE429+AC429+AD429</f>
        <v>0</v>
      </c>
      <c r="AG429">
        <f>BN429*AU429*(BI429-BH429*(1000-AU429*BK429)/(1000-AU429*BJ429))/(100*BB429)</f>
        <v>0</v>
      </c>
      <c r="AH429">
        <f>1000*BN429*AU429*(BJ429-BK429)/(100*BB429*(1000-AU429*BJ429))</f>
        <v>0</v>
      </c>
      <c r="AI429">
        <f>(AJ429 - AK429 - BO429*1E3/(8.314*(BQ429+273.15)) * AM429/BN429 * AL429) * BN429/(100*BB429) * (1000 - BK429)/1000</f>
        <v>0</v>
      </c>
      <c r="AJ429">
        <v>1028.22513318691</v>
      </c>
      <c r="AK429">
        <v>986.717533333333</v>
      </c>
      <c r="AL429">
        <v>3.38822289730304</v>
      </c>
      <c r="AM429">
        <v>66.8791295420707</v>
      </c>
      <c r="AN429">
        <f>(AP429 - AO429 + BO429*1E3/(8.314*(BQ429+273.15)) * AR429/BN429 * AQ429) * BN429/(100*BB429) * 1000/(1000 - AP429)</f>
        <v>0</v>
      </c>
      <c r="AO429">
        <v>21.4147625213271</v>
      </c>
      <c r="AP429">
        <v>24.4304482517483</v>
      </c>
      <c r="AQ429">
        <v>4.04392290202208e-06</v>
      </c>
      <c r="AR429">
        <v>78.9869845117547</v>
      </c>
      <c r="AS429">
        <v>56</v>
      </c>
      <c r="AT429">
        <v>11</v>
      </c>
      <c r="AU429">
        <f>IF(AS429*$H$13&gt;=AW429,1.0,(AW429/(AW429-AS429*$H$13)))</f>
        <v>0</v>
      </c>
      <c r="AV429">
        <f>(AU429-1)*100</f>
        <v>0</v>
      </c>
      <c r="AW429">
        <f>MAX(0,($B$13+$C$13*BV429)/(1+$D$13*BV429)*BO429/(BQ429+273)*$E$13)</f>
        <v>0</v>
      </c>
      <c r="AX429">
        <f>$B$11*BW429+$C$11*BX429+$F$11*CI429*(1-CL429)</f>
        <v>0</v>
      </c>
      <c r="AY429">
        <f>AX429*AZ429</f>
        <v>0</v>
      </c>
      <c r="AZ429">
        <f>($B$11*$D$9+$C$11*$D$9+$F$11*((CV429+CN429)/MAX(CV429+CN429+CW429, 0.1)*$I$9+CW429/MAX(CV429+CN429+CW429, 0.1)*$J$9))/($B$11+$C$11+$F$11)</f>
        <v>0</v>
      </c>
      <c r="BA429">
        <f>($B$11*$K$9+$C$11*$K$9+$F$11*((CV429+CN429)/MAX(CV429+CN429+CW429, 0.1)*$P$9+CW429/MAX(CV429+CN429+CW429, 0.1)*$Q$9))/($B$11+$C$11+$F$11)</f>
        <v>0</v>
      </c>
      <c r="BB429">
        <v>2.18</v>
      </c>
      <c r="BC429">
        <v>0.5</v>
      </c>
      <c r="BD429" t="s">
        <v>355</v>
      </c>
      <c r="BE429">
        <v>2</v>
      </c>
      <c r="BF429" t="b">
        <v>1</v>
      </c>
      <c r="BG429">
        <v>1656178429.6</v>
      </c>
      <c r="BH429">
        <v>939.46337037037</v>
      </c>
      <c r="BI429">
        <v>992.166592592592</v>
      </c>
      <c r="BJ429">
        <v>24.4346296296296</v>
      </c>
      <c r="BK429">
        <v>21.416262962963</v>
      </c>
      <c r="BL429">
        <v>937.305555555555</v>
      </c>
      <c r="BM429">
        <v>24.3830851851852</v>
      </c>
      <c r="BN429">
        <v>500.017703703704</v>
      </c>
      <c r="BO429">
        <v>76.3391925925926</v>
      </c>
      <c r="BP429">
        <v>0.0999759962962963</v>
      </c>
      <c r="BQ429">
        <v>27.726</v>
      </c>
      <c r="BR429">
        <v>28.8308814814815</v>
      </c>
      <c r="BS429">
        <v>999.9</v>
      </c>
      <c r="BT429">
        <v>0</v>
      </c>
      <c r="BU429">
        <v>0</v>
      </c>
      <c r="BV429">
        <v>10003.9840740741</v>
      </c>
      <c r="BW429">
        <v>0</v>
      </c>
      <c r="BX429">
        <v>1565.28814814815</v>
      </c>
      <c r="BY429">
        <v>-52.7035037037037</v>
      </c>
      <c r="BZ429">
        <v>962.993740740741</v>
      </c>
      <c r="CA429">
        <v>1013.88081481481</v>
      </c>
      <c r="CB429">
        <v>3.01837074074074</v>
      </c>
      <c r="CC429">
        <v>992.166592592592</v>
      </c>
      <c r="CD429">
        <v>21.416262962963</v>
      </c>
      <c r="CE429">
        <v>1.86532</v>
      </c>
      <c r="CF429">
        <v>1.63489962962963</v>
      </c>
      <c r="CG429">
        <v>16.3451962962963</v>
      </c>
      <c r="CH429">
        <v>14.2917481481481</v>
      </c>
      <c r="CI429">
        <v>2000.01</v>
      </c>
      <c r="CJ429">
        <v>0.980002222222222</v>
      </c>
      <c r="CK429">
        <v>0.019998137037037</v>
      </c>
      <c r="CL429">
        <v>0</v>
      </c>
      <c r="CM429">
        <v>2.44237407407407</v>
      </c>
      <c r="CN429">
        <v>0</v>
      </c>
      <c r="CO429">
        <v>4090.73851851852</v>
      </c>
      <c r="CP429">
        <v>16705.4925925926</v>
      </c>
      <c r="CQ429">
        <v>48.7637777777778</v>
      </c>
      <c r="CR429">
        <v>51.0321481481481</v>
      </c>
      <c r="CS429">
        <v>49.875</v>
      </c>
      <c r="CT429">
        <v>48.625</v>
      </c>
      <c r="CU429">
        <v>47.937</v>
      </c>
      <c r="CV429">
        <v>1960.01222222222</v>
      </c>
      <c r="CW429">
        <v>40</v>
      </c>
      <c r="CX429">
        <v>0</v>
      </c>
      <c r="CY429">
        <v>1656178435.8</v>
      </c>
      <c r="CZ429">
        <v>0</v>
      </c>
      <c r="DA429">
        <v>0</v>
      </c>
      <c r="DB429" t="s">
        <v>356</v>
      </c>
      <c r="DC429">
        <v>1656081796.1</v>
      </c>
      <c r="DD429">
        <v>1656081786.6</v>
      </c>
      <c r="DE429">
        <v>0</v>
      </c>
      <c r="DF429">
        <v>0.447</v>
      </c>
      <c r="DG429">
        <v>0.012</v>
      </c>
      <c r="DH429">
        <v>1.816</v>
      </c>
      <c r="DI429">
        <v>-0.091</v>
      </c>
      <c r="DJ429">
        <v>420</v>
      </c>
      <c r="DK429">
        <v>13</v>
      </c>
      <c r="DL429">
        <v>0.64</v>
      </c>
      <c r="DM429">
        <v>0.22</v>
      </c>
      <c r="DN429">
        <v>-52.5808414634146</v>
      </c>
      <c r="DO429">
        <v>-1.81426411149828</v>
      </c>
      <c r="DP429">
        <v>0.267519604000693</v>
      </c>
      <c r="DQ429">
        <v>0</v>
      </c>
      <c r="DR429">
        <v>3.02028</v>
      </c>
      <c r="DS429">
        <v>-0.0294656445993073</v>
      </c>
      <c r="DT429">
        <v>0.00300425957762578</v>
      </c>
      <c r="DU429">
        <v>1</v>
      </c>
      <c r="DV429">
        <v>1</v>
      </c>
      <c r="DW429">
        <v>2</v>
      </c>
      <c r="DX429" t="s">
        <v>375</v>
      </c>
      <c r="DY429">
        <v>2.795</v>
      </c>
      <c r="DZ429">
        <v>2.71636</v>
      </c>
      <c r="EA429">
        <v>0.136137</v>
      </c>
      <c r="EB429">
        <v>0.140861</v>
      </c>
      <c r="EC429">
        <v>0.0872841</v>
      </c>
      <c r="ED429">
        <v>0.0789487</v>
      </c>
      <c r="EE429">
        <v>23979.6</v>
      </c>
      <c r="EF429">
        <v>20709.4</v>
      </c>
      <c r="EG429">
        <v>24889.2</v>
      </c>
      <c r="EH429">
        <v>23512</v>
      </c>
      <c r="EI429">
        <v>38870.3</v>
      </c>
      <c r="EJ429">
        <v>35899.6</v>
      </c>
      <c r="EK429">
        <v>45101.2</v>
      </c>
      <c r="EL429">
        <v>42016.3</v>
      </c>
      <c r="EM429">
        <v>1.61092</v>
      </c>
      <c r="EN429">
        <v>2.05575</v>
      </c>
      <c r="EO429">
        <v>0.0414439</v>
      </c>
      <c r="EP429">
        <v>0</v>
      </c>
      <c r="EQ429">
        <v>28.1327</v>
      </c>
      <c r="ER429">
        <v>999.9</v>
      </c>
      <c r="ES429">
        <v>25.156</v>
      </c>
      <c r="ET429">
        <v>41.493</v>
      </c>
      <c r="EU429">
        <v>26.4477</v>
      </c>
      <c r="EV429">
        <v>53.0236</v>
      </c>
      <c r="EW429">
        <v>33.2091</v>
      </c>
      <c r="EX429">
        <v>2</v>
      </c>
      <c r="EY429">
        <v>0.650808</v>
      </c>
      <c r="EZ429">
        <v>4.81451</v>
      </c>
      <c r="FA429">
        <v>20.1744</v>
      </c>
      <c r="FB429">
        <v>5.23331</v>
      </c>
      <c r="FC429">
        <v>11.992</v>
      </c>
      <c r="FD429">
        <v>4.95515</v>
      </c>
      <c r="FE429">
        <v>3.30395</v>
      </c>
      <c r="FF429">
        <v>9999</v>
      </c>
      <c r="FG429">
        <v>313.3</v>
      </c>
      <c r="FH429">
        <v>3911.4</v>
      </c>
      <c r="FI429">
        <v>9999</v>
      </c>
      <c r="FJ429">
        <v>1.86817</v>
      </c>
      <c r="FK429">
        <v>1.86401</v>
      </c>
      <c r="FL429">
        <v>1.87138</v>
      </c>
      <c r="FM429">
        <v>1.86263</v>
      </c>
      <c r="FN429">
        <v>1.86188</v>
      </c>
      <c r="FO429">
        <v>1.86825</v>
      </c>
      <c r="FP429">
        <v>1.85838</v>
      </c>
      <c r="FQ429">
        <v>1.86461</v>
      </c>
      <c r="FR429">
        <v>5</v>
      </c>
      <c r="FS429">
        <v>0</v>
      </c>
      <c r="FT429">
        <v>0</v>
      </c>
      <c r="FU429">
        <v>0</v>
      </c>
      <c r="FV429" t="s">
        <v>358</v>
      </c>
      <c r="FW429" t="s">
        <v>359</v>
      </c>
      <c r="FX429" t="s">
        <v>360</v>
      </c>
      <c r="FY429" t="s">
        <v>360</v>
      </c>
      <c r="FZ429" t="s">
        <v>360</v>
      </c>
      <c r="GA429" t="s">
        <v>360</v>
      </c>
      <c r="GB429">
        <v>0</v>
      </c>
      <c r="GC429">
        <v>100</v>
      </c>
      <c r="GD429">
        <v>100</v>
      </c>
      <c r="GE429">
        <v>2.194</v>
      </c>
      <c r="GF429">
        <v>0.0515</v>
      </c>
      <c r="GG429">
        <v>0.394990895927804</v>
      </c>
      <c r="GH429">
        <v>0.00311535208462502</v>
      </c>
      <c r="GI429">
        <v>-2.16445174003142e-06</v>
      </c>
      <c r="GJ429">
        <v>9.0383515404126e-10</v>
      </c>
      <c r="GK429">
        <v>0.0515542376217994</v>
      </c>
      <c r="GL429">
        <v>0</v>
      </c>
      <c r="GM429">
        <v>0</v>
      </c>
      <c r="GN429">
        <v>0</v>
      </c>
      <c r="GO429">
        <v>18</v>
      </c>
      <c r="GP429">
        <v>2154</v>
      </c>
      <c r="GQ429">
        <v>2</v>
      </c>
      <c r="GR429">
        <v>17</v>
      </c>
      <c r="GS429">
        <v>1610.7</v>
      </c>
      <c r="GT429">
        <v>1610.8</v>
      </c>
      <c r="GU429">
        <v>2.72095</v>
      </c>
      <c r="GV429">
        <v>2.38037</v>
      </c>
      <c r="GW429">
        <v>1.99829</v>
      </c>
      <c r="GX429">
        <v>2.65869</v>
      </c>
      <c r="GY429">
        <v>2.09351</v>
      </c>
      <c r="GZ429">
        <v>2.40845</v>
      </c>
      <c r="HA429">
        <v>45.2619</v>
      </c>
      <c r="HB429">
        <v>14.3422</v>
      </c>
      <c r="HC429">
        <v>18</v>
      </c>
      <c r="HD429">
        <v>377.928</v>
      </c>
      <c r="HE429">
        <v>677.467</v>
      </c>
      <c r="HF429">
        <v>22.9987</v>
      </c>
      <c r="HG429">
        <v>35.351</v>
      </c>
      <c r="HH429">
        <v>30.0001</v>
      </c>
      <c r="HI429">
        <v>35.3834</v>
      </c>
      <c r="HJ429">
        <v>35.3479</v>
      </c>
      <c r="HK429">
        <v>54.4455</v>
      </c>
      <c r="HL429">
        <v>13.715</v>
      </c>
      <c r="HM429">
        <v>2.3376</v>
      </c>
      <c r="HN429">
        <v>23</v>
      </c>
      <c r="HO429">
        <v>1038.99</v>
      </c>
      <c r="HP429">
        <v>21.4592</v>
      </c>
      <c r="HQ429">
        <v>95.3747</v>
      </c>
      <c r="HR429">
        <v>98.7202</v>
      </c>
    </row>
    <row r="430" spans="1:226">
      <c r="A430">
        <v>414</v>
      </c>
      <c r="B430">
        <v>1656178441.6</v>
      </c>
      <c r="C430">
        <v>8645.09999990463</v>
      </c>
      <c r="D430" t="s">
        <v>1190</v>
      </c>
      <c r="E430" t="s">
        <v>1191</v>
      </c>
      <c r="F430">
        <v>5</v>
      </c>
      <c r="G430" t="s">
        <v>1069</v>
      </c>
      <c r="H430" t="s">
        <v>354</v>
      </c>
      <c r="I430">
        <v>1656178434.04444</v>
      </c>
      <c r="J430">
        <f>(K430)/1000</f>
        <v>0</v>
      </c>
      <c r="K430">
        <f>IF(BF430, AN430, AH430)</f>
        <v>0</v>
      </c>
      <c r="L430">
        <f>IF(BF430, AI430, AG430)</f>
        <v>0</v>
      </c>
      <c r="M430">
        <f>BH430 - IF(AU430&gt;1, L430*BB430*100.0/(AW430*BV430), 0)</f>
        <v>0</v>
      </c>
      <c r="N430">
        <f>((T430-J430/2)*M430-L430)/(T430+J430/2)</f>
        <v>0</v>
      </c>
      <c r="O430">
        <f>N430*(BO430+BP430)/1000.0</f>
        <v>0</v>
      </c>
      <c r="P430">
        <f>(BH430 - IF(AU430&gt;1, L430*BB430*100.0/(AW430*BV430), 0))*(BO430+BP430)/1000.0</f>
        <v>0</v>
      </c>
      <c r="Q430">
        <f>2.0/((1/S430-1/R430)+SIGN(S430)*SQRT((1/S430-1/R430)*(1/S430-1/R430) + 4*BC430/((BC430+1)*(BC430+1))*(2*1/S430*1/R430-1/R430*1/R430)))</f>
        <v>0</v>
      </c>
      <c r="R430">
        <f>IF(LEFT(BD430,1)&lt;&gt;"0",IF(LEFT(BD430,1)="1",3.0,BE430),$D$5+$E$5*(BV430*BO430/($K$5*1000))+$F$5*(BV430*BO430/($K$5*1000))*MAX(MIN(BB430,$J$5),$I$5)*MAX(MIN(BB430,$J$5),$I$5)+$G$5*MAX(MIN(BB430,$J$5),$I$5)*(BV430*BO430/($K$5*1000))+$H$5*(BV430*BO430/($K$5*1000))*(BV430*BO430/($K$5*1000)))</f>
        <v>0</v>
      </c>
      <c r="S430">
        <f>J430*(1000-(1000*0.61365*exp(17.502*W430/(240.97+W430))/(BO430+BP430)+BJ430)/2)/(1000*0.61365*exp(17.502*W430/(240.97+W430))/(BO430+BP430)-BJ430)</f>
        <v>0</v>
      </c>
      <c r="T430">
        <f>1/((BC430+1)/(Q430/1.6)+1/(R430/1.37)) + BC430/((BC430+1)/(Q430/1.6) + BC430/(R430/1.37))</f>
        <v>0</v>
      </c>
      <c r="U430">
        <f>(AX430*BA430)</f>
        <v>0</v>
      </c>
      <c r="V430">
        <f>(BQ430+(U430+2*0.95*5.67E-8*(((BQ430+$B$7)+273)^4-(BQ430+273)^4)-44100*J430)/(1.84*29.3*R430+8*0.95*5.67E-8*(BQ430+273)^3))</f>
        <v>0</v>
      </c>
      <c r="W430">
        <f>($C$7*BR430+$D$7*BS430+$E$7*V430)</f>
        <v>0</v>
      </c>
      <c r="X430">
        <f>0.61365*exp(17.502*W430/(240.97+W430))</f>
        <v>0</v>
      </c>
      <c r="Y430">
        <f>(Z430/AA430*100)</f>
        <v>0</v>
      </c>
      <c r="Z430">
        <f>BJ430*(BO430+BP430)/1000</f>
        <v>0</v>
      </c>
      <c r="AA430">
        <f>0.61365*exp(17.502*BQ430/(240.97+BQ430))</f>
        <v>0</v>
      </c>
      <c r="AB430">
        <f>(X430-BJ430*(BO430+BP430)/1000)</f>
        <v>0</v>
      </c>
      <c r="AC430">
        <f>(-J430*44100)</f>
        <v>0</v>
      </c>
      <c r="AD430">
        <f>2*29.3*R430*0.92*(BQ430-W430)</f>
        <v>0</v>
      </c>
      <c r="AE430">
        <f>2*0.95*5.67E-8*(((BQ430+$B$7)+273)^4-(W430+273)^4)</f>
        <v>0</v>
      </c>
      <c r="AF430">
        <f>U430+AE430+AC430+AD430</f>
        <v>0</v>
      </c>
      <c r="AG430">
        <f>BN430*AU430*(BI430-BH430*(1000-AU430*BK430)/(1000-AU430*BJ430))/(100*BB430)</f>
        <v>0</v>
      </c>
      <c r="AH430">
        <f>1000*BN430*AU430*(BJ430-BK430)/(100*BB430*(1000-AU430*BJ430))</f>
        <v>0</v>
      </c>
      <c r="AI430">
        <f>(AJ430 - AK430 - BO430*1E3/(8.314*(BQ430+273.15)) * AM430/BN430 * AL430) * BN430/(100*BB430) * (1000 - BK430)/1000</f>
        <v>0</v>
      </c>
      <c r="AJ430">
        <v>1044.0402514796</v>
      </c>
      <c r="AK430">
        <v>1002.18046666667</v>
      </c>
      <c r="AL430">
        <v>3.43568145738176</v>
      </c>
      <c r="AM430">
        <v>66.8791295420707</v>
      </c>
      <c r="AN430">
        <f>(AP430 - AO430 + BO430*1E3/(8.314*(BQ430+273.15)) * AR430/BN430 * AQ430) * BN430/(100*BB430) * 1000/(1000 - AP430)</f>
        <v>0</v>
      </c>
      <c r="AO430">
        <v>21.4143095785249</v>
      </c>
      <c r="AP430">
        <v>24.4242783216784</v>
      </c>
      <c r="AQ430">
        <v>-3.531354278198e-05</v>
      </c>
      <c r="AR430">
        <v>78.9869845117547</v>
      </c>
      <c r="AS430">
        <v>56</v>
      </c>
      <c r="AT430">
        <v>11</v>
      </c>
      <c r="AU430">
        <f>IF(AS430*$H$13&gt;=AW430,1.0,(AW430/(AW430-AS430*$H$13)))</f>
        <v>0</v>
      </c>
      <c r="AV430">
        <f>(AU430-1)*100</f>
        <v>0</v>
      </c>
      <c r="AW430">
        <f>MAX(0,($B$13+$C$13*BV430)/(1+$D$13*BV430)*BO430/(BQ430+273)*$E$13)</f>
        <v>0</v>
      </c>
      <c r="AX430">
        <f>$B$11*BW430+$C$11*BX430+$F$11*CI430*(1-CL430)</f>
        <v>0</v>
      </c>
      <c r="AY430">
        <f>AX430*AZ430</f>
        <v>0</v>
      </c>
      <c r="AZ430">
        <f>($B$11*$D$9+$C$11*$D$9+$F$11*((CV430+CN430)/MAX(CV430+CN430+CW430, 0.1)*$I$9+CW430/MAX(CV430+CN430+CW430, 0.1)*$J$9))/($B$11+$C$11+$F$11)</f>
        <v>0</v>
      </c>
      <c r="BA430">
        <f>($B$11*$K$9+$C$11*$K$9+$F$11*((CV430+CN430)/MAX(CV430+CN430+CW430, 0.1)*$P$9+CW430/MAX(CV430+CN430+CW430, 0.1)*$Q$9))/($B$11+$C$11+$F$11)</f>
        <v>0</v>
      </c>
      <c r="BB430">
        <v>2.18</v>
      </c>
      <c r="BC430">
        <v>0.5</v>
      </c>
      <c r="BD430" t="s">
        <v>355</v>
      </c>
      <c r="BE430">
        <v>2</v>
      </c>
      <c r="BF430" t="b">
        <v>1</v>
      </c>
      <c r="BG430">
        <v>1656178434.04444</v>
      </c>
      <c r="BH430">
        <v>954.183814814815</v>
      </c>
      <c r="BI430">
        <v>1007.13640740741</v>
      </c>
      <c r="BJ430">
        <v>24.4308592592593</v>
      </c>
      <c r="BK430">
        <v>21.4147444444444</v>
      </c>
      <c r="BL430">
        <v>952.004666666667</v>
      </c>
      <c r="BM430">
        <v>24.3793111111111</v>
      </c>
      <c r="BN430">
        <v>500.010703703704</v>
      </c>
      <c r="BO430">
        <v>76.3384851851852</v>
      </c>
      <c r="BP430">
        <v>0.100012685185185</v>
      </c>
      <c r="BQ430">
        <v>27.7256148148148</v>
      </c>
      <c r="BR430">
        <v>28.8188037037037</v>
      </c>
      <c r="BS430">
        <v>999.9</v>
      </c>
      <c r="BT430">
        <v>0</v>
      </c>
      <c r="BU430">
        <v>0</v>
      </c>
      <c r="BV430">
        <v>9998.95703703704</v>
      </c>
      <c r="BW430">
        <v>0</v>
      </c>
      <c r="BX430">
        <v>1567.10555555556</v>
      </c>
      <c r="BY430">
        <v>-52.9529518518519</v>
      </c>
      <c r="BZ430">
        <v>978.079148148148</v>
      </c>
      <c r="CA430">
        <v>1029.17666666667</v>
      </c>
      <c r="CB430">
        <v>3.01611222222222</v>
      </c>
      <c r="CC430">
        <v>1007.13640740741</v>
      </c>
      <c r="CD430">
        <v>21.4147444444444</v>
      </c>
      <c r="CE430">
        <v>1.86501444444444</v>
      </c>
      <c r="CF430">
        <v>1.63476962962963</v>
      </c>
      <c r="CG430">
        <v>16.3426296296296</v>
      </c>
      <c r="CH430">
        <v>14.2905148148148</v>
      </c>
      <c r="CI430">
        <v>2000.00407407407</v>
      </c>
      <c r="CJ430">
        <v>0.980002222222222</v>
      </c>
      <c r="CK430">
        <v>0.019998137037037</v>
      </c>
      <c r="CL430">
        <v>0</v>
      </c>
      <c r="CM430">
        <v>2.44671111111111</v>
      </c>
      <c r="CN430">
        <v>0</v>
      </c>
      <c r="CO430">
        <v>4087.58296296296</v>
      </c>
      <c r="CP430">
        <v>16705.4481481481</v>
      </c>
      <c r="CQ430">
        <v>48.7775555555556</v>
      </c>
      <c r="CR430">
        <v>51.0275555555555</v>
      </c>
      <c r="CS430">
        <v>49.8795925925926</v>
      </c>
      <c r="CT430">
        <v>48.6364814814815</v>
      </c>
      <c r="CU430">
        <v>47.937</v>
      </c>
      <c r="CV430">
        <v>1960.00888888889</v>
      </c>
      <c r="CW430">
        <v>40</v>
      </c>
      <c r="CX430">
        <v>0</v>
      </c>
      <c r="CY430">
        <v>1656178440.6</v>
      </c>
      <c r="CZ430">
        <v>0</v>
      </c>
      <c r="DA430">
        <v>0</v>
      </c>
      <c r="DB430" t="s">
        <v>356</v>
      </c>
      <c r="DC430">
        <v>1656081796.1</v>
      </c>
      <c r="DD430">
        <v>1656081786.6</v>
      </c>
      <c r="DE430">
        <v>0</v>
      </c>
      <c r="DF430">
        <v>0.447</v>
      </c>
      <c r="DG430">
        <v>0.012</v>
      </c>
      <c r="DH430">
        <v>1.816</v>
      </c>
      <c r="DI430">
        <v>-0.091</v>
      </c>
      <c r="DJ430">
        <v>420</v>
      </c>
      <c r="DK430">
        <v>13</v>
      </c>
      <c r="DL430">
        <v>0.64</v>
      </c>
      <c r="DM430">
        <v>0.22</v>
      </c>
      <c r="DN430">
        <v>-52.7718926829268</v>
      </c>
      <c r="DO430">
        <v>-3.30945156794443</v>
      </c>
      <c r="DP430">
        <v>0.368940721254945</v>
      </c>
      <c r="DQ430">
        <v>0</v>
      </c>
      <c r="DR430">
        <v>3.01778536585366</v>
      </c>
      <c r="DS430">
        <v>-0.0277728919860565</v>
      </c>
      <c r="DT430">
        <v>0.00285400625357047</v>
      </c>
      <c r="DU430">
        <v>1</v>
      </c>
      <c r="DV430">
        <v>1</v>
      </c>
      <c r="DW430">
        <v>2</v>
      </c>
      <c r="DX430" t="s">
        <v>375</v>
      </c>
      <c r="DY430">
        <v>2.79507</v>
      </c>
      <c r="DZ430">
        <v>2.71645</v>
      </c>
      <c r="EA430">
        <v>0.137515</v>
      </c>
      <c r="EB430">
        <v>0.142174</v>
      </c>
      <c r="EC430">
        <v>0.0872658</v>
      </c>
      <c r="ED430">
        <v>0.0789416</v>
      </c>
      <c r="EE430">
        <v>23941.2</v>
      </c>
      <c r="EF430">
        <v>20677.8</v>
      </c>
      <c r="EG430">
        <v>24889.1</v>
      </c>
      <c r="EH430">
        <v>23512</v>
      </c>
      <c r="EI430">
        <v>38871</v>
      </c>
      <c r="EJ430">
        <v>35900</v>
      </c>
      <c r="EK430">
        <v>45101</v>
      </c>
      <c r="EL430">
        <v>42016.4</v>
      </c>
      <c r="EM430">
        <v>1.61077</v>
      </c>
      <c r="EN430">
        <v>2.05578</v>
      </c>
      <c r="EO430">
        <v>0.0423081</v>
      </c>
      <c r="EP430">
        <v>0</v>
      </c>
      <c r="EQ430">
        <v>28.1291</v>
      </c>
      <c r="ER430">
        <v>999.9</v>
      </c>
      <c r="ES430">
        <v>25.125</v>
      </c>
      <c r="ET430">
        <v>41.513</v>
      </c>
      <c r="EU430">
        <v>26.4417</v>
      </c>
      <c r="EV430">
        <v>53.2236</v>
      </c>
      <c r="EW430">
        <v>33.0168</v>
      </c>
      <c r="EX430">
        <v>2</v>
      </c>
      <c r="EY430">
        <v>0.650978</v>
      </c>
      <c r="EZ430">
        <v>4.81438</v>
      </c>
      <c r="FA430">
        <v>20.1745</v>
      </c>
      <c r="FB430">
        <v>5.23316</v>
      </c>
      <c r="FC430">
        <v>11.992</v>
      </c>
      <c r="FD430">
        <v>4.95525</v>
      </c>
      <c r="FE430">
        <v>3.30395</v>
      </c>
      <c r="FF430">
        <v>9999</v>
      </c>
      <c r="FG430">
        <v>313.3</v>
      </c>
      <c r="FH430">
        <v>3911.7</v>
      </c>
      <c r="FI430">
        <v>9999</v>
      </c>
      <c r="FJ430">
        <v>1.86818</v>
      </c>
      <c r="FK430">
        <v>1.86401</v>
      </c>
      <c r="FL430">
        <v>1.87139</v>
      </c>
      <c r="FM430">
        <v>1.86263</v>
      </c>
      <c r="FN430">
        <v>1.86188</v>
      </c>
      <c r="FO430">
        <v>1.86824</v>
      </c>
      <c r="FP430">
        <v>1.85837</v>
      </c>
      <c r="FQ430">
        <v>1.86462</v>
      </c>
      <c r="FR430">
        <v>5</v>
      </c>
      <c r="FS430">
        <v>0</v>
      </c>
      <c r="FT430">
        <v>0</v>
      </c>
      <c r="FU430">
        <v>0</v>
      </c>
      <c r="FV430" t="s">
        <v>358</v>
      </c>
      <c r="FW430" t="s">
        <v>359</v>
      </c>
      <c r="FX430" t="s">
        <v>360</v>
      </c>
      <c r="FY430" t="s">
        <v>360</v>
      </c>
      <c r="FZ430" t="s">
        <v>360</v>
      </c>
      <c r="GA430" t="s">
        <v>360</v>
      </c>
      <c r="GB430">
        <v>0</v>
      </c>
      <c r="GC430">
        <v>100</v>
      </c>
      <c r="GD430">
        <v>100</v>
      </c>
      <c r="GE430">
        <v>2.216</v>
      </c>
      <c r="GF430">
        <v>0.0516</v>
      </c>
      <c r="GG430">
        <v>0.394990895927804</v>
      </c>
      <c r="GH430">
        <v>0.00311535208462502</v>
      </c>
      <c r="GI430">
        <v>-2.16445174003142e-06</v>
      </c>
      <c r="GJ430">
        <v>9.0383515404126e-10</v>
      </c>
      <c r="GK430">
        <v>0.0515542376217994</v>
      </c>
      <c r="GL430">
        <v>0</v>
      </c>
      <c r="GM430">
        <v>0</v>
      </c>
      <c r="GN430">
        <v>0</v>
      </c>
      <c r="GO430">
        <v>18</v>
      </c>
      <c r="GP430">
        <v>2154</v>
      </c>
      <c r="GQ430">
        <v>2</v>
      </c>
      <c r="GR430">
        <v>17</v>
      </c>
      <c r="GS430">
        <v>1610.8</v>
      </c>
      <c r="GT430">
        <v>1610.9</v>
      </c>
      <c r="GU430">
        <v>2.75024</v>
      </c>
      <c r="GV430">
        <v>2.38281</v>
      </c>
      <c r="GW430">
        <v>1.99829</v>
      </c>
      <c r="GX430">
        <v>2.65869</v>
      </c>
      <c r="GY430">
        <v>2.09351</v>
      </c>
      <c r="GZ430">
        <v>2.37793</v>
      </c>
      <c r="HA430">
        <v>45.2904</v>
      </c>
      <c r="HB430">
        <v>14.3422</v>
      </c>
      <c r="HC430">
        <v>18</v>
      </c>
      <c r="HD430">
        <v>377.847</v>
      </c>
      <c r="HE430">
        <v>677.513</v>
      </c>
      <c r="HF430">
        <v>22.9993</v>
      </c>
      <c r="HG430">
        <v>35.3525</v>
      </c>
      <c r="HH430">
        <v>30.0002</v>
      </c>
      <c r="HI430">
        <v>35.3834</v>
      </c>
      <c r="HJ430">
        <v>35.3501</v>
      </c>
      <c r="HK430">
        <v>55.0361</v>
      </c>
      <c r="HL430">
        <v>13.715</v>
      </c>
      <c r="HM430">
        <v>2.3376</v>
      </c>
      <c r="HN430">
        <v>23</v>
      </c>
      <c r="HO430">
        <v>1059.12</v>
      </c>
      <c r="HP430">
        <v>21.4592</v>
      </c>
      <c r="HQ430">
        <v>95.3743</v>
      </c>
      <c r="HR430">
        <v>98.7204</v>
      </c>
    </row>
    <row r="431" spans="1:226">
      <c r="A431">
        <v>415</v>
      </c>
      <c r="B431">
        <v>1656178447.1</v>
      </c>
      <c r="C431">
        <v>8650.59999990463</v>
      </c>
      <c r="D431" t="s">
        <v>1192</v>
      </c>
      <c r="E431" t="s">
        <v>1193</v>
      </c>
      <c r="F431">
        <v>5</v>
      </c>
      <c r="G431" t="s">
        <v>1069</v>
      </c>
      <c r="H431" t="s">
        <v>354</v>
      </c>
      <c r="I431">
        <v>1656178439.33214</v>
      </c>
      <c r="J431">
        <f>(K431)/1000</f>
        <v>0</v>
      </c>
      <c r="K431">
        <f>IF(BF431, AN431, AH431)</f>
        <v>0</v>
      </c>
      <c r="L431">
        <f>IF(BF431, AI431, AG431)</f>
        <v>0</v>
      </c>
      <c r="M431">
        <f>BH431 - IF(AU431&gt;1, L431*BB431*100.0/(AW431*BV431), 0)</f>
        <v>0</v>
      </c>
      <c r="N431">
        <f>((T431-J431/2)*M431-L431)/(T431+J431/2)</f>
        <v>0</v>
      </c>
      <c r="O431">
        <f>N431*(BO431+BP431)/1000.0</f>
        <v>0</v>
      </c>
      <c r="P431">
        <f>(BH431 - IF(AU431&gt;1, L431*BB431*100.0/(AW431*BV431), 0))*(BO431+BP431)/1000.0</f>
        <v>0</v>
      </c>
      <c r="Q431">
        <f>2.0/((1/S431-1/R431)+SIGN(S431)*SQRT((1/S431-1/R431)*(1/S431-1/R431) + 4*BC431/((BC431+1)*(BC431+1))*(2*1/S431*1/R431-1/R431*1/R431)))</f>
        <v>0</v>
      </c>
      <c r="R431">
        <f>IF(LEFT(BD431,1)&lt;&gt;"0",IF(LEFT(BD431,1)="1",3.0,BE431),$D$5+$E$5*(BV431*BO431/($K$5*1000))+$F$5*(BV431*BO431/($K$5*1000))*MAX(MIN(BB431,$J$5),$I$5)*MAX(MIN(BB431,$J$5),$I$5)+$G$5*MAX(MIN(BB431,$J$5),$I$5)*(BV431*BO431/($K$5*1000))+$H$5*(BV431*BO431/($K$5*1000))*(BV431*BO431/($K$5*1000)))</f>
        <v>0</v>
      </c>
      <c r="S431">
        <f>J431*(1000-(1000*0.61365*exp(17.502*W431/(240.97+W431))/(BO431+BP431)+BJ431)/2)/(1000*0.61365*exp(17.502*W431/(240.97+W431))/(BO431+BP431)-BJ431)</f>
        <v>0</v>
      </c>
      <c r="T431">
        <f>1/((BC431+1)/(Q431/1.6)+1/(R431/1.37)) + BC431/((BC431+1)/(Q431/1.6) + BC431/(R431/1.37))</f>
        <v>0</v>
      </c>
      <c r="U431">
        <f>(AX431*BA431)</f>
        <v>0</v>
      </c>
      <c r="V431">
        <f>(BQ431+(U431+2*0.95*5.67E-8*(((BQ431+$B$7)+273)^4-(BQ431+273)^4)-44100*J431)/(1.84*29.3*R431+8*0.95*5.67E-8*(BQ431+273)^3))</f>
        <v>0</v>
      </c>
      <c r="W431">
        <f>($C$7*BR431+$D$7*BS431+$E$7*V431)</f>
        <v>0</v>
      </c>
      <c r="X431">
        <f>0.61365*exp(17.502*W431/(240.97+W431))</f>
        <v>0</v>
      </c>
      <c r="Y431">
        <f>(Z431/AA431*100)</f>
        <v>0</v>
      </c>
      <c r="Z431">
        <f>BJ431*(BO431+BP431)/1000</f>
        <v>0</v>
      </c>
      <c r="AA431">
        <f>0.61365*exp(17.502*BQ431/(240.97+BQ431))</f>
        <v>0</v>
      </c>
      <c r="AB431">
        <f>(X431-BJ431*(BO431+BP431)/1000)</f>
        <v>0</v>
      </c>
      <c r="AC431">
        <f>(-J431*44100)</f>
        <v>0</v>
      </c>
      <c r="AD431">
        <f>2*29.3*R431*0.92*(BQ431-W431)</f>
        <v>0</v>
      </c>
      <c r="AE431">
        <f>2*0.95*5.67E-8*(((BQ431+$B$7)+273)^4-(W431+273)^4)</f>
        <v>0</v>
      </c>
      <c r="AF431">
        <f>U431+AE431+AC431+AD431</f>
        <v>0</v>
      </c>
      <c r="AG431">
        <f>BN431*AU431*(BI431-BH431*(1000-AU431*BK431)/(1000-AU431*BJ431))/(100*BB431)</f>
        <v>0</v>
      </c>
      <c r="AH431">
        <f>1000*BN431*AU431*(BJ431-BK431)/(100*BB431*(1000-AU431*BJ431))</f>
        <v>0</v>
      </c>
      <c r="AI431">
        <f>(AJ431 - AK431 - BO431*1E3/(8.314*(BQ431+273.15)) * AM431/BN431 * AL431) * BN431/(100*BB431) * (1000 - BK431)/1000</f>
        <v>0</v>
      </c>
      <c r="AJ431">
        <v>1062.62404740598</v>
      </c>
      <c r="AK431">
        <v>1020.88739393939</v>
      </c>
      <c r="AL431">
        <v>3.40571325303402</v>
      </c>
      <c r="AM431">
        <v>66.8791295420707</v>
      </c>
      <c r="AN431">
        <f>(AP431 - AO431 + BO431*1E3/(8.314*(BQ431+273.15)) * AR431/BN431 * AQ431) * BN431/(100*BB431) * 1000/(1000 - AP431)</f>
        <v>0</v>
      </c>
      <c r="AO431">
        <v>21.4107422687089</v>
      </c>
      <c r="AP431">
        <v>24.4160762237762</v>
      </c>
      <c r="AQ431">
        <v>-1.17280416989751e-05</v>
      </c>
      <c r="AR431">
        <v>78.9869845117547</v>
      </c>
      <c r="AS431">
        <v>56</v>
      </c>
      <c r="AT431">
        <v>11</v>
      </c>
      <c r="AU431">
        <f>IF(AS431*$H$13&gt;=AW431,1.0,(AW431/(AW431-AS431*$H$13)))</f>
        <v>0</v>
      </c>
      <c r="AV431">
        <f>(AU431-1)*100</f>
        <v>0</v>
      </c>
      <c r="AW431">
        <f>MAX(0,($B$13+$C$13*BV431)/(1+$D$13*BV431)*BO431/(BQ431+273)*$E$13)</f>
        <v>0</v>
      </c>
      <c r="AX431">
        <f>$B$11*BW431+$C$11*BX431+$F$11*CI431*(1-CL431)</f>
        <v>0</v>
      </c>
      <c r="AY431">
        <f>AX431*AZ431</f>
        <v>0</v>
      </c>
      <c r="AZ431">
        <f>($B$11*$D$9+$C$11*$D$9+$F$11*((CV431+CN431)/MAX(CV431+CN431+CW431, 0.1)*$I$9+CW431/MAX(CV431+CN431+CW431, 0.1)*$J$9))/($B$11+$C$11+$F$11)</f>
        <v>0</v>
      </c>
      <c r="BA431">
        <f>($B$11*$K$9+$C$11*$K$9+$F$11*((CV431+CN431)/MAX(CV431+CN431+CW431, 0.1)*$P$9+CW431/MAX(CV431+CN431+CW431, 0.1)*$Q$9))/($B$11+$C$11+$F$11)</f>
        <v>0</v>
      </c>
      <c r="BB431">
        <v>2.18</v>
      </c>
      <c r="BC431">
        <v>0.5</v>
      </c>
      <c r="BD431" t="s">
        <v>355</v>
      </c>
      <c r="BE431">
        <v>2</v>
      </c>
      <c r="BF431" t="b">
        <v>1</v>
      </c>
      <c r="BG431">
        <v>1656178439.33214</v>
      </c>
      <c r="BH431">
        <v>971.759214285715</v>
      </c>
      <c r="BI431">
        <v>1024.91332142857</v>
      </c>
      <c r="BJ431">
        <v>24.4262107142857</v>
      </c>
      <c r="BK431">
        <v>21.4129714285714</v>
      </c>
      <c r="BL431">
        <v>969.554464285714</v>
      </c>
      <c r="BM431">
        <v>24.3746642857143</v>
      </c>
      <c r="BN431">
        <v>500.004964285714</v>
      </c>
      <c r="BO431">
        <v>76.3377964285714</v>
      </c>
      <c r="BP431">
        <v>0.0999762071428571</v>
      </c>
      <c r="BQ431">
        <v>27.7218571428571</v>
      </c>
      <c r="BR431">
        <v>28.810625</v>
      </c>
      <c r="BS431">
        <v>999.9</v>
      </c>
      <c r="BT431">
        <v>0</v>
      </c>
      <c r="BU431">
        <v>0</v>
      </c>
      <c r="BV431">
        <v>10003.3725</v>
      </c>
      <c r="BW431">
        <v>0</v>
      </c>
      <c r="BX431">
        <v>1544.29535714286</v>
      </c>
      <c r="BY431">
        <v>-53.1544785714286</v>
      </c>
      <c r="BZ431">
        <v>996.089892857143</v>
      </c>
      <c r="CA431">
        <v>1047.34035714286</v>
      </c>
      <c r="CB431">
        <v>3.01323392857143</v>
      </c>
      <c r="CC431">
        <v>1024.91332142857</v>
      </c>
      <c r="CD431">
        <v>21.4129714285714</v>
      </c>
      <c r="CE431">
        <v>1.8646425</v>
      </c>
      <c r="CF431">
        <v>1.63462035714286</v>
      </c>
      <c r="CG431">
        <v>16.3394964285714</v>
      </c>
      <c r="CH431">
        <v>14.2890964285714</v>
      </c>
      <c r="CI431">
        <v>2000.01428571429</v>
      </c>
      <c r="CJ431">
        <v>0.980002392857143</v>
      </c>
      <c r="CK431">
        <v>0.0199979607142857</v>
      </c>
      <c r="CL431">
        <v>0</v>
      </c>
      <c r="CM431">
        <v>2.473475</v>
      </c>
      <c r="CN431">
        <v>0</v>
      </c>
      <c r="CO431">
        <v>4080</v>
      </c>
      <c r="CP431">
        <v>16705.5392857143</v>
      </c>
      <c r="CQ431">
        <v>48.7942857142857</v>
      </c>
      <c r="CR431">
        <v>51.0155</v>
      </c>
      <c r="CS431">
        <v>49.8794285714286</v>
      </c>
      <c r="CT431">
        <v>48.6582142857143</v>
      </c>
      <c r="CU431">
        <v>47.937</v>
      </c>
      <c r="CV431">
        <v>1960.02214285714</v>
      </c>
      <c r="CW431">
        <v>40</v>
      </c>
      <c r="CX431">
        <v>0</v>
      </c>
      <c r="CY431">
        <v>1656178446</v>
      </c>
      <c r="CZ431">
        <v>0</v>
      </c>
      <c r="DA431">
        <v>0</v>
      </c>
      <c r="DB431" t="s">
        <v>356</v>
      </c>
      <c r="DC431">
        <v>1656081796.1</v>
      </c>
      <c r="DD431">
        <v>1656081786.6</v>
      </c>
      <c r="DE431">
        <v>0</v>
      </c>
      <c r="DF431">
        <v>0.447</v>
      </c>
      <c r="DG431">
        <v>0.012</v>
      </c>
      <c r="DH431">
        <v>1.816</v>
      </c>
      <c r="DI431">
        <v>-0.091</v>
      </c>
      <c r="DJ431">
        <v>420</v>
      </c>
      <c r="DK431">
        <v>13</v>
      </c>
      <c r="DL431">
        <v>0.64</v>
      </c>
      <c r="DM431">
        <v>0.22</v>
      </c>
      <c r="DN431">
        <v>-53.0376926829268</v>
      </c>
      <c r="DO431">
        <v>-2.49319651567945</v>
      </c>
      <c r="DP431">
        <v>0.305865352481937</v>
      </c>
      <c r="DQ431">
        <v>0</v>
      </c>
      <c r="DR431">
        <v>3.01457097560976</v>
      </c>
      <c r="DS431">
        <v>-0.0331300348431966</v>
      </c>
      <c r="DT431">
        <v>0.00346663596327104</v>
      </c>
      <c r="DU431">
        <v>1</v>
      </c>
      <c r="DV431">
        <v>1</v>
      </c>
      <c r="DW431">
        <v>2</v>
      </c>
      <c r="DX431" t="s">
        <v>375</v>
      </c>
      <c r="DY431">
        <v>2.79483</v>
      </c>
      <c r="DZ431">
        <v>2.71657</v>
      </c>
      <c r="EA431">
        <v>0.139167</v>
      </c>
      <c r="EB431">
        <v>0.143828</v>
      </c>
      <c r="EC431">
        <v>0.0872472</v>
      </c>
      <c r="ED431">
        <v>0.0789377</v>
      </c>
      <c r="EE431">
        <v>23894.7</v>
      </c>
      <c r="EF431">
        <v>20637.9</v>
      </c>
      <c r="EG431">
        <v>24888.4</v>
      </c>
      <c r="EH431">
        <v>23512.1</v>
      </c>
      <c r="EI431">
        <v>38871.1</v>
      </c>
      <c r="EJ431">
        <v>35900.5</v>
      </c>
      <c r="EK431">
        <v>45100.2</v>
      </c>
      <c r="EL431">
        <v>42016.8</v>
      </c>
      <c r="EM431">
        <v>1.61057</v>
      </c>
      <c r="EN431">
        <v>2.05592</v>
      </c>
      <c r="EO431">
        <v>0.0425056</v>
      </c>
      <c r="EP431">
        <v>0</v>
      </c>
      <c r="EQ431">
        <v>28.1237</v>
      </c>
      <c r="ER431">
        <v>999.9</v>
      </c>
      <c r="ES431">
        <v>25.125</v>
      </c>
      <c r="ET431">
        <v>41.513</v>
      </c>
      <c r="EU431">
        <v>26.4423</v>
      </c>
      <c r="EV431">
        <v>53.0736</v>
      </c>
      <c r="EW431">
        <v>33.125</v>
      </c>
      <c r="EX431">
        <v>2</v>
      </c>
      <c r="EY431">
        <v>0.651059</v>
      </c>
      <c r="EZ431">
        <v>4.80719</v>
      </c>
      <c r="FA431">
        <v>20.1748</v>
      </c>
      <c r="FB431">
        <v>5.23346</v>
      </c>
      <c r="FC431">
        <v>11.992</v>
      </c>
      <c r="FD431">
        <v>4.95545</v>
      </c>
      <c r="FE431">
        <v>3.30398</v>
      </c>
      <c r="FF431">
        <v>9999</v>
      </c>
      <c r="FG431">
        <v>313.3</v>
      </c>
      <c r="FH431">
        <v>3911.7</v>
      </c>
      <c r="FI431">
        <v>9999</v>
      </c>
      <c r="FJ431">
        <v>1.86815</v>
      </c>
      <c r="FK431">
        <v>1.86401</v>
      </c>
      <c r="FL431">
        <v>1.87135</v>
      </c>
      <c r="FM431">
        <v>1.86263</v>
      </c>
      <c r="FN431">
        <v>1.86188</v>
      </c>
      <c r="FO431">
        <v>1.86823</v>
      </c>
      <c r="FP431">
        <v>1.85837</v>
      </c>
      <c r="FQ431">
        <v>1.86461</v>
      </c>
      <c r="FR431">
        <v>5</v>
      </c>
      <c r="FS431">
        <v>0</v>
      </c>
      <c r="FT431">
        <v>0</v>
      </c>
      <c r="FU431">
        <v>0</v>
      </c>
      <c r="FV431" t="s">
        <v>358</v>
      </c>
      <c r="FW431" t="s">
        <v>359</v>
      </c>
      <c r="FX431" t="s">
        <v>360</v>
      </c>
      <c r="FY431" t="s">
        <v>360</v>
      </c>
      <c r="FZ431" t="s">
        <v>360</v>
      </c>
      <c r="GA431" t="s">
        <v>360</v>
      </c>
      <c r="GB431">
        <v>0</v>
      </c>
      <c r="GC431">
        <v>100</v>
      </c>
      <c r="GD431">
        <v>100</v>
      </c>
      <c r="GE431">
        <v>2.242</v>
      </c>
      <c r="GF431">
        <v>0.0515</v>
      </c>
      <c r="GG431">
        <v>0.394990895927804</v>
      </c>
      <c r="GH431">
        <v>0.00311535208462502</v>
      </c>
      <c r="GI431">
        <v>-2.16445174003142e-06</v>
      </c>
      <c r="GJ431">
        <v>9.0383515404126e-10</v>
      </c>
      <c r="GK431">
        <v>0.0515542376217994</v>
      </c>
      <c r="GL431">
        <v>0</v>
      </c>
      <c r="GM431">
        <v>0</v>
      </c>
      <c r="GN431">
        <v>0</v>
      </c>
      <c r="GO431">
        <v>18</v>
      </c>
      <c r="GP431">
        <v>2154</v>
      </c>
      <c r="GQ431">
        <v>2</v>
      </c>
      <c r="GR431">
        <v>17</v>
      </c>
      <c r="GS431">
        <v>1610.8</v>
      </c>
      <c r="GT431">
        <v>1611</v>
      </c>
      <c r="GU431">
        <v>2.78931</v>
      </c>
      <c r="GV431">
        <v>2.38403</v>
      </c>
      <c r="GW431">
        <v>1.99829</v>
      </c>
      <c r="GX431">
        <v>2.65869</v>
      </c>
      <c r="GY431">
        <v>2.09473</v>
      </c>
      <c r="GZ431">
        <v>2.37915</v>
      </c>
      <c r="HA431">
        <v>45.2904</v>
      </c>
      <c r="HB431">
        <v>14.3334</v>
      </c>
      <c r="HC431">
        <v>18</v>
      </c>
      <c r="HD431">
        <v>377.756</v>
      </c>
      <c r="HE431">
        <v>677.673</v>
      </c>
      <c r="HF431">
        <v>22.9989</v>
      </c>
      <c r="HG431">
        <v>35.3546</v>
      </c>
      <c r="HH431">
        <v>30.0003</v>
      </c>
      <c r="HI431">
        <v>35.3866</v>
      </c>
      <c r="HJ431">
        <v>35.3528</v>
      </c>
      <c r="HK431">
        <v>55.8172</v>
      </c>
      <c r="HL431">
        <v>13.715</v>
      </c>
      <c r="HM431">
        <v>2.3376</v>
      </c>
      <c r="HN431">
        <v>23</v>
      </c>
      <c r="HO431">
        <v>1072.6</v>
      </c>
      <c r="HP431">
        <v>21.4592</v>
      </c>
      <c r="HQ431">
        <v>95.3724</v>
      </c>
      <c r="HR431">
        <v>98.721</v>
      </c>
    </row>
    <row r="432" spans="1:226">
      <c r="A432">
        <v>416</v>
      </c>
      <c r="B432">
        <v>1656178452</v>
      </c>
      <c r="C432">
        <v>8655.5</v>
      </c>
      <c r="D432" t="s">
        <v>1194</v>
      </c>
      <c r="E432" t="s">
        <v>1195</v>
      </c>
      <c r="F432">
        <v>5</v>
      </c>
      <c r="G432" t="s">
        <v>1069</v>
      </c>
      <c r="H432" t="s">
        <v>354</v>
      </c>
      <c r="I432">
        <v>1656178444.32857</v>
      </c>
      <c r="J432">
        <f>(K432)/1000</f>
        <v>0</v>
      </c>
      <c r="K432">
        <f>IF(BF432, AN432, AH432)</f>
        <v>0</v>
      </c>
      <c r="L432">
        <f>IF(BF432, AI432, AG432)</f>
        <v>0</v>
      </c>
      <c r="M432">
        <f>BH432 - IF(AU432&gt;1, L432*BB432*100.0/(AW432*BV432), 0)</f>
        <v>0</v>
      </c>
      <c r="N432">
        <f>((T432-J432/2)*M432-L432)/(T432+J432/2)</f>
        <v>0</v>
      </c>
      <c r="O432">
        <f>N432*(BO432+BP432)/1000.0</f>
        <v>0</v>
      </c>
      <c r="P432">
        <f>(BH432 - IF(AU432&gt;1, L432*BB432*100.0/(AW432*BV432), 0))*(BO432+BP432)/1000.0</f>
        <v>0</v>
      </c>
      <c r="Q432">
        <f>2.0/((1/S432-1/R432)+SIGN(S432)*SQRT((1/S432-1/R432)*(1/S432-1/R432) + 4*BC432/((BC432+1)*(BC432+1))*(2*1/S432*1/R432-1/R432*1/R432)))</f>
        <v>0</v>
      </c>
      <c r="R432">
        <f>IF(LEFT(BD432,1)&lt;&gt;"0",IF(LEFT(BD432,1)="1",3.0,BE432),$D$5+$E$5*(BV432*BO432/($K$5*1000))+$F$5*(BV432*BO432/($K$5*1000))*MAX(MIN(BB432,$J$5),$I$5)*MAX(MIN(BB432,$J$5),$I$5)+$G$5*MAX(MIN(BB432,$J$5),$I$5)*(BV432*BO432/($K$5*1000))+$H$5*(BV432*BO432/($K$5*1000))*(BV432*BO432/($K$5*1000)))</f>
        <v>0</v>
      </c>
      <c r="S432">
        <f>J432*(1000-(1000*0.61365*exp(17.502*W432/(240.97+W432))/(BO432+BP432)+BJ432)/2)/(1000*0.61365*exp(17.502*W432/(240.97+W432))/(BO432+BP432)-BJ432)</f>
        <v>0</v>
      </c>
      <c r="T432">
        <f>1/((BC432+1)/(Q432/1.6)+1/(R432/1.37)) + BC432/((BC432+1)/(Q432/1.6) + BC432/(R432/1.37))</f>
        <v>0</v>
      </c>
      <c r="U432">
        <f>(AX432*BA432)</f>
        <v>0</v>
      </c>
      <c r="V432">
        <f>(BQ432+(U432+2*0.95*5.67E-8*(((BQ432+$B$7)+273)^4-(BQ432+273)^4)-44100*J432)/(1.84*29.3*R432+8*0.95*5.67E-8*(BQ432+273)^3))</f>
        <v>0</v>
      </c>
      <c r="W432">
        <f>($C$7*BR432+$D$7*BS432+$E$7*V432)</f>
        <v>0</v>
      </c>
      <c r="X432">
        <f>0.61365*exp(17.502*W432/(240.97+W432))</f>
        <v>0</v>
      </c>
      <c r="Y432">
        <f>(Z432/AA432*100)</f>
        <v>0</v>
      </c>
      <c r="Z432">
        <f>BJ432*(BO432+BP432)/1000</f>
        <v>0</v>
      </c>
      <c r="AA432">
        <f>0.61365*exp(17.502*BQ432/(240.97+BQ432))</f>
        <v>0</v>
      </c>
      <c r="AB432">
        <f>(X432-BJ432*(BO432+BP432)/1000)</f>
        <v>0</v>
      </c>
      <c r="AC432">
        <f>(-J432*44100)</f>
        <v>0</v>
      </c>
      <c r="AD432">
        <f>2*29.3*R432*0.92*(BQ432-W432)</f>
        <v>0</v>
      </c>
      <c r="AE432">
        <f>2*0.95*5.67E-8*(((BQ432+$B$7)+273)^4-(W432+273)^4)</f>
        <v>0</v>
      </c>
      <c r="AF432">
        <f>U432+AE432+AC432+AD432</f>
        <v>0</v>
      </c>
      <c r="AG432">
        <f>BN432*AU432*(BI432-BH432*(1000-AU432*BK432)/(1000-AU432*BJ432))/(100*BB432)</f>
        <v>0</v>
      </c>
      <c r="AH432">
        <f>1000*BN432*AU432*(BJ432-BK432)/(100*BB432*(1000-AU432*BJ432))</f>
        <v>0</v>
      </c>
      <c r="AI432">
        <f>(AJ432 - AK432 - BO432*1E3/(8.314*(BQ432+273.15)) * AM432/BN432 * AL432) * BN432/(100*BB432) * (1000 - BK432)/1000</f>
        <v>0</v>
      </c>
      <c r="AJ432">
        <v>1079.6697468023</v>
      </c>
      <c r="AK432">
        <v>1038.02117117852</v>
      </c>
      <c r="AL432">
        <v>3.52135744567016</v>
      </c>
      <c r="AM432">
        <v>66.8791295420707</v>
      </c>
      <c r="AN432">
        <f>(AP432 - AO432 + BO432*1E3/(8.314*(BQ432+273.15)) * AR432/BN432 * AQ432) * BN432/(100*BB432) * 1000/(1000 - AP432)</f>
        <v>0</v>
      </c>
      <c r="AO432">
        <v>21.4104157309007</v>
      </c>
      <c r="AP432">
        <v>24.4184528323051</v>
      </c>
      <c r="AQ432">
        <v>5.19745656232644e-05</v>
      </c>
      <c r="AR432">
        <v>78.9869845117547</v>
      </c>
      <c r="AS432">
        <v>56</v>
      </c>
      <c r="AT432">
        <v>11</v>
      </c>
      <c r="AU432">
        <f>IF(AS432*$H$13&gt;=AW432,1.0,(AW432/(AW432-AS432*$H$13)))</f>
        <v>0</v>
      </c>
      <c r="AV432">
        <f>(AU432-1)*100</f>
        <v>0</v>
      </c>
      <c r="AW432">
        <f>MAX(0,($B$13+$C$13*BV432)/(1+$D$13*BV432)*BO432/(BQ432+273)*$E$13)</f>
        <v>0</v>
      </c>
      <c r="AX432">
        <f>$B$11*BW432+$C$11*BX432+$F$11*CI432*(1-CL432)</f>
        <v>0</v>
      </c>
      <c r="AY432">
        <f>AX432*AZ432</f>
        <v>0</v>
      </c>
      <c r="AZ432">
        <f>($B$11*$D$9+$C$11*$D$9+$F$11*((CV432+CN432)/MAX(CV432+CN432+CW432, 0.1)*$I$9+CW432/MAX(CV432+CN432+CW432, 0.1)*$J$9))/($B$11+$C$11+$F$11)</f>
        <v>0</v>
      </c>
      <c r="BA432">
        <f>($B$11*$K$9+$C$11*$K$9+$F$11*((CV432+CN432)/MAX(CV432+CN432+CW432, 0.1)*$P$9+CW432/MAX(CV432+CN432+CW432, 0.1)*$Q$9))/($B$11+$C$11+$F$11)</f>
        <v>0</v>
      </c>
      <c r="BB432">
        <v>2.18</v>
      </c>
      <c r="BC432">
        <v>0.5</v>
      </c>
      <c r="BD432" t="s">
        <v>355</v>
      </c>
      <c r="BE432">
        <v>2</v>
      </c>
      <c r="BF432" t="b">
        <v>1</v>
      </c>
      <c r="BG432">
        <v>1656178444.32857</v>
      </c>
      <c r="BH432">
        <v>988.448464285714</v>
      </c>
      <c r="BI432">
        <v>1041.78142857143</v>
      </c>
      <c r="BJ432">
        <v>24.422075</v>
      </c>
      <c r="BK432">
        <v>21.4112428571429</v>
      </c>
      <c r="BL432">
        <v>986.2185</v>
      </c>
      <c r="BM432">
        <v>24.3705107142857</v>
      </c>
      <c r="BN432">
        <v>500.016785714286</v>
      </c>
      <c r="BO432">
        <v>76.33765</v>
      </c>
      <c r="BP432">
        <v>0.0999682571428571</v>
      </c>
      <c r="BQ432">
        <v>27.7183357142857</v>
      </c>
      <c r="BR432">
        <v>28.8128857142857</v>
      </c>
      <c r="BS432">
        <v>999.9</v>
      </c>
      <c r="BT432">
        <v>0</v>
      </c>
      <c r="BU432">
        <v>0</v>
      </c>
      <c r="BV432">
        <v>10007.7207142857</v>
      </c>
      <c r="BW432">
        <v>0</v>
      </c>
      <c r="BX432">
        <v>1549.98821428571</v>
      </c>
      <c r="BY432">
        <v>-53.3335857142857</v>
      </c>
      <c r="BZ432">
        <v>1013.19232142857</v>
      </c>
      <c r="CA432">
        <v>1064.57571428571</v>
      </c>
      <c r="CB432">
        <v>3.01082071428571</v>
      </c>
      <c r="CC432">
        <v>1041.78142857143</v>
      </c>
      <c r="CD432">
        <v>21.4112428571429</v>
      </c>
      <c r="CE432">
        <v>1.8643225</v>
      </c>
      <c r="CF432">
        <v>1.63448571428571</v>
      </c>
      <c r="CG432">
        <v>16.3368071428571</v>
      </c>
      <c r="CH432">
        <v>14.2878107142857</v>
      </c>
      <c r="CI432">
        <v>2000.01964285714</v>
      </c>
      <c r="CJ432">
        <v>0.980002607142857</v>
      </c>
      <c r="CK432">
        <v>0.0199977392857143</v>
      </c>
      <c r="CL432">
        <v>0</v>
      </c>
      <c r="CM432">
        <v>2.50442142857143</v>
      </c>
      <c r="CN432">
        <v>0</v>
      </c>
      <c r="CO432">
        <v>4084.67892857143</v>
      </c>
      <c r="CP432">
        <v>16705.5928571429</v>
      </c>
      <c r="CQ432">
        <v>48.8031428571428</v>
      </c>
      <c r="CR432">
        <v>51.0044285714286</v>
      </c>
      <c r="CS432">
        <v>49.8794285714286</v>
      </c>
      <c r="CT432">
        <v>48.6781428571428</v>
      </c>
      <c r="CU432">
        <v>47.937</v>
      </c>
      <c r="CV432">
        <v>1960.02892857143</v>
      </c>
      <c r="CW432">
        <v>40</v>
      </c>
      <c r="CX432">
        <v>0</v>
      </c>
      <c r="CY432">
        <v>1656178450.8</v>
      </c>
      <c r="CZ432">
        <v>0</v>
      </c>
      <c r="DA432">
        <v>0</v>
      </c>
      <c r="DB432" t="s">
        <v>356</v>
      </c>
      <c r="DC432">
        <v>1656081796.1</v>
      </c>
      <c r="DD432">
        <v>1656081786.6</v>
      </c>
      <c r="DE432">
        <v>0</v>
      </c>
      <c r="DF432">
        <v>0.447</v>
      </c>
      <c r="DG432">
        <v>0.012</v>
      </c>
      <c r="DH432">
        <v>1.816</v>
      </c>
      <c r="DI432">
        <v>-0.091</v>
      </c>
      <c r="DJ432">
        <v>420</v>
      </c>
      <c r="DK432">
        <v>13</v>
      </c>
      <c r="DL432">
        <v>0.64</v>
      </c>
      <c r="DM432">
        <v>0.22</v>
      </c>
      <c r="DN432">
        <v>-53.1779780487805</v>
      </c>
      <c r="DO432">
        <v>-2.69771916376312</v>
      </c>
      <c r="DP432">
        <v>0.324992285471063</v>
      </c>
      <c r="DQ432">
        <v>0</v>
      </c>
      <c r="DR432">
        <v>3.01260756097561</v>
      </c>
      <c r="DS432">
        <v>-0.0326811846689857</v>
      </c>
      <c r="DT432">
        <v>0.00359332767880383</v>
      </c>
      <c r="DU432">
        <v>1</v>
      </c>
      <c r="DV432">
        <v>1</v>
      </c>
      <c r="DW432">
        <v>2</v>
      </c>
      <c r="DX432" t="s">
        <v>375</v>
      </c>
      <c r="DY432">
        <v>2.79498</v>
      </c>
      <c r="DZ432">
        <v>2.71645</v>
      </c>
      <c r="EA432">
        <v>0.14068</v>
      </c>
      <c r="EB432">
        <v>0.145269</v>
      </c>
      <c r="EC432">
        <v>0.0872497</v>
      </c>
      <c r="ED432">
        <v>0.0789343</v>
      </c>
      <c r="EE432">
        <v>23852.6</v>
      </c>
      <c r="EF432">
        <v>20603</v>
      </c>
      <c r="EG432">
        <v>24888.4</v>
      </c>
      <c r="EH432">
        <v>23512</v>
      </c>
      <c r="EI432">
        <v>38871</v>
      </c>
      <c r="EJ432">
        <v>35900.6</v>
      </c>
      <c r="EK432">
        <v>45100.1</v>
      </c>
      <c r="EL432">
        <v>42016.7</v>
      </c>
      <c r="EM432">
        <v>1.61082</v>
      </c>
      <c r="EN432">
        <v>2.05582</v>
      </c>
      <c r="EO432">
        <v>0.0420958</v>
      </c>
      <c r="EP432">
        <v>0</v>
      </c>
      <c r="EQ432">
        <v>28.1189</v>
      </c>
      <c r="ER432">
        <v>999.9</v>
      </c>
      <c r="ES432">
        <v>25.125</v>
      </c>
      <c r="ET432">
        <v>41.523</v>
      </c>
      <c r="EU432">
        <v>26.4561</v>
      </c>
      <c r="EV432">
        <v>52.5136</v>
      </c>
      <c r="EW432">
        <v>33.0369</v>
      </c>
      <c r="EX432">
        <v>2</v>
      </c>
      <c r="EY432">
        <v>0.651311</v>
      </c>
      <c r="EZ432">
        <v>4.81227</v>
      </c>
      <c r="FA432">
        <v>20.1746</v>
      </c>
      <c r="FB432">
        <v>5.23331</v>
      </c>
      <c r="FC432">
        <v>11.992</v>
      </c>
      <c r="FD432">
        <v>4.9553</v>
      </c>
      <c r="FE432">
        <v>3.30393</v>
      </c>
      <c r="FF432">
        <v>9999</v>
      </c>
      <c r="FG432">
        <v>313.3</v>
      </c>
      <c r="FH432">
        <v>3911.9</v>
      </c>
      <c r="FI432">
        <v>9999</v>
      </c>
      <c r="FJ432">
        <v>1.86815</v>
      </c>
      <c r="FK432">
        <v>1.86401</v>
      </c>
      <c r="FL432">
        <v>1.87136</v>
      </c>
      <c r="FM432">
        <v>1.86262</v>
      </c>
      <c r="FN432">
        <v>1.86188</v>
      </c>
      <c r="FO432">
        <v>1.86825</v>
      </c>
      <c r="FP432">
        <v>1.85838</v>
      </c>
      <c r="FQ432">
        <v>1.86462</v>
      </c>
      <c r="FR432">
        <v>5</v>
      </c>
      <c r="FS432">
        <v>0</v>
      </c>
      <c r="FT432">
        <v>0</v>
      </c>
      <c r="FU432">
        <v>0</v>
      </c>
      <c r="FV432" t="s">
        <v>358</v>
      </c>
      <c r="FW432" t="s">
        <v>359</v>
      </c>
      <c r="FX432" t="s">
        <v>360</v>
      </c>
      <c r="FY432" t="s">
        <v>360</v>
      </c>
      <c r="FZ432" t="s">
        <v>360</v>
      </c>
      <c r="GA432" t="s">
        <v>360</v>
      </c>
      <c r="GB432">
        <v>0</v>
      </c>
      <c r="GC432">
        <v>100</v>
      </c>
      <c r="GD432">
        <v>100</v>
      </c>
      <c r="GE432">
        <v>2.27</v>
      </c>
      <c r="GF432">
        <v>0.0515</v>
      </c>
      <c r="GG432">
        <v>0.394990895927804</v>
      </c>
      <c r="GH432">
        <v>0.00311535208462502</v>
      </c>
      <c r="GI432">
        <v>-2.16445174003142e-06</v>
      </c>
      <c r="GJ432">
        <v>9.0383515404126e-10</v>
      </c>
      <c r="GK432">
        <v>0.0515542376217994</v>
      </c>
      <c r="GL432">
        <v>0</v>
      </c>
      <c r="GM432">
        <v>0</v>
      </c>
      <c r="GN432">
        <v>0</v>
      </c>
      <c r="GO432">
        <v>18</v>
      </c>
      <c r="GP432">
        <v>2154</v>
      </c>
      <c r="GQ432">
        <v>2</v>
      </c>
      <c r="GR432">
        <v>17</v>
      </c>
      <c r="GS432">
        <v>1610.9</v>
      </c>
      <c r="GT432">
        <v>1611.1</v>
      </c>
      <c r="GU432">
        <v>2.82471</v>
      </c>
      <c r="GV432">
        <v>2.38525</v>
      </c>
      <c r="GW432">
        <v>1.99829</v>
      </c>
      <c r="GX432">
        <v>2.65869</v>
      </c>
      <c r="GY432">
        <v>2.09351</v>
      </c>
      <c r="GZ432">
        <v>2.36328</v>
      </c>
      <c r="HA432">
        <v>45.2904</v>
      </c>
      <c r="HB432">
        <v>14.3334</v>
      </c>
      <c r="HC432">
        <v>18</v>
      </c>
      <c r="HD432">
        <v>377.891</v>
      </c>
      <c r="HE432">
        <v>677.592</v>
      </c>
      <c r="HF432">
        <v>23.0003</v>
      </c>
      <c r="HG432">
        <v>35.3575</v>
      </c>
      <c r="HH432">
        <v>30.0001</v>
      </c>
      <c r="HI432">
        <v>35.3866</v>
      </c>
      <c r="HJ432">
        <v>35.3534</v>
      </c>
      <c r="HK432">
        <v>56.5195</v>
      </c>
      <c r="HL432">
        <v>13.715</v>
      </c>
      <c r="HM432">
        <v>2.3376</v>
      </c>
      <c r="HN432">
        <v>23</v>
      </c>
      <c r="HO432">
        <v>1092.76</v>
      </c>
      <c r="HP432">
        <v>21.4592</v>
      </c>
      <c r="HQ432">
        <v>95.3722</v>
      </c>
      <c r="HR432">
        <v>98.7208</v>
      </c>
    </row>
    <row r="433" spans="1:226">
      <c r="A433">
        <v>417</v>
      </c>
      <c r="B433">
        <v>1656178457</v>
      </c>
      <c r="C433">
        <v>8660.5</v>
      </c>
      <c r="D433" t="s">
        <v>1196</v>
      </c>
      <c r="E433" t="s">
        <v>1197</v>
      </c>
      <c r="F433">
        <v>5</v>
      </c>
      <c r="G433" t="s">
        <v>1069</v>
      </c>
      <c r="H433" t="s">
        <v>354</v>
      </c>
      <c r="I433">
        <v>1656178449.29643</v>
      </c>
      <c r="J433">
        <f>(K433)/1000</f>
        <v>0</v>
      </c>
      <c r="K433">
        <f>IF(BF433, AN433, AH433)</f>
        <v>0</v>
      </c>
      <c r="L433">
        <f>IF(BF433, AI433, AG433)</f>
        <v>0</v>
      </c>
      <c r="M433">
        <f>BH433 - IF(AU433&gt;1, L433*BB433*100.0/(AW433*BV433), 0)</f>
        <v>0</v>
      </c>
      <c r="N433">
        <f>((T433-J433/2)*M433-L433)/(T433+J433/2)</f>
        <v>0</v>
      </c>
      <c r="O433">
        <f>N433*(BO433+BP433)/1000.0</f>
        <v>0</v>
      </c>
      <c r="P433">
        <f>(BH433 - IF(AU433&gt;1, L433*BB433*100.0/(AW433*BV433), 0))*(BO433+BP433)/1000.0</f>
        <v>0</v>
      </c>
      <c r="Q433">
        <f>2.0/((1/S433-1/R433)+SIGN(S433)*SQRT((1/S433-1/R433)*(1/S433-1/R433) + 4*BC433/((BC433+1)*(BC433+1))*(2*1/S433*1/R433-1/R433*1/R433)))</f>
        <v>0</v>
      </c>
      <c r="R433">
        <f>IF(LEFT(BD433,1)&lt;&gt;"0",IF(LEFT(BD433,1)="1",3.0,BE433),$D$5+$E$5*(BV433*BO433/($K$5*1000))+$F$5*(BV433*BO433/($K$5*1000))*MAX(MIN(BB433,$J$5),$I$5)*MAX(MIN(BB433,$J$5),$I$5)+$G$5*MAX(MIN(BB433,$J$5),$I$5)*(BV433*BO433/($K$5*1000))+$H$5*(BV433*BO433/($K$5*1000))*(BV433*BO433/($K$5*1000)))</f>
        <v>0</v>
      </c>
      <c r="S433">
        <f>J433*(1000-(1000*0.61365*exp(17.502*W433/(240.97+W433))/(BO433+BP433)+BJ433)/2)/(1000*0.61365*exp(17.502*W433/(240.97+W433))/(BO433+BP433)-BJ433)</f>
        <v>0</v>
      </c>
      <c r="T433">
        <f>1/((BC433+1)/(Q433/1.6)+1/(R433/1.37)) + BC433/((BC433+1)/(Q433/1.6) + BC433/(R433/1.37))</f>
        <v>0</v>
      </c>
      <c r="U433">
        <f>(AX433*BA433)</f>
        <v>0</v>
      </c>
      <c r="V433">
        <f>(BQ433+(U433+2*0.95*5.67E-8*(((BQ433+$B$7)+273)^4-(BQ433+273)^4)-44100*J433)/(1.84*29.3*R433+8*0.95*5.67E-8*(BQ433+273)^3))</f>
        <v>0</v>
      </c>
      <c r="W433">
        <f>($C$7*BR433+$D$7*BS433+$E$7*V433)</f>
        <v>0</v>
      </c>
      <c r="X433">
        <f>0.61365*exp(17.502*W433/(240.97+W433))</f>
        <v>0</v>
      </c>
      <c r="Y433">
        <f>(Z433/AA433*100)</f>
        <v>0</v>
      </c>
      <c r="Z433">
        <f>BJ433*(BO433+BP433)/1000</f>
        <v>0</v>
      </c>
      <c r="AA433">
        <f>0.61365*exp(17.502*BQ433/(240.97+BQ433))</f>
        <v>0</v>
      </c>
      <c r="AB433">
        <f>(X433-BJ433*(BO433+BP433)/1000)</f>
        <v>0</v>
      </c>
      <c r="AC433">
        <f>(-J433*44100)</f>
        <v>0</v>
      </c>
      <c r="AD433">
        <f>2*29.3*R433*0.92*(BQ433-W433)</f>
        <v>0</v>
      </c>
      <c r="AE433">
        <f>2*0.95*5.67E-8*(((BQ433+$B$7)+273)^4-(W433+273)^4)</f>
        <v>0</v>
      </c>
      <c r="AF433">
        <f>U433+AE433+AC433+AD433</f>
        <v>0</v>
      </c>
      <c r="AG433">
        <f>BN433*AU433*(BI433-BH433*(1000-AU433*BK433)/(1000-AU433*BJ433))/(100*BB433)</f>
        <v>0</v>
      </c>
      <c r="AH433">
        <f>1000*BN433*AU433*(BJ433-BK433)/(100*BB433*(1000-AU433*BJ433))</f>
        <v>0</v>
      </c>
      <c r="AI433">
        <f>(AJ433 - AK433 - BO433*1E3/(8.314*(BQ433+273.15)) * AM433/BN433 * AL433) * BN433/(100*BB433) * (1000 - BK433)/1000</f>
        <v>0</v>
      </c>
      <c r="AJ433">
        <v>1097.18345784845</v>
      </c>
      <c r="AK433">
        <v>1055.0916969697</v>
      </c>
      <c r="AL433">
        <v>3.39636607668655</v>
      </c>
      <c r="AM433">
        <v>66.8791295420707</v>
      </c>
      <c r="AN433">
        <f>(AP433 - AO433 + BO433*1E3/(8.314*(BQ433+273.15)) * AR433/BN433 * AQ433) * BN433/(100*BB433) * 1000/(1000 - AP433)</f>
        <v>0</v>
      </c>
      <c r="AO433">
        <v>21.4090692997266</v>
      </c>
      <c r="AP433">
        <v>24.4126363636364</v>
      </c>
      <c r="AQ433">
        <v>-6.10908970915678e-05</v>
      </c>
      <c r="AR433">
        <v>78.9869845117547</v>
      </c>
      <c r="AS433">
        <v>56</v>
      </c>
      <c r="AT433">
        <v>11</v>
      </c>
      <c r="AU433">
        <f>IF(AS433*$H$13&gt;=AW433,1.0,(AW433/(AW433-AS433*$H$13)))</f>
        <v>0</v>
      </c>
      <c r="AV433">
        <f>(AU433-1)*100</f>
        <v>0</v>
      </c>
      <c r="AW433">
        <f>MAX(0,($B$13+$C$13*BV433)/(1+$D$13*BV433)*BO433/(BQ433+273)*$E$13)</f>
        <v>0</v>
      </c>
      <c r="AX433">
        <f>$B$11*BW433+$C$11*BX433+$F$11*CI433*(1-CL433)</f>
        <v>0</v>
      </c>
      <c r="AY433">
        <f>AX433*AZ433</f>
        <v>0</v>
      </c>
      <c r="AZ433">
        <f>($B$11*$D$9+$C$11*$D$9+$F$11*((CV433+CN433)/MAX(CV433+CN433+CW433, 0.1)*$I$9+CW433/MAX(CV433+CN433+CW433, 0.1)*$J$9))/($B$11+$C$11+$F$11)</f>
        <v>0</v>
      </c>
      <c r="BA433">
        <f>($B$11*$K$9+$C$11*$K$9+$F$11*((CV433+CN433)/MAX(CV433+CN433+CW433, 0.1)*$P$9+CW433/MAX(CV433+CN433+CW433, 0.1)*$Q$9))/($B$11+$C$11+$F$11)</f>
        <v>0</v>
      </c>
      <c r="BB433">
        <v>2.18</v>
      </c>
      <c r="BC433">
        <v>0.5</v>
      </c>
      <c r="BD433" t="s">
        <v>355</v>
      </c>
      <c r="BE433">
        <v>2</v>
      </c>
      <c r="BF433" t="b">
        <v>1</v>
      </c>
      <c r="BG433">
        <v>1656178449.29643</v>
      </c>
      <c r="BH433">
        <v>1005.12703571429</v>
      </c>
      <c r="BI433">
        <v>1058.61571428571</v>
      </c>
      <c r="BJ433">
        <v>24.4176</v>
      </c>
      <c r="BK433">
        <v>21.4099607142857</v>
      </c>
      <c r="BL433">
        <v>1002.8725</v>
      </c>
      <c r="BM433">
        <v>24.3660285714286</v>
      </c>
      <c r="BN433">
        <v>500.030785714286</v>
      </c>
      <c r="BO433">
        <v>76.3375857142857</v>
      </c>
      <c r="BP433">
        <v>0.100031771428571</v>
      </c>
      <c r="BQ433">
        <v>27.715275</v>
      </c>
      <c r="BR433">
        <v>28.8086785714286</v>
      </c>
      <c r="BS433">
        <v>999.9</v>
      </c>
      <c r="BT433">
        <v>0</v>
      </c>
      <c r="BU433">
        <v>0</v>
      </c>
      <c r="BV433">
        <v>10001.7389285714</v>
      </c>
      <c r="BW433">
        <v>0</v>
      </c>
      <c r="BX433">
        <v>1624.87892857143</v>
      </c>
      <c r="BY433">
        <v>-53.4892392857143</v>
      </c>
      <c r="BZ433">
        <v>1030.28428571429</v>
      </c>
      <c r="CA433">
        <v>1081.77714285714</v>
      </c>
      <c r="CB433">
        <v>3.00762214285714</v>
      </c>
      <c r="CC433">
        <v>1058.61571428571</v>
      </c>
      <c r="CD433">
        <v>21.4099607142857</v>
      </c>
      <c r="CE433">
        <v>1.86397928571429</v>
      </c>
      <c r="CF433">
        <v>1.63438571428571</v>
      </c>
      <c r="CG433">
        <v>16.3339142857143</v>
      </c>
      <c r="CH433">
        <v>14.2868714285714</v>
      </c>
      <c r="CI433">
        <v>2000.03464285714</v>
      </c>
      <c r="CJ433">
        <v>0.980002714285715</v>
      </c>
      <c r="CK433">
        <v>0.0199976285714286</v>
      </c>
      <c r="CL433">
        <v>0</v>
      </c>
      <c r="CM433">
        <v>2.50923928571429</v>
      </c>
      <c r="CN433">
        <v>0</v>
      </c>
      <c r="CO433">
        <v>4094.04142857143</v>
      </c>
      <c r="CP433">
        <v>16705.7178571429</v>
      </c>
      <c r="CQ433">
        <v>48.8075714285714</v>
      </c>
      <c r="CR433">
        <v>51</v>
      </c>
      <c r="CS433">
        <v>49.875</v>
      </c>
      <c r="CT433">
        <v>48.687</v>
      </c>
      <c r="CU433">
        <v>47.937</v>
      </c>
      <c r="CV433">
        <v>1960.04357142857</v>
      </c>
      <c r="CW433">
        <v>39.9985714285714</v>
      </c>
      <c r="CX433">
        <v>0</v>
      </c>
      <c r="CY433">
        <v>1656178456.2</v>
      </c>
      <c r="CZ433">
        <v>0</v>
      </c>
      <c r="DA433">
        <v>0</v>
      </c>
      <c r="DB433" t="s">
        <v>356</v>
      </c>
      <c r="DC433">
        <v>1656081796.1</v>
      </c>
      <c r="DD433">
        <v>1656081786.6</v>
      </c>
      <c r="DE433">
        <v>0</v>
      </c>
      <c r="DF433">
        <v>0.447</v>
      </c>
      <c r="DG433">
        <v>0.012</v>
      </c>
      <c r="DH433">
        <v>1.816</v>
      </c>
      <c r="DI433">
        <v>-0.091</v>
      </c>
      <c r="DJ433">
        <v>420</v>
      </c>
      <c r="DK433">
        <v>13</v>
      </c>
      <c r="DL433">
        <v>0.64</v>
      </c>
      <c r="DM433">
        <v>0.22</v>
      </c>
      <c r="DN433">
        <v>-53.3755048780488</v>
      </c>
      <c r="DO433">
        <v>-1.55104047683943</v>
      </c>
      <c r="DP433">
        <v>0.234394621339291</v>
      </c>
      <c r="DQ433">
        <v>0</v>
      </c>
      <c r="DR433">
        <v>3.00983804878049</v>
      </c>
      <c r="DS433">
        <v>-0.0359531885418217</v>
      </c>
      <c r="DT433">
        <v>0.00396358375624162</v>
      </c>
      <c r="DU433">
        <v>1</v>
      </c>
      <c r="DV433">
        <v>1</v>
      </c>
      <c r="DW433">
        <v>2</v>
      </c>
      <c r="DX433" t="s">
        <v>375</v>
      </c>
      <c r="DY433">
        <v>2.7952</v>
      </c>
      <c r="DZ433">
        <v>2.71629</v>
      </c>
      <c r="EA433">
        <v>0.142154</v>
      </c>
      <c r="EB433">
        <v>0.14676</v>
      </c>
      <c r="EC433">
        <v>0.0872404</v>
      </c>
      <c r="ED433">
        <v>0.0789377</v>
      </c>
      <c r="EE433">
        <v>23811.6</v>
      </c>
      <c r="EF433">
        <v>20566.9</v>
      </c>
      <c r="EG433">
        <v>24888.5</v>
      </c>
      <c r="EH433">
        <v>23511.8</v>
      </c>
      <c r="EI433">
        <v>38871.4</v>
      </c>
      <c r="EJ433">
        <v>35900.3</v>
      </c>
      <c r="EK433">
        <v>45100.1</v>
      </c>
      <c r="EL433">
        <v>42016.4</v>
      </c>
      <c r="EM433">
        <v>1.611</v>
      </c>
      <c r="EN433">
        <v>2.05582</v>
      </c>
      <c r="EO433">
        <v>0.042133</v>
      </c>
      <c r="EP433">
        <v>0</v>
      </c>
      <c r="EQ433">
        <v>28.1153</v>
      </c>
      <c r="ER433">
        <v>999.9</v>
      </c>
      <c r="ES433">
        <v>25.125</v>
      </c>
      <c r="ET433">
        <v>41.523</v>
      </c>
      <c r="EU433">
        <v>26.459</v>
      </c>
      <c r="EV433">
        <v>52.9136</v>
      </c>
      <c r="EW433">
        <v>32.9527</v>
      </c>
      <c r="EX433">
        <v>2</v>
      </c>
      <c r="EY433">
        <v>0.650983</v>
      </c>
      <c r="EZ433">
        <v>4.82076</v>
      </c>
      <c r="FA433">
        <v>20.1746</v>
      </c>
      <c r="FB433">
        <v>5.23331</v>
      </c>
      <c r="FC433">
        <v>11.9921</v>
      </c>
      <c r="FD433">
        <v>4.9554</v>
      </c>
      <c r="FE433">
        <v>3.30398</v>
      </c>
      <c r="FF433">
        <v>9999</v>
      </c>
      <c r="FG433">
        <v>313.3</v>
      </c>
      <c r="FH433">
        <v>3911.9</v>
      </c>
      <c r="FI433">
        <v>9999</v>
      </c>
      <c r="FJ433">
        <v>1.86816</v>
      </c>
      <c r="FK433">
        <v>1.86401</v>
      </c>
      <c r="FL433">
        <v>1.87136</v>
      </c>
      <c r="FM433">
        <v>1.86261</v>
      </c>
      <c r="FN433">
        <v>1.86188</v>
      </c>
      <c r="FO433">
        <v>1.86823</v>
      </c>
      <c r="FP433">
        <v>1.85837</v>
      </c>
      <c r="FQ433">
        <v>1.8646</v>
      </c>
      <c r="FR433">
        <v>5</v>
      </c>
      <c r="FS433">
        <v>0</v>
      </c>
      <c r="FT433">
        <v>0</v>
      </c>
      <c r="FU433">
        <v>0</v>
      </c>
      <c r="FV433" t="s">
        <v>358</v>
      </c>
      <c r="FW433" t="s">
        <v>359</v>
      </c>
      <c r="FX433" t="s">
        <v>360</v>
      </c>
      <c r="FY433" t="s">
        <v>360</v>
      </c>
      <c r="FZ433" t="s">
        <v>360</v>
      </c>
      <c r="GA433" t="s">
        <v>360</v>
      </c>
      <c r="GB433">
        <v>0</v>
      </c>
      <c r="GC433">
        <v>100</v>
      </c>
      <c r="GD433">
        <v>100</v>
      </c>
      <c r="GE433">
        <v>2.3</v>
      </c>
      <c r="GF433">
        <v>0.0516</v>
      </c>
      <c r="GG433">
        <v>0.394990895927804</v>
      </c>
      <c r="GH433">
        <v>0.00311535208462502</v>
      </c>
      <c r="GI433">
        <v>-2.16445174003142e-06</v>
      </c>
      <c r="GJ433">
        <v>9.0383515404126e-10</v>
      </c>
      <c r="GK433">
        <v>0.0515542376217994</v>
      </c>
      <c r="GL433">
        <v>0</v>
      </c>
      <c r="GM433">
        <v>0</v>
      </c>
      <c r="GN433">
        <v>0</v>
      </c>
      <c r="GO433">
        <v>18</v>
      </c>
      <c r="GP433">
        <v>2154</v>
      </c>
      <c r="GQ433">
        <v>2</v>
      </c>
      <c r="GR433">
        <v>17</v>
      </c>
      <c r="GS433">
        <v>1611</v>
      </c>
      <c r="GT433">
        <v>1611.2</v>
      </c>
      <c r="GU433">
        <v>2.85767</v>
      </c>
      <c r="GV433">
        <v>2.39258</v>
      </c>
      <c r="GW433">
        <v>1.99829</v>
      </c>
      <c r="GX433">
        <v>2.65869</v>
      </c>
      <c r="GY433">
        <v>2.09351</v>
      </c>
      <c r="GZ433">
        <v>2.34131</v>
      </c>
      <c r="HA433">
        <v>45.2904</v>
      </c>
      <c r="HB433">
        <v>14.3334</v>
      </c>
      <c r="HC433">
        <v>18</v>
      </c>
      <c r="HD433">
        <v>377.992</v>
      </c>
      <c r="HE433">
        <v>677.603</v>
      </c>
      <c r="HF433">
        <v>23.0012</v>
      </c>
      <c r="HG433">
        <v>35.3603</v>
      </c>
      <c r="HH433">
        <v>30.0001</v>
      </c>
      <c r="HI433">
        <v>35.3878</v>
      </c>
      <c r="HJ433">
        <v>35.3544</v>
      </c>
      <c r="HK433">
        <v>57.1776</v>
      </c>
      <c r="HL433">
        <v>13.715</v>
      </c>
      <c r="HM433">
        <v>2.3376</v>
      </c>
      <c r="HN433">
        <v>23</v>
      </c>
      <c r="HO433">
        <v>1106.18</v>
      </c>
      <c r="HP433">
        <v>21.4592</v>
      </c>
      <c r="HQ433">
        <v>95.3722</v>
      </c>
      <c r="HR433">
        <v>98.7202</v>
      </c>
    </row>
    <row r="434" spans="1:226">
      <c r="A434">
        <v>418</v>
      </c>
      <c r="B434">
        <v>1656178462</v>
      </c>
      <c r="C434">
        <v>8665.5</v>
      </c>
      <c r="D434" t="s">
        <v>1198</v>
      </c>
      <c r="E434" t="s">
        <v>1199</v>
      </c>
      <c r="F434">
        <v>5</v>
      </c>
      <c r="G434" t="s">
        <v>1069</v>
      </c>
      <c r="H434" t="s">
        <v>354</v>
      </c>
      <c r="I434">
        <v>1656178454.24643</v>
      </c>
      <c r="J434">
        <f>(K434)/1000</f>
        <v>0</v>
      </c>
      <c r="K434">
        <f>IF(BF434, AN434, AH434)</f>
        <v>0</v>
      </c>
      <c r="L434">
        <f>IF(BF434, AI434, AG434)</f>
        <v>0</v>
      </c>
      <c r="M434">
        <f>BH434 - IF(AU434&gt;1, L434*BB434*100.0/(AW434*BV434), 0)</f>
        <v>0</v>
      </c>
      <c r="N434">
        <f>((T434-J434/2)*M434-L434)/(T434+J434/2)</f>
        <v>0</v>
      </c>
      <c r="O434">
        <f>N434*(BO434+BP434)/1000.0</f>
        <v>0</v>
      </c>
      <c r="P434">
        <f>(BH434 - IF(AU434&gt;1, L434*BB434*100.0/(AW434*BV434), 0))*(BO434+BP434)/1000.0</f>
        <v>0</v>
      </c>
      <c r="Q434">
        <f>2.0/((1/S434-1/R434)+SIGN(S434)*SQRT((1/S434-1/R434)*(1/S434-1/R434) + 4*BC434/((BC434+1)*(BC434+1))*(2*1/S434*1/R434-1/R434*1/R434)))</f>
        <v>0</v>
      </c>
      <c r="R434">
        <f>IF(LEFT(BD434,1)&lt;&gt;"0",IF(LEFT(BD434,1)="1",3.0,BE434),$D$5+$E$5*(BV434*BO434/($K$5*1000))+$F$5*(BV434*BO434/($K$5*1000))*MAX(MIN(BB434,$J$5),$I$5)*MAX(MIN(BB434,$J$5),$I$5)+$G$5*MAX(MIN(BB434,$J$5),$I$5)*(BV434*BO434/($K$5*1000))+$H$5*(BV434*BO434/($K$5*1000))*(BV434*BO434/($K$5*1000)))</f>
        <v>0</v>
      </c>
      <c r="S434">
        <f>J434*(1000-(1000*0.61365*exp(17.502*W434/(240.97+W434))/(BO434+BP434)+BJ434)/2)/(1000*0.61365*exp(17.502*W434/(240.97+W434))/(BO434+BP434)-BJ434)</f>
        <v>0</v>
      </c>
      <c r="T434">
        <f>1/((BC434+1)/(Q434/1.6)+1/(R434/1.37)) + BC434/((BC434+1)/(Q434/1.6) + BC434/(R434/1.37))</f>
        <v>0</v>
      </c>
      <c r="U434">
        <f>(AX434*BA434)</f>
        <v>0</v>
      </c>
      <c r="V434">
        <f>(BQ434+(U434+2*0.95*5.67E-8*(((BQ434+$B$7)+273)^4-(BQ434+273)^4)-44100*J434)/(1.84*29.3*R434+8*0.95*5.67E-8*(BQ434+273)^3))</f>
        <v>0</v>
      </c>
      <c r="W434">
        <f>($C$7*BR434+$D$7*BS434+$E$7*V434)</f>
        <v>0</v>
      </c>
      <c r="X434">
        <f>0.61365*exp(17.502*W434/(240.97+W434))</f>
        <v>0</v>
      </c>
      <c r="Y434">
        <f>(Z434/AA434*100)</f>
        <v>0</v>
      </c>
      <c r="Z434">
        <f>BJ434*(BO434+BP434)/1000</f>
        <v>0</v>
      </c>
      <c r="AA434">
        <f>0.61365*exp(17.502*BQ434/(240.97+BQ434))</f>
        <v>0</v>
      </c>
      <c r="AB434">
        <f>(X434-BJ434*(BO434+BP434)/1000)</f>
        <v>0</v>
      </c>
      <c r="AC434">
        <f>(-J434*44100)</f>
        <v>0</v>
      </c>
      <c r="AD434">
        <f>2*29.3*R434*0.92*(BQ434-W434)</f>
        <v>0</v>
      </c>
      <c r="AE434">
        <f>2*0.95*5.67E-8*(((BQ434+$B$7)+273)^4-(W434+273)^4)</f>
        <v>0</v>
      </c>
      <c r="AF434">
        <f>U434+AE434+AC434+AD434</f>
        <v>0</v>
      </c>
      <c r="AG434">
        <f>BN434*AU434*(BI434-BH434*(1000-AU434*BK434)/(1000-AU434*BJ434))/(100*BB434)</f>
        <v>0</v>
      </c>
      <c r="AH434">
        <f>1000*BN434*AU434*(BJ434-BK434)/(100*BB434*(1000-AU434*BJ434))</f>
        <v>0</v>
      </c>
      <c r="AI434">
        <f>(AJ434 - AK434 - BO434*1E3/(8.314*(BQ434+273.15)) * AM434/BN434 * AL434) * BN434/(100*BB434) * (1000 - BK434)/1000</f>
        <v>0</v>
      </c>
      <c r="AJ434">
        <v>1114.5144354506</v>
      </c>
      <c r="AK434">
        <v>1072.26272727273</v>
      </c>
      <c r="AL434">
        <v>3.43841169255628</v>
      </c>
      <c r="AM434">
        <v>66.8791295420707</v>
      </c>
      <c r="AN434">
        <f>(AP434 - AO434 + BO434*1E3/(8.314*(BQ434+273.15)) * AR434/BN434 * AQ434) * BN434/(100*BB434) * 1000/(1000 - AP434)</f>
        <v>0</v>
      </c>
      <c r="AO434">
        <v>21.4101622733496</v>
      </c>
      <c r="AP434">
        <v>24.4076916083916</v>
      </c>
      <c r="AQ434">
        <v>-4.29716641205754e-06</v>
      </c>
      <c r="AR434">
        <v>78.9869845117547</v>
      </c>
      <c r="AS434">
        <v>56</v>
      </c>
      <c r="AT434">
        <v>11</v>
      </c>
      <c r="AU434">
        <f>IF(AS434*$H$13&gt;=AW434,1.0,(AW434/(AW434-AS434*$H$13)))</f>
        <v>0</v>
      </c>
      <c r="AV434">
        <f>(AU434-1)*100</f>
        <v>0</v>
      </c>
      <c r="AW434">
        <f>MAX(0,($B$13+$C$13*BV434)/(1+$D$13*BV434)*BO434/(BQ434+273)*$E$13)</f>
        <v>0</v>
      </c>
      <c r="AX434">
        <f>$B$11*BW434+$C$11*BX434+$F$11*CI434*(1-CL434)</f>
        <v>0</v>
      </c>
      <c r="AY434">
        <f>AX434*AZ434</f>
        <v>0</v>
      </c>
      <c r="AZ434">
        <f>($B$11*$D$9+$C$11*$D$9+$F$11*((CV434+CN434)/MAX(CV434+CN434+CW434, 0.1)*$I$9+CW434/MAX(CV434+CN434+CW434, 0.1)*$J$9))/($B$11+$C$11+$F$11)</f>
        <v>0</v>
      </c>
      <c r="BA434">
        <f>($B$11*$K$9+$C$11*$K$9+$F$11*((CV434+CN434)/MAX(CV434+CN434+CW434, 0.1)*$P$9+CW434/MAX(CV434+CN434+CW434, 0.1)*$Q$9))/($B$11+$C$11+$F$11)</f>
        <v>0</v>
      </c>
      <c r="BB434">
        <v>2.18</v>
      </c>
      <c r="BC434">
        <v>0.5</v>
      </c>
      <c r="BD434" t="s">
        <v>355</v>
      </c>
      <c r="BE434">
        <v>2</v>
      </c>
      <c r="BF434" t="b">
        <v>1</v>
      </c>
      <c r="BG434">
        <v>1656178454.24643</v>
      </c>
      <c r="BH434">
        <v>1021.7605</v>
      </c>
      <c r="BI434">
        <v>1075.44357142857</v>
      </c>
      <c r="BJ434">
        <v>24.4143321428571</v>
      </c>
      <c r="BK434">
        <v>21.4099071428571</v>
      </c>
      <c r="BL434">
        <v>1019.48067857143</v>
      </c>
      <c r="BM434">
        <v>24.3627607142857</v>
      </c>
      <c r="BN434">
        <v>500.015571428571</v>
      </c>
      <c r="BO434">
        <v>76.337775</v>
      </c>
      <c r="BP434">
        <v>0.10003105</v>
      </c>
      <c r="BQ434">
        <v>27.7154821428571</v>
      </c>
      <c r="BR434">
        <v>28.8051892857143</v>
      </c>
      <c r="BS434">
        <v>999.9</v>
      </c>
      <c r="BT434">
        <v>0</v>
      </c>
      <c r="BU434">
        <v>0</v>
      </c>
      <c r="BV434">
        <v>9993.3425</v>
      </c>
      <c r="BW434">
        <v>0</v>
      </c>
      <c r="BX434">
        <v>1688.6875</v>
      </c>
      <c r="BY434">
        <v>-53.6843</v>
      </c>
      <c r="BZ434">
        <v>1047.33071428571</v>
      </c>
      <c r="CA434">
        <v>1098.97357142857</v>
      </c>
      <c r="CB434">
        <v>3.00441607142857</v>
      </c>
      <c r="CC434">
        <v>1075.44357142857</v>
      </c>
      <c r="CD434">
        <v>21.4099071428571</v>
      </c>
      <c r="CE434">
        <v>1.863735</v>
      </c>
      <c r="CF434">
        <v>1.634385</v>
      </c>
      <c r="CG434">
        <v>16.3318571428571</v>
      </c>
      <c r="CH434">
        <v>14.2868714285714</v>
      </c>
      <c r="CI434">
        <v>2000.02214285714</v>
      </c>
      <c r="CJ434">
        <v>0.980002714285715</v>
      </c>
      <c r="CK434">
        <v>0.0199976285714286</v>
      </c>
      <c r="CL434">
        <v>0</v>
      </c>
      <c r="CM434">
        <v>2.45913571428571</v>
      </c>
      <c r="CN434">
        <v>0</v>
      </c>
      <c r="CO434">
        <v>4101.5225</v>
      </c>
      <c r="CP434">
        <v>16705.6071428571</v>
      </c>
      <c r="CQ434">
        <v>48.812</v>
      </c>
      <c r="CR434">
        <v>51</v>
      </c>
      <c r="CS434">
        <v>49.8772142857143</v>
      </c>
      <c r="CT434">
        <v>48.687</v>
      </c>
      <c r="CU434">
        <v>47.937</v>
      </c>
      <c r="CV434">
        <v>1960.03107142857</v>
      </c>
      <c r="CW434">
        <v>39.9985714285714</v>
      </c>
      <c r="CX434">
        <v>0</v>
      </c>
      <c r="CY434">
        <v>1656178461</v>
      </c>
      <c r="CZ434">
        <v>0</v>
      </c>
      <c r="DA434">
        <v>0</v>
      </c>
      <c r="DB434" t="s">
        <v>356</v>
      </c>
      <c r="DC434">
        <v>1656081796.1</v>
      </c>
      <c r="DD434">
        <v>1656081786.6</v>
      </c>
      <c r="DE434">
        <v>0</v>
      </c>
      <c r="DF434">
        <v>0.447</v>
      </c>
      <c r="DG434">
        <v>0.012</v>
      </c>
      <c r="DH434">
        <v>1.816</v>
      </c>
      <c r="DI434">
        <v>-0.091</v>
      </c>
      <c r="DJ434">
        <v>420</v>
      </c>
      <c r="DK434">
        <v>13</v>
      </c>
      <c r="DL434">
        <v>0.64</v>
      </c>
      <c r="DM434">
        <v>0.22</v>
      </c>
      <c r="DN434">
        <v>-53.5427804878049</v>
      </c>
      <c r="DO434">
        <v>-2.7007761821577</v>
      </c>
      <c r="DP434">
        <v>0.315930629325653</v>
      </c>
      <c r="DQ434">
        <v>0</v>
      </c>
      <c r="DR434">
        <v>3.0066887804878</v>
      </c>
      <c r="DS434">
        <v>-0.0364905441115639</v>
      </c>
      <c r="DT434">
        <v>0.00400468152573286</v>
      </c>
      <c r="DU434">
        <v>1</v>
      </c>
      <c r="DV434">
        <v>1</v>
      </c>
      <c r="DW434">
        <v>2</v>
      </c>
      <c r="DX434" t="s">
        <v>375</v>
      </c>
      <c r="DY434">
        <v>2.79475</v>
      </c>
      <c r="DZ434">
        <v>2.71629</v>
      </c>
      <c r="EA434">
        <v>0.143635</v>
      </c>
      <c r="EB434">
        <v>0.148176</v>
      </c>
      <c r="EC434">
        <v>0.0872305</v>
      </c>
      <c r="ED434">
        <v>0.0789414</v>
      </c>
      <c r="EE434">
        <v>23770.9</v>
      </c>
      <c r="EF434">
        <v>20532.7</v>
      </c>
      <c r="EG434">
        <v>24888.9</v>
      </c>
      <c r="EH434">
        <v>23511.8</v>
      </c>
      <c r="EI434">
        <v>38872.2</v>
      </c>
      <c r="EJ434">
        <v>35900.2</v>
      </c>
      <c r="EK434">
        <v>45100.5</v>
      </c>
      <c r="EL434">
        <v>42016.5</v>
      </c>
      <c r="EM434">
        <v>1.61087</v>
      </c>
      <c r="EN434">
        <v>2.05605</v>
      </c>
      <c r="EO434">
        <v>0.0422634</v>
      </c>
      <c r="EP434">
        <v>0</v>
      </c>
      <c r="EQ434">
        <v>28.1125</v>
      </c>
      <c r="ER434">
        <v>999.9</v>
      </c>
      <c r="ES434">
        <v>25.125</v>
      </c>
      <c r="ET434">
        <v>41.523</v>
      </c>
      <c r="EU434">
        <v>26.4545</v>
      </c>
      <c r="EV434">
        <v>53.1936</v>
      </c>
      <c r="EW434">
        <v>33.097</v>
      </c>
      <c r="EX434">
        <v>2</v>
      </c>
      <c r="EY434">
        <v>0.651263</v>
      </c>
      <c r="EZ434">
        <v>4.82857</v>
      </c>
      <c r="FA434">
        <v>20.1745</v>
      </c>
      <c r="FB434">
        <v>5.23346</v>
      </c>
      <c r="FC434">
        <v>11.992</v>
      </c>
      <c r="FD434">
        <v>4.9552</v>
      </c>
      <c r="FE434">
        <v>3.3039</v>
      </c>
      <c r="FF434">
        <v>9999</v>
      </c>
      <c r="FG434">
        <v>313.3</v>
      </c>
      <c r="FH434">
        <v>3911.9</v>
      </c>
      <c r="FI434">
        <v>9999</v>
      </c>
      <c r="FJ434">
        <v>1.86816</v>
      </c>
      <c r="FK434">
        <v>1.86401</v>
      </c>
      <c r="FL434">
        <v>1.87135</v>
      </c>
      <c r="FM434">
        <v>1.86263</v>
      </c>
      <c r="FN434">
        <v>1.86188</v>
      </c>
      <c r="FO434">
        <v>1.86825</v>
      </c>
      <c r="FP434">
        <v>1.85839</v>
      </c>
      <c r="FQ434">
        <v>1.86461</v>
      </c>
      <c r="FR434">
        <v>5</v>
      </c>
      <c r="FS434">
        <v>0</v>
      </c>
      <c r="FT434">
        <v>0</v>
      </c>
      <c r="FU434">
        <v>0</v>
      </c>
      <c r="FV434" t="s">
        <v>358</v>
      </c>
      <c r="FW434" t="s">
        <v>359</v>
      </c>
      <c r="FX434" t="s">
        <v>360</v>
      </c>
      <c r="FY434" t="s">
        <v>360</v>
      </c>
      <c r="FZ434" t="s">
        <v>360</v>
      </c>
      <c r="GA434" t="s">
        <v>360</v>
      </c>
      <c r="GB434">
        <v>0</v>
      </c>
      <c r="GC434">
        <v>100</v>
      </c>
      <c r="GD434">
        <v>100</v>
      </c>
      <c r="GE434">
        <v>2.32</v>
      </c>
      <c r="GF434">
        <v>0.0516</v>
      </c>
      <c r="GG434">
        <v>0.394990895927804</v>
      </c>
      <c r="GH434">
        <v>0.00311535208462502</v>
      </c>
      <c r="GI434">
        <v>-2.16445174003142e-06</v>
      </c>
      <c r="GJ434">
        <v>9.0383515404126e-10</v>
      </c>
      <c r="GK434">
        <v>0.0515542376217994</v>
      </c>
      <c r="GL434">
        <v>0</v>
      </c>
      <c r="GM434">
        <v>0</v>
      </c>
      <c r="GN434">
        <v>0</v>
      </c>
      <c r="GO434">
        <v>18</v>
      </c>
      <c r="GP434">
        <v>2154</v>
      </c>
      <c r="GQ434">
        <v>2</v>
      </c>
      <c r="GR434">
        <v>17</v>
      </c>
      <c r="GS434">
        <v>1611.1</v>
      </c>
      <c r="GT434">
        <v>1611.3</v>
      </c>
      <c r="GU434">
        <v>2.88696</v>
      </c>
      <c r="GV434">
        <v>2.3877</v>
      </c>
      <c r="GW434">
        <v>1.99829</v>
      </c>
      <c r="GX434">
        <v>2.65869</v>
      </c>
      <c r="GY434">
        <v>2.09351</v>
      </c>
      <c r="GZ434">
        <v>2.33887</v>
      </c>
      <c r="HA434">
        <v>45.2904</v>
      </c>
      <c r="HB434">
        <v>14.3334</v>
      </c>
      <c r="HC434">
        <v>18</v>
      </c>
      <c r="HD434">
        <v>377.935</v>
      </c>
      <c r="HE434">
        <v>677.825</v>
      </c>
      <c r="HF434">
        <v>23.0014</v>
      </c>
      <c r="HG434">
        <v>35.3628</v>
      </c>
      <c r="HH434">
        <v>30</v>
      </c>
      <c r="HI434">
        <v>35.3898</v>
      </c>
      <c r="HJ434">
        <v>35.3566</v>
      </c>
      <c r="HK434">
        <v>57.7993</v>
      </c>
      <c r="HL434">
        <v>13.715</v>
      </c>
      <c r="HM434">
        <v>2.3376</v>
      </c>
      <c r="HN434">
        <v>23</v>
      </c>
      <c r="HO434">
        <v>1126.43</v>
      </c>
      <c r="HP434">
        <v>21.4592</v>
      </c>
      <c r="HQ434">
        <v>95.3734</v>
      </c>
      <c r="HR434">
        <v>98.7203</v>
      </c>
    </row>
    <row r="435" spans="1:226">
      <c r="A435">
        <v>419</v>
      </c>
      <c r="B435">
        <v>1656178467</v>
      </c>
      <c r="C435">
        <v>8670.5</v>
      </c>
      <c r="D435" t="s">
        <v>1200</v>
      </c>
      <c r="E435" t="s">
        <v>1201</v>
      </c>
      <c r="F435">
        <v>5</v>
      </c>
      <c r="G435" t="s">
        <v>1069</v>
      </c>
      <c r="H435" t="s">
        <v>354</v>
      </c>
      <c r="I435">
        <v>1656178459.5</v>
      </c>
      <c r="J435">
        <f>(K435)/1000</f>
        <v>0</v>
      </c>
      <c r="K435">
        <f>IF(BF435, AN435, AH435)</f>
        <v>0</v>
      </c>
      <c r="L435">
        <f>IF(BF435, AI435, AG435)</f>
        <v>0</v>
      </c>
      <c r="M435">
        <f>BH435 - IF(AU435&gt;1, L435*BB435*100.0/(AW435*BV435), 0)</f>
        <v>0</v>
      </c>
      <c r="N435">
        <f>((T435-J435/2)*M435-L435)/(T435+J435/2)</f>
        <v>0</v>
      </c>
      <c r="O435">
        <f>N435*(BO435+BP435)/1000.0</f>
        <v>0</v>
      </c>
      <c r="P435">
        <f>(BH435 - IF(AU435&gt;1, L435*BB435*100.0/(AW435*BV435), 0))*(BO435+BP435)/1000.0</f>
        <v>0</v>
      </c>
      <c r="Q435">
        <f>2.0/((1/S435-1/R435)+SIGN(S435)*SQRT((1/S435-1/R435)*(1/S435-1/R435) + 4*BC435/((BC435+1)*(BC435+1))*(2*1/S435*1/R435-1/R435*1/R435)))</f>
        <v>0</v>
      </c>
      <c r="R435">
        <f>IF(LEFT(BD435,1)&lt;&gt;"0",IF(LEFT(BD435,1)="1",3.0,BE435),$D$5+$E$5*(BV435*BO435/($K$5*1000))+$F$5*(BV435*BO435/($K$5*1000))*MAX(MIN(BB435,$J$5),$I$5)*MAX(MIN(BB435,$J$5),$I$5)+$G$5*MAX(MIN(BB435,$J$5),$I$5)*(BV435*BO435/($K$5*1000))+$H$5*(BV435*BO435/($K$5*1000))*(BV435*BO435/($K$5*1000)))</f>
        <v>0</v>
      </c>
      <c r="S435">
        <f>J435*(1000-(1000*0.61365*exp(17.502*W435/(240.97+W435))/(BO435+BP435)+BJ435)/2)/(1000*0.61365*exp(17.502*W435/(240.97+W435))/(BO435+BP435)-BJ435)</f>
        <v>0</v>
      </c>
      <c r="T435">
        <f>1/((BC435+1)/(Q435/1.6)+1/(R435/1.37)) + BC435/((BC435+1)/(Q435/1.6) + BC435/(R435/1.37))</f>
        <v>0</v>
      </c>
      <c r="U435">
        <f>(AX435*BA435)</f>
        <v>0</v>
      </c>
      <c r="V435">
        <f>(BQ435+(U435+2*0.95*5.67E-8*(((BQ435+$B$7)+273)^4-(BQ435+273)^4)-44100*J435)/(1.84*29.3*R435+8*0.95*5.67E-8*(BQ435+273)^3))</f>
        <v>0</v>
      </c>
      <c r="W435">
        <f>($C$7*BR435+$D$7*BS435+$E$7*V435)</f>
        <v>0</v>
      </c>
      <c r="X435">
        <f>0.61365*exp(17.502*W435/(240.97+W435))</f>
        <v>0</v>
      </c>
      <c r="Y435">
        <f>(Z435/AA435*100)</f>
        <v>0</v>
      </c>
      <c r="Z435">
        <f>BJ435*(BO435+BP435)/1000</f>
        <v>0</v>
      </c>
      <c r="AA435">
        <f>0.61365*exp(17.502*BQ435/(240.97+BQ435))</f>
        <v>0</v>
      </c>
      <c r="AB435">
        <f>(X435-BJ435*(BO435+BP435)/1000)</f>
        <v>0</v>
      </c>
      <c r="AC435">
        <f>(-J435*44100)</f>
        <v>0</v>
      </c>
      <c r="AD435">
        <f>2*29.3*R435*0.92*(BQ435-W435)</f>
        <v>0</v>
      </c>
      <c r="AE435">
        <f>2*0.95*5.67E-8*(((BQ435+$B$7)+273)^4-(W435+273)^4)</f>
        <v>0</v>
      </c>
      <c r="AF435">
        <f>U435+AE435+AC435+AD435</f>
        <v>0</v>
      </c>
      <c r="AG435">
        <f>BN435*AU435*(BI435-BH435*(1000-AU435*BK435)/(1000-AU435*BJ435))/(100*BB435)</f>
        <v>0</v>
      </c>
      <c r="AH435">
        <f>1000*BN435*AU435*(BJ435-BK435)/(100*BB435*(1000-AU435*BJ435))</f>
        <v>0</v>
      </c>
      <c r="AI435">
        <f>(AJ435 - AK435 - BO435*1E3/(8.314*(BQ435+273.15)) * AM435/BN435 * AL435) * BN435/(100*BB435) * (1000 - BK435)/1000</f>
        <v>0</v>
      </c>
      <c r="AJ435">
        <v>1131.42376322985</v>
      </c>
      <c r="AK435">
        <v>1089.14896969697</v>
      </c>
      <c r="AL435">
        <v>3.35730853319396</v>
      </c>
      <c r="AM435">
        <v>66.8791295420707</v>
      </c>
      <c r="AN435">
        <f>(AP435 - AO435 + BO435*1E3/(8.314*(BQ435+273.15)) * AR435/BN435 * AQ435) * BN435/(100*BB435) * 1000/(1000 - AP435)</f>
        <v>0</v>
      </c>
      <c r="AO435">
        <v>21.4128374061956</v>
      </c>
      <c r="AP435">
        <v>24.4049825174825</v>
      </c>
      <c r="AQ435">
        <v>1.64088361028759e-05</v>
      </c>
      <c r="AR435">
        <v>78.9869845117547</v>
      </c>
      <c r="AS435">
        <v>56</v>
      </c>
      <c r="AT435">
        <v>11</v>
      </c>
      <c r="AU435">
        <f>IF(AS435*$H$13&gt;=AW435,1.0,(AW435/(AW435-AS435*$H$13)))</f>
        <v>0</v>
      </c>
      <c r="AV435">
        <f>(AU435-1)*100</f>
        <v>0</v>
      </c>
      <c r="AW435">
        <f>MAX(0,($B$13+$C$13*BV435)/(1+$D$13*BV435)*BO435/(BQ435+273)*$E$13)</f>
        <v>0</v>
      </c>
      <c r="AX435">
        <f>$B$11*BW435+$C$11*BX435+$F$11*CI435*(1-CL435)</f>
        <v>0</v>
      </c>
      <c r="AY435">
        <f>AX435*AZ435</f>
        <v>0</v>
      </c>
      <c r="AZ435">
        <f>($B$11*$D$9+$C$11*$D$9+$F$11*((CV435+CN435)/MAX(CV435+CN435+CW435, 0.1)*$I$9+CW435/MAX(CV435+CN435+CW435, 0.1)*$J$9))/($B$11+$C$11+$F$11)</f>
        <v>0</v>
      </c>
      <c r="BA435">
        <f>($B$11*$K$9+$C$11*$K$9+$F$11*((CV435+CN435)/MAX(CV435+CN435+CW435, 0.1)*$P$9+CW435/MAX(CV435+CN435+CW435, 0.1)*$Q$9))/($B$11+$C$11+$F$11)</f>
        <v>0</v>
      </c>
      <c r="BB435">
        <v>2.18</v>
      </c>
      <c r="BC435">
        <v>0.5</v>
      </c>
      <c r="BD435" t="s">
        <v>355</v>
      </c>
      <c r="BE435">
        <v>2</v>
      </c>
      <c r="BF435" t="b">
        <v>1</v>
      </c>
      <c r="BG435">
        <v>1656178459.5</v>
      </c>
      <c r="BH435">
        <v>1039.36407407407</v>
      </c>
      <c r="BI435">
        <v>1093.17037037037</v>
      </c>
      <c r="BJ435">
        <v>24.4107185185185</v>
      </c>
      <c r="BK435">
        <v>21.4113518518519</v>
      </c>
      <c r="BL435">
        <v>1037.05814814815</v>
      </c>
      <c r="BM435">
        <v>24.3591592592593</v>
      </c>
      <c r="BN435">
        <v>500.006962962963</v>
      </c>
      <c r="BO435">
        <v>76.3380851851852</v>
      </c>
      <c r="BP435">
        <v>0.10003357037037</v>
      </c>
      <c r="BQ435">
        <v>27.7150259259259</v>
      </c>
      <c r="BR435">
        <v>28.8053</v>
      </c>
      <c r="BS435">
        <v>999.9</v>
      </c>
      <c r="BT435">
        <v>0</v>
      </c>
      <c r="BU435">
        <v>0</v>
      </c>
      <c r="BV435">
        <v>9985.02185185185</v>
      </c>
      <c r="BW435">
        <v>0</v>
      </c>
      <c r="BX435">
        <v>1834.30185185185</v>
      </c>
      <c r="BY435">
        <v>-53.8067037037037</v>
      </c>
      <c r="BZ435">
        <v>1065.37111111111</v>
      </c>
      <c r="CA435">
        <v>1117.08888888889</v>
      </c>
      <c r="CB435">
        <v>2.9993737037037</v>
      </c>
      <c r="CC435">
        <v>1093.17037037037</v>
      </c>
      <c r="CD435">
        <v>21.4113518518519</v>
      </c>
      <c r="CE435">
        <v>1.86346740740741</v>
      </c>
      <c r="CF435">
        <v>1.63450074074074</v>
      </c>
      <c r="CG435">
        <v>16.3296</v>
      </c>
      <c r="CH435">
        <v>14.2879740740741</v>
      </c>
      <c r="CI435">
        <v>2000.01962962963</v>
      </c>
      <c r="CJ435">
        <v>0.980002444444445</v>
      </c>
      <c r="CK435">
        <v>0.0199979074074074</v>
      </c>
      <c r="CL435">
        <v>0</v>
      </c>
      <c r="CM435">
        <v>2.41217407407407</v>
      </c>
      <c r="CN435">
        <v>0</v>
      </c>
      <c r="CO435">
        <v>4124.95962962963</v>
      </c>
      <c r="CP435">
        <v>16705.5851851852</v>
      </c>
      <c r="CQ435">
        <v>48.812</v>
      </c>
      <c r="CR435">
        <v>51</v>
      </c>
      <c r="CS435">
        <v>49.8956666666667</v>
      </c>
      <c r="CT435">
        <v>48.687</v>
      </c>
      <c r="CU435">
        <v>47.937</v>
      </c>
      <c r="CV435">
        <v>1960.02777777778</v>
      </c>
      <c r="CW435">
        <v>39.9985185185185</v>
      </c>
      <c r="CX435">
        <v>0</v>
      </c>
      <c r="CY435">
        <v>1656178465.8</v>
      </c>
      <c r="CZ435">
        <v>0</v>
      </c>
      <c r="DA435">
        <v>0</v>
      </c>
      <c r="DB435" t="s">
        <v>356</v>
      </c>
      <c r="DC435">
        <v>1656081796.1</v>
      </c>
      <c r="DD435">
        <v>1656081786.6</v>
      </c>
      <c r="DE435">
        <v>0</v>
      </c>
      <c r="DF435">
        <v>0.447</v>
      </c>
      <c r="DG435">
        <v>0.012</v>
      </c>
      <c r="DH435">
        <v>1.816</v>
      </c>
      <c r="DI435">
        <v>-0.091</v>
      </c>
      <c r="DJ435">
        <v>420</v>
      </c>
      <c r="DK435">
        <v>13</v>
      </c>
      <c r="DL435">
        <v>0.64</v>
      </c>
      <c r="DM435">
        <v>0.22</v>
      </c>
      <c r="DN435">
        <v>-53.6949243902439</v>
      </c>
      <c r="DO435">
        <v>-1.37572493330437</v>
      </c>
      <c r="DP435">
        <v>0.220224539272532</v>
      </c>
      <c r="DQ435">
        <v>0</v>
      </c>
      <c r="DR435">
        <v>3.00285731707317</v>
      </c>
      <c r="DS435">
        <v>-0.0470472299307604</v>
      </c>
      <c r="DT435">
        <v>0.00503204464305595</v>
      </c>
      <c r="DU435">
        <v>1</v>
      </c>
      <c r="DV435">
        <v>1</v>
      </c>
      <c r="DW435">
        <v>2</v>
      </c>
      <c r="DX435" t="s">
        <v>375</v>
      </c>
      <c r="DY435">
        <v>2.79482</v>
      </c>
      <c r="DZ435">
        <v>2.71634</v>
      </c>
      <c r="EA435">
        <v>0.145074</v>
      </c>
      <c r="EB435">
        <v>0.149573</v>
      </c>
      <c r="EC435">
        <v>0.0872186</v>
      </c>
      <c r="ED435">
        <v>0.07895</v>
      </c>
      <c r="EE435">
        <v>23730.3</v>
      </c>
      <c r="EF435">
        <v>20499.5</v>
      </c>
      <c r="EG435">
        <v>24888.3</v>
      </c>
      <c r="EH435">
        <v>23512.5</v>
      </c>
      <c r="EI435">
        <v>38872.3</v>
      </c>
      <c r="EJ435">
        <v>35900.9</v>
      </c>
      <c r="EK435">
        <v>45099.9</v>
      </c>
      <c r="EL435">
        <v>42017.7</v>
      </c>
      <c r="EM435">
        <v>1.61082</v>
      </c>
      <c r="EN435">
        <v>2.0559</v>
      </c>
      <c r="EO435">
        <v>0.0434369</v>
      </c>
      <c r="EP435">
        <v>0</v>
      </c>
      <c r="EQ435">
        <v>28.1112</v>
      </c>
      <c r="ER435">
        <v>999.9</v>
      </c>
      <c r="ES435">
        <v>25.125</v>
      </c>
      <c r="ET435">
        <v>41.523</v>
      </c>
      <c r="EU435">
        <v>26.457</v>
      </c>
      <c r="EV435">
        <v>53.0536</v>
      </c>
      <c r="EW435">
        <v>33.1851</v>
      </c>
      <c r="EX435">
        <v>2</v>
      </c>
      <c r="EY435">
        <v>0.651313</v>
      </c>
      <c r="EZ435">
        <v>4.83406</v>
      </c>
      <c r="FA435">
        <v>20.1744</v>
      </c>
      <c r="FB435">
        <v>5.23361</v>
      </c>
      <c r="FC435">
        <v>11.992</v>
      </c>
      <c r="FD435">
        <v>4.9552</v>
      </c>
      <c r="FE435">
        <v>3.3039</v>
      </c>
      <c r="FF435">
        <v>9999</v>
      </c>
      <c r="FG435">
        <v>313.3</v>
      </c>
      <c r="FH435">
        <v>3912.2</v>
      </c>
      <c r="FI435">
        <v>9999</v>
      </c>
      <c r="FJ435">
        <v>1.86817</v>
      </c>
      <c r="FK435">
        <v>1.86401</v>
      </c>
      <c r="FL435">
        <v>1.87135</v>
      </c>
      <c r="FM435">
        <v>1.86262</v>
      </c>
      <c r="FN435">
        <v>1.86188</v>
      </c>
      <c r="FO435">
        <v>1.86822</v>
      </c>
      <c r="FP435">
        <v>1.85838</v>
      </c>
      <c r="FQ435">
        <v>1.86462</v>
      </c>
      <c r="FR435">
        <v>5</v>
      </c>
      <c r="FS435">
        <v>0</v>
      </c>
      <c r="FT435">
        <v>0</v>
      </c>
      <c r="FU435">
        <v>0</v>
      </c>
      <c r="FV435" t="s">
        <v>358</v>
      </c>
      <c r="FW435" t="s">
        <v>359</v>
      </c>
      <c r="FX435" t="s">
        <v>360</v>
      </c>
      <c r="FY435" t="s">
        <v>360</v>
      </c>
      <c r="FZ435" t="s">
        <v>360</v>
      </c>
      <c r="GA435" t="s">
        <v>360</v>
      </c>
      <c r="GB435">
        <v>0</v>
      </c>
      <c r="GC435">
        <v>100</v>
      </c>
      <c r="GD435">
        <v>100</v>
      </c>
      <c r="GE435">
        <v>2.34</v>
      </c>
      <c r="GF435">
        <v>0.0515</v>
      </c>
      <c r="GG435">
        <v>0.394990895927804</v>
      </c>
      <c r="GH435">
        <v>0.00311535208462502</v>
      </c>
      <c r="GI435">
        <v>-2.16445174003142e-06</v>
      </c>
      <c r="GJ435">
        <v>9.0383515404126e-10</v>
      </c>
      <c r="GK435">
        <v>0.0515542376217994</v>
      </c>
      <c r="GL435">
        <v>0</v>
      </c>
      <c r="GM435">
        <v>0</v>
      </c>
      <c r="GN435">
        <v>0</v>
      </c>
      <c r="GO435">
        <v>18</v>
      </c>
      <c r="GP435">
        <v>2154</v>
      </c>
      <c r="GQ435">
        <v>2</v>
      </c>
      <c r="GR435">
        <v>17</v>
      </c>
      <c r="GS435">
        <v>1611.2</v>
      </c>
      <c r="GT435">
        <v>1611.3</v>
      </c>
      <c r="GU435">
        <v>2.92236</v>
      </c>
      <c r="GV435">
        <v>2.38892</v>
      </c>
      <c r="GW435">
        <v>1.99829</v>
      </c>
      <c r="GX435">
        <v>2.65869</v>
      </c>
      <c r="GY435">
        <v>2.09351</v>
      </c>
      <c r="GZ435">
        <v>2.41821</v>
      </c>
      <c r="HA435">
        <v>45.2904</v>
      </c>
      <c r="HB435">
        <v>14.3422</v>
      </c>
      <c r="HC435">
        <v>18</v>
      </c>
      <c r="HD435">
        <v>377.914</v>
      </c>
      <c r="HE435">
        <v>677.695</v>
      </c>
      <c r="HF435">
        <v>23.0012</v>
      </c>
      <c r="HG435">
        <v>35.364</v>
      </c>
      <c r="HH435">
        <v>30.0001</v>
      </c>
      <c r="HI435">
        <v>35.391</v>
      </c>
      <c r="HJ435">
        <v>35.3568</v>
      </c>
      <c r="HK435">
        <v>58.4876</v>
      </c>
      <c r="HL435">
        <v>13.715</v>
      </c>
      <c r="HM435">
        <v>2.3376</v>
      </c>
      <c r="HN435">
        <v>23</v>
      </c>
      <c r="HO435">
        <v>1140.02</v>
      </c>
      <c r="HP435">
        <v>21.4592</v>
      </c>
      <c r="HQ435">
        <v>95.3718</v>
      </c>
      <c r="HR435">
        <v>98.7231</v>
      </c>
    </row>
    <row r="436" spans="1:226">
      <c r="A436">
        <v>420</v>
      </c>
      <c r="B436">
        <v>1656178472</v>
      </c>
      <c r="C436">
        <v>8675.5</v>
      </c>
      <c r="D436" t="s">
        <v>1202</v>
      </c>
      <c r="E436" t="s">
        <v>1203</v>
      </c>
      <c r="F436">
        <v>5</v>
      </c>
      <c r="G436" t="s">
        <v>1069</v>
      </c>
      <c r="H436" t="s">
        <v>354</v>
      </c>
      <c r="I436">
        <v>1656178464.21429</v>
      </c>
      <c r="J436">
        <f>(K436)/1000</f>
        <v>0</v>
      </c>
      <c r="K436">
        <f>IF(BF436, AN436, AH436)</f>
        <v>0</v>
      </c>
      <c r="L436">
        <f>IF(BF436, AI436, AG436)</f>
        <v>0</v>
      </c>
      <c r="M436">
        <f>BH436 - IF(AU436&gt;1, L436*BB436*100.0/(AW436*BV436), 0)</f>
        <v>0</v>
      </c>
      <c r="N436">
        <f>((T436-J436/2)*M436-L436)/(T436+J436/2)</f>
        <v>0</v>
      </c>
      <c r="O436">
        <f>N436*(BO436+BP436)/1000.0</f>
        <v>0</v>
      </c>
      <c r="P436">
        <f>(BH436 - IF(AU436&gt;1, L436*BB436*100.0/(AW436*BV436), 0))*(BO436+BP436)/1000.0</f>
        <v>0</v>
      </c>
      <c r="Q436">
        <f>2.0/((1/S436-1/R436)+SIGN(S436)*SQRT((1/S436-1/R436)*(1/S436-1/R436) + 4*BC436/((BC436+1)*(BC436+1))*(2*1/S436*1/R436-1/R436*1/R436)))</f>
        <v>0</v>
      </c>
      <c r="R436">
        <f>IF(LEFT(BD436,1)&lt;&gt;"0",IF(LEFT(BD436,1)="1",3.0,BE436),$D$5+$E$5*(BV436*BO436/($K$5*1000))+$F$5*(BV436*BO436/($K$5*1000))*MAX(MIN(BB436,$J$5),$I$5)*MAX(MIN(BB436,$J$5),$I$5)+$G$5*MAX(MIN(BB436,$J$5),$I$5)*(BV436*BO436/($K$5*1000))+$H$5*(BV436*BO436/($K$5*1000))*(BV436*BO436/($K$5*1000)))</f>
        <v>0</v>
      </c>
      <c r="S436">
        <f>J436*(1000-(1000*0.61365*exp(17.502*W436/(240.97+W436))/(BO436+BP436)+BJ436)/2)/(1000*0.61365*exp(17.502*W436/(240.97+W436))/(BO436+BP436)-BJ436)</f>
        <v>0</v>
      </c>
      <c r="T436">
        <f>1/((BC436+1)/(Q436/1.6)+1/(R436/1.37)) + BC436/((BC436+1)/(Q436/1.6) + BC436/(R436/1.37))</f>
        <v>0</v>
      </c>
      <c r="U436">
        <f>(AX436*BA436)</f>
        <v>0</v>
      </c>
      <c r="V436">
        <f>(BQ436+(U436+2*0.95*5.67E-8*(((BQ436+$B$7)+273)^4-(BQ436+273)^4)-44100*J436)/(1.84*29.3*R436+8*0.95*5.67E-8*(BQ436+273)^3))</f>
        <v>0</v>
      </c>
      <c r="W436">
        <f>($C$7*BR436+$D$7*BS436+$E$7*V436)</f>
        <v>0</v>
      </c>
      <c r="X436">
        <f>0.61365*exp(17.502*W436/(240.97+W436))</f>
        <v>0</v>
      </c>
      <c r="Y436">
        <f>(Z436/AA436*100)</f>
        <v>0</v>
      </c>
      <c r="Z436">
        <f>BJ436*(BO436+BP436)/1000</f>
        <v>0</v>
      </c>
      <c r="AA436">
        <f>0.61365*exp(17.502*BQ436/(240.97+BQ436))</f>
        <v>0</v>
      </c>
      <c r="AB436">
        <f>(X436-BJ436*(BO436+BP436)/1000)</f>
        <v>0</v>
      </c>
      <c r="AC436">
        <f>(-J436*44100)</f>
        <v>0</v>
      </c>
      <c r="AD436">
        <f>2*29.3*R436*0.92*(BQ436-W436)</f>
        <v>0</v>
      </c>
      <c r="AE436">
        <f>2*0.95*5.67E-8*(((BQ436+$B$7)+273)^4-(W436+273)^4)</f>
        <v>0</v>
      </c>
      <c r="AF436">
        <f>U436+AE436+AC436+AD436</f>
        <v>0</v>
      </c>
      <c r="AG436">
        <f>BN436*AU436*(BI436-BH436*(1000-AU436*BK436)/(1000-AU436*BJ436))/(100*BB436)</f>
        <v>0</v>
      </c>
      <c r="AH436">
        <f>1000*BN436*AU436*(BJ436-BK436)/(100*BB436*(1000-AU436*BJ436))</f>
        <v>0</v>
      </c>
      <c r="AI436">
        <f>(AJ436 - AK436 - BO436*1E3/(8.314*(BQ436+273.15)) * AM436/BN436 * AL436) * BN436/(100*BB436) * (1000 - BK436)/1000</f>
        <v>0</v>
      </c>
      <c r="AJ436">
        <v>1148.1568210809</v>
      </c>
      <c r="AK436">
        <v>1105.94690909091</v>
      </c>
      <c r="AL436">
        <v>3.35270730202491</v>
      </c>
      <c r="AM436">
        <v>66.8791295420707</v>
      </c>
      <c r="AN436">
        <f>(AP436 - AO436 + BO436*1E3/(8.314*(BQ436+273.15)) * AR436/BN436 * AQ436) * BN436/(100*BB436) * 1000/(1000 - AP436)</f>
        <v>0</v>
      </c>
      <c r="AO436">
        <v>21.4153348466131</v>
      </c>
      <c r="AP436">
        <v>24.4072118881119</v>
      </c>
      <c r="AQ436">
        <v>1.14978508995421e-05</v>
      </c>
      <c r="AR436">
        <v>78.9869845117547</v>
      </c>
      <c r="AS436">
        <v>56</v>
      </c>
      <c r="AT436">
        <v>11</v>
      </c>
      <c r="AU436">
        <f>IF(AS436*$H$13&gt;=AW436,1.0,(AW436/(AW436-AS436*$H$13)))</f>
        <v>0</v>
      </c>
      <c r="AV436">
        <f>(AU436-1)*100</f>
        <v>0</v>
      </c>
      <c r="AW436">
        <f>MAX(0,($B$13+$C$13*BV436)/(1+$D$13*BV436)*BO436/(BQ436+273)*$E$13)</f>
        <v>0</v>
      </c>
      <c r="AX436">
        <f>$B$11*BW436+$C$11*BX436+$F$11*CI436*(1-CL436)</f>
        <v>0</v>
      </c>
      <c r="AY436">
        <f>AX436*AZ436</f>
        <v>0</v>
      </c>
      <c r="AZ436">
        <f>($B$11*$D$9+$C$11*$D$9+$F$11*((CV436+CN436)/MAX(CV436+CN436+CW436, 0.1)*$I$9+CW436/MAX(CV436+CN436+CW436, 0.1)*$J$9))/($B$11+$C$11+$F$11)</f>
        <v>0</v>
      </c>
      <c r="BA436">
        <f>($B$11*$K$9+$C$11*$K$9+$F$11*((CV436+CN436)/MAX(CV436+CN436+CW436, 0.1)*$P$9+CW436/MAX(CV436+CN436+CW436, 0.1)*$Q$9))/($B$11+$C$11+$F$11)</f>
        <v>0</v>
      </c>
      <c r="BB436">
        <v>2.18</v>
      </c>
      <c r="BC436">
        <v>0.5</v>
      </c>
      <c r="BD436" t="s">
        <v>355</v>
      </c>
      <c r="BE436">
        <v>2</v>
      </c>
      <c r="BF436" t="b">
        <v>1</v>
      </c>
      <c r="BG436">
        <v>1656178464.21429</v>
      </c>
      <c r="BH436">
        <v>1054.97071428571</v>
      </c>
      <c r="BI436">
        <v>1108.81035714286</v>
      </c>
      <c r="BJ436">
        <v>24.4084107142857</v>
      </c>
      <c r="BK436">
        <v>21.4136785714286</v>
      </c>
      <c r="BL436">
        <v>1052.64142857143</v>
      </c>
      <c r="BM436">
        <v>24.3568571428571</v>
      </c>
      <c r="BN436">
        <v>499.996321428571</v>
      </c>
      <c r="BO436">
        <v>76.3384357142857</v>
      </c>
      <c r="BP436">
        <v>0.0999832928571428</v>
      </c>
      <c r="BQ436">
        <v>27.7160607142857</v>
      </c>
      <c r="BR436">
        <v>28.8114321428571</v>
      </c>
      <c r="BS436">
        <v>999.9</v>
      </c>
      <c r="BT436">
        <v>0</v>
      </c>
      <c r="BU436">
        <v>0</v>
      </c>
      <c r="BV436">
        <v>9989.24071428571</v>
      </c>
      <c r="BW436">
        <v>0</v>
      </c>
      <c r="BX436">
        <v>1990.62428571429</v>
      </c>
      <c r="BY436">
        <v>-53.8398928571428</v>
      </c>
      <c r="BZ436">
        <v>1081.36571428571</v>
      </c>
      <c r="CA436">
        <v>1133.07428571429</v>
      </c>
      <c r="CB436">
        <v>2.99474392857143</v>
      </c>
      <c r="CC436">
        <v>1108.81035714286</v>
      </c>
      <c r="CD436">
        <v>21.4136785714286</v>
      </c>
      <c r="CE436">
        <v>1.86329964285714</v>
      </c>
      <c r="CF436">
        <v>1.63468535714286</v>
      </c>
      <c r="CG436">
        <v>16.3281857142857</v>
      </c>
      <c r="CH436">
        <v>14.289725</v>
      </c>
      <c r="CI436">
        <v>2000.0225</v>
      </c>
      <c r="CJ436">
        <v>0.980002392857143</v>
      </c>
      <c r="CK436">
        <v>0.0199979607142857</v>
      </c>
      <c r="CL436">
        <v>0</v>
      </c>
      <c r="CM436">
        <v>2.43279285714286</v>
      </c>
      <c r="CN436">
        <v>0</v>
      </c>
      <c r="CO436">
        <v>4143.315</v>
      </c>
      <c r="CP436">
        <v>16705.6</v>
      </c>
      <c r="CQ436">
        <v>48.812</v>
      </c>
      <c r="CR436">
        <v>51.0088571428571</v>
      </c>
      <c r="CS436">
        <v>49.9126428571428</v>
      </c>
      <c r="CT436">
        <v>48.687</v>
      </c>
      <c r="CU436">
        <v>47.937</v>
      </c>
      <c r="CV436">
        <v>1960.03</v>
      </c>
      <c r="CW436">
        <v>40</v>
      </c>
      <c r="CX436">
        <v>0</v>
      </c>
      <c r="CY436">
        <v>1656178471.2</v>
      </c>
      <c r="CZ436">
        <v>0</v>
      </c>
      <c r="DA436">
        <v>0</v>
      </c>
      <c r="DB436" t="s">
        <v>356</v>
      </c>
      <c r="DC436">
        <v>1656081796.1</v>
      </c>
      <c r="DD436">
        <v>1656081786.6</v>
      </c>
      <c r="DE436">
        <v>0</v>
      </c>
      <c r="DF436">
        <v>0.447</v>
      </c>
      <c r="DG436">
        <v>0.012</v>
      </c>
      <c r="DH436">
        <v>1.816</v>
      </c>
      <c r="DI436">
        <v>-0.091</v>
      </c>
      <c r="DJ436">
        <v>420</v>
      </c>
      <c r="DK436">
        <v>13</v>
      </c>
      <c r="DL436">
        <v>0.64</v>
      </c>
      <c r="DM436">
        <v>0.22</v>
      </c>
      <c r="DN436">
        <v>-53.7544926829268</v>
      </c>
      <c r="DO436">
        <v>-0.984817940150716</v>
      </c>
      <c r="DP436">
        <v>0.203515498768874</v>
      </c>
      <c r="DQ436">
        <v>0</v>
      </c>
      <c r="DR436">
        <v>2.99842512195122</v>
      </c>
      <c r="DS436">
        <v>-0.065120957641282</v>
      </c>
      <c r="DT436">
        <v>0.00653463870722081</v>
      </c>
      <c r="DU436">
        <v>1</v>
      </c>
      <c r="DV436">
        <v>1</v>
      </c>
      <c r="DW436">
        <v>2</v>
      </c>
      <c r="DX436" t="s">
        <v>375</v>
      </c>
      <c r="DY436">
        <v>2.79503</v>
      </c>
      <c r="DZ436">
        <v>2.71645</v>
      </c>
      <c r="EA436">
        <v>0.146497</v>
      </c>
      <c r="EB436">
        <v>0.150963</v>
      </c>
      <c r="EC436">
        <v>0.0872231</v>
      </c>
      <c r="ED436">
        <v>0.078948</v>
      </c>
      <c r="EE436">
        <v>23691.1</v>
      </c>
      <c r="EF436">
        <v>20465.5</v>
      </c>
      <c r="EG436">
        <v>24888.6</v>
      </c>
      <c r="EH436">
        <v>23512</v>
      </c>
      <c r="EI436">
        <v>38872.3</v>
      </c>
      <c r="EJ436">
        <v>35900.4</v>
      </c>
      <c r="EK436">
        <v>45100.2</v>
      </c>
      <c r="EL436">
        <v>42017</v>
      </c>
      <c r="EM436">
        <v>1.61068</v>
      </c>
      <c r="EN436">
        <v>2.05588</v>
      </c>
      <c r="EO436">
        <v>0.0427589</v>
      </c>
      <c r="EP436">
        <v>0</v>
      </c>
      <c r="EQ436">
        <v>28.1083</v>
      </c>
      <c r="ER436">
        <v>999.9</v>
      </c>
      <c r="ES436">
        <v>25.101</v>
      </c>
      <c r="ET436">
        <v>41.523</v>
      </c>
      <c r="EU436">
        <v>26.4317</v>
      </c>
      <c r="EV436">
        <v>53.2736</v>
      </c>
      <c r="EW436">
        <v>33.0288</v>
      </c>
      <c r="EX436">
        <v>2</v>
      </c>
      <c r="EY436">
        <v>0.651176</v>
      </c>
      <c r="EZ436">
        <v>4.83653</v>
      </c>
      <c r="FA436">
        <v>20.1743</v>
      </c>
      <c r="FB436">
        <v>5.23346</v>
      </c>
      <c r="FC436">
        <v>11.992</v>
      </c>
      <c r="FD436">
        <v>4.95505</v>
      </c>
      <c r="FE436">
        <v>3.30393</v>
      </c>
      <c r="FF436">
        <v>9999</v>
      </c>
      <c r="FG436">
        <v>313.3</v>
      </c>
      <c r="FH436">
        <v>3912.2</v>
      </c>
      <c r="FI436">
        <v>9999</v>
      </c>
      <c r="FJ436">
        <v>1.86815</v>
      </c>
      <c r="FK436">
        <v>1.86401</v>
      </c>
      <c r="FL436">
        <v>1.87135</v>
      </c>
      <c r="FM436">
        <v>1.8626</v>
      </c>
      <c r="FN436">
        <v>1.86188</v>
      </c>
      <c r="FO436">
        <v>1.86824</v>
      </c>
      <c r="FP436">
        <v>1.85838</v>
      </c>
      <c r="FQ436">
        <v>1.86462</v>
      </c>
      <c r="FR436">
        <v>5</v>
      </c>
      <c r="FS436">
        <v>0</v>
      </c>
      <c r="FT436">
        <v>0</v>
      </c>
      <c r="FU436">
        <v>0</v>
      </c>
      <c r="FV436" t="s">
        <v>358</v>
      </c>
      <c r="FW436" t="s">
        <v>359</v>
      </c>
      <c r="FX436" t="s">
        <v>360</v>
      </c>
      <c r="FY436" t="s">
        <v>360</v>
      </c>
      <c r="FZ436" t="s">
        <v>360</v>
      </c>
      <c r="GA436" t="s">
        <v>360</v>
      </c>
      <c r="GB436">
        <v>0</v>
      </c>
      <c r="GC436">
        <v>100</v>
      </c>
      <c r="GD436">
        <v>100</v>
      </c>
      <c r="GE436">
        <v>2.38</v>
      </c>
      <c r="GF436">
        <v>0.0515</v>
      </c>
      <c r="GG436">
        <v>0.394990895927804</v>
      </c>
      <c r="GH436">
        <v>0.00311535208462502</v>
      </c>
      <c r="GI436">
        <v>-2.16445174003142e-06</v>
      </c>
      <c r="GJ436">
        <v>9.0383515404126e-10</v>
      </c>
      <c r="GK436">
        <v>0.0515542376217994</v>
      </c>
      <c r="GL436">
        <v>0</v>
      </c>
      <c r="GM436">
        <v>0</v>
      </c>
      <c r="GN436">
        <v>0</v>
      </c>
      <c r="GO436">
        <v>18</v>
      </c>
      <c r="GP436">
        <v>2154</v>
      </c>
      <c r="GQ436">
        <v>2</v>
      </c>
      <c r="GR436">
        <v>17</v>
      </c>
      <c r="GS436">
        <v>1611.3</v>
      </c>
      <c r="GT436">
        <v>1611.4</v>
      </c>
      <c r="GU436">
        <v>2.9541</v>
      </c>
      <c r="GV436">
        <v>2.38281</v>
      </c>
      <c r="GW436">
        <v>1.99829</v>
      </c>
      <c r="GX436">
        <v>2.65869</v>
      </c>
      <c r="GY436">
        <v>2.09351</v>
      </c>
      <c r="GZ436">
        <v>2.43896</v>
      </c>
      <c r="HA436">
        <v>45.2904</v>
      </c>
      <c r="HB436">
        <v>14.3422</v>
      </c>
      <c r="HC436">
        <v>18</v>
      </c>
      <c r="HD436">
        <v>377.844</v>
      </c>
      <c r="HE436">
        <v>677.705</v>
      </c>
      <c r="HF436">
        <v>23.0007</v>
      </c>
      <c r="HG436">
        <v>35.3672</v>
      </c>
      <c r="HH436">
        <v>30.0001</v>
      </c>
      <c r="HI436">
        <v>35.3931</v>
      </c>
      <c r="HJ436">
        <v>35.3598</v>
      </c>
      <c r="HK436">
        <v>59.1171</v>
      </c>
      <c r="HL436">
        <v>13.715</v>
      </c>
      <c r="HM436">
        <v>1.96569</v>
      </c>
      <c r="HN436">
        <v>23</v>
      </c>
      <c r="HO436">
        <v>1160.24</v>
      </c>
      <c r="HP436">
        <v>21.4592</v>
      </c>
      <c r="HQ436">
        <v>95.3726</v>
      </c>
      <c r="HR436">
        <v>98.7213</v>
      </c>
    </row>
    <row r="437" spans="1:226">
      <c r="A437">
        <v>421</v>
      </c>
      <c r="B437">
        <v>1656178477</v>
      </c>
      <c r="C437">
        <v>8680.5</v>
      </c>
      <c r="D437" t="s">
        <v>1204</v>
      </c>
      <c r="E437" t="s">
        <v>1205</v>
      </c>
      <c r="F437">
        <v>5</v>
      </c>
      <c r="G437" t="s">
        <v>1069</v>
      </c>
      <c r="H437" t="s">
        <v>354</v>
      </c>
      <c r="I437">
        <v>1656178469.5</v>
      </c>
      <c r="J437">
        <f>(K437)/1000</f>
        <v>0</v>
      </c>
      <c r="K437">
        <f>IF(BF437, AN437, AH437)</f>
        <v>0</v>
      </c>
      <c r="L437">
        <f>IF(BF437, AI437, AG437)</f>
        <v>0</v>
      </c>
      <c r="M437">
        <f>BH437 - IF(AU437&gt;1, L437*BB437*100.0/(AW437*BV437), 0)</f>
        <v>0</v>
      </c>
      <c r="N437">
        <f>((T437-J437/2)*M437-L437)/(T437+J437/2)</f>
        <v>0</v>
      </c>
      <c r="O437">
        <f>N437*(BO437+BP437)/1000.0</f>
        <v>0</v>
      </c>
      <c r="P437">
        <f>(BH437 - IF(AU437&gt;1, L437*BB437*100.0/(AW437*BV437), 0))*(BO437+BP437)/1000.0</f>
        <v>0</v>
      </c>
      <c r="Q437">
        <f>2.0/((1/S437-1/R437)+SIGN(S437)*SQRT((1/S437-1/R437)*(1/S437-1/R437) + 4*BC437/((BC437+1)*(BC437+1))*(2*1/S437*1/R437-1/R437*1/R437)))</f>
        <v>0</v>
      </c>
      <c r="R437">
        <f>IF(LEFT(BD437,1)&lt;&gt;"0",IF(LEFT(BD437,1)="1",3.0,BE437),$D$5+$E$5*(BV437*BO437/($K$5*1000))+$F$5*(BV437*BO437/($K$5*1000))*MAX(MIN(BB437,$J$5),$I$5)*MAX(MIN(BB437,$J$5),$I$5)+$G$5*MAX(MIN(BB437,$J$5),$I$5)*(BV437*BO437/($K$5*1000))+$H$5*(BV437*BO437/($K$5*1000))*(BV437*BO437/($K$5*1000)))</f>
        <v>0</v>
      </c>
      <c r="S437">
        <f>J437*(1000-(1000*0.61365*exp(17.502*W437/(240.97+W437))/(BO437+BP437)+BJ437)/2)/(1000*0.61365*exp(17.502*W437/(240.97+W437))/(BO437+BP437)-BJ437)</f>
        <v>0</v>
      </c>
      <c r="T437">
        <f>1/((BC437+1)/(Q437/1.6)+1/(R437/1.37)) + BC437/((BC437+1)/(Q437/1.6) + BC437/(R437/1.37))</f>
        <v>0</v>
      </c>
      <c r="U437">
        <f>(AX437*BA437)</f>
        <v>0</v>
      </c>
      <c r="V437">
        <f>(BQ437+(U437+2*0.95*5.67E-8*(((BQ437+$B$7)+273)^4-(BQ437+273)^4)-44100*J437)/(1.84*29.3*R437+8*0.95*5.67E-8*(BQ437+273)^3))</f>
        <v>0</v>
      </c>
      <c r="W437">
        <f>($C$7*BR437+$D$7*BS437+$E$7*V437)</f>
        <v>0</v>
      </c>
      <c r="X437">
        <f>0.61365*exp(17.502*W437/(240.97+W437))</f>
        <v>0</v>
      </c>
      <c r="Y437">
        <f>(Z437/AA437*100)</f>
        <v>0</v>
      </c>
      <c r="Z437">
        <f>BJ437*(BO437+BP437)/1000</f>
        <v>0</v>
      </c>
      <c r="AA437">
        <f>0.61365*exp(17.502*BQ437/(240.97+BQ437))</f>
        <v>0</v>
      </c>
      <c r="AB437">
        <f>(X437-BJ437*(BO437+BP437)/1000)</f>
        <v>0</v>
      </c>
      <c r="AC437">
        <f>(-J437*44100)</f>
        <v>0</v>
      </c>
      <c r="AD437">
        <f>2*29.3*R437*0.92*(BQ437-W437)</f>
        <v>0</v>
      </c>
      <c r="AE437">
        <f>2*0.95*5.67E-8*(((BQ437+$B$7)+273)^4-(W437+273)^4)</f>
        <v>0</v>
      </c>
      <c r="AF437">
        <f>U437+AE437+AC437+AD437</f>
        <v>0</v>
      </c>
      <c r="AG437">
        <f>BN437*AU437*(BI437-BH437*(1000-AU437*BK437)/(1000-AU437*BJ437))/(100*BB437)</f>
        <v>0</v>
      </c>
      <c r="AH437">
        <f>1000*BN437*AU437*(BJ437-BK437)/(100*BB437*(1000-AU437*BJ437))</f>
        <v>0</v>
      </c>
      <c r="AI437">
        <f>(AJ437 - AK437 - BO437*1E3/(8.314*(BQ437+273.15)) * AM437/BN437 * AL437) * BN437/(100*BB437) * (1000 - BK437)/1000</f>
        <v>0</v>
      </c>
      <c r="AJ437">
        <v>1165.18118464297</v>
      </c>
      <c r="AK437">
        <v>1122.78212121212</v>
      </c>
      <c r="AL437">
        <v>3.34040377494689</v>
      </c>
      <c r="AM437">
        <v>66.8791295420707</v>
      </c>
      <c r="AN437">
        <f>(AP437 - AO437 + BO437*1E3/(8.314*(BQ437+273.15)) * AR437/BN437 * AQ437) * BN437/(100*BB437) * 1000/(1000 - AP437)</f>
        <v>0</v>
      </c>
      <c r="AO437">
        <v>21.3989564031297</v>
      </c>
      <c r="AP437">
        <v>24.3881398601399</v>
      </c>
      <c r="AQ437">
        <v>-3.52418700128718e-05</v>
      </c>
      <c r="AR437">
        <v>78.9869845117547</v>
      </c>
      <c r="AS437">
        <v>56</v>
      </c>
      <c r="AT437">
        <v>11</v>
      </c>
      <c r="AU437">
        <f>IF(AS437*$H$13&gt;=AW437,1.0,(AW437/(AW437-AS437*$H$13)))</f>
        <v>0</v>
      </c>
      <c r="AV437">
        <f>(AU437-1)*100</f>
        <v>0</v>
      </c>
      <c r="AW437">
        <f>MAX(0,($B$13+$C$13*BV437)/(1+$D$13*BV437)*BO437/(BQ437+273)*$E$13)</f>
        <v>0</v>
      </c>
      <c r="AX437">
        <f>$B$11*BW437+$C$11*BX437+$F$11*CI437*(1-CL437)</f>
        <v>0</v>
      </c>
      <c r="AY437">
        <f>AX437*AZ437</f>
        <v>0</v>
      </c>
      <c r="AZ437">
        <f>($B$11*$D$9+$C$11*$D$9+$F$11*((CV437+CN437)/MAX(CV437+CN437+CW437, 0.1)*$I$9+CW437/MAX(CV437+CN437+CW437, 0.1)*$J$9))/($B$11+$C$11+$F$11)</f>
        <v>0</v>
      </c>
      <c r="BA437">
        <f>($B$11*$K$9+$C$11*$K$9+$F$11*((CV437+CN437)/MAX(CV437+CN437+CW437, 0.1)*$P$9+CW437/MAX(CV437+CN437+CW437, 0.1)*$Q$9))/($B$11+$C$11+$F$11)</f>
        <v>0</v>
      </c>
      <c r="BB437">
        <v>2.18</v>
      </c>
      <c r="BC437">
        <v>0.5</v>
      </c>
      <c r="BD437" t="s">
        <v>355</v>
      </c>
      <c r="BE437">
        <v>2</v>
      </c>
      <c r="BF437" t="b">
        <v>1</v>
      </c>
      <c r="BG437">
        <v>1656178469.5</v>
      </c>
      <c r="BH437">
        <v>1072.4237037037</v>
      </c>
      <c r="BI437">
        <v>1126.32518518519</v>
      </c>
      <c r="BJ437">
        <v>24.4041148148148</v>
      </c>
      <c r="BK437">
        <v>21.3960814814815</v>
      </c>
      <c r="BL437">
        <v>1070.06740740741</v>
      </c>
      <c r="BM437">
        <v>24.3525518518518</v>
      </c>
      <c r="BN437">
        <v>500.009185185185</v>
      </c>
      <c r="BO437">
        <v>76.3382296296296</v>
      </c>
      <c r="BP437">
        <v>0.0999741148148148</v>
      </c>
      <c r="BQ437">
        <v>27.7184148148148</v>
      </c>
      <c r="BR437">
        <v>28.8113037037037</v>
      </c>
      <c r="BS437">
        <v>999.9</v>
      </c>
      <c r="BT437">
        <v>0</v>
      </c>
      <c r="BU437">
        <v>0</v>
      </c>
      <c r="BV437">
        <v>9992.70962962963</v>
      </c>
      <c r="BW437">
        <v>0</v>
      </c>
      <c r="BX437">
        <v>2127.88703703704</v>
      </c>
      <c r="BY437">
        <v>-53.9005259259259</v>
      </c>
      <c r="BZ437">
        <v>1099.25</v>
      </c>
      <c r="CA437">
        <v>1150.95037037037</v>
      </c>
      <c r="CB437">
        <v>3.00803888888889</v>
      </c>
      <c r="CC437">
        <v>1126.32518518519</v>
      </c>
      <c r="CD437">
        <v>21.3960814814815</v>
      </c>
      <c r="CE437">
        <v>1.8629662962963</v>
      </c>
      <c r="CF437">
        <v>1.63333851851852</v>
      </c>
      <c r="CG437">
        <v>16.3253740740741</v>
      </c>
      <c r="CH437">
        <v>14.2769703703704</v>
      </c>
      <c r="CI437">
        <v>2000.02740740741</v>
      </c>
      <c r="CJ437">
        <v>0.980002333333334</v>
      </c>
      <c r="CK437">
        <v>0.0199980222222222</v>
      </c>
      <c r="CL437">
        <v>0</v>
      </c>
      <c r="CM437">
        <v>2.49011111111111</v>
      </c>
      <c r="CN437">
        <v>0</v>
      </c>
      <c r="CO437">
        <v>4157.03851851852</v>
      </c>
      <c r="CP437">
        <v>16705.6296296296</v>
      </c>
      <c r="CQ437">
        <v>48.812</v>
      </c>
      <c r="CR437">
        <v>51.0252592592593</v>
      </c>
      <c r="CS437">
        <v>49.9324074074074</v>
      </c>
      <c r="CT437">
        <v>48.687</v>
      </c>
      <c r="CU437">
        <v>47.937</v>
      </c>
      <c r="CV437">
        <v>1960.03222222222</v>
      </c>
      <c r="CW437">
        <v>40</v>
      </c>
      <c r="CX437">
        <v>0</v>
      </c>
      <c r="CY437">
        <v>1656178476</v>
      </c>
      <c r="CZ437">
        <v>0</v>
      </c>
      <c r="DA437">
        <v>0</v>
      </c>
      <c r="DB437" t="s">
        <v>356</v>
      </c>
      <c r="DC437">
        <v>1656081796.1</v>
      </c>
      <c r="DD437">
        <v>1656081786.6</v>
      </c>
      <c r="DE437">
        <v>0</v>
      </c>
      <c r="DF437">
        <v>0.447</v>
      </c>
      <c r="DG437">
        <v>0.012</v>
      </c>
      <c r="DH437">
        <v>1.816</v>
      </c>
      <c r="DI437">
        <v>-0.091</v>
      </c>
      <c r="DJ437">
        <v>420</v>
      </c>
      <c r="DK437">
        <v>13</v>
      </c>
      <c r="DL437">
        <v>0.64</v>
      </c>
      <c r="DM437">
        <v>0.22</v>
      </c>
      <c r="DN437">
        <v>-53.8745175</v>
      </c>
      <c r="DO437">
        <v>-0.228588742964166</v>
      </c>
      <c r="DP437">
        <v>0.121856119845291</v>
      </c>
      <c r="DQ437">
        <v>0</v>
      </c>
      <c r="DR437">
        <v>3.001668</v>
      </c>
      <c r="DS437">
        <v>0.0691796622889278</v>
      </c>
      <c r="DT437">
        <v>0.0177821163251172</v>
      </c>
      <c r="DU437">
        <v>1</v>
      </c>
      <c r="DV437">
        <v>1</v>
      </c>
      <c r="DW437">
        <v>2</v>
      </c>
      <c r="DX437" t="s">
        <v>375</v>
      </c>
      <c r="DY437">
        <v>2.79469</v>
      </c>
      <c r="DZ437">
        <v>2.71641</v>
      </c>
      <c r="EA437">
        <v>0.147914</v>
      </c>
      <c r="EB437">
        <v>0.152377</v>
      </c>
      <c r="EC437">
        <v>0.0871654</v>
      </c>
      <c r="ED437">
        <v>0.0786908</v>
      </c>
      <c r="EE437">
        <v>23651.1</v>
      </c>
      <c r="EF437">
        <v>20431.5</v>
      </c>
      <c r="EG437">
        <v>24888</v>
      </c>
      <c r="EH437">
        <v>23512.2</v>
      </c>
      <c r="EI437">
        <v>38874.3</v>
      </c>
      <c r="EJ437">
        <v>35910.6</v>
      </c>
      <c r="EK437">
        <v>45099.6</v>
      </c>
      <c r="EL437">
        <v>42017.2</v>
      </c>
      <c r="EM437">
        <v>1.6106</v>
      </c>
      <c r="EN437">
        <v>2.05607</v>
      </c>
      <c r="EO437">
        <v>0.0425242</v>
      </c>
      <c r="EP437">
        <v>0</v>
      </c>
      <c r="EQ437">
        <v>28.1063</v>
      </c>
      <c r="ER437">
        <v>999.9</v>
      </c>
      <c r="ES437">
        <v>25.076</v>
      </c>
      <c r="ET437">
        <v>41.523</v>
      </c>
      <c r="EU437">
        <v>26.4041</v>
      </c>
      <c r="EV437">
        <v>53.1336</v>
      </c>
      <c r="EW437">
        <v>33.2292</v>
      </c>
      <c r="EX437">
        <v>2</v>
      </c>
      <c r="EY437">
        <v>0.651392</v>
      </c>
      <c r="EZ437">
        <v>4.83179</v>
      </c>
      <c r="FA437">
        <v>20.1743</v>
      </c>
      <c r="FB437">
        <v>5.23361</v>
      </c>
      <c r="FC437">
        <v>11.9921</v>
      </c>
      <c r="FD437">
        <v>4.95545</v>
      </c>
      <c r="FE437">
        <v>3.30398</v>
      </c>
      <c r="FF437">
        <v>9999</v>
      </c>
      <c r="FG437">
        <v>313.3</v>
      </c>
      <c r="FH437">
        <v>3912.5</v>
      </c>
      <c r="FI437">
        <v>9999</v>
      </c>
      <c r="FJ437">
        <v>1.86815</v>
      </c>
      <c r="FK437">
        <v>1.86401</v>
      </c>
      <c r="FL437">
        <v>1.87135</v>
      </c>
      <c r="FM437">
        <v>1.86263</v>
      </c>
      <c r="FN437">
        <v>1.86188</v>
      </c>
      <c r="FO437">
        <v>1.86822</v>
      </c>
      <c r="FP437">
        <v>1.85837</v>
      </c>
      <c r="FQ437">
        <v>1.86461</v>
      </c>
      <c r="FR437">
        <v>5</v>
      </c>
      <c r="FS437">
        <v>0</v>
      </c>
      <c r="FT437">
        <v>0</v>
      </c>
      <c r="FU437">
        <v>0</v>
      </c>
      <c r="FV437" t="s">
        <v>358</v>
      </c>
      <c r="FW437" t="s">
        <v>359</v>
      </c>
      <c r="FX437" t="s">
        <v>360</v>
      </c>
      <c r="FY437" t="s">
        <v>360</v>
      </c>
      <c r="FZ437" t="s">
        <v>360</v>
      </c>
      <c r="GA437" t="s">
        <v>360</v>
      </c>
      <c r="GB437">
        <v>0</v>
      </c>
      <c r="GC437">
        <v>100</v>
      </c>
      <c r="GD437">
        <v>100</v>
      </c>
      <c r="GE437">
        <v>2.4</v>
      </c>
      <c r="GF437">
        <v>0.0515</v>
      </c>
      <c r="GG437">
        <v>0.394990895927804</v>
      </c>
      <c r="GH437">
        <v>0.00311535208462502</v>
      </c>
      <c r="GI437">
        <v>-2.16445174003142e-06</v>
      </c>
      <c r="GJ437">
        <v>9.0383515404126e-10</v>
      </c>
      <c r="GK437">
        <v>0.0515542376217994</v>
      </c>
      <c r="GL437">
        <v>0</v>
      </c>
      <c r="GM437">
        <v>0</v>
      </c>
      <c r="GN437">
        <v>0</v>
      </c>
      <c r="GO437">
        <v>18</v>
      </c>
      <c r="GP437">
        <v>2154</v>
      </c>
      <c r="GQ437">
        <v>2</v>
      </c>
      <c r="GR437">
        <v>17</v>
      </c>
      <c r="GS437">
        <v>1611.3</v>
      </c>
      <c r="GT437">
        <v>1611.5</v>
      </c>
      <c r="GU437">
        <v>2.9895</v>
      </c>
      <c r="GV437">
        <v>2.38281</v>
      </c>
      <c r="GW437">
        <v>1.99829</v>
      </c>
      <c r="GX437">
        <v>2.65869</v>
      </c>
      <c r="GY437">
        <v>2.09351</v>
      </c>
      <c r="GZ437">
        <v>2.41821</v>
      </c>
      <c r="HA437">
        <v>45.2904</v>
      </c>
      <c r="HB437">
        <v>14.3422</v>
      </c>
      <c r="HC437">
        <v>18</v>
      </c>
      <c r="HD437">
        <v>377.805</v>
      </c>
      <c r="HE437">
        <v>677.892</v>
      </c>
      <c r="HF437">
        <v>22.9995</v>
      </c>
      <c r="HG437">
        <v>35.3684</v>
      </c>
      <c r="HH437">
        <v>30.0001</v>
      </c>
      <c r="HI437">
        <v>35.3935</v>
      </c>
      <c r="HJ437">
        <v>35.3609</v>
      </c>
      <c r="HK437">
        <v>59.8171</v>
      </c>
      <c r="HL437">
        <v>13.4253</v>
      </c>
      <c r="HM437">
        <v>1.96569</v>
      </c>
      <c r="HN437">
        <v>23</v>
      </c>
      <c r="HO437">
        <v>1173.68</v>
      </c>
      <c r="HP437">
        <v>21.4698</v>
      </c>
      <c r="HQ437">
        <v>95.371</v>
      </c>
      <c r="HR437">
        <v>98.7218</v>
      </c>
    </row>
    <row r="438" spans="1:226">
      <c r="A438">
        <v>422</v>
      </c>
      <c r="B438">
        <v>1656178482</v>
      </c>
      <c r="C438">
        <v>8685.5</v>
      </c>
      <c r="D438" t="s">
        <v>1206</v>
      </c>
      <c r="E438" t="s">
        <v>1207</v>
      </c>
      <c r="F438">
        <v>5</v>
      </c>
      <c r="G438" t="s">
        <v>1069</v>
      </c>
      <c r="H438" t="s">
        <v>354</v>
      </c>
      <c r="I438">
        <v>1656178474.21429</v>
      </c>
      <c r="J438">
        <f>(K438)/1000</f>
        <v>0</v>
      </c>
      <c r="K438">
        <f>IF(BF438, AN438, AH438)</f>
        <v>0</v>
      </c>
      <c r="L438">
        <f>IF(BF438, AI438, AG438)</f>
        <v>0</v>
      </c>
      <c r="M438">
        <f>BH438 - IF(AU438&gt;1, L438*BB438*100.0/(AW438*BV438), 0)</f>
        <v>0</v>
      </c>
      <c r="N438">
        <f>((T438-J438/2)*M438-L438)/(T438+J438/2)</f>
        <v>0</v>
      </c>
      <c r="O438">
        <f>N438*(BO438+BP438)/1000.0</f>
        <v>0</v>
      </c>
      <c r="P438">
        <f>(BH438 - IF(AU438&gt;1, L438*BB438*100.0/(AW438*BV438), 0))*(BO438+BP438)/1000.0</f>
        <v>0</v>
      </c>
      <c r="Q438">
        <f>2.0/((1/S438-1/R438)+SIGN(S438)*SQRT((1/S438-1/R438)*(1/S438-1/R438) + 4*BC438/((BC438+1)*(BC438+1))*(2*1/S438*1/R438-1/R438*1/R438)))</f>
        <v>0</v>
      </c>
      <c r="R438">
        <f>IF(LEFT(BD438,1)&lt;&gt;"0",IF(LEFT(BD438,1)="1",3.0,BE438),$D$5+$E$5*(BV438*BO438/($K$5*1000))+$F$5*(BV438*BO438/($K$5*1000))*MAX(MIN(BB438,$J$5),$I$5)*MAX(MIN(BB438,$J$5),$I$5)+$G$5*MAX(MIN(BB438,$J$5),$I$5)*(BV438*BO438/($K$5*1000))+$H$5*(BV438*BO438/($K$5*1000))*(BV438*BO438/($K$5*1000)))</f>
        <v>0</v>
      </c>
      <c r="S438">
        <f>J438*(1000-(1000*0.61365*exp(17.502*W438/(240.97+W438))/(BO438+BP438)+BJ438)/2)/(1000*0.61365*exp(17.502*W438/(240.97+W438))/(BO438+BP438)-BJ438)</f>
        <v>0</v>
      </c>
      <c r="T438">
        <f>1/((BC438+1)/(Q438/1.6)+1/(R438/1.37)) + BC438/((BC438+1)/(Q438/1.6) + BC438/(R438/1.37))</f>
        <v>0</v>
      </c>
      <c r="U438">
        <f>(AX438*BA438)</f>
        <v>0</v>
      </c>
      <c r="V438">
        <f>(BQ438+(U438+2*0.95*5.67E-8*(((BQ438+$B$7)+273)^4-(BQ438+273)^4)-44100*J438)/(1.84*29.3*R438+8*0.95*5.67E-8*(BQ438+273)^3))</f>
        <v>0</v>
      </c>
      <c r="W438">
        <f>($C$7*BR438+$D$7*BS438+$E$7*V438)</f>
        <v>0</v>
      </c>
      <c r="X438">
        <f>0.61365*exp(17.502*W438/(240.97+W438))</f>
        <v>0</v>
      </c>
      <c r="Y438">
        <f>(Z438/AA438*100)</f>
        <v>0</v>
      </c>
      <c r="Z438">
        <f>BJ438*(BO438+BP438)/1000</f>
        <v>0</v>
      </c>
      <c r="AA438">
        <f>0.61365*exp(17.502*BQ438/(240.97+BQ438))</f>
        <v>0</v>
      </c>
      <c r="AB438">
        <f>(X438-BJ438*(BO438+BP438)/1000)</f>
        <v>0</v>
      </c>
      <c r="AC438">
        <f>(-J438*44100)</f>
        <v>0</v>
      </c>
      <c r="AD438">
        <f>2*29.3*R438*0.92*(BQ438-W438)</f>
        <v>0</v>
      </c>
      <c r="AE438">
        <f>2*0.95*5.67E-8*(((BQ438+$B$7)+273)^4-(W438+273)^4)</f>
        <v>0</v>
      </c>
      <c r="AF438">
        <f>U438+AE438+AC438+AD438</f>
        <v>0</v>
      </c>
      <c r="AG438">
        <f>BN438*AU438*(BI438-BH438*(1000-AU438*BK438)/(1000-AU438*BJ438))/(100*BB438)</f>
        <v>0</v>
      </c>
      <c r="AH438">
        <f>1000*BN438*AU438*(BJ438-BK438)/(100*BB438*(1000-AU438*BJ438))</f>
        <v>0</v>
      </c>
      <c r="AI438">
        <f>(AJ438 - AK438 - BO438*1E3/(8.314*(BQ438+273.15)) * AM438/BN438 * AL438) * BN438/(100*BB438) * (1000 - BK438)/1000</f>
        <v>0</v>
      </c>
      <c r="AJ438">
        <v>1182.37709496773</v>
      </c>
      <c r="AK438">
        <v>1139.83454545454</v>
      </c>
      <c r="AL438">
        <v>3.3887986361821</v>
      </c>
      <c r="AM438">
        <v>66.8791295420707</v>
      </c>
      <c r="AN438">
        <f>(AP438 - AO438 + BO438*1E3/(8.314*(BQ438+273.15)) * AR438/BN438 * AQ438) * BN438/(100*BB438) * 1000/(1000 - AP438)</f>
        <v>0</v>
      </c>
      <c r="AO438">
        <v>21.3190558360783</v>
      </c>
      <c r="AP438">
        <v>24.3478167832168</v>
      </c>
      <c r="AQ438">
        <v>-0.00875810755758876</v>
      </c>
      <c r="AR438">
        <v>78.9869845117547</v>
      </c>
      <c r="AS438">
        <v>56</v>
      </c>
      <c r="AT438">
        <v>11</v>
      </c>
      <c r="AU438">
        <f>IF(AS438*$H$13&gt;=AW438,1.0,(AW438/(AW438-AS438*$H$13)))</f>
        <v>0</v>
      </c>
      <c r="AV438">
        <f>(AU438-1)*100</f>
        <v>0</v>
      </c>
      <c r="AW438">
        <f>MAX(0,($B$13+$C$13*BV438)/(1+$D$13*BV438)*BO438/(BQ438+273)*$E$13)</f>
        <v>0</v>
      </c>
      <c r="AX438">
        <f>$B$11*BW438+$C$11*BX438+$F$11*CI438*(1-CL438)</f>
        <v>0</v>
      </c>
      <c r="AY438">
        <f>AX438*AZ438</f>
        <v>0</v>
      </c>
      <c r="AZ438">
        <f>($B$11*$D$9+$C$11*$D$9+$F$11*((CV438+CN438)/MAX(CV438+CN438+CW438, 0.1)*$I$9+CW438/MAX(CV438+CN438+CW438, 0.1)*$J$9))/($B$11+$C$11+$F$11)</f>
        <v>0</v>
      </c>
      <c r="BA438">
        <f>($B$11*$K$9+$C$11*$K$9+$F$11*((CV438+CN438)/MAX(CV438+CN438+CW438, 0.1)*$P$9+CW438/MAX(CV438+CN438+CW438, 0.1)*$Q$9))/($B$11+$C$11+$F$11)</f>
        <v>0</v>
      </c>
      <c r="BB438">
        <v>2.18</v>
      </c>
      <c r="BC438">
        <v>0.5</v>
      </c>
      <c r="BD438" t="s">
        <v>355</v>
      </c>
      <c r="BE438">
        <v>2</v>
      </c>
      <c r="BF438" t="b">
        <v>1</v>
      </c>
      <c r="BG438">
        <v>1656178474.21429</v>
      </c>
      <c r="BH438">
        <v>1087.96821428571</v>
      </c>
      <c r="BI438">
        <v>1142.04642857143</v>
      </c>
      <c r="BJ438">
        <v>24.3899071428571</v>
      </c>
      <c r="BK438">
        <v>21.3692428571429</v>
      </c>
      <c r="BL438">
        <v>1085.58714285714</v>
      </c>
      <c r="BM438">
        <v>24.3383392857143</v>
      </c>
      <c r="BN438">
        <v>500.017285714286</v>
      </c>
      <c r="BO438">
        <v>76.3375857142857</v>
      </c>
      <c r="BP438">
        <v>0.0999746285714286</v>
      </c>
      <c r="BQ438">
        <v>27.7152714285714</v>
      </c>
      <c r="BR438">
        <v>28.8040107142857</v>
      </c>
      <c r="BS438">
        <v>999.9</v>
      </c>
      <c r="BT438">
        <v>0</v>
      </c>
      <c r="BU438">
        <v>0</v>
      </c>
      <c r="BV438">
        <v>10002.3235714286</v>
      </c>
      <c r="BW438">
        <v>0</v>
      </c>
      <c r="BX438">
        <v>2154.285</v>
      </c>
      <c r="BY438">
        <v>-54.0771392857143</v>
      </c>
      <c r="BZ438">
        <v>1115.1675</v>
      </c>
      <c r="CA438">
        <v>1166.98392857143</v>
      </c>
      <c r="CB438">
        <v>3.02066392857143</v>
      </c>
      <c r="CC438">
        <v>1142.04642857143</v>
      </c>
      <c r="CD438">
        <v>21.3692428571429</v>
      </c>
      <c r="CE438">
        <v>1.86186607142857</v>
      </c>
      <c r="CF438">
        <v>1.63127607142857</v>
      </c>
      <c r="CG438">
        <v>16.3160892857143</v>
      </c>
      <c r="CH438">
        <v>14.2574428571429</v>
      </c>
      <c r="CI438">
        <v>2000.03357142857</v>
      </c>
      <c r="CJ438">
        <v>0.980002392857143</v>
      </c>
      <c r="CK438">
        <v>0.0199979607142857</v>
      </c>
      <c r="CL438">
        <v>0</v>
      </c>
      <c r="CM438">
        <v>2.45651428571429</v>
      </c>
      <c r="CN438">
        <v>0</v>
      </c>
      <c r="CO438">
        <v>4152.45464285714</v>
      </c>
      <c r="CP438">
        <v>16705.6785714286</v>
      </c>
      <c r="CQ438">
        <v>48.812</v>
      </c>
      <c r="CR438">
        <v>51.0442857142857</v>
      </c>
      <c r="CS438">
        <v>49.9347857142857</v>
      </c>
      <c r="CT438">
        <v>48.687</v>
      </c>
      <c r="CU438">
        <v>47.937</v>
      </c>
      <c r="CV438">
        <v>1960.03607142857</v>
      </c>
      <c r="CW438">
        <v>40</v>
      </c>
      <c r="CX438">
        <v>0</v>
      </c>
      <c r="CY438">
        <v>1656178481.4</v>
      </c>
      <c r="CZ438">
        <v>0</v>
      </c>
      <c r="DA438">
        <v>0</v>
      </c>
      <c r="DB438" t="s">
        <v>356</v>
      </c>
      <c r="DC438">
        <v>1656081796.1</v>
      </c>
      <c r="DD438">
        <v>1656081786.6</v>
      </c>
      <c r="DE438">
        <v>0</v>
      </c>
      <c r="DF438">
        <v>0.447</v>
      </c>
      <c r="DG438">
        <v>0.012</v>
      </c>
      <c r="DH438">
        <v>1.816</v>
      </c>
      <c r="DI438">
        <v>-0.091</v>
      </c>
      <c r="DJ438">
        <v>420</v>
      </c>
      <c r="DK438">
        <v>13</v>
      </c>
      <c r="DL438">
        <v>0.64</v>
      </c>
      <c r="DM438">
        <v>0.22</v>
      </c>
      <c r="DN438">
        <v>-54.0042975</v>
      </c>
      <c r="DO438">
        <v>-2.39498048780468</v>
      </c>
      <c r="DP438">
        <v>0.252285265609686</v>
      </c>
      <c r="DQ438">
        <v>0</v>
      </c>
      <c r="DR438">
        <v>3.01455175</v>
      </c>
      <c r="DS438">
        <v>0.20623463414634</v>
      </c>
      <c r="DT438">
        <v>0.0286905460812007</v>
      </c>
      <c r="DU438">
        <v>0</v>
      </c>
      <c r="DV438">
        <v>0</v>
      </c>
      <c r="DW438">
        <v>2</v>
      </c>
      <c r="DX438" t="s">
        <v>357</v>
      </c>
      <c r="DY438">
        <v>2.79489</v>
      </c>
      <c r="DZ438">
        <v>2.71667</v>
      </c>
      <c r="EA438">
        <v>0.149337</v>
      </c>
      <c r="EB438">
        <v>0.15377</v>
      </c>
      <c r="EC438">
        <v>0.0870643</v>
      </c>
      <c r="ED438">
        <v>0.0787617</v>
      </c>
      <c r="EE438">
        <v>23611.3</v>
      </c>
      <c r="EF438">
        <v>20397.7</v>
      </c>
      <c r="EG438">
        <v>24887.8</v>
      </c>
      <c r="EH438">
        <v>23512</v>
      </c>
      <c r="EI438">
        <v>38878.2</v>
      </c>
      <c r="EJ438">
        <v>35907.6</v>
      </c>
      <c r="EK438">
        <v>45099.1</v>
      </c>
      <c r="EL438">
        <v>42016.8</v>
      </c>
      <c r="EM438">
        <v>1.6106</v>
      </c>
      <c r="EN438">
        <v>2.05595</v>
      </c>
      <c r="EO438">
        <v>0.0417195</v>
      </c>
      <c r="EP438">
        <v>0</v>
      </c>
      <c r="EQ438">
        <v>28.101</v>
      </c>
      <c r="ER438">
        <v>999.9</v>
      </c>
      <c r="ES438">
        <v>25.052</v>
      </c>
      <c r="ET438">
        <v>41.523</v>
      </c>
      <c r="EU438">
        <v>26.3815</v>
      </c>
      <c r="EV438">
        <v>53.2336</v>
      </c>
      <c r="EW438">
        <v>33.153</v>
      </c>
      <c r="EX438">
        <v>2</v>
      </c>
      <c r="EY438">
        <v>0.651423</v>
      </c>
      <c r="EZ438">
        <v>4.81874</v>
      </c>
      <c r="FA438">
        <v>20.1745</v>
      </c>
      <c r="FB438">
        <v>5.23376</v>
      </c>
      <c r="FC438">
        <v>11.992</v>
      </c>
      <c r="FD438">
        <v>4.95535</v>
      </c>
      <c r="FE438">
        <v>3.30395</v>
      </c>
      <c r="FF438">
        <v>9999</v>
      </c>
      <c r="FG438">
        <v>313.3</v>
      </c>
      <c r="FH438">
        <v>3912.5</v>
      </c>
      <c r="FI438">
        <v>9999</v>
      </c>
      <c r="FJ438">
        <v>1.86818</v>
      </c>
      <c r="FK438">
        <v>1.86401</v>
      </c>
      <c r="FL438">
        <v>1.87136</v>
      </c>
      <c r="FM438">
        <v>1.86263</v>
      </c>
      <c r="FN438">
        <v>1.86188</v>
      </c>
      <c r="FO438">
        <v>1.86823</v>
      </c>
      <c r="FP438">
        <v>1.85837</v>
      </c>
      <c r="FQ438">
        <v>1.86462</v>
      </c>
      <c r="FR438">
        <v>5</v>
      </c>
      <c r="FS438">
        <v>0</v>
      </c>
      <c r="FT438">
        <v>0</v>
      </c>
      <c r="FU438">
        <v>0</v>
      </c>
      <c r="FV438" t="s">
        <v>358</v>
      </c>
      <c r="FW438" t="s">
        <v>359</v>
      </c>
      <c r="FX438" t="s">
        <v>360</v>
      </c>
      <c r="FY438" t="s">
        <v>360</v>
      </c>
      <c r="FZ438" t="s">
        <v>360</v>
      </c>
      <c r="GA438" t="s">
        <v>360</v>
      </c>
      <c r="GB438">
        <v>0</v>
      </c>
      <c r="GC438">
        <v>100</v>
      </c>
      <c r="GD438">
        <v>100</v>
      </c>
      <c r="GE438">
        <v>2.42</v>
      </c>
      <c r="GF438">
        <v>0.0515</v>
      </c>
      <c r="GG438">
        <v>0.394990895927804</v>
      </c>
      <c r="GH438">
        <v>0.00311535208462502</v>
      </c>
      <c r="GI438">
        <v>-2.16445174003142e-06</v>
      </c>
      <c r="GJ438">
        <v>9.0383515404126e-10</v>
      </c>
      <c r="GK438">
        <v>0.0515542376217994</v>
      </c>
      <c r="GL438">
        <v>0</v>
      </c>
      <c r="GM438">
        <v>0</v>
      </c>
      <c r="GN438">
        <v>0</v>
      </c>
      <c r="GO438">
        <v>18</v>
      </c>
      <c r="GP438">
        <v>2154</v>
      </c>
      <c r="GQ438">
        <v>2</v>
      </c>
      <c r="GR438">
        <v>17</v>
      </c>
      <c r="GS438">
        <v>1611.4</v>
      </c>
      <c r="GT438">
        <v>1611.6</v>
      </c>
      <c r="GU438">
        <v>3.02002</v>
      </c>
      <c r="GV438">
        <v>2.37549</v>
      </c>
      <c r="GW438">
        <v>1.99829</v>
      </c>
      <c r="GX438">
        <v>2.65869</v>
      </c>
      <c r="GY438">
        <v>2.09351</v>
      </c>
      <c r="GZ438">
        <v>2.41455</v>
      </c>
      <c r="HA438">
        <v>45.2904</v>
      </c>
      <c r="HB438">
        <v>14.3422</v>
      </c>
      <c r="HC438">
        <v>18</v>
      </c>
      <c r="HD438">
        <v>377.821</v>
      </c>
      <c r="HE438">
        <v>677.807</v>
      </c>
      <c r="HF438">
        <v>22.9979</v>
      </c>
      <c r="HG438">
        <v>35.3705</v>
      </c>
      <c r="HH438">
        <v>30.0001</v>
      </c>
      <c r="HI438">
        <v>35.3963</v>
      </c>
      <c r="HJ438">
        <v>35.3631</v>
      </c>
      <c r="HK438">
        <v>60.4385</v>
      </c>
      <c r="HL438">
        <v>13.1424</v>
      </c>
      <c r="HM438">
        <v>1.96569</v>
      </c>
      <c r="HN438">
        <v>23</v>
      </c>
      <c r="HO438">
        <v>1193.8</v>
      </c>
      <c r="HP438">
        <v>21.5121</v>
      </c>
      <c r="HQ438">
        <v>95.37</v>
      </c>
      <c r="HR438">
        <v>98.7209</v>
      </c>
    </row>
    <row r="439" spans="1:226">
      <c r="A439">
        <v>423</v>
      </c>
      <c r="B439">
        <v>1656178487</v>
      </c>
      <c r="C439">
        <v>8690.5</v>
      </c>
      <c r="D439" t="s">
        <v>1208</v>
      </c>
      <c r="E439" t="s">
        <v>1209</v>
      </c>
      <c r="F439">
        <v>5</v>
      </c>
      <c r="G439" t="s">
        <v>1069</v>
      </c>
      <c r="H439" t="s">
        <v>354</v>
      </c>
      <c r="I439">
        <v>1656178479.5</v>
      </c>
      <c r="J439">
        <f>(K439)/1000</f>
        <v>0</v>
      </c>
      <c r="K439">
        <f>IF(BF439, AN439, AH439)</f>
        <v>0</v>
      </c>
      <c r="L439">
        <f>IF(BF439, AI439, AG439)</f>
        <v>0</v>
      </c>
      <c r="M439">
        <f>BH439 - IF(AU439&gt;1, L439*BB439*100.0/(AW439*BV439), 0)</f>
        <v>0</v>
      </c>
      <c r="N439">
        <f>((T439-J439/2)*M439-L439)/(T439+J439/2)</f>
        <v>0</v>
      </c>
      <c r="O439">
        <f>N439*(BO439+BP439)/1000.0</f>
        <v>0</v>
      </c>
      <c r="P439">
        <f>(BH439 - IF(AU439&gt;1, L439*BB439*100.0/(AW439*BV439), 0))*(BO439+BP439)/1000.0</f>
        <v>0</v>
      </c>
      <c r="Q439">
        <f>2.0/((1/S439-1/R439)+SIGN(S439)*SQRT((1/S439-1/R439)*(1/S439-1/R439) + 4*BC439/((BC439+1)*(BC439+1))*(2*1/S439*1/R439-1/R439*1/R439)))</f>
        <v>0</v>
      </c>
      <c r="R439">
        <f>IF(LEFT(BD439,1)&lt;&gt;"0",IF(LEFT(BD439,1)="1",3.0,BE439),$D$5+$E$5*(BV439*BO439/($K$5*1000))+$F$5*(BV439*BO439/($K$5*1000))*MAX(MIN(BB439,$J$5),$I$5)*MAX(MIN(BB439,$J$5),$I$5)+$G$5*MAX(MIN(BB439,$J$5),$I$5)*(BV439*BO439/($K$5*1000))+$H$5*(BV439*BO439/($K$5*1000))*(BV439*BO439/($K$5*1000)))</f>
        <v>0</v>
      </c>
      <c r="S439">
        <f>J439*(1000-(1000*0.61365*exp(17.502*W439/(240.97+W439))/(BO439+BP439)+BJ439)/2)/(1000*0.61365*exp(17.502*W439/(240.97+W439))/(BO439+BP439)-BJ439)</f>
        <v>0</v>
      </c>
      <c r="T439">
        <f>1/((BC439+1)/(Q439/1.6)+1/(R439/1.37)) + BC439/((BC439+1)/(Q439/1.6) + BC439/(R439/1.37))</f>
        <v>0</v>
      </c>
      <c r="U439">
        <f>(AX439*BA439)</f>
        <v>0</v>
      </c>
      <c r="V439">
        <f>(BQ439+(U439+2*0.95*5.67E-8*(((BQ439+$B$7)+273)^4-(BQ439+273)^4)-44100*J439)/(1.84*29.3*R439+8*0.95*5.67E-8*(BQ439+273)^3))</f>
        <v>0</v>
      </c>
      <c r="W439">
        <f>($C$7*BR439+$D$7*BS439+$E$7*V439)</f>
        <v>0</v>
      </c>
      <c r="X439">
        <f>0.61365*exp(17.502*W439/(240.97+W439))</f>
        <v>0</v>
      </c>
      <c r="Y439">
        <f>(Z439/AA439*100)</f>
        <v>0</v>
      </c>
      <c r="Z439">
        <f>BJ439*(BO439+BP439)/1000</f>
        <v>0</v>
      </c>
      <c r="AA439">
        <f>0.61365*exp(17.502*BQ439/(240.97+BQ439))</f>
        <v>0</v>
      </c>
      <c r="AB439">
        <f>(X439-BJ439*(BO439+BP439)/1000)</f>
        <v>0</v>
      </c>
      <c r="AC439">
        <f>(-J439*44100)</f>
        <v>0</v>
      </c>
      <c r="AD439">
        <f>2*29.3*R439*0.92*(BQ439-W439)</f>
        <v>0</v>
      </c>
      <c r="AE439">
        <f>2*0.95*5.67E-8*(((BQ439+$B$7)+273)^4-(W439+273)^4)</f>
        <v>0</v>
      </c>
      <c r="AF439">
        <f>U439+AE439+AC439+AD439</f>
        <v>0</v>
      </c>
      <c r="AG439">
        <f>BN439*AU439*(BI439-BH439*(1000-AU439*BK439)/(1000-AU439*BJ439))/(100*BB439)</f>
        <v>0</v>
      </c>
      <c r="AH439">
        <f>1000*BN439*AU439*(BJ439-BK439)/(100*BB439*(1000-AU439*BJ439))</f>
        <v>0</v>
      </c>
      <c r="AI439">
        <f>(AJ439 - AK439 - BO439*1E3/(8.314*(BQ439+273.15)) * AM439/BN439 * AL439) * BN439/(100*BB439) * (1000 - BK439)/1000</f>
        <v>0</v>
      </c>
      <c r="AJ439">
        <v>1199.59077909384</v>
      </c>
      <c r="AK439">
        <v>1156.92060606061</v>
      </c>
      <c r="AL439">
        <v>3.42115774015275</v>
      </c>
      <c r="AM439">
        <v>66.8791295420707</v>
      </c>
      <c r="AN439">
        <f>(AP439 - AO439 + BO439*1E3/(8.314*(BQ439+273.15)) * AR439/BN439 * AQ439) * BN439/(100*BB439) * 1000/(1000 - AP439)</f>
        <v>0</v>
      </c>
      <c r="AO439">
        <v>21.3485027623255</v>
      </c>
      <c r="AP439">
        <v>24.3358447552448</v>
      </c>
      <c r="AQ439">
        <v>-0.00354138008174847</v>
      </c>
      <c r="AR439">
        <v>78.9869845117547</v>
      </c>
      <c r="AS439">
        <v>56</v>
      </c>
      <c r="AT439">
        <v>11</v>
      </c>
      <c r="AU439">
        <f>IF(AS439*$H$13&gt;=AW439,1.0,(AW439/(AW439-AS439*$H$13)))</f>
        <v>0</v>
      </c>
      <c r="AV439">
        <f>(AU439-1)*100</f>
        <v>0</v>
      </c>
      <c r="AW439">
        <f>MAX(0,($B$13+$C$13*BV439)/(1+$D$13*BV439)*BO439/(BQ439+273)*$E$13)</f>
        <v>0</v>
      </c>
      <c r="AX439">
        <f>$B$11*BW439+$C$11*BX439+$F$11*CI439*(1-CL439)</f>
        <v>0</v>
      </c>
      <c r="AY439">
        <f>AX439*AZ439</f>
        <v>0</v>
      </c>
      <c r="AZ439">
        <f>($B$11*$D$9+$C$11*$D$9+$F$11*((CV439+CN439)/MAX(CV439+CN439+CW439, 0.1)*$I$9+CW439/MAX(CV439+CN439+CW439, 0.1)*$J$9))/($B$11+$C$11+$F$11)</f>
        <v>0</v>
      </c>
      <c r="BA439">
        <f>($B$11*$K$9+$C$11*$K$9+$F$11*((CV439+CN439)/MAX(CV439+CN439+CW439, 0.1)*$P$9+CW439/MAX(CV439+CN439+CW439, 0.1)*$Q$9))/($B$11+$C$11+$F$11)</f>
        <v>0</v>
      </c>
      <c r="BB439">
        <v>2.18</v>
      </c>
      <c r="BC439">
        <v>0.5</v>
      </c>
      <c r="BD439" t="s">
        <v>355</v>
      </c>
      <c r="BE439">
        <v>2</v>
      </c>
      <c r="BF439" t="b">
        <v>1</v>
      </c>
      <c r="BG439">
        <v>1656178479.5</v>
      </c>
      <c r="BH439">
        <v>1105.47814814815</v>
      </c>
      <c r="BI439">
        <v>1159.82555555556</v>
      </c>
      <c r="BJ439">
        <v>24.3667296296296</v>
      </c>
      <c r="BK439">
        <v>21.3498518518519</v>
      </c>
      <c r="BL439">
        <v>1103.06740740741</v>
      </c>
      <c r="BM439">
        <v>24.3151703703704</v>
      </c>
      <c r="BN439">
        <v>500.013148148148</v>
      </c>
      <c r="BO439">
        <v>76.3365296296296</v>
      </c>
      <c r="BP439">
        <v>0.0999536962962963</v>
      </c>
      <c r="BQ439">
        <v>27.7055703703704</v>
      </c>
      <c r="BR439">
        <v>28.7911296296296</v>
      </c>
      <c r="BS439">
        <v>999.9</v>
      </c>
      <c r="BT439">
        <v>0</v>
      </c>
      <c r="BU439">
        <v>0</v>
      </c>
      <c r="BV439">
        <v>10003.9559259259</v>
      </c>
      <c r="BW439">
        <v>0</v>
      </c>
      <c r="BX439">
        <v>2145.27555555556</v>
      </c>
      <c r="BY439">
        <v>-54.3467148148148</v>
      </c>
      <c r="BZ439">
        <v>1133.08777777778</v>
      </c>
      <c r="CA439">
        <v>1185.12740740741</v>
      </c>
      <c r="CB439">
        <v>3.01688666666667</v>
      </c>
      <c r="CC439">
        <v>1159.82555555556</v>
      </c>
      <c r="CD439">
        <v>21.3498518518519</v>
      </c>
      <c r="CE439">
        <v>1.86007185185185</v>
      </c>
      <c r="CF439">
        <v>1.62977296296296</v>
      </c>
      <c r="CG439">
        <v>16.3009518518519</v>
      </c>
      <c r="CH439">
        <v>14.2432185185185</v>
      </c>
      <c r="CI439">
        <v>2000.03111111111</v>
      </c>
      <c r="CJ439">
        <v>0.980002333333334</v>
      </c>
      <c r="CK439">
        <v>0.0199980222222222</v>
      </c>
      <c r="CL439">
        <v>0</v>
      </c>
      <c r="CM439">
        <v>2.43141481481481</v>
      </c>
      <c r="CN439">
        <v>0</v>
      </c>
      <c r="CO439">
        <v>4146.95592592593</v>
      </c>
      <c r="CP439">
        <v>16705.6666666667</v>
      </c>
      <c r="CQ439">
        <v>48.812</v>
      </c>
      <c r="CR439">
        <v>51.0528148148148</v>
      </c>
      <c r="CS439">
        <v>49.937</v>
      </c>
      <c r="CT439">
        <v>48.687</v>
      </c>
      <c r="CU439">
        <v>47.9463333333333</v>
      </c>
      <c r="CV439">
        <v>1960.03111111111</v>
      </c>
      <c r="CW439">
        <v>40</v>
      </c>
      <c r="CX439">
        <v>0</v>
      </c>
      <c r="CY439">
        <v>1656178486.2</v>
      </c>
      <c r="CZ439">
        <v>0</v>
      </c>
      <c r="DA439">
        <v>0</v>
      </c>
      <c r="DB439" t="s">
        <v>356</v>
      </c>
      <c r="DC439">
        <v>1656081796.1</v>
      </c>
      <c r="DD439">
        <v>1656081786.6</v>
      </c>
      <c r="DE439">
        <v>0</v>
      </c>
      <c r="DF439">
        <v>0.447</v>
      </c>
      <c r="DG439">
        <v>0.012</v>
      </c>
      <c r="DH439">
        <v>1.816</v>
      </c>
      <c r="DI439">
        <v>-0.091</v>
      </c>
      <c r="DJ439">
        <v>420</v>
      </c>
      <c r="DK439">
        <v>13</v>
      </c>
      <c r="DL439">
        <v>0.64</v>
      </c>
      <c r="DM439">
        <v>0.22</v>
      </c>
      <c r="DN439">
        <v>-54.1553875</v>
      </c>
      <c r="DO439">
        <v>-3.00367317073162</v>
      </c>
      <c r="DP439">
        <v>0.299143891118889</v>
      </c>
      <c r="DQ439">
        <v>0</v>
      </c>
      <c r="DR439">
        <v>3.011939</v>
      </c>
      <c r="DS439">
        <v>0.0251119699812362</v>
      </c>
      <c r="DT439">
        <v>0.0313948243186676</v>
      </c>
      <c r="DU439">
        <v>1</v>
      </c>
      <c r="DV439">
        <v>1</v>
      </c>
      <c r="DW439">
        <v>2</v>
      </c>
      <c r="DX439" t="s">
        <v>375</v>
      </c>
      <c r="DY439">
        <v>2.79466</v>
      </c>
      <c r="DZ439">
        <v>2.71639</v>
      </c>
      <c r="EA439">
        <v>0.150747</v>
      </c>
      <c r="EB439">
        <v>0.155164</v>
      </c>
      <c r="EC439">
        <v>0.0870383</v>
      </c>
      <c r="ED439">
        <v>0.0788785</v>
      </c>
      <c r="EE439">
        <v>23572.1</v>
      </c>
      <c r="EF439">
        <v>20363.9</v>
      </c>
      <c r="EG439">
        <v>24887.8</v>
      </c>
      <c r="EH439">
        <v>23511.8</v>
      </c>
      <c r="EI439">
        <v>38879.6</v>
      </c>
      <c r="EJ439">
        <v>35902.7</v>
      </c>
      <c r="EK439">
        <v>45099.4</v>
      </c>
      <c r="EL439">
        <v>42016.3</v>
      </c>
      <c r="EM439">
        <v>1.61028</v>
      </c>
      <c r="EN439">
        <v>2.05607</v>
      </c>
      <c r="EO439">
        <v>0.0421517</v>
      </c>
      <c r="EP439">
        <v>0</v>
      </c>
      <c r="EQ439">
        <v>28.0914</v>
      </c>
      <c r="ER439">
        <v>999.9</v>
      </c>
      <c r="ES439">
        <v>25.052</v>
      </c>
      <c r="ET439">
        <v>41.543</v>
      </c>
      <c r="EU439">
        <v>26.4068</v>
      </c>
      <c r="EV439">
        <v>53.5136</v>
      </c>
      <c r="EW439">
        <v>33.1611</v>
      </c>
      <c r="EX439">
        <v>2</v>
      </c>
      <c r="EY439">
        <v>0.651402</v>
      </c>
      <c r="EZ439">
        <v>4.7954</v>
      </c>
      <c r="FA439">
        <v>20.1751</v>
      </c>
      <c r="FB439">
        <v>5.23316</v>
      </c>
      <c r="FC439">
        <v>11.992</v>
      </c>
      <c r="FD439">
        <v>4.9552</v>
      </c>
      <c r="FE439">
        <v>3.30395</v>
      </c>
      <c r="FF439">
        <v>9999</v>
      </c>
      <c r="FG439">
        <v>313.3</v>
      </c>
      <c r="FH439">
        <v>3912.7</v>
      </c>
      <c r="FI439">
        <v>9999</v>
      </c>
      <c r="FJ439">
        <v>1.86819</v>
      </c>
      <c r="FK439">
        <v>1.86401</v>
      </c>
      <c r="FL439">
        <v>1.87135</v>
      </c>
      <c r="FM439">
        <v>1.86264</v>
      </c>
      <c r="FN439">
        <v>1.86188</v>
      </c>
      <c r="FO439">
        <v>1.86822</v>
      </c>
      <c r="FP439">
        <v>1.85838</v>
      </c>
      <c r="FQ439">
        <v>1.86461</v>
      </c>
      <c r="FR439">
        <v>5</v>
      </c>
      <c r="FS439">
        <v>0</v>
      </c>
      <c r="FT439">
        <v>0</v>
      </c>
      <c r="FU439">
        <v>0</v>
      </c>
      <c r="FV439" t="s">
        <v>358</v>
      </c>
      <c r="FW439" t="s">
        <v>359</v>
      </c>
      <c r="FX439" t="s">
        <v>360</v>
      </c>
      <c r="FY439" t="s">
        <v>360</v>
      </c>
      <c r="FZ439" t="s">
        <v>360</v>
      </c>
      <c r="GA439" t="s">
        <v>360</v>
      </c>
      <c r="GB439">
        <v>0</v>
      </c>
      <c r="GC439">
        <v>100</v>
      </c>
      <c r="GD439">
        <v>100</v>
      </c>
      <c r="GE439">
        <v>2.45</v>
      </c>
      <c r="GF439">
        <v>0.0516</v>
      </c>
      <c r="GG439">
        <v>0.394990895927804</v>
      </c>
      <c r="GH439">
        <v>0.00311535208462502</v>
      </c>
      <c r="GI439">
        <v>-2.16445174003142e-06</v>
      </c>
      <c r="GJ439">
        <v>9.0383515404126e-10</v>
      </c>
      <c r="GK439">
        <v>0.0515542376217994</v>
      </c>
      <c r="GL439">
        <v>0</v>
      </c>
      <c r="GM439">
        <v>0</v>
      </c>
      <c r="GN439">
        <v>0</v>
      </c>
      <c r="GO439">
        <v>18</v>
      </c>
      <c r="GP439">
        <v>2154</v>
      </c>
      <c r="GQ439">
        <v>2</v>
      </c>
      <c r="GR439">
        <v>17</v>
      </c>
      <c r="GS439">
        <v>1611.5</v>
      </c>
      <c r="GT439">
        <v>1611.7</v>
      </c>
      <c r="GU439">
        <v>3.05542</v>
      </c>
      <c r="GV439">
        <v>2.37427</v>
      </c>
      <c r="GW439">
        <v>1.99829</v>
      </c>
      <c r="GX439">
        <v>2.65869</v>
      </c>
      <c r="GY439">
        <v>2.09351</v>
      </c>
      <c r="GZ439">
        <v>2.41943</v>
      </c>
      <c r="HA439">
        <v>45.2904</v>
      </c>
      <c r="HB439">
        <v>14.3422</v>
      </c>
      <c r="HC439">
        <v>18</v>
      </c>
      <c r="HD439">
        <v>377.651</v>
      </c>
      <c r="HE439">
        <v>677.927</v>
      </c>
      <c r="HF439">
        <v>22.996</v>
      </c>
      <c r="HG439">
        <v>35.3705</v>
      </c>
      <c r="HH439">
        <v>30.0001</v>
      </c>
      <c r="HI439">
        <v>35.3975</v>
      </c>
      <c r="HJ439">
        <v>35.3641</v>
      </c>
      <c r="HK439">
        <v>61.1347</v>
      </c>
      <c r="HL439">
        <v>12.8576</v>
      </c>
      <c r="HM439">
        <v>1.96569</v>
      </c>
      <c r="HN439">
        <v>23</v>
      </c>
      <c r="HO439">
        <v>1207.28</v>
      </c>
      <c r="HP439">
        <v>21.5266</v>
      </c>
      <c r="HQ439">
        <v>95.3704</v>
      </c>
      <c r="HR439">
        <v>98.72</v>
      </c>
    </row>
    <row r="440" spans="1:226">
      <c r="A440">
        <v>424</v>
      </c>
      <c r="B440">
        <v>1656178492</v>
      </c>
      <c r="C440">
        <v>8695.5</v>
      </c>
      <c r="D440" t="s">
        <v>1210</v>
      </c>
      <c r="E440" t="s">
        <v>1211</v>
      </c>
      <c r="F440">
        <v>5</v>
      </c>
      <c r="G440" t="s">
        <v>1069</v>
      </c>
      <c r="H440" t="s">
        <v>354</v>
      </c>
      <c r="I440">
        <v>1656178484.21429</v>
      </c>
      <c r="J440">
        <f>(K440)/1000</f>
        <v>0</v>
      </c>
      <c r="K440">
        <f>IF(BF440, AN440, AH440)</f>
        <v>0</v>
      </c>
      <c r="L440">
        <f>IF(BF440, AI440, AG440)</f>
        <v>0</v>
      </c>
      <c r="M440">
        <f>BH440 - IF(AU440&gt;1, L440*BB440*100.0/(AW440*BV440), 0)</f>
        <v>0</v>
      </c>
      <c r="N440">
        <f>((T440-J440/2)*M440-L440)/(T440+J440/2)</f>
        <v>0</v>
      </c>
      <c r="O440">
        <f>N440*(BO440+BP440)/1000.0</f>
        <v>0</v>
      </c>
      <c r="P440">
        <f>(BH440 - IF(AU440&gt;1, L440*BB440*100.0/(AW440*BV440), 0))*(BO440+BP440)/1000.0</f>
        <v>0</v>
      </c>
      <c r="Q440">
        <f>2.0/((1/S440-1/R440)+SIGN(S440)*SQRT((1/S440-1/R440)*(1/S440-1/R440) + 4*BC440/((BC440+1)*(BC440+1))*(2*1/S440*1/R440-1/R440*1/R440)))</f>
        <v>0</v>
      </c>
      <c r="R440">
        <f>IF(LEFT(BD440,1)&lt;&gt;"0",IF(LEFT(BD440,1)="1",3.0,BE440),$D$5+$E$5*(BV440*BO440/($K$5*1000))+$F$5*(BV440*BO440/($K$5*1000))*MAX(MIN(BB440,$J$5),$I$5)*MAX(MIN(BB440,$J$5),$I$5)+$G$5*MAX(MIN(BB440,$J$5),$I$5)*(BV440*BO440/($K$5*1000))+$H$5*(BV440*BO440/($K$5*1000))*(BV440*BO440/($K$5*1000)))</f>
        <v>0</v>
      </c>
      <c r="S440">
        <f>J440*(1000-(1000*0.61365*exp(17.502*W440/(240.97+W440))/(BO440+BP440)+BJ440)/2)/(1000*0.61365*exp(17.502*W440/(240.97+W440))/(BO440+BP440)-BJ440)</f>
        <v>0</v>
      </c>
      <c r="T440">
        <f>1/((BC440+1)/(Q440/1.6)+1/(R440/1.37)) + BC440/((BC440+1)/(Q440/1.6) + BC440/(R440/1.37))</f>
        <v>0</v>
      </c>
      <c r="U440">
        <f>(AX440*BA440)</f>
        <v>0</v>
      </c>
      <c r="V440">
        <f>(BQ440+(U440+2*0.95*5.67E-8*(((BQ440+$B$7)+273)^4-(BQ440+273)^4)-44100*J440)/(1.84*29.3*R440+8*0.95*5.67E-8*(BQ440+273)^3))</f>
        <v>0</v>
      </c>
      <c r="W440">
        <f>($C$7*BR440+$D$7*BS440+$E$7*V440)</f>
        <v>0</v>
      </c>
      <c r="X440">
        <f>0.61365*exp(17.502*W440/(240.97+W440))</f>
        <v>0</v>
      </c>
      <c r="Y440">
        <f>(Z440/AA440*100)</f>
        <v>0</v>
      </c>
      <c r="Z440">
        <f>BJ440*(BO440+BP440)/1000</f>
        <v>0</v>
      </c>
      <c r="AA440">
        <f>0.61365*exp(17.502*BQ440/(240.97+BQ440))</f>
        <v>0</v>
      </c>
      <c r="AB440">
        <f>(X440-BJ440*(BO440+BP440)/1000)</f>
        <v>0</v>
      </c>
      <c r="AC440">
        <f>(-J440*44100)</f>
        <v>0</v>
      </c>
      <c r="AD440">
        <f>2*29.3*R440*0.92*(BQ440-W440)</f>
        <v>0</v>
      </c>
      <c r="AE440">
        <f>2*0.95*5.67E-8*(((BQ440+$B$7)+273)^4-(W440+273)^4)</f>
        <v>0</v>
      </c>
      <c r="AF440">
        <f>U440+AE440+AC440+AD440</f>
        <v>0</v>
      </c>
      <c r="AG440">
        <f>BN440*AU440*(BI440-BH440*(1000-AU440*BK440)/(1000-AU440*BJ440))/(100*BB440)</f>
        <v>0</v>
      </c>
      <c r="AH440">
        <f>1000*BN440*AU440*(BJ440-BK440)/(100*BB440*(1000-AU440*BJ440))</f>
        <v>0</v>
      </c>
      <c r="AI440">
        <f>(AJ440 - AK440 - BO440*1E3/(8.314*(BQ440+273.15)) * AM440/BN440 * AL440) * BN440/(100*BB440) * (1000 - BK440)/1000</f>
        <v>0</v>
      </c>
      <c r="AJ440">
        <v>1216.79617213335</v>
      </c>
      <c r="AK440">
        <v>1174.02733333333</v>
      </c>
      <c r="AL440">
        <v>3.3957956734798</v>
      </c>
      <c r="AM440">
        <v>66.8791295420707</v>
      </c>
      <c r="AN440">
        <f>(AP440 - AO440 + BO440*1E3/(8.314*(BQ440+273.15)) * AR440/BN440 * AQ440) * BN440/(100*BB440) * 1000/(1000 - AP440)</f>
        <v>0</v>
      </c>
      <c r="AO440">
        <v>21.3952196077456</v>
      </c>
      <c r="AP440">
        <v>24.3361118881119</v>
      </c>
      <c r="AQ440">
        <v>-0.000105059529666873</v>
      </c>
      <c r="AR440">
        <v>78.9869845117547</v>
      </c>
      <c r="AS440">
        <v>56</v>
      </c>
      <c r="AT440">
        <v>11</v>
      </c>
      <c r="AU440">
        <f>IF(AS440*$H$13&gt;=AW440,1.0,(AW440/(AW440-AS440*$H$13)))</f>
        <v>0</v>
      </c>
      <c r="AV440">
        <f>(AU440-1)*100</f>
        <v>0</v>
      </c>
      <c r="AW440">
        <f>MAX(0,($B$13+$C$13*BV440)/(1+$D$13*BV440)*BO440/(BQ440+273)*$E$13)</f>
        <v>0</v>
      </c>
      <c r="AX440">
        <f>$B$11*BW440+$C$11*BX440+$F$11*CI440*(1-CL440)</f>
        <v>0</v>
      </c>
      <c r="AY440">
        <f>AX440*AZ440</f>
        <v>0</v>
      </c>
      <c r="AZ440">
        <f>($B$11*$D$9+$C$11*$D$9+$F$11*((CV440+CN440)/MAX(CV440+CN440+CW440, 0.1)*$I$9+CW440/MAX(CV440+CN440+CW440, 0.1)*$J$9))/($B$11+$C$11+$F$11)</f>
        <v>0</v>
      </c>
      <c r="BA440">
        <f>($B$11*$K$9+$C$11*$K$9+$F$11*((CV440+CN440)/MAX(CV440+CN440+CW440, 0.1)*$P$9+CW440/MAX(CV440+CN440+CW440, 0.1)*$Q$9))/($B$11+$C$11+$F$11)</f>
        <v>0</v>
      </c>
      <c r="BB440">
        <v>2.18</v>
      </c>
      <c r="BC440">
        <v>0.5</v>
      </c>
      <c r="BD440" t="s">
        <v>355</v>
      </c>
      <c r="BE440">
        <v>2</v>
      </c>
      <c r="BF440" t="b">
        <v>1</v>
      </c>
      <c r="BG440">
        <v>1656178484.21429</v>
      </c>
      <c r="BH440">
        <v>1121.18535714286</v>
      </c>
      <c r="BI440">
        <v>1175.67321428571</v>
      </c>
      <c r="BJ440">
        <v>24.347325</v>
      </c>
      <c r="BK440">
        <v>21.3644535714286</v>
      </c>
      <c r="BL440">
        <v>1118.74857142857</v>
      </c>
      <c r="BM440">
        <v>24.2957678571429</v>
      </c>
      <c r="BN440">
        <v>499.999357142857</v>
      </c>
      <c r="BO440">
        <v>76.3362071428571</v>
      </c>
      <c r="BP440">
        <v>0.0999503785714286</v>
      </c>
      <c r="BQ440">
        <v>27.6924607142857</v>
      </c>
      <c r="BR440">
        <v>28.7833285714286</v>
      </c>
      <c r="BS440">
        <v>999.9</v>
      </c>
      <c r="BT440">
        <v>0</v>
      </c>
      <c r="BU440">
        <v>0</v>
      </c>
      <c r="BV440">
        <v>10008.1446428571</v>
      </c>
      <c r="BW440">
        <v>0</v>
      </c>
      <c r="BX440">
        <v>2139.48964285714</v>
      </c>
      <c r="BY440">
        <v>-54.4875392857143</v>
      </c>
      <c r="BZ440">
        <v>1149.165</v>
      </c>
      <c r="CA440">
        <v>1201.33964285714</v>
      </c>
      <c r="CB440">
        <v>2.98287357142857</v>
      </c>
      <c r="CC440">
        <v>1175.67321428571</v>
      </c>
      <c r="CD440">
        <v>21.3644535714286</v>
      </c>
      <c r="CE440">
        <v>1.85858285714286</v>
      </c>
      <c r="CF440">
        <v>1.63088035714286</v>
      </c>
      <c r="CG440">
        <v>16.2883892857143</v>
      </c>
      <c r="CH440">
        <v>14.2537071428571</v>
      </c>
      <c r="CI440">
        <v>2000.01678571429</v>
      </c>
      <c r="CJ440">
        <v>0.980002178571429</v>
      </c>
      <c r="CK440">
        <v>0.0199981821428571</v>
      </c>
      <c r="CL440">
        <v>0</v>
      </c>
      <c r="CM440">
        <v>2.43016785714286</v>
      </c>
      <c r="CN440">
        <v>0</v>
      </c>
      <c r="CO440">
        <v>4142.99428571429</v>
      </c>
      <c r="CP440">
        <v>16705.5678571429</v>
      </c>
      <c r="CQ440">
        <v>48.812</v>
      </c>
      <c r="CR440">
        <v>51.0575714285714</v>
      </c>
      <c r="CS440">
        <v>49.937</v>
      </c>
      <c r="CT440">
        <v>48.6825714285714</v>
      </c>
      <c r="CU440">
        <v>47.946</v>
      </c>
      <c r="CV440">
        <v>1960.01678571429</v>
      </c>
      <c r="CW440">
        <v>40</v>
      </c>
      <c r="CX440">
        <v>0</v>
      </c>
      <c r="CY440">
        <v>1656178491</v>
      </c>
      <c r="CZ440">
        <v>0</v>
      </c>
      <c r="DA440">
        <v>0</v>
      </c>
      <c r="DB440" t="s">
        <v>356</v>
      </c>
      <c r="DC440">
        <v>1656081796.1</v>
      </c>
      <c r="DD440">
        <v>1656081786.6</v>
      </c>
      <c r="DE440">
        <v>0</v>
      </c>
      <c r="DF440">
        <v>0.447</v>
      </c>
      <c r="DG440">
        <v>0.012</v>
      </c>
      <c r="DH440">
        <v>1.816</v>
      </c>
      <c r="DI440">
        <v>-0.091</v>
      </c>
      <c r="DJ440">
        <v>420</v>
      </c>
      <c r="DK440">
        <v>13</v>
      </c>
      <c r="DL440">
        <v>0.64</v>
      </c>
      <c r="DM440">
        <v>0.22</v>
      </c>
      <c r="DN440">
        <v>-54.3871875</v>
      </c>
      <c r="DO440">
        <v>-2.05080112570337</v>
      </c>
      <c r="DP440">
        <v>0.228811429115222</v>
      </c>
      <c r="DQ440">
        <v>0</v>
      </c>
      <c r="DR440">
        <v>2.995686</v>
      </c>
      <c r="DS440">
        <v>-0.436649606003761</v>
      </c>
      <c r="DT440">
        <v>0.048887945078516</v>
      </c>
      <c r="DU440">
        <v>0</v>
      </c>
      <c r="DV440">
        <v>0</v>
      </c>
      <c r="DW440">
        <v>2</v>
      </c>
      <c r="DX440" t="s">
        <v>357</v>
      </c>
      <c r="DY440">
        <v>2.79469</v>
      </c>
      <c r="DZ440">
        <v>2.71648</v>
      </c>
      <c r="EA440">
        <v>0.152151</v>
      </c>
      <c r="EB440">
        <v>0.15653</v>
      </c>
      <c r="EC440">
        <v>0.0870432</v>
      </c>
      <c r="ED440">
        <v>0.0789727</v>
      </c>
      <c r="EE440">
        <v>23533</v>
      </c>
      <c r="EF440">
        <v>20331</v>
      </c>
      <c r="EG440">
        <v>24887.8</v>
      </c>
      <c r="EH440">
        <v>23511.9</v>
      </c>
      <c r="EI440">
        <v>38879.1</v>
      </c>
      <c r="EJ440">
        <v>35899.5</v>
      </c>
      <c r="EK440">
        <v>45099</v>
      </c>
      <c r="EL440">
        <v>42016.9</v>
      </c>
      <c r="EM440">
        <v>1.61025</v>
      </c>
      <c r="EN440">
        <v>2.05613</v>
      </c>
      <c r="EO440">
        <v>0.0421181</v>
      </c>
      <c r="EP440">
        <v>0</v>
      </c>
      <c r="EQ440">
        <v>28.0797</v>
      </c>
      <c r="ER440">
        <v>999.9</v>
      </c>
      <c r="ES440">
        <v>25.052</v>
      </c>
      <c r="ET440">
        <v>41.543</v>
      </c>
      <c r="EU440">
        <v>26.4087</v>
      </c>
      <c r="EV440">
        <v>52.7136</v>
      </c>
      <c r="EW440">
        <v>33.0649</v>
      </c>
      <c r="EX440">
        <v>2</v>
      </c>
      <c r="EY440">
        <v>0.651382</v>
      </c>
      <c r="EZ440">
        <v>4.77402</v>
      </c>
      <c r="FA440">
        <v>20.1757</v>
      </c>
      <c r="FB440">
        <v>5.23361</v>
      </c>
      <c r="FC440">
        <v>11.992</v>
      </c>
      <c r="FD440">
        <v>4.95515</v>
      </c>
      <c r="FE440">
        <v>3.30385</v>
      </c>
      <c r="FF440">
        <v>9999</v>
      </c>
      <c r="FG440">
        <v>313.3</v>
      </c>
      <c r="FH440">
        <v>3912.7</v>
      </c>
      <c r="FI440">
        <v>9999</v>
      </c>
      <c r="FJ440">
        <v>1.86817</v>
      </c>
      <c r="FK440">
        <v>1.86401</v>
      </c>
      <c r="FL440">
        <v>1.87135</v>
      </c>
      <c r="FM440">
        <v>1.86263</v>
      </c>
      <c r="FN440">
        <v>1.86188</v>
      </c>
      <c r="FO440">
        <v>1.86823</v>
      </c>
      <c r="FP440">
        <v>1.85838</v>
      </c>
      <c r="FQ440">
        <v>1.86461</v>
      </c>
      <c r="FR440">
        <v>5</v>
      </c>
      <c r="FS440">
        <v>0</v>
      </c>
      <c r="FT440">
        <v>0</v>
      </c>
      <c r="FU440">
        <v>0</v>
      </c>
      <c r="FV440" t="s">
        <v>358</v>
      </c>
      <c r="FW440" t="s">
        <v>359</v>
      </c>
      <c r="FX440" t="s">
        <v>360</v>
      </c>
      <c r="FY440" t="s">
        <v>360</v>
      </c>
      <c r="FZ440" t="s">
        <v>360</v>
      </c>
      <c r="GA440" t="s">
        <v>360</v>
      </c>
      <c r="GB440">
        <v>0</v>
      </c>
      <c r="GC440">
        <v>100</v>
      </c>
      <c r="GD440">
        <v>100</v>
      </c>
      <c r="GE440">
        <v>2.48</v>
      </c>
      <c r="GF440">
        <v>0.0515</v>
      </c>
      <c r="GG440">
        <v>0.394990895927804</v>
      </c>
      <c r="GH440">
        <v>0.00311535208462502</v>
      </c>
      <c r="GI440">
        <v>-2.16445174003142e-06</v>
      </c>
      <c r="GJ440">
        <v>9.0383515404126e-10</v>
      </c>
      <c r="GK440">
        <v>0.0515542376217994</v>
      </c>
      <c r="GL440">
        <v>0</v>
      </c>
      <c r="GM440">
        <v>0</v>
      </c>
      <c r="GN440">
        <v>0</v>
      </c>
      <c r="GO440">
        <v>18</v>
      </c>
      <c r="GP440">
        <v>2154</v>
      </c>
      <c r="GQ440">
        <v>2</v>
      </c>
      <c r="GR440">
        <v>17</v>
      </c>
      <c r="GS440">
        <v>1611.6</v>
      </c>
      <c r="GT440">
        <v>1611.8</v>
      </c>
      <c r="GU440">
        <v>3.08716</v>
      </c>
      <c r="GV440">
        <v>2.37671</v>
      </c>
      <c r="GW440">
        <v>1.99829</v>
      </c>
      <c r="GX440">
        <v>2.65869</v>
      </c>
      <c r="GY440">
        <v>2.09351</v>
      </c>
      <c r="GZ440">
        <v>2.40601</v>
      </c>
      <c r="HA440">
        <v>45.2904</v>
      </c>
      <c r="HB440">
        <v>14.3334</v>
      </c>
      <c r="HC440">
        <v>18</v>
      </c>
      <c r="HD440">
        <v>377.648</v>
      </c>
      <c r="HE440">
        <v>677.995</v>
      </c>
      <c r="HF440">
        <v>22.9957</v>
      </c>
      <c r="HG440">
        <v>35.3724</v>
      </c>
      <c r="HH440">
        <v>30.0001</v>
      </c>
      <c r="HI440">
        <v>35.3995</v>
      </c>
      <c r="HJ440">
        <v>35.3663</v>
      </c>
      <c r="HK440">
        <v>61.764</v>
      </c>
      <c r="HL440">
        <v>12.5482</v>
      </c>
      <c r="HM440">
        <v>1.96569</v>
      </c>
      <c r="HN440">
        <v>23</v>
      </c>
      <c r="HO440">
        <v>1227.44</v>
      </c>
      <c r="HP440">
        <v>21.5432</v>
      </c>
      <c r="HQ440">
        <v>95.3699</v>
      </c>
      <c r="HR440">
        <v>98.7209</v>
      </c>
    </row>
    <row r="441" spans="1:226">
      <c r="A441">
        <v>425</v>
      </c>
      <c r="B441">
        <v>1656178497</v>
      </c>
      <c r="C441">
        <v>8700.5</v>
      </c>
      <c r="D441" t="s">
        <v>1212</v>
      </c>
      <c r="E441" t="s">
        <v>1213</v>
      </c>
      <c r="F441">
        <v>5</v>
      </c>
      <c r="G441" t="s">
        <v>1069</v>
      </c>
      <c r="H441" t="s">
        <v>354</v>
      </c>
      <c r="I441">
        <v>1656178489.5</v>
      </c>
      <c r="J441">
        <f>(K441)/1000</f>
        <v>0</v>
      </c>
      <c r="K441">
        <f>IF(BF441, AN441, AH441)</f>
        <v>0</v>
      </c>
      <c r="L441">
        <f>IF(BF441, AI441, AG441)</f>
        <v>0</v>
      </c>
      <c r="M441">
        <f>BH441 - IF(AU441&gt;1, L441*BB441*100.0/(AW441*BV441), 0)</f>
        <v>0</v>
      </c>
      <c r="N441">
        <f>((T441-J441/2)*M441-L441)/(T441+J441/2)</f>
        <v>0</v>
      </c>
      <c r="O441">
        <f>N441*(BO441+BP441)/1000.0</f>
        <v>0</v>
      </c>
      <c r="P441">
        <f>(BH441 - IF(AU441&gt;1, L441*BB441*100.0/(AW441*BV441), 0))*(BO441+BP441)/1000.0</f>
        <v>0</v>
      </c>
      <c r="Q441">
        <f>2.0/((1/S441-1/R441)+SIGN(S441)*SQRT((1/S441-1/R441)*(1/S441-1/R441) + 4*BC441/((BC441+1)*(BC441+1))*(2*1/S441*1/R441-1/R441*1/R441)))</f>
        <v>0</v>
      </c>
      <c r="R441">
        <f>IF(LEFT(BD441,1)&lt;&gt;"0",IF(LEFT(BD441,1)="1",3.0,BE441),$D$5+$E$5*(BV441*BO441/($K$5*1000))+$F$5*(BV441*BO441/($K$5*1000))*MAX(MIN(BB441,$J$5),$I$5)*MAX(MIN(BB441,$J$5),$I$5)+$G$5*MAX(MIN(BB441,$J$5),$I$5)*(BV441*BO441/($K$5*1000))+$H$5*(BV441*BO441/($K$5*1000))*(BV441*BO441/($K$5*1000)))</f>
        <v>0</v>
      </c>
      <c r="S441">
        <f>J441*(1000-(1000*0.61365*exp(17.502*W441/(240.97+W441))/(BO441+BP441)+BJ441)/2)/(1000*0.61365*exp(17.502*W441/(240.97+W441))/(BO441+BP441)-BJ441)</f>
        <v>0</v>
      </c>
      <c r="T441">
        <f>1/((BC441+1)/(Q441/1.6)+1/(R441/1.37)) + BC441/((BC441+1)/(Q441/1.6) + BC441/(R441/1.37))</f>
        <v>0</v>
      </c>
      <c r="U441">
        <f>(AX441*BA441)</f>
        <v>0</v>
      </c>
      <c r="V441">
        <f>(BQ441+(U441+2*0.95*5.67E-8*(((BQ441+$B$7)+273)^4-(BQ441+273)^4)-44100*J441)/(1.84*29.3*R441+8*0.95*5.67E-8*(BQ441+273)^3))</f>
        <v>0</v>
      </c>
      <c r="W441">
        <f>($C$7*BR441+$D$7*BS441+$E$7*V441)</f>
        <v>0</v>
      </c>
      <c r="X441">
        <f>0.61365*exp(17.502*W441/(240.97+W441))</f>
        <v>0</v>
      </c>
      <c r="Y441">
        <f>(Z441/AA441*100)</f>
        <v>0</v>
      </c>
      <c r="Z441">
        <f>BJ441*(BO441+BP441)/1000</f>
        <v>0</v>
      </c>
      <c r="AA441">
        <f>0.61365*exp(17.502*BQ441/(240.97+BQ441))</f>
        <v>0</v>
      </c>
      <c r="AB441">
        <f>(X441-BJ441*(BO441+BP441)/1000)</f>
        <v>0</v>
      </c>
      <c r="AC441">
        <f>(-J441*44100)</f>
        <v>0</v>
      </c>
      <c r="AD441">
        <f>2*29.3*R441*0.92*(BQ441-W441)</f>
        <v>0</v>
      </c>
      <c r="AE441">
        <f>2*0.95*5.67E-8*(((BQ441+$B$7)+273)^4-(W441+273)^4)</f>
        <v>0</v>
      </c>
      <c r="AF441">
        <f>U441+AE441+AC441+AD441</f>
        <v>0</v>
      </c>
      <c r="AG441">
        <f>BN441*AU441*(BI441-BH441*(1000-AU441*BK441)/(1000-AU441*BJ441))/(100*BB441)</f>
        <v>0</v>
      </c>
      <c r="AH441">
        <f>1000*BN441*AU441*(BJ441-BK441)/(100*BB441*(1000-AU441*BJ441))</f>
        <v>0</v>
      </c>
      <c r="AI441">
        <f>(AJ441 - AK441 - BO441*1E3/(8.314*(BQ441+273.15)) * AM441/BN441 * AL441) * BN441/(100*BB441) * (1000 - BK441)/1000</f>
        <v>0</v>
      </c>
      <c r="AJ441">
        <v>1234.10668458326</v>
      </c>
      <c r="AK441">
        <v>1191.27690909091</v>
      </c>
      <c r="AL441">
        <v>3.47895928782822</v>
      </c>
      <c r="AM441">
        <v>66.8791295420707</v>
      </c>
      <c r="AN441">
        <f>(AP441 - AO441 + BO441*1E3/(8.314*(BQ441+273.15)) * AR441/BN441 * AQ441) * BN441/(100*BB441) * 1000/(1000 - AP441)</f>
        <v>0</v>
      </c>
      <c r="AO441">
        <v>21.4293666839073</v>
      </c>
      <c r="AP441">
        <v>24.3420405594406</v>
      </c>
      <c r="AQ441">
        <v>0.000162776587328665</v>
      </c>
      <c r="AR441">
        <v>78.9869845117547</v>
      </c>
      <c r="AS441">
        <v>56</v>
      </c>
      <c r="AT441">
        <v>11</v>
      </c>
      <c r="AU441">
        <f>IF(AS441*$H$13&gt;=AW441,1.0,(AW441/(AW441-AS441*$H$13)))</f>
        <v>0</v>
      </c>
      <c r="AV441">
        <f>(AU441-1)*100</f>
        <v>0</v>
      </c>
      <c r="AW441">
        <f>MAX(0,($B$13+$C$13*BV441)/(1+$D$13*BV441)*BO441/(BQ441+273)*$E$13)</f>
        <v>0</v>
      </c>
      <c r="AX441">
        <f>$B$11*BW441+$C$11*BX441+$F$11*CI441*(1-CL441)</f>
        <v>0</v>
      </c>
      <c r="AY441">
        <f>AX441*AZ441</f>
        <v>0</v>
      </c>
      <c r="AZ441">
        <f>($B$11*$D$9+$C$11*$D$9+$F$11*((CV441+CN441)/MAX(CV441+CN441+CW441, 0.1)*$I$9+CW441/MAX(CV441+CN441+CW441, 0.1)*$J$9))/($B$11+$C$11+$F$11)</f>
        <v>0</v>
      </c>
      <c r="BA441">
        <f>($B$11*$K$9+$C$11*$K$9+$F$11*((CV441+CN441)/MAX(CV441+CN441+CW441, 0.1)*$P$9+CW441/MAX(CV441+CN441+CW441, 0.1)*$Q$9))/($B$11+$C$11+$F$11)</f>
        <v>0</v>
      </c>
      <c r="BB441">
        <v>2.18</v>
      </c>
      <c r="BC441">
        <v>0.5</v>
      </c>
      <c r="BD441" t="s">
        <v>355</v>
      </c>
      <c r="BE441">
        <v>2</v>
      </c>
      <c r="BF441" t="b">
        <v>1</v>
      </c>
      <c r="BG441">
        <v>1656178489.5</v>
      </c>
      <c r="BH441">
        <v>1138.80444444444</v>
      </c>
      <c r="BI441">
        <v>1193.47407407407</v>
      </c>
      <c r="BJ441">
        <v>24.3378111111111</v>
      </c>
      <c r="BK441">
        <v>21.4017592592593</v>
      </c>
      <c r="BL441">
        <v>1136.33851851852</v>
      </c>
      <c r="BM441">
        <v>24.2862555555556</v>
      </c>
      <c r="BN441">
        <v>500.005666666667</v>
      </c>
      <c r="BO441">
        <v>76.3366518518518</v>
      </c>
      <c r="BP441">
        <v>0.0999884962962963</v>
      </c>
      <c r="BQ441">
        <v>27.6837518518519</v>
      </c>
      <c r="BR441">
        <v>28.7697703703704</v>
      </c>
      <c r="BS441">
        <v>999.9</v>
      </c>
      <c r="BT441">
        <v>0</v>
      </c>
      <c r="BU441">
        <v>0</v>
      </c>
      <c r="BV441">
        <v>10001.5488888889</v>
      </c>
      <c r="BW441">
        <v>0</v>
      </c>
      <c r="BX441">
        <v>2144.83296296296</v>
      </c>
      <c r="BY441">
        <v>-54.6697444444444</v>
      </c>
      <c r="BZ441">
        <v>1167.21185185185</v>
      </c>
      <c r="CA441">
        <v>1219.57481481481</v>
      </c>
      <c r="CB441">
        <v>2.93605703703704</v>
      </c>
      <c r="CC441">
        <v>1193.47407407407</v>
      </c>
      <c r="CD441">
        <v>21.4017592592593</v>
      </c>
      <c r="CE441">
        <v>1.85786703703704</v>
      </c>
      <c r="CF441">
        <v>1.63373777777778</v>
      </c>
      <c r="CG441">
        <v>16.2823555555556</v>
      </c>
      <c r="CH441">
        <v>14.2807481481482</v>
      </c>
      <c r="CI441">
        <v>1999.98481481481</v>
      </c>
      <c r="CJ441">
        <v>0.980001888888889</v>
      </c>
      <c r="CK441">
        <v>0.0199984814814815</v>
      </c>
      <c r="CL441">
        <v>0</v>
      </c>
      <c r="CM441">
        <v>2.49152592592593</v>
      </c>
      <c r="CN441">
        <v>0</v>
      </c>
      <c r="CO441">
        <v>4141.08185185185</v>
      </c>
      <c r="CP441">
        <v>16705.2962962963</v>
      </c>
      <c r="CQ441">
        <v>48.812</v>
      </c>
      <c r="CR441">
        <v>51.0574074074074</v>
      </c>
      <c r="CS441">
        <v>49.937</v>
      </c>
      <c r="CT441">
        <v>48.6824074074074</v>
      </c>
      <c r="CU441">
        <v>47.9463333333333</v>
      </c>
      <c r="CV441">
        <v>1959.98481481481</v>
      </c>
      <c r="CW441">
        <v>40</v>
      </c>
      <c r="CX441">
        <v>0</v>
      </c>
      <c r="CY441">
        <v>1656178495.8</v>
      </c>
      <c r="CZ441">
        <v>0</v>
      </c>
      <c r="DA441">
        <v>0</v>
      </c>
      <c r="DB441" t="s">
        <v>356</v>
      </c>
      <c r="DC441">
        <v>1656081796.1</v>
      </c>
      <c r="DD441">
        <v>1656081786.6</v>
      </c>
      <c r="DE441">
        <v>0</v>
      </c>
      <c r="DF441">
        <v>0.447</v>
      </c>
      <c r="DG441">
        <v>0.012</v>
      </c>
      <c r="DH441">
        <v>1.816</v>
      </c>
      <c r="DI441">
        <v>-0.091</v>
      </c>
      <c r="DJ441">
        <v>420</v>
      </c>
      <c r="DK441">
        <v>13</v>
      </c>
      <c r="DL441">
        <v>0.64</v>
      </c>
      <c r="DM441">
        <v>0.22</v>
      </c>
      <c r="DN441">
        <v>-54.5596125</v>
      </c>
      <c r="DO441">
        <v>-1.79831707317063</v>
      </c>
      <c r="DP441">
        <v>0.19670571317008</v>
      </c>
      <c r="DQ441">
        <v>0</v>
      </c>
      <c r="DR441">
        <v>2.9716575</v>
      </c>
      <c r="DS441">
        <v>-0.563047654784251</v>
      </c>
      <c r="DT441">
        <v>0.0551067285251992</v>
      </c>
      <c r="DU441">
        <v>0</v>
      </c>
      <c r="DV441">
        <v>0</v>
      </c>
      <c r="DW441">
        <v>2</v>
      </c>
      <c r="DX441" t="s">
        <v>357</v>
      </c>
      <c r="DY441">
        <v>2.79503</v>
      </c>
      <c r="DZ441">
        <v>2.71652</v>
      </c>
      <c r="EA441">
        <v>0.153558</v>
      </c>
      <c r="EB441">
        <v>0.157912</v>
      </c>
      <c r="EC441">
        <v>0.0870581</v>
      </c>
      <c r="ED441">
        <v>0.0790427</v>
      </c>
      <c r="EE441">
        <v>23494</v>
      </c>
      <c r="EF441">
        <v>20297.7</v>
      </c>
      <c r="EG441">
        <v>24887.9</v>
      </c>
      <c r="EH441">
        <v>23512</v>
      </c>
      <c r="EI441">
        <v>38878.8</v>
      </c>
      <c r="EJ441">
        <v>35896.6</v>
      </c>
      <c r="EK441">
        <v>45099.4</v>
      </c>
      <c r="EL441">
        <v>42016.7</v>
      </c>
      <c r="EM441">
        <v>1.61057</v>
      </c>
      <c r="EN441">
        <v>2.0561</v>
      </c>
      <c r="EO441">
        <v>0.0420399</v>
      </c>
      <c r="EP441">
        <v>0</v>
      </c>
      <c r="EQ441">
        <v>28.0674</v>
      </c>
      <c r="ER441">
        <v>999.9</v>
      </c>
      <c r="ES441">
        <v>25.027</v>
      </c>
      <c r="ET441">
        <v>41.543</v>
      </c>
      <c r="EU441">
        <v>26.3827</v>
      </c>
      <c r="EV441">
        <v>52.6636</v>
      </c>
      <c r="EW441">
        <v>33.0729</v>
      </c>
      <c r="EX441">
        <v>2</v>
      </c>
      <c r="EY441">
        <v>0.651402</v>
      </c>
      <c r="EZ441">
        <v>4.76237</v>
      </c>
      <c r="FA441">
        <v>20.1759</v>
      </c>
      <c r="FB441">
        <v>5.23391</v>
      </c>
      <c r="FC441">
        <v>11.992</v>
      </c>
      <c r="FD441">
        <v>4.9553</v>
      </c>
      <c r="FE441">
        <v>3.304</v>
      </c>
      <c r="FF441">
        <v>9999</v>
      </c>
      <c r="FG441">
        <v>313.3</v>
      </c>
      <c r="FH441">
        <v>3913</v>
      </c>
      <c r="FI441">
        <v>9999</v>
      </c>
      <c r="FJ441">
        <v>1.86817</v>
      </c>
      <c r="FK441">
        <v>1.86401</v>
      </c>
      <c r="FL441">
        <v>1.87135</v>
      </c>
      <c r="FM441">
        <v>1.86264</v>
      </c>
      <c r="FN441">
        <v>1.86188</v>
      </c>
      <c r="FO441">
        <v>1.86823</v>
      </c>
      <c r="FP441">
        <v>1.85837</v>
      </c>
      <c r="FQ441">
        <v>1.86461</v>
      </c>
      <c r="FR441">
        <v>5</v>
      </c>
      <c r="FS441">
        <v>0</v>
      </c>
      <c r="FT441">
        <v>0</v>
      </c>
      <c r="FU441">
        <v>0</v>
      </c>
      <c r="FV441" t="s">
        <v>358</v>
      </c>
      <c r="FW441" t="s">
        <v>359</v>
      </c>
      <c r="FX441" t="s">
        <v>360</v>
      </c>
      <c r="FY441" t="s">
        <v>360</v>
      </c>
      <c r="FZ441" t="s">
        <v>360</v>
      </c>
      <c r="GA441" t="s">
        <v>360</v>
      </c>
      <c r="GB441">
        <v>0</v>
      </c>
      <c r="GC441">
        <v>100</v>
      </c>
      <c r="GD441">
        <v>100</v>
      </c>
      <c r="GE441">
        <v>2.51</v>
      </c>
      <c r="GF441">
        <v>0.0516</v>
      </c>
      <c r="GG441">
        <v>0.394990895927804</v>
      </c>
      <c r="GH441">
        <v>0.00311535208462502</v>
      </c>
      <c r="GI441">
        <v>-2.16445174003142e-06</v>
      </c>
      <c r="GJ441">
        <v>9.0383515404126e-10</v>
      </c>
      <c r="GK441">
        <v>0.0515542376217994</v>
      </c>
      <c r="GL441">
        <v>0</v>
      </c>
      <c r="GM441">
        <v>0</v>
      </c>
      <c r="GN441">
        <v>0</v>
      </c>
      <c r="GO441">
        <v>18</v>
      </c>
      <c r="GP441">
        <v>2154</v>
      </c>
      <c r="GQ441">
        <v>2</v>
      </c>
      <c r="GR441">
        <v>17</v>
      </c>
      <c r="GS441">
        <v>1611.7</v>
      </c>
      <c r="GT441">
        <v>1611.8</v>
      </c>
      <c r="GU441">
        <v>3.12134</v>
      </c>
      <c r="GV441">
        <v>2.37305</v>
      </c>
      <c r="GW441">
        <v>1.99829</v>
      </c>
      <c r="GX441">
        <v>2.65869</v>
      </c>
      <c r="GY441">
        <v>2.09351</v>
      </c>
      <c r="GZ441">
        <v>2.39502</v>
      </c>
      <c r="HA441">
        <v>45.2904</v>
      </c>
      <c r="HB441">
        <v>14.3334</v>
      </c>
      <c r="HC441">
        <v>18</v>
      </c>
      <c r="HD441">
        <v>377.824</v>
      </c>
      <c r="HE441">
        <v>677.975</v>
      </c>
      <c r="HF441">
        <v>22.9969</v>
      </c>
      <c r="HG441">
        <v>35.3737</v>
      </c>
      <c r="HH441">
        <v>30.0001</v>
      </c>
      <c r="HI441">
        <v>35.3995</v>
      </c>
      <c r="HJ441">
        <v>35.3665</v>
      </c>
      <c r="HK441">
        <v>62.4493</v>
      </c>
      <c r="HL441">
        <v>12.262</v>
      </c>
      <c r="HM441">
        <v>1.96569</v>
      </c>
      <c r="HN441">
        <v>23</v>
      </c>
      <c r="HO441">
        <v>1240.86</v>
      </c>
      <c r="HP441">
        <v>21.5594</v>
      </c>
      <c r="HQ441">
        <v>95.3705</v>
      </c>
      <c r="HR441">
        <v>98.7208</v>
      </c>
    </row>
    <row r="442" spans="1:226">
      <c r="A442">
        <v>426</v>
      </c>
      <c r="B442">
        <v>1656178502</v>
      </c>
      <c r="C442">
        <v>8705.5</v>
      </c>
      <c r="D442" t="s">
        <v>1214</v>
      </c>
      <c r="E442" t="s">
        <v>1215</v>
      </c>
      <c r="F442">
        <v>5</v>
      </c>
      <c r="G442" t="s">
        <v>1069</v>
      </c>
      <c r="H442" t="s">
        <v>354</v>
      </c>
      <c r="I442">
        <v>1656178494.21429</v>
      </c>
      <c r="J442">
        <f>(K442)/1000</f>
        <v>0</v>
      </c>
      <c r="K442">
        <f>IF(BF442, AN442, AH442)</f>
        <v>0</v>
      </c>
      <c r="L442">
        <f>IF(BF442, AI442, AG442)</f>
        <v>0</v>
      </c>
      <c r="M442">
        <f>BH442 - IF(AU442&gt;1, L442*BB442*100.0/(AW442*BV442), 0)</f>
        <v>0</v>
      </c>
      <c r="N442">
        <f>((T442-J442/2)*M442-L442)/(T442+J442/2)</f>
        <v>0</v>
      </c>
      <c r="O442">
        <f>N442*(BO442+BP442)/1000.0</f>
        <v>0</v>
      </c>
      <c r="P442">
        <f>(BH442 - IF(AU442&gt;1, L442*BB442*100.0/(AW442*BV442), 0))*(BO442+BP442)/1000.0</f>
        <v>0</v>
      </c>
      <c r="Q442">
        <f>2.0/((1/S442-1/R442)+SIGN(S442)*SQRT((1/S442-1/R442)*(1/S442-1/R442) + 4*BC442/((BC442+1)*(BC442+1))*(2*1/S442*1/R442-1/R442*1/R442)))</f>
        <v>0</v>
      </c>
      <c r="R442">
        <f>IF(LEFT(BD442,1)&lt;&gt;"0",IF(LEFT(BD442,1)="1",3.0,BE442),$D$5+$E$5*(BV442*BO442/($K$5*1000))+$F$5*(BV442*BO442/($K$5*1000))*MAX(MIN(BB442,$J$5),$I$5)*MAX(MIN(BB442,$J$5),$I$5)+$G$5*MAX(MIN(BB442,$J$5),$I$5)*(BV442*BO442/($K$5*1000))+$H$5*(BV442*BO442/($K$5*1000))*(BV442*BO442/($K$5*1000)))</f>
        <v>0</v>
      </c>
      <c r="S442">
        <f>J442*(1000-(1000*0.61365*exp(17.502*W442/(240.97+W442))/(BO442+BP442)+BJ442)/2)/(1000*0.61365*exp(17.502*W442/(240.97+W442))/(BO442+BP442)-BJ442)</f>
        <v>0</v>
      </c>
      <c r="T442">
        <f>1/((BC442+1)/(Q442/1.6)+1/(R442/1.37)) + BC442/((BC442+1)/(Q442/1.6) + BC442/(R442/1.37))</f>
        <v>0</v>
      </c>
      <c r="U442">
        <f>(AX442*BA442)</f>
        <v>0</v>
      </c>
      <c r="V442">
        <f>(BQ442+(U442+2*0.95*5.67E-8*(((BQ442+$B$7)+273)^4-(BQ442+273)^4)-44100*J442)/(1.84*29.3*R442+8*0.95*5.67E-8*(BQ442+273)^3))</f>
        <v>0</v>
      </c>
      <c r="W442">
        <f>($C$7*BR442+$D$7*BS442+$E$7*V442)</f>
        <v>0</v>
      </c>
      <c r="X442">
        <f>0.61365*exp(17.502*W442/(240.97+W442))</f>
        <v>0</v>
      </c>
      <c r="Y442">
        <f>(Z442/AA442*100)</f>
        <v>0</v>
      </c>
      <c r="Z442">
        <f>BJ442*(BO442+BP442)/1000</f>
        <v>0</v>
      </c>
      <c r="AA442">
        <f>0.61365*exp(17.502*BQ442/(240.97+BQ442))</f>
        <v>0</v>
      </c>
      <c r="AB442">
        <f>(X442-BJ442*(BO442+BP442)/1000)</f>
        <v>0</v>
      </c>
      <c r="AC442">
        <f>(-J442*44100)</f>
        <v>0</v>
      </c>
      <c r="AD442">
        <f>2*29.3*R442*0.92*(BQ442-W442)</f>
        <v>0</v>
      </c>
      <c r="AE442">
        <f>2*0.95*5.67E-8*(((BQ442+$B$7)+273)^4-(W442+273)^4)</f>
        <v>0</v>
      </c>
      <c r="AF442">
        <f>U442+AE442+AC442+AD442</f>
        <v>0</v>
      </c>
      <c r="AG442">
        <f>BN442*AU442*(BI442-BH442*(1000-AU442*BK442)/(1000-AU442*BJ442))/(100*BB442)</f>
        <v>0</v>
      </c>
      <c r="AH442">
        <f>1000*BN442*AU442*(BJ442-BK442)/(100*BB442*(1000-AU442*BJ442))</f>
        <v>0</v>
      </c>
      <c r="AI442">
        <f>(AJ442 - AK442 - BO442*1E3/(8.314*(BQ442+273.15)) * AM442/BN442 * AL442) * BN442/(100*BB442) * (1000 - BK442)/1000</f>
        <v>0</v>
      </c>
      <c r="AJ442">
        <v>1251.44509402154</v>
      </c>
      <c r="AK442">
        <v>1208.58987878788</v>
      </c>
      <c r="AL442">
        <v>3.45584328155387</v>
      </c>
      <c r="AM442">
        <v>66.8791295420707</v>
      </c>
      <c r="AN442">
        <f>(AP442 - AO442 + BO442*1E3/(8.314*(BQ442+273.15)) * AR442/BN442 * AQ442) * BN442/(100*BB442) * 1000/(1000 - AP442)</f>
        <v>0</v>
      </c>
      <c r="AO442">
        <v>21.4605792353958</v>
      </c>
      <c r="AP442">
        <v>24.3581552447553</v>
      </c>
      <c r="AQ442">
        <v>0.000171538907567316</v>
      </c>
      <c r="AR442">
        <v>78.9869845117547</v>
      </c>
      <c r="AS442">
        <v>56</v>
      </c>
      <c r="AT442">
        <v>11</v>
      </c>
      <c r="AU442">
        <f>IF(AS442*$H$13&gt;=AW442,1.0,(AW442/(AW442-AS442*$H$13)))</f>
        <v>0</v>
      </c>
      <c r="AV442">
        <f>(AU442-1)*100</f>
        <v>0</v>
      </c>
      <c r="AW442">
        <f>MAX(0,($B$13+$C$13*BV442)/(1+$D$13*BV442)*BO442/(BQ442+273)*$E$13)</f>
        <v>0</v>
      </c>
      <c r="AX442">
        <f>$B$11*BW442+$C$11*BX442+$F$11*CI442*(1-CL442)</f>
        <v>0</v>
      </c>
      <c r="AY442">
        <f>AX442*AZ442</f>
        <v>0</v>
      </c>
      <c r="AZ442">
        <f>($B$11*$D$9+$C$11*$D$9+$F$11*((CV442+CN442)/MAX(CV442+CN442+CW442, 0.1)*$I$9+CW442/MAX(CV442+CN442+CW442, 0.1)*$J$9))/($B$11+$C$11+$F$11)</f>
        <v>0</v>
      </c>
      <c r="BA442">
        <f>($B$11*$K$9+$C$11*$K$9+$F$11*((CV442+CN442)/MAX(CV442+CN442+CW442, 0.1)*$P$9+CW442/MAX(CV442+CN442+CW442, 0.1)*$Q$9))/($B$11+$C$11+$F$11)</f>
        <v>0</v>
      </c>
      <c r="BB442">
        <v>2.18</v>
      </c>
      <c r="BC442">
        <v>0.5</v>
      </c>
      <c r="BD442" t="s">
        <v>355</v>
      </c>
      <c r="BE442">
        <v>2</v>
      </c>
      <c r="BF442" t="b">
        <v>1</v>
      </c>
      <c r="BG442">
        <v>1656178494.21429</v>
      </c>
      <c r="BH442">
        <v>1154.62964285714</v>
      </c>
      <c r="BI442">
        <v>1209.37178571429</v>
      </c>
      <c r="BJ442">
        <v>24.3413678571429</v>
      </c>
      <c r="BK442">
        <v>21.4352428571429</v>
      </c>
      <c r="BL442">
        <v>1152.13678571429</v>
      </c>
      <c r="BM442">
        <v>24.2898</v>
      </c>
      <c r="BN442">
        <v>500.012214285714</v>
      </c>
      <c r="BO442">
        <v>76.3369392857143</v>
      </c>
      <c r="BP442">
        <v>0.0999996464285714</v>
      </c>
      <c r="BQ442">
        <v>27.6786714285714</v>
      </c>
      <c r="BR442">
        <v>28.7650678571429</v>
      </c>
      <c r="BS442">
        <v>999.9</v>
      </c>
      <c r="BT442">
        <v>0</v>
      </c>
      <c r="BU442">
        <v>0</v>
      </c>
      <c r="BV442">
        <v>10000.5810714286</v>
      </c>
      <c r="BW442">
        <v>0</v>
      </c>
      <c r="BX442">
        <v>2144.04714285714</v>
      </c>
      <c r="BY442">
        <v>-54.7422214285714</v>
      </c>
      <c r="BZ442">
        <v>1183.43607142857</v>
      </c>
      <c r="CA442">
        <v>1235.86285714286</v>
      </c>
      <c r="CB442">
        <v>2.90611464285714</v>
      </c>
      <c r="CC442">
        <v>1209.37178571429</v>
      </c>
      <c r="CD442">
        <v>21.4352428571429</v>
      </c>
      <c r="CE442">
        <v>1.85814428571429</v>
      </c>
      <c r="CF442">
        <v>1.63630107142857</v>
      </c>
      <c r="CG442">
        <v>16.2847071428571</v>
      </c>
      <c r="CH442">
        <v>14.3049642857143</v>
      </c>
      <c r="CI442">
        <v>1999.99321428571</v>
      </c>
      <c r="CJ442">
        <v>0.980001964285714</v>
      </c>
      <c r="CK442">
        <v>0.0199984035714286</v>
      </c>
      <c r="CL442">
        <v>0</v>
      </c>
      <c r="CM442">
        <v>2.50959285714286</v>
      </c>
      <c r="CN442">
        <v>0</v>
      </c>
      <c r="CO442">
        <v>4137.21071428571</v>
      </c>
      <c r="CP442">
        <v>16705.375</v>
      </c>
      <c r="CQ442">
        <v>48.812</v>
      </c>
      <c r="CR442">
        <v>51.062</v>
      </c>
      <c r="CS442">
        <v>49.937</v>
      </c>
      <c r="CT442">
        <v>48.6781428571428</v>
      </c>
      <c r="CU442">
        <v>47.93925</v>
      </c>
      <c r="CV442">
        <v>1959.99357142857</v>
      </c>
      <c r="CW442">
        <v>40</v>
      </c>
      <c r="CX442">
        <v>0</v>
      </c>
      <c r="CY442">
        <v>1656178501.2</v>
      </c>
      <c r="CZ442">
        <v>0</v>
      </c>
      <c r="DA442">
        <v>0</v>
      </c>
      <c r="DB442" t="s">
        <v>356</v>
      </c>
      <c r="DC442">
        <v>1656081796.1</v>
      </c>
      <c r="DD442">
        <v>1656081786.6</v>
      </c>
      <c r="DE442">
        <v>0</v>
      </c>
      <c r="DF442">
        <v>0.447</v>
      </c>
      <c r="DG442">
        <v>0.012</v>
      </c>
      <c r="DH442">
        <v>1.816</v>
      </c>
      <c r="DI442">
        <v>-0.091</v>
      </c>
      <c r="DJ442">
        <v>420</v>
      </c>
      <c r="DK442">
        <v>13</v>
      </c>
      <c r="DL442">
        <v>0.64</v>
      </c>
      <c r="DM442">
        <v>0.22</v>
      </c>
      <c r="DN442">
        <v>-54.70084</v>
      </c>
      <c r="DO442">
        <v>-1.24829043151956</v>
      </c>
      <c r="DP442">
        <v>0.158982250267128</v>
      </c>
      <c r="DQ442">
        <v>0</v>
      </c>
      <c r="DR442">
        <v>2.92343475</v>
      </c>
      <c r="DS442">
        <v>-0.375647392120075</v>
      </c>
      <c r="DT442">
        <v>0.0370244817646041</v>
      </c>
      <c r="DU442">
        <v>0</v>
      </c>
      <c r="DV442">
        <v>0</v>
      </c>
      <c r="DW442">
        <v>2</v>
      </c>
      <c r="DX442" t="s">
        <v>357</v>
      </c>
      <c r="DY442">
        <v>2.79476</v>
      </c>
      <c r="DZ442">
        <v>2.7164</v>
      </c>
      <c r="EA442">
        <v>0.154959</v>
      </c>
      <c r="EB442">
        <v>0.15927</v>
      </c>
      <c r="EC442">
        <v>0.087103</v>
      </c>
      <c r="ED442">
        <v>0.0791101</v>
      </c>
      <c r="EE442">
        <v>23455.1</v>
      </c>
      <c r="EF442">
        <v>20264.8</v>
      </c>
      <c r="EG442">
        <v>24888</v>
      </c>
      <c r="EH442">
        <v>23511.9</v>
      </c>
      <c r="EI442">
        <v>38877.1</v>
      </c>
      <c r="EJ442">
        <v>35893.8</v>
      </c>
      <c r="EK442">
        <v>45099.5</v>
      </c>
      <c r="EL442">
        <v>42016.4</v>
      </c>
      <c r="EM442">
        <v>1.61027</v>
      </c>
      <c r="EN442">
        <v>2.05615</v>
      </c>
      <c r="EO442">
        <v>0.0442713</v>
      </c>
      <c r="EP442">
        <v>0</v>
      </c>
      <c r="EQ442">
        <v>28.0557</v>
      </c>
      <c r="ER442">
        <v>999.9</v>
      </c>
      <c r="ES442">
        <v>25.027</v>
      </c>
      <c r="ET442">
        <v>41.543</v>
      </c>
      <c r="EU442">
        <v>26.3817</v>
      </c>
      <c r="EV442">
        <v>52.7636</v>
      </c>
      <c r="EW442">
        <v>33.109</v>
      </c>
      <c r="EX442">
        <v>2</v>
      </c>
      <c r="EY442">
        <v>0.651382</v>
      </c>
      <c r="EZ442">
        <v>4.75925</v>
      </c>
      <c r="FA442">
        <v>20.176</v>
      </c>
      <c r="FB442">
        <v>5.23331</v>
      </c>
      <c r="FC442">
        <v>11.992</v>
      </c>
      <c r="FD442">
        <v>4.9553</v>
      </c>
      <c r="FE442">
        <v>3.30398</v>
      </c>
      <c r="FF442">
        <v>9999</v>
      </c>
      <c r="FG442">
        <v>313.3</v>
      </c>
      <c r="FH442">
        <v>3913</v>
      </c>
      <c r="FI442">
        <v>9999</v>
      </c>
      <c r="FJ442">
        <v>1.86815</v>
      </c>
      <c r="FK442">
        <v>1.86401</v>
      </c>
      <c r="FL442">
        <v>1.87136</v>
      </c>
      <c r="FM442">
        <v>1.86264</v>
      </c>
      <c r="FN442">
        <v>1.86188</v>
      </c>
      <c r="FO442">
        <v>1.86821</v>
      </c>
      <c r="FP442">
        <v>1.8584</v>
      </c>
      <c r="FQ442">
        <v>1.86461</v>
      </c>
      <c r="FR442">
        <v>5</v>
      </c>
      <c r="FS442">
        <v>0</v>
      </c>
      <c r="FT442">
        <v>0</v>
      </c>
      <c r="FU442">
        <v>0</v>
      </c>
      <c r="FV442" t="s">
        <v>358</v>
      </c>
      <c r="FW442" t="s">
        <v>359</v>
      </c>
      <c r="FX442" t="s">
        <v>360</v>
      </c>
      <c r="FY442" t="s">
        <v>360</v>
      </c>
      <c r="FZ442" t="s">
        <v>360</v>
      </c>
      <c r="GA442" t="s">
        <v>360</v>
      </c>
      <c r="GB442">
        <v>0</v>
      </c>
      <c r="GC442">
        <v>100</v>
      </c>
      <c r="GD442">
        <v>100</v>
      </c>
      <c r="GE442">
        <v>2.54</v>
      </c>
      <c r="GF442">
        <v>0.0516</v>
      </c>
      <c r="GG442">
        <v>0.394990895927804</v>
      </c>
      <c r="GH442">
        <v>0.00311535208462502</v>
      </c>
      <c r="GI442">
        <v>-2.16445174003142e-06</v>
      </c>
      <c r="GJ442">
        <v>9.0383515404126e-10</v>
      </c>
      <c r="GK442">
        <v>0.0515542376217994</v>
      </c>
      <c r="GL442">
        <v>0</v>
      </c>
      <c r="GM442">
        <v>0</v>
      </c>
      <c r="GN442">
        <v>0</v>
      </c>
      <c r="GO442">
        <v>18</v>
      </c>
      <c r="GP442">
        <v>2154</v>
      </c>
      <c r="GQ442">
        <v>2</v>
      </c>
      <c r="GR442">
        <v>17</v>
      </c>
      <c r="GS442">
        <v>1611.8</v>
      </c>
      <c r="GT442">
        <v>1611.9</v>
      </c>
      <c r="GU442">
        <v>3.15186</v>
      </c>
      <c r="GV442">
        <v>2.37671</v>
      </c>
      <c r="GW442">
        <v>1.99829</v>
      </c>
      <c r="GX442">
        <v>2.65869</v>
      </c>
      <c r="GY442">
        <v>2.09351</v>
      </c>
      <c r="GZ442">
        <v>2.36572</v>
      </c>
      <c r="HA442">
        <v>45.2904</v>
      </c>
      <c r="HB442">
        <v>14.3334</v>
      </c>
      <c r="HC442">
        <v>18</v>
      </c>
      <c r="HD442">
        <v>377.679</v>
      </c>
      <c r="HE442">
        <v>678.053</v>
      </c>
      <c r="HF442">
        <v>22.9985</v>
      </c>
      <c r="HG442">
        <v>35.3737</v>
      </c>
      <c r="HH442">
        <v>30.0001</v>
      </c>
      <c r="HI442">
        <v>35.4028</v>
      </c>
      <c r="HJ442">
        <v>35.3696</v>
      </c>
      <c r="HK442">
        <v>63.0622</v>
      </c>
      <c r="HL442">
        <v>12.262</v>
      </c>
      <c r="HM442">
        <v>1.96569</v>
      </c>
      <c r="HN442">
        <v>23</v>
      </c>
      <c r="HO442">
        <v>1260.96</v>
      </c>
      <c r="HP442">
        <v>21.559</v>
      </c>
      <c r="HQ442">
        <v>95.3708</v>
      </c>
      <c r="HR442">
        <v>98.7202</v>
      </c>
    </row>
    <row r="443" spans="1:226">
      <c r="A443">
        <v>427</v>
      </c>
      <c r="B443">
        <v>1656178507</v>
      </c>
      <c r="C443">
        <v>8710.5</v>
      </c>
      <c r="D443" t="s">
        <v>1216</v>
      </c>
      <c r="E443" t="s">
        <v>1217</v>
      </c>
      <c r="F443">
        <v>5</v>
      </c>
      <c r="G443" t="s">
        <v>1069</v>
      </c>
      <c r="H443" t="s">
        <v>354</v>
      </c>
      <c r="I443">
        <v>1656178499.5</v>
      </c>
      <c r="J443">
        <f>(K443)/1000</f>
        <v>0</v>
      </c>
      <c r="K443">
        <f>IF(BF443, AN443, AH443)</f>
        <v>0</v>
      </c>
      <c r="L443">
        <f>IF(BF443, AI443, AG443)</f>
        <v>0</v>
      </c>
      <c r="M443">
        <f>BH443 - IF(AU443&gt;1, L443*BB443*100.0/(AW443*BV443), 0)</f>
        <v>0</v>
      </c>
      <c r="N443">
        <f>((T443-J443/2)*M443-L443)/(T443+J443/2)</f>
        <v>0</v>
      </c>
      <c r="O443">
        <f>N443*(BO443+BP443)/1000.0</f>
        <v>0</v>
      </c>
      <c r="P443">
        <f>(BH443 - IF(AU443&gt;1, L443*BB443*100.0/(AW443*BV443), 0))*(BO443+BP443)/1000.0</f>
        <v>0</v>
      </c>
      <c r="Q443">
        <f>2.0/((1/S443-1/R443)+SIGN(S443)*SQRT((1/S443-1/R443)*(1/S443-1/R443) + 4*BC443/((BC443+1)*(BC443+1))*(2*1/S443*1/R443-1/R443*1/R443)))</f>
        <v>0</v>
      </c>
      <c r="R443">
        <f>IF(LEFT(BD443,1)&lt;&gt;"0",IF(LEFT(BD443,1)="1",3.0,BE443),$D$5+$E$5*(BV443*BO443/($K$5*1000))+$F$5*(BV443*BO443/($K$5*1000))*MAX(MIN(BB443,$J$5),$I$5)*MAX(MIN(BB443,$J$5),$I$5)+$G$5*MAX(MIN(BB443,$J$5),$I$5)*(BV443*BO443/($K$5*1000))+$H$5*(BV443*BO443/($K$5*1000))*(BV443*BO443/($K$5*1000)))</f>
        <v>0</v>
      </c>
      <c r="S443">
        <f>J443*(1000-(1000*0.61365*exp(17.502*W443/(240.97+W443))/(BO443+BP443)+BJ443)/2)/(1000*0.61365*exp(17.502*W443/(240.97+W443))/(BO443+BP443)-BJ443)</f>
        <v>0</v>
      </c>
      <c r="T443">
        <f>1/((BC443+1)/(Q443/1.6)+1/(R443/1.37)) + BC443/((BC443+1)/(Q443/1.6) + BC443/(R443/1.37))</f>
        <v>0</v>
      </c>
      <c r="U443">
        <f>(AX443*BA443)</f>
        <v>0</v>
      </c>
      <c r="V443">
        <f>(BQ443+(U443+2*0.95*5.67E-8*(((BQ443+$B$7)+273)^4-(BQ443+273)^4)-44100*J443)/(1.84*29.3*R443+8*0.95*5.67E-8*(BQ443+273)^3))</f>
        <v>0</v>
      </c>
      <c r="W443">
        <f>($C$7*BR443+$D$7*BS443+$E$7*V443)</f>
        <v>0</v>
      </c>
      <c r="X443">
        <f>0.61365*exp(17.502*W443/(240.97+W443))</f>
        <v>0</v>
      </c>
      <c r="Y443">
        <f>(Z443/AA443*100)</f>
        <v>0</v>
      </c>
      <c r="Z443">
        <f>BJ443*(BO443+BP443)/1000</f>
        <v>0</v>
      </c>
      <c r="AA443">
        <f>0.61365*exp(17.502*BQ443/(240.97+BQ443))</f>
        <v>0</v>
      </c>
      <c r="AB443">
        <f>(X443-BJ443*(BO443+BP443)/1000)</f>
        <v>0</v>
      </c>
      <c r="AC443">
        <f>(-J443*44100)</f>
        <v>0</v>
      </c>
      <c r="AD443">
        <f>2*29.3*R443*0.92*(BQ443-W443)</f>
        <v>0</v>
      </c>
      <c r="AE443">
        <f>2*0.95*5.67E-8*(((BQ443+$B$7)+273)^4-(W443+273)^4)</f>
        <v>0</v>
      </c>
      <c r="AF443">
        <f>U443+AE443+AC443+AD443</f>
        <v>0</v>
      </c>
      <c r="AG443">
        <f>BN443*AU443*(BI443-BH443*(1000-AU443*BK443)/(1000-AU443*BJ443))/(100*BB443)</f>
        <v>0</v>
      </c>
      <c r="AH443">
        <f>1000*BN443*AU443*(BJ443-BK443)/(100*BB443*(1000-AU443*BJ443))</f>
        <v>0</v>
      </c>
      <c r="AI443">
        <f>(AJ443 - AK443 - BO443*1E3/(8.314*(BQ443+273.15)) * AM443/BN443 * AL443) * BN443/(100*BB443) * (1000 - BK443)/1000</f>
        <v>0</v>
      </c>
      <c r="AJ443">
        <v>1268.70146961599</v>
      </c>
      <c r="AK443">
        <v>1225.65163636364</v>
      </c>
      <c r="AL443">
        <v>3.41424800139429</v>
      </c>
      <c r="AM443">
        <v>66.8791295420707</v>
      </c>
      <c r="AN443">
        <f>(AP443 - AO443 + BO443*1E3/(8.314*(BQ443+273.15)) * AR443/BN443 * AQ443) * BN443/(100*BB443) * 1000/(1000 - AP443)</f>
        <v>0</v>
      </c>
      <c r="AO443">
        <v>21.4772840034859</v>
      </c>
      <c r="AP443">
        <v>24.3679909090909</v>
      </c>
      <c r="AQ443">
        <v>0.00018751910542927</v>
      </c>
      <c r="AR443">
        <v>78.9869845117547</v>
      </c>
      <c r="AS443">
        <v>56</v>
      </c>
      <c r="AT443">
        <v>11</v>
      </c>
      <c r="AU443">
        <f>IF(AS443*$H$13&gt;=AW443,1.0,(AW443/(AW443-AS443*$H$13)))</f>
        <v>0</v>
      </c>
      <c r="AV443">
        <f>(AU443-1)*100</f>
        <v>0</v>
      </c>
      <c r="AW443">
        <f>MAX(0,($B$13+$C$13*BV443)/(1+$D$13*BV443)*BO443/(BQ443+273)*$E$13)</f>
        <v>0</v>
      </c>
      <c r="AX443">
        <f>$B$11*BW443+$C$11*BX443+$F$11*CI443*(1-CL443)</f>
        <v>0</v>
      </c>
      <c r="AY443">
        <f>AX443*AZ443</f>
        <v>0</v>
      </c>
      <c r="AZ443">
        <f>($B$11*$D$9+$C$11*$D$9+$F$11*((CV443+CN443)/MAX(CV443+CN443+CW443, 0.1)*$I$9+CW443/MAX(CV443+CN443+CW443, 0.1)*$J$9))/($B$11+$C$11+$F$11)</f>
        <v>0</v>
      </c>
      <c r="BA443">
        <f>($B$11*$K$9+$C$11*$K$9+$F$11*((CV443+CN443)/MAX(CV443+CN443+CW443, 0.1)*$P$9+CW443/MAX(CV443+CN443+CW443, 0.1)*$Q$9))/($B$11+$C$11+$F$11)</f>
        <v>0</v>
      </c>
      <c r="BB443">
        <v>2.18</v>
      </c>
      <c r="BC443">
        <v>0.5</v>
      </c>
      <c r="BD443" t="s">
        <v>355</v>
      </c>
      <c r="BE443">
        <v>2</v>
      </c>
      <c r="BF443" t="b">
        <v>1</v>
      </c>
      <c r="BG443">
        <v>1656178499.5</v>
      </c>
      <c r="BH443">
        <v>1172.33962962963</v>
      </c>
      <c r="BI443">
        <v>1227.24148148148</v>
      </c>
      <c r="BJ443">
        <v>24.3512037037037</v>
      </c>
      <c r="BK443">
        <v>21.4615074074074</v>
      </c>
      <c r="BL443">
        <v>1169.81555555556</v>
      </c>
      <c r="BM443">
        <v>24.2996296296296</v>
      </c>
      <c r="BN443">
        <v>500.009851851852</v>
      </c>
      <c r="BO443">
        <v>76.3372296296296</v>
      </c>
      <c r="BP443">
        <v>0.0999807148148148</v>
      </c>
      <c r="BQ443">
        <v>27.6774925925926</v>
      </c>
      <c r="BR443">
        <v>28.761937037037</v>
      </c>
      <c r="BS443">
        <v>999.9</v>
      </c>
      <c r="BT443">
        <v>0</v>
      </c>
      <c r="BU443">
        <v>0</v>
      </c>
      <c r="BV443">
        <v>10007.2748148148</v>
      </c>
      <c r="BW443">
        <v>0</v>
      </c>
      <c r="BX443">
        <v>2148.34333333333</v>
      </c>
      <c r="BY443">
        <v>-54.9017</v>
      </c>
      <c r="BZ443">
        <v>1201.6</v>
      </c>
      <c r="CA443">
        <v>1254.15703703704</v>
      </c>
      <c r="CB443">
        <v>2.88968296296296</v>
      </c>
      <c r="CC443">
        <v>1227.24148148148</v>
      </c>
      <c r="CD443">
        <v>21.4615074074074</v>
      </c>
      <c r="CE443">
        <v>1.85890185185185</v>
      </c>
      <c r="CF443">
        <v>1.63831333333333</v>
      </c>
      <c r="CG443">
        <v>16.2911111111111</v>
      </c>
      <c r="CH443">
        <v>14.3239518518519</v>
      </c>
      <c r="CI443">
        <v>1999.98888888889</v>
      </c>
      <c r="CJ443">
        <v>0.980002111111111</v>
      </c>
      <c r="CK443">
        <v>0.0199982518518519</v>
      </c>
      <c r="CL443">
        <v>0</v>
      </c>
      <c r="CM443">
        <v>2.49806296296296</v>
      </c>
      <c r="CN443">
        <v>0</v>
      </c>
      <c r="CO443">
        <v>4135.38074074074</v>
      </c>
      <c r="CP443">
        <v>16705.3296296296</v>
      </c>
      <c r="CQ443">
        <v>48.812</v>
      </c>
      <c r="CR443">
        <v>51.062</v>
      </c>
      <c r="CS443">
        <v>49.937</v>
      </c>
      <c r="CT443">
        <v>48.6824074074074</v>
      </c>
      <c r="CU443">
        <v>47.937</v>
      </c>
      <c r="CV443">
        <v>1959.99185185185</v>
      </c>
      <c r="CW443">
        <v>40</v>
      </c>
      <c r="CX443">
        <v>0</v>
      </c>
      <c r="CY443">
        <v>1656178506</v>
      </c>
      <c r="CZ443">
        <v>0</v>
      </c>
      <c r="DA443">
        <v>0</v>
      </c>
      <c r="DB443" t="s">
        <v>356</v>
      </c>
      <c r="DC443">
        <v>1656081796.1</v>
      </c>
      <c r="DD443">
        <v>1656081786.6</v>
      </c>
      <c r="DE443">
        <v>0</v>
      </c>
      <c r="DF443">
        <v>0.447</v>
      </c>
      <c r="DG443">
        <v>0.012</v>
      </c>
      <c r="DH443">
        <v>1.816</v>
      </c>
      <c r="DI443">
        <v>-0.091</v>
      </c>
      <c r="DJ443">
        <v>420</v>
      </c>
      <c r="DK443">
        <v>13</v>
      </c>
      <c r="DL443">
        <v>0.64</v>
      </c>
      <c r="DM443">
        <v>0.22</v>
      </c>
      <c r="DN443">
        <v>-54.7873725</v>
      </c>
      <c r="DO443">
        <v>-1.33368968105058</v>
      </c>
      <c r="DP443">
        <v>0.165992901937853</v>
      </c>
      <c r="DQ443">
        <v>0</v>
      </c>
      <c r="DR443">
        <v>2.90389225</v>
      </c>
      <c r="DS443">
        <v>-0.227668705440908</v>
      </c>
      <c r="DT443">
        <v>0.0237513845372749</v>
      </c>
      <c r="DU443">
        <v>0</v>
      </c>
      <c r="DV443">
        <v>0</v>
      </c>
      <c r="DW443">
        <v>2</v>
      </c>
      <c r="DX443" t="s">
        <v>357</v>
      </c>
      <c r="DY443">
        <v>2.79471</v>
      </c>
      <c r="DZ443">
        <v>2.71654</v>
      </c>
      <c r="EA443">
        <v>0.156324</v>
      </c>
      <c r="EB443">
        <v>0.160617</v>
      </c>
      <c r="EC443">
        <v>0.0871218</v>
      </c>
      <c r="ED443">
        <v>0.079123</v>
      </c>
      <c r="EE443">
        <v>23417</v>
      </c>
      <c r="EF443">
        <v>20232.1</v>
      </c>
      <c r="EG443">
        <v>24887.9</v>
      </c>
      <c r="EH443">
        <v>23511.7</v>
      </c>
      <c r="EI443">
        <v>38876.5</v>
      </c>
      <c r="EJ443">
        <v>35893.4</v>
      </c>
      <c r="EK443">
        <v>45099.7</v>
      </c>
      <c r="EL443">
        <v>42016.5</v>
      </c>
      <c r="EM443">
        <v>1.61007</v>
      </c>
      <c r="EN443">
        <v>2.05625</v>
      </c>
      <c r="EO443">
        <v>0.04353</v>
      </c>
      <c r="EP443">
        <v>0</v>
      </c>
      <c r="EQ443">
        <v>28.0443</v>
      </c>
      <c r="ER443">
        <v>999.9</v>
      </c>
      <c r="ES443">
        <v>25.027</v>
      </c>
      <c r="ET443">
        <v>41.553</v>
      </c>
      <c r="EU443">
        <v>26.3967</v>
      </c>
      <c r="EV443">
        <v>52.2636</v>
      </c>
      <c r="EW443">
        <v>33.113</v>
      </c>
      <c r="EX443">
        <v>2</v>
      </c>
      <c r="EY443">
        <v>0.651527</v>
      </c>
      <c r="EZ443">
        <v>4.76237</v>
      </c>
      <c r="FA443">
        <v>20.1758</v>
      </c>
      <c r="FB443">
        <v>5.23361</v>
      </c>
      <c r="FC443">
        <v>11.992</v>
      </c>
      <c r="FD443">
        <v>4.95525</v>
      </c>
      <c r="FE443">
        <v>3.30393</v>
      </c>
      <c r="FF443">
        <v>9999</v>
      </c>
      <c r="FG443">
        <v>313.3</v>
      </c>
      <c r="FH443">
        <v>3913.3</v>
      </c>
      <c r="FI443">
        <v>9999</v>
      </c>
      <c r="FJ443">
        <v>1.86815</v>
      </c>
      <c r="FK443">
        <v>1.86401</v>
      </c>
      <c r="FL443">
        <v>1.87135</v>
      </c>
      <c r="FM443">
        <v>1.86262</v>
      </c>
      <c r="FN443">
        <v>1.86188</v>
      </c>
      <c r="FO443">
        <v>1.86819</v>
      </c>
      <c r="FP443">
        <v>1.85841</v>
      </c>
      <c r="FQ443">
        <v>1.86461</v>
      </c>
      <c r="FR443">
        <v>5</v>
      </c>
      <c r="FS443">
        <v>0</v>
      </c>
      <c r="FT443">
        <v>0</v>
      </c>
      <c r="FU443">
        <v>0</v>
      </c>
      <c r="FV443" t="s">
        <v>358</v>
      </c>
      <c r="FW443" t="s">
        <v>359</v>
      </c>
      <c r="FX443" t="s">
        <v>360</v>
      </c>
      <c r="FY443" t="s">
        <v>360</v>
      </c>
      <c r="FZ443" t="s">
        <v>360</v>
      </c>
      <c r="GA443" t="s">
        <v>360</v>
      </c>
      <c r="GB443">
        <v>0</v>
      </c>
      <c r="GC443">
        <v>100</v>
      </c>
      <c r="GD443">
        <v>100</v>
      </c>
      <c r="GE443">
        <v>2.57</v>
      </c>
      <c r="GF443">
        <v>0.0515</v>
      </c>
      <c r="GG443">
        <v>0.394990895927804</v>
      </c>
      <c r="GH443">
        <v>0.00311535208462502</v>
      </c>
      <c r="GI443">
        <v>-2.16445174003142e-06</v>
      </c>
      <c r="GJ443">
        <v>9.0383515404126e-10</v>
      </c>
      <c r="GK443">
        <v>0.0515542376217994</v>
      </c>
      <c r="GL443">
        <v>0</v>
      </c>
      <c r="GM443">
        <v>0</v>
      </c>
      <c r="GN443">
        <v>0</v>
      </c>
      <c r="GO443">
        <v>18</v>
      </c>
      <c r="GP443">
        <v>2154</v>
      </c>
      <c r="GQ443">
        <v>2</v>
      </c>
      <c r="GR443">
        <v>17</v>
      </c>
      <c r="GS443">
        <v>1611.8</v>
      </c>
      <c r="GT443">
        <v>1612</v>
      </c>
      <c r="GU443">
        <v>3.18604</v>
      </c>
      <c r="GV443">
        <v>2.37915</v>
      </c>
      <c r="GW443">
        <v>1.99829</v>
      </c>
      <c r="GX443">
        <v>2.65869</v>
      </c>
      <c r="GY443">
        <v>2.09351</v>
      </c>
      <c r="GZ443">
        <v>2.34131</v>
      </c>
      <c r="HA443">
        <v>45.2904</v>
      </c>
      <c r="HB443">
        <v>14.3247</v>
      </c>
      <c r="HC443">
        <v>18</v>
      </c>
      <c r="HD443">
        <v>377.571</v>
      </c>
      <c r="HE443">
        <v>678.141</v>
      </c>
      <c r="HF443">
        <v>22.9998</v>
      </c>
      <c r="HG443">
        <v>35.3741</v>
      </c>
      <c r="HH443">
        <v>30.0002</v>
      </c>
      <c r="HI443">
        <v>35.4028</v>
      </c>
      <c r="HJ443">
        <v>35.3696</v>
      </c>
      <c r="HK443">
        <v>63.7483</v>
      </c>
      <c r="HL443">
        <v>11.9834</v>
      </c>
      <c r="HM443">
        <v>1.96569</v>
      </c>
      <c r="HN443">
        <v>23</v>
      </c>
      <c r="HO443">
        <v>1274.49</v>
      </c>
      <c r="HP443">
        <v>21.5601</v>
      </c>
      <c r="HQ443">
        <v>95.371</v>
      </c>
      <c r="HR443">
        <v>98.7202</v>
      </c>
    </row>
    <row r="444" spans="1:226">
      <c r="A444">
        <v>428</v>
      </c>
      <c r="B444">
        <v>1656178512</v>
      </c>
      <c r="C444">
        <v>8715.5</v>
      </c>
      <c r="D444" t="s">
        <v>1218</v>
      </c>
      <c r="E444" t="s">
        <v>1219</v>
      </c>
      <c r="F444">
        <v>5</v>
      </c>
      <c r="G444" t="s">
        <v>1069</v>
      </c>
      <c r="H444" t="s">
        <v>354</v>
      </c>
      <c r="I444">
        <v>1656178504.21429</v>
      </c>
      <c r="J444">
        <f>(K444)/1000</f>
        <v>0</v>
      </c>
      <c r="K444">
        <f>IF(BF444, AN444, AH444)</f>
        <v>0</v>
      </c>
      <c r="L444">
        <f>IF(BF444, AI444, AG444)</f>
        <v>0</v>
      </c>
      <c r="M444">
        <f>BH444 - IF(AU444&gt;1, L444*BB444*100.0/(AW444*BV444), 0)</f>
        <v>0</v>
      </c>
      <c r="N444">
        <f>((T444-J444/2)*M444-L444)/(T444+J444/2)</f>
        <v>0</v>
      </c>
      <c r="O444">
        <f>N444*(BO444+BP444)/1000.0</f>
        <v>0</v>
      </c>
      <c r="P444">
        <f>(BH444 - IF(AU444&gt;1, L444*BB444*100.0/(AW444*BV444), 0))*(BO444+BP444)/1000.0</f>
        <v>0</v>
      </c>
      <c r="Q444">
        <f>2.0/((1/S444-1/R444)+SIGN(S444)*SQRT((1/S444-1/R444)*(1/S444-1/R444) + 4*BC444/((BC444+1)*(BC444+1))*(2*1/S444*1/R444-1/R444*1/R444)))</f>
        <v>0</v>
      </c>
      <c r="R444">
        <f>IF(LEFT(BD444,1)&lt;&gt;"0",IF(LEFT(BD444,1)="1",3.0,BE444),$D$5+$E$5*(BV444*BO444/($K$5*1000))+$F$5*(BV444*BO444/($K$5*1000))*MAX(MIN(BB444,$J$5),$I$5)*MAX(MIN(BB444,$J$5),$I$5)+$G$5*MAX(MIN(BB444,$J$5),$I$5)*(BV444*BO444/($K$5*1000))+$H$5*(BV444*BO444/($K$5*1000))*(BV444*BO444/($K$5*1000)))</f>
        <v>0</v>
      </c>
      <c r="S444">
        <f>J444*(1000-(1000*0.61365*exp(17.502*W444/(240.97+W444))/(BO444+BP444)+BJ444)/2)/(1000*0.61365*exp(17.502*W444/(240.97+W444))/(BO444+BP444)-BJ444)</f>
        <v>0</v>
      </c>
      <c r="T444">
        <f>1/((BC444+1)/(Q444/1.6)+1/(R444/1.37)) + BC444/((BC444+1)/(Q444/1.6) + BC444/(R444/1.37))</f>
        <v>0</v>
      </c>
      <c r="U444">
        <f>(AX444*BA444)</f>
        <v>0</v>
      </c>
      <c r="V444">
        <f>(BQ444+(U444+2*0.95*5.67E-8*(((BQ444+$B$7)+273)^4-(BQ444+273)^4)-44100*J444)/(1.84*29.3*R444+8*0.95*5.67E-8*(BQ444+273)^3))</f>
        <v>0</v>
      </c>
      <c r="W444">
        <f>($C$7*BR444+$D$7*BS444+$E$7*V444)</f>
        <v>0</v>
      </c>
      <c r="X444">
        <f>0.61365*exp(17.502*W444/(240.97+W444))</f>
        <v>0</v>
      </c>
      <c r="Y444">
        <f>(Z444/AA444*100)</f>
        <v>0</v>
      </c>
      <c r="Z444">
        <f>BJ444*(BO444+BP444)/1000</f>
        <v>0</v>
      </c>
      <c r="AA444">
        <f>0.61365*exp(17.502*BQ444/(240.97+BQ444))</f>
        <v>0</v>
      </c>
      <c r="AB444">
        <f>(X444-BJ444*(BO444+BP444)/1000)</f>
        <v>0</v>
      </c>
      <c r="AC444">
        <f>(-J444*44100)</f>
        <v>0</v>
      </c>
      <c r="AD444">
        <f>2*29.3*R444*0.92*(BQ444-W444)</f>
        <v>0</v>
      </c>
      <c r="AE444">
        <f>2*0.95*5.67E-8*(((BQ444+$B$7)+273)^4-(W444+273)^4)</f>
        <v>0</v>
      </c>
      <c r="AF444">
        <f>U444+AE444+AC444+AD444</f>
        <v>0</v>
      </c>
      <c r="AG444">
        <f>BN444*AU444*(BI444-BH444*(1000-AU444*BK444)/(1000-AU444*BJ444))/(100*BB444)</f>
        <v>0</v>
      </c>
      <c r="AH444">
        <f>1000*BN444*AU444*(BJ444-BK444)/(100*BB444*(1000-AU444*BJ444))</f>
        <v>0</v>
      </c>
      <c r="AI444">
        <f>(AJ444 - AK444 - BO444*1E3/(8.314*(BQ444+273.15)) * AM444/BN444 * AL444) * BN444/(100*BB444) * (1000 - BK444)/1000</f>
        <v>0</v>
      </c>
      <c r="AJ444">
        <v>1285.85802360941</v>
      </c>
      <c r="AK444">
        <v>1242.91515151515</v>
      </c>
      <c r="AL444">
        <v>3.43285914237725</v>
      </c>
      <c r="AM444">
        <v>66.8791295420707</v>
      </c>
      <c r="AN444">
        <f>(AP444 - AO444 + BO444*1E3/(8.314*(BQ444+273.15)) * AR444/BN444 * AQ444) * BN444/(100*BB444) * 1000/(1000 - AP444)</f>
        <v>0</v>
      </c>
      <c r="AO444">
        <v>21.4866017698981</v>
      </c>
      <c r="AP444">
        <v>24.3707531468532</v>
      </c>
      <c r="AQ444">
        <v>7.31442091309296e-06</v>
      </c>
      <c r="AR444">
        <v>78.9869845117547</v>
      </c>
      <c r="AS444">
        <v>56</v>
      </c>
      <c r="AT444">
        <v>11</v>
      </c>
      <c r="AU444">
        <f>IF(AS444*$H$13&gt;=AW444,1.0,(AW444/(AW444-AS444*$H$13)))</f>
        <v>0</v>
      </c>
      <c r="AV444">
        <f>(AU444-1)*100</f>
        <v>0</v>
      </c>
      <c r="AW444">
        <f>MAX(0,($B$13+$C$13*BV444)/(1+$D$13*BV444)*BO444/(BQ444+273)*$E$13)</f>
        <v>0</v>
      </c>
      <c r="AX444">
        <f>$B$11*BW444+$C$11*BX444+$F$11*CI444*(1-CL444)</f>
        <v>0</v>
      </c>
      <c r="AY444">
        <f>AX444*AZ444</f>
        <v>0</v>
      </c>
      <c r="AZ444">
        <f>($B$11*$D$9+$C$11*$D$9+$F$11*((CV444+CN444)/MAX(CV444+CN444+CW444, 0.1)*$I$9+CW444/MAX(CV444+CN444+CW444, 0.1)*$J$9))/($B$11+$C$11+$F$11)</f>
        <v>0</v>
      </c>
      <c r="BA444">
        <f>($B$11*$K$9+$C$11*$K$9+$F$11*((CV444+CN444)/MAX(CV444+CN444+CW444, 0.1)*$P$9+CW444/MAX(CV444+CN444+CW444, 0.1)*$Q$9))/($B$11+$C$11+$F$11)</f>
        <v>0</v>
      </c>
      <c r="BB444">
        <v>2.18</v>
      </c>
      <c r="BC444">
        <v>0.5</v>
      </c>
      <c r="BD444" t="s">
        <v>355</v>
      </c>
      <c r="BE444">
        <v>2</v>
      </c>
      <c r="BF444" t="b">
        <v>1</v>
      </c>
      <c r="BG444">
        <v>1656178504.21429</v>
      </c>
      <c r="BH444">
        <v>1188.20535714286</v>
      </c>
      <c r="BI444">
        <v>1243.13857142857</v>
      </c>
      <c r="BJ444">
        <v>24.3604964285714</v>
      </c>
      <c r="BK444">
        <v>21.4815178571429</v>
      </c>
      <c r="BL444">
        <v>1185.65178571429</v>
      </c>
      <c r="BM444">
        <v>24.3089214285714</v>
      </c>
      <c r="BN444">
        <v>500.012214285714</v>
      </c>
      <c r="BO444">
        <v>76.3368571428571</v>
      </c>
      <c r="BP444">
        <v>0.100009821428571</v>
      </c>
      <c r="BQ444">
        <v>27.6765357142857</v>
      </c>
      <c r="BR444">
        <v>28.7619357142857</v>
      </c>
      <c r="BS444">
        <v>999.9</v>
      </c>
      <c r="BT444">
        <v>0</v>
      </c>
      <c r="BU444">
        <v>0</v>
      </c>
      <c r="BV444">
        <v>10008.9732142857</v>
      </c>
      <c r="BW444">
        <v>0</v>
      </c>
      <c r="BX444">
        <v>2159.60285714286</v>
      </c>
      <c r="BY444">
        <v>-54.9333428571429</v>
      </c>
      <c r="BZ444">
        <v>1217.87321428571</v>
      </c>
      <c r="CA444">
        <v>1270.42892857143</v>
      </c>
      <c r="CB444">
        <v>2.8789625</v>
      </c>
      <c r="CC444">
        <v>1243.13857142857</v>
      </c>
      <c r="CD444">
        <v>21.4815178571429</v>
      </c>
      <c r="CE444">
        <v>1.85960214285714</v>
      </c>
      <c r="CF444">
        <v>1.63983285714286</v>
      </c>
      <c r="CG444">
        <v>16.2970178571429</v>
      </c>
      <c r="CH444">
        <v>14.3382892857143</v>
      </c>
      <c r="CI444">
        <v>2000.00142857143</v>
      </c>
      <c r="CJ444">
        <v>0.980002285714286</v>
      </c>
      <c r="CK444">
        <v>0.0199980714285714</v>
      </c>
      <c r="CL444">
        <v>0</v>
      </c>
      <c r="CM444">
        <v>2.43591071428571</v>
      </c>
      <c r="CN444">
        <v>0</v>
      </c>
      <c r="CO444">
        <v>4134.01321428571</v>
      </c>
      <c r="CP444">
        <v>16705.4428571429</v>
      </c>
      <c r="CQ444">
        <v>48.812</v>
      </c>
      <c r="CR444">
        <v>51.062</v>
      </c>
      <c r="CS444">
        <v>49.937</v>
      </c>
      <c r="CT444">
        <v>48.6825714285714</v>
      </c>
      <c r="CU444">
        <v>47.9415</v>
      </c>
      <c r="CV444">
        <v>1960.00571428571</v>
      </c>
      <c r="CW444">
        <v>40</v>
      </c>
      <c r="CX444">
        <v>0</v>
      </c>
      <c r="CY444">
        <v>1656178510.8</v>
      </c>
      <c r="CZ444">
        <v>0</v>
      </c>
      <c r="DA444">
        <v>0</v>
      </c>
      <c r="DB444" t="s">
        <v>356</v>
      </c>
      <c r="DC444">
        <v>1656081796.1</v>
      </c>
      <c r="DD444">
        <v>1656081786.6</v>
      </c>
      <c r="DE444">
        <v>0</v>
      </c>
      <c r="DF444">
        <v>0.447</v>
      </c>
      <c r="DG444">
        <v>0.012</v>
      </c>
      <c r="DH444">
        <v>1.816</v>
      </c>
      <c r="DI444">
        <v>-0.091</v>
      </c>
      <c r="DJ444">
        <v>420</v>
      </c>
      <c r="DK444">
        <v>13</v>
      </c>
      <c r="DL444">
        <v>0.64</v>
      </c>
      <c r="DM444">
        <v>0.22</v>
      </c>
      <c r="DN444">
        <v>-54.89225</v>
      </c>
      <c r="DO444">
        <v>-0.875936960600329</v>
      </c>
      <c r="DP444">
        <v>0.124672691476522</v>
      </c>
      <c r="DQ444">
        <v>0</v>
      </c>
      <c r="DR444">
        <v>2.88865475</v>
      </c>
      <c r="DS444">
        <v>-0.118985853658537</v>
      </c>
      <c r="DT444">
        <v>0.0137963145418441</v>
      </c>
      <c r="DU444">
        <v>0</v>
      </c>
      <c r="DV444">
        <v>0</v>
      </c>
      <c r="DW444">
        <v>2</v>
      </c>
      <c r="DX444" t="s">
        <v>357</v>
      </c>
      <c r="DY444">
        <v>2.79512</v>
      </c>
      <c r="DZ444">
        <v>2.71635</v>
      </c>
      <c r="EA444">
        <v>0.157695</v>
      </c>
      <c r="EB444">
        <v>0.161961</v>
      </c>
      <c r="EC444">
        <v>0.0871321</v>
      </c>
      <c r="ED444">
        <v>0.0792054</v>
      </c>
      <c r="EE444">
        <v>23378.9</v>
      </c>
      <c r="EF444">
        <v>20199.9</v>
      </c>
      <c r="EG444">
        <v>24887.9</v>
      </c>
      <c r="EH444">
        <v>23512.1</v>
      </c>
      <c r="EI444">
        <v>38875.5</v>
      </c>
      <c r="EJ444">
        <v>35890.5</v>
      </c>
      <c r="EK444">
        <v>45099.1</v>
      </c>
      <c r="EL444">
        <v>42016.8</v>
      </c>
      <c r="EM444">
        <v>1.61033</v>
      </c>
      <c r="EN444">
        <v>2.05595</v>
      </c>
      <c r="EO444">
        <v>0.0441819</v>
      </c>
      <c r="EP444">
        <v>0</v>
      </c>
      <c r="EQ444">
        <v>28.0361</v>
      </c>
      <c r="ER444">
        <v>999.9</v>
      </c>
      <c r="ES444">
        <v>25.027</v>
      </c>
      <c r="ET444">
        <v>41.553</v>
      </c>
      <c r="EU444">
        <v>26.3971</v>
      </c>
      <c r="EV444">
        <v>52.7836</v>
      </c>
      <c r="EW444">
        <v>33.0689</v>
      </c>
      <c r="EX444">
        <v>2</v>
      </c>
      <c r="EY444">
        <v>0.651456</v>
      </c>
      <c r="EZ444">
        <v>4.76507</v>
      </c>
      <c r="FA444">
        <v>20.1758</v>
      </c>
      <c r="FB444">
        <v>5.23361</v>
      </c>
      <c r="FC444">
        <v>11.992</v>
      </c>
      <c r="FD444">
        <v>4.9554</v>
      </c>
      <c r="FE444">
        <v>3.304</v>
      </c>
      <c r="FF444">
        <v>9999</v>
      </c>
      <c r="FG444">
        <v>313.3</v>
      </c>
      <c r="FH444">
        <v>3913.3</v>
      </c>
      <c r="FI444">
        <v>9999</v>
      </c>
      <c r="FJ444">
        <v>1.86815</v>
      </c>
      <c r="FK444">
        <v>1.86401</v>
      </c>
      <c r="FL444">
        <v>1.87135</v>
      </c>
      <c r="FM444">
        <v>1.86264</v>
      </c>
      <c r="FN444">
        <v>1.86188</v>
      </c>
      <c r="FO444">
        <v>1.86819</v>
      </c>
      <c r="FP444">
        <v>1.85839</v>
      </c>
      <c r="FQ444">
        <v>1.86462</v>
      </c>
      <c r="FR444">
        <v>5</v>
      </c>
      <c r="FS444">
        <v>0</v>
      </c>
      <c r="FT444">
        <v>0</v>
      </c>
      <c r="FU444">
        <v>0</v>
      </c>
      <c r="FV444" t="s">
        <v>358</v>
      </c>
      <c r="FW444" t="s">
        <v>359</v>
      </c>
      <c r="FX444" t="s">
        <v>360</v>
      </c>
      <c r="FY444" t="s">
        <v>360</v>
      </c>
      <c r="FZ444" t="s">
        <v>360</v>
      </c>
      <c r="GA444" t="s">
        <v>360</v>
      </c>
      <c r="GB444">
        <v>0</v>
      </c>
      <c r="GC444">
        <v>100</v>
      </c>
      <c r="GD444">
        <v>100</v>
      </c>
      <c r="GE444">
        <v>2.6</v>
      </c>
      <c r="GF444">
        <v>0.0516</v>
      </c>
      <c r="GG444">
        <v>0.394990895927804</v>
      </c>
      <c r="GH444">
        <v>0.00311535208462502</v>
      </c>
      <c r="GI444">
        <v>-2.16445174003142e-06</v>
      </c>
      <c r="GJ444">
        <v>9.0383515404126e-10</v>
      </c>
      <c r="GK444">
        <v>0.0515542376217994</v>
      </c>
      <c r="GL444">
        <v>0</v>
      </c>
      <c r="GM444">
        <v>0</v>
      </c>
      <c r="GN444">
        <v>0</v>
      </c>
      <c r="GO444">
        <v>18</v>
      </c>
      <c r="GP444">
        <v>2154</v>
      </c>
      <c r="GQ444">
        <v>2</v>
      </c>
      <c r="GR444">
        <v>17</v>
      </c>
      <c r="GS444">
        <v>1611.9</v>
      </c>
      <c r="GT444">
        <v>1612.1</v>
      </c>
      <c r="GU444">
        <v>3.21655</v>
      </c>
      <c r="GV444">
        <v>2.38281</v>
      </c>
      <c r="GW444">
        <v>1.99829</v>
      </c>
      <c r="GX444">
        <v>2.65869</v>
      </c>
      <c r="GY444">
        <v>2.09351</v>
      </c>
      <c r="GZ444">
        <v>2.34497</v>
      </c>
      <c r="HA444">
        <v>45.2904</v>
      </c>
      <c r="HB444">
        <v>14.3247</v>
      </c>
      <c r="HC444">
        <v>18</v>
      </c>
      <c r="HD444">
        <v>377.723</v>
      </c>
      <c r="HE444">
        <v>677.911</v>
      </c>
      <c r="HF444">
        <v>23.0003</v>
      </c>
      <c r="HG444">
        <v>35.377</v>
      </c>
      <c r="HH444">
        <v>30.0001</v>
      </c>
      <c r="HI444">
        <v>35.406</v>
      </c>
      <c r="HJ444">
        <v>35.3728</v>
      </c>
      <c r="HK444">
        <v>64.3568</v>
      </c>
      <c r="HL444">
        <v>11.9834</v>
      </c>
      <c r="HM444">
        <v>1.96569</v>
      </c>
      <c r="HN444">
        <v>23</v>
      </c>
      <c r="HO444">
        <v>1287.88</v>
      </c>
      <c r="HP444">
        <v>21.5554</v>
      </c>
      <c r="HQ444">
        <v>95.3701</v>
      </c>
      <c r="HR444">
        <v>98.7211</v>
      </c>
    </row>
    <row r="445" spans="1:226">
      <c r="A445">
        <v>429</v>
      </c>
      <c r="B445">
        <v>1656178517</v>
      </c>
      <c r="C445">
        <v>8720.5</v>
      </c>
      <c r="D445" t="s">
        <v>1220</v>
      </c>
      <c r="E445" t="s">
        <v>1221</v>
      </c>
      <c r="F445">
        <v>5</v>
      </c>
      <c r="G445" t="s">
        <v>1069</v>
      </c>
      <c r="H445" t="s">
        <v>354</v>
      </c>
      <c r="I445">
        <v>1656178509.5</v>
      </c>
      <c r="J445">
        <f>(K445)/1000</f>
        <v>0</v>
      </c>
      <c r="K445">
        <f>IF(BF445, AN445, AH445)</f>
        <v>0</v>
      </c>
      <c r="L445">
        <f>IF(BF445, AI445, AG445)</f>
        <v>0</v>
      </c>
      <c r="M445">
        <f>BH445 - IF(AU445&gt;1, L445*BB445*100.0/(AW445*BV445), 0)</f>
        <v>0</v>
      </c>
      <c r="N445">
        <f>((T445-J445/2)*M445-L445)/(T445+J445/2)</f>
        <v>0</v>
      </c>
      <c r="O445">
        <f>N445*(BO445+BP445)/1000.0</f>
        <v>0</v>
      </c>
      <c r="P445">
        <f>(BH445 - IF(AU445&gt;1, L445*BB445*100.0/(AW445*BV445), 0))*(BO445+BP445)/1000.0</f>
        <v>0</v>
      </c>
      <c r="Q445">
        <f>2.0/((1/S445-1/R445)+SIGN(S445)*SQRT((1/S445-1/R445)*(1/S445-1/R445) + 4*BC445/((BC445+1)*(BC445+1))*(2*1/S445*1/R445-1/R445*1/R445)))</f>
        <v>0</v>
      </c>
      <c r="R445">
        <f>IF(LEFT(BD445,1)&lt;&gt;"0",IF(LEFT(BD445,1)="1",3.0,BE445),$D$5+$E$5*(BV445*BO445/($K$5*1000))+$F$5*(BV445*BO445/($K$5*1000))*MAX(MIN(BB445,$J$5),$I$5)*MAX(MIN(BB445,$J$5),$I$5)+$G$5*MAX(MIN(BB445,$J$5),$I$5)*(BV445*BO445/($K$5*1000))+$H$5*(BV445*BO445/($K$5*1000))*(BV445*BO445/($K$5*1000)))</f>
        <v>0</v>
      </c>
      <c r="S445">
        <f>J445*(1000-(1000*0.61365*exp(17.502*W445/(240.97+W445))/(BO445+BP445)+BJ445)/2)/(1000*0.61365*exp(17.502*W445/(240.97+W445))/(BO445+BP445)-BJ445)</f>
        <v>0</v>
      </c>
      <c r="T445">
        <f>1/((BC445+1)/(Q445/1.6)+1/(R445/1.37)) + BC445/((BC445+1)/(Q445/1.6) + BC445/(R445/1.37))</f>
        <v>0</v>
      </c>
      <c r="U445">
        <f>(AX445*BA445)</f>
        <v>0</v>
      </c>
      <c r="V445">
        <f>(BQ445+(U445+2*0.95*5.67E-8*(((BQ445+$B$7)+273)^4-(BQ445+273)^4)-44100*J445)/(1.84*29.3*R445+8*0.95*5.67E-8*(BQ445+273)^3))</f>
        <v>0</v>
      </c>
      <c r="W445">
        <f>($C$7*BR445+$D$7*BS445+$E$7*V445)</f>
        <v>0</v>
      </c>
      <c r="X445">
        <f>0.61365*exp(17.502*W445/(240.97+W445))</f>
        <v>0</v>
      </c>
      <c r="Y445">
        <f>(Z445/AA445*100)</f>
        <v>0</v>
      </c>
      <c r="Z445">
        <f>BJ445*(BO445+BP445)/1000</f>
        <v>0</v>
      </c>
      <c r="AA445">
        <f>0.61365*exp(17.502*BQ445/(240.97+BQ445))</f>
        <v>0</v>
      </c>
      <c r="AB445">
        <f>(X445-BJ445*(BO445+BP445)/1000)</f>
        <v>0</v>
      </c>
      <c r="AC445">
        <f>(-J445*44100)</f>
        <v>0</v>
      </c>
      <c r="AD445">
        <f>2*29.3*R445*0.92*(BQ445-W445)</f>
        <v>0</v>
      </c>
      <c r="AE445">
        <f>2*0.95*5.67E-8*(((BQ445+$B$7)+273)^4-(W445+273)^4)</f>
        <v>0</v>
      </c>
      <c r="AF445">
        <f>U445+AE445+AC445+AD445</f>
        <v>0</v>
      </c>
      <c r="AG445">
        <f>BN445*AU445*(BI445-BH445*(1000-AU445*BK445)/(1000-AU445*BJ445))/(100*BB445)</f>
        <v>0</v>
      </c>
      <c r="AH445">
        <f>1000*BN445*AU445*(BJ445-BK445)/(100*BB445*(1000-AU445*BJ445))</f>
        <v>0</v>
      </c>
      <c r="AI445">
        <f>(AJ445 - AK445 - BO445*1E3/(8.314*(BQ445+273.15)) * AM445/BN445 * AL445) * BN445/(100*BB445) * (1000 - BK445)/1000</f>
        <v>0</v>
      </c>
      <c r="AJ445">
        <v>1303.14164969241</v>
      </c>
      <c r="AK445">
        <v>1260.10212121212</v>
      </c>
      <c r="AL445">
        <v>3.43690281725117</v>
      </c>
      <c r="AM445">
        <v>66.8791295420707</v>
      </c>
      <c r="AN445">
        <f>(AP445 - AO445 + BO445*1E3/(8.314*(BQ445+273.15)) * AR445/BN445 * AQ445) * BN445/(100*BB445) * 1000/(1000 - AP445)</f>
        <v>0</v>
      </c>
      <c r="AO445">
        <v>21.5164973993182</v>
      </c>
      <c r="AP445">
        <v>24.3815706293706</v>
      </c>
      <c r="AQ445">
        <v>0.000214104265064449</v>
      </c>
      <c r="AR445">
        <v>78.9869845117547</v>
      </c>
      <c r="AS445">
        <v>56</v>
      </c>
      <c r="AT445">
        <v>11</v>
      </c>
      <c r="AU445">
        <f>IF(AS445*$H$13&gt;=AW445,1.0,(AW445/(AW445-AS445*$H$13)))</f>
        <v>0</v>
      </c>
      <c r="AV445">
        <f>(AU445-1)*100</f>
        <v>0</v>
      </c>
      <c r="AW445">
        <f>MAX(0,($B$13+$C$13*BV445)/(1+$D$13*BV445)*BO445/(BQ445+273)*$E$13)</f>
        <v>0</v>
      </c>
      <c r="AX445">
        <f>$B$11*BW445+$C$11*BX445+$F$11*CI445*(1-CL445)</f>
        <v>0</v>
      </c>
      <c r="AY445">
        <f>AX445*AZ445</f>
        <v>0</v>
      </c>
      <c r="AZ445">
        <f>($B$11*$D$9+$C$11*$D$9+$F$11*((CV445+CN445)/MAX(CV445+CN445+CW445, 0.1)*$I$9+CW445/MAX(CV445+CN445+CW445, 0.1)*$J$9))/($B$11+$C$11+$F$11)</f>
        <v>0</v>
      </c>
      <c r="BA445">
        <f>($B$11*$K$9+$C$11*$K$9+$F$11*((CV445+CN445)/MAX(CV445+CN445+CW445, 0.1)*$P$9+CW445/MAX(CV445+CN445+CW445, 0.1)*$Q$9))/($B$11+$C$11+$F$11)</f>
        <v>0</v>
      </c>
      <c r="BB445">
        <v>2.18</v>
      </c>
      <c r="BC445">
        <v>0.5</v>
      </c>
      <c r="BD445" t="s">
        <v>355</v>
      </c>
      <c r="BE445">
        <v>2</v>
      </c>
      <c r="BF445" t="b">
        <v>1</v>
      </c>
      <c r="BG445">
        <v>1656178509.5</v>
      </c>
      <c r="BH445">
        <v>1205.92148148148</v>
      </c>
      <c r="BI445">
        <v>1260.82407407407</v>
      </c>
      <c r="BJ445">
        <v>24.3709703703704</v>
      </c>
      <c r="BK445">
        <v>21.4989592592593</v>
      </c>
      <c r="BL445">
        <v>1203.33555555556</v>
      </c>
      <c r="BM445">
        <v>24.3194111111111</v>
      </c>
      <c r="BN445">
        <v>500.012444444445</v>
      </c>
      <c r="BO445">
        <v>76.3367962962963</v>
      </c>
      <c r="BP445">
        <v>0.100055118518519</v>
      </c>
      <c r="BQ445">
        <v>27.6789037037037</v>
      </c>
      <c r="BR445">
        <v>28.7604444444444</v>
      </c>
      <c r="BS445">
        <v>999.9</v>
      </c>
      <c r="BT445">
        <v>0</v>
      </c>
      <c r="BU445">
        <v>0</v>
      </c>
      <c r="BV445">
        <v>9995.18666666667</v>
      </c>
      <c r="BW445">
        <v>0</v>
      </c>
      <c r="BX445">
        <v>2174.8</v>
      </c>
      <c r="BY445">
        <v>-54.9024296296296</v>
      </c>
      <c r="BZ445">
        <v>1236.04481481481</v>
      </c>
      <c r="CA445">
        <v>1288.52518518519</v>
      </c>
      <c r="CB445">
        <v>2.87200666666667</v>
      </c>
      <c r="CC445">
        <v>1260.82407407407</v>
      </c>
      <c r="CD445">
        <v>21.4989592592593</v>
      </c>
      <c r="CE445">
        <v>1.86040111111111</v>
      </c>
      <c r="CF445">
        <v>1.64116259259259</v>
      </c>
      <c r="CG445">
        <v>16.3037481481481</v>
      </c>
      <c r="CH445">
        <v>14.3508148148148</v>
      </c>
      <c r="CI445">
        <v>2000.01851851852</v>
      </c>
      <c r="CJ445">
        <v>0.980002444444445</v>
      </c>
      <c r="CK445">
        <v>0.0199979074074074</v>
      </c>
      <c r="CL445">
        <v>0</v>
      </c>
      <c r="CM445">
        <v>2.44492222222222</v>
      </c>
      <c r="CN445">
        <v>0</v>
      </c>
      <c r="CO445">
        <v>4132.66888888889</v>
      </c>
      <c r="CP445">
        <v>16705.5814814815</v>
      </c>
      <c r="CQ445">
        <v>48.812</v>
      </c>
      <c r="CR445">
        <v>51.062</v>
      </c>
      <c r="CS445">
        <v>49.937</v>
      </c>
      <c r="CT445">
        <v>48.6824074074074</v>
      </c>
      <c r="CU445">
        <v>47.9416666666666</v>
      </c>
      <c r="CV445">
        <v>1960.0237037037</v>
      </c>
      <c r="CW445">
        <v>40</v>
      </c>
      <c r="CX445">
        <v>0</v>
      </c>
      <c r="CY445">
        <v>1656178516.2</v>
      </c>
      <c r="CZ445">
        <v>0</v>
      </c>
      <c r="DA445">
        <v>0</v>
      </c>
      <c r="DB445" t="s">
        <v>356</v>
      </c>
      <c r="DC445">
        <v>1656081796.1</v>
      </c>
      <c r="DD445">
        <v>1656081786.6</v>
      </c>
      <c r="DE445">
        <v>0</v>
      </c>
      <c r="DF445">
        <v>0.447</v>
      </c>
      <c r="DG445">
        <v>0.012</v>
      </c>
      <c r="DH445">
        <v>1.816</v>
      </c>
      <c r="DI445">
        <v>-0.091</v>
      </c>
      <c r="DJ445">
        <v>420</v>
      </c>
      <c r="DK445">
        <v>13</v>
      </c>
      <c r="DL445">
        <v>0.64</v>
      </c>
      <c r="DM445">
        <v>0.22</v>
      </c>
      <c r="DN445">
        <v>-54.8882675</v>
      </c>
      <c r="DO445">
        <v>0.444829643527424</v>
      </c>
      <c r="DP445">
        <v>0.269236110493652</v>
      </c>
      <c r="DQ445">
        <v>0</v>
      </c>
      <c r="DR445">
        <v>2.87436675</v>
      </c>
      <c r="DS445">
        <v>-0.0899938086304013</v>
      </c>
      <c r="DT445">
        <v>0.0109151070511241</v>
      </c>
      <c r="DU445">
        <v>1</v>
      </c>
      <c r="DV445">
        <v>1</v>
      </c>
      <c r="DW445">
        <v>2</v>
      </c>
      <c r="DX445" t="s">
        <v>375</v>
      </c>
      <c r="DY445">
        <v>2.79471</v>
      </c>
      <c r="DZ445">
        <v>2.71618</v>
      </c>
      <c r="EA445">
        <v>0.159046</v>
      </c>
      <c r="EB445">
        <v>0.163172</v>
      </c>
      <c r="EC445">
        <v>0.0871538</v>
      </c>
      <c r="ED445">
        <v>0.0792252</v>
      </c>
      <c r="EE445">
        <v>23341.2</v>
      </c>
      <c r="EF445">
        <v>20170.7</v>
      </c>
      <c r="EG445">
        <v>24887.7</v>
      </c>
      <c r="EH445">
        <v>23512</v>
      </c>
      <c r="EI445">
        <v>38874.5</v>
      </c>
      <c r="EJ445">
        <v>35889.7</v>
      </c>
      <c r="EK445">
        <v>45099</v>
      </c>
      <c r="EL445">
        <v>42016.8</v>
      </c>
      <c r="EM445">
        <v>1.61035</v>
      </c>
      <c r="EN445">
        <v>2.05638</v>
      </c>
      <c r="EO445">
        <v>0.0445917</v>
      </c>
      <c r="EP445">
        <v>0</v>
      </c>
      <c r="EQ445">
        <v>28.029</v>
      </c>
      <c r="ER445">
        <v>999.9</v>
      </c>
      <c r="ES445">
        <v>25.027</v>
      </c>
      <c r="ET445">
        <v>41.553</v>
      </c>
      <c r="EU445">
        <v>26.3936</v>
      </c>
      <c r="EV445">
        <v>53.3636</v>
      </c>
      <c r="EW445">
        <v>33.1571</v>
      </c>
      <c r="EX445">
        <v>2</v>
      </c>
      <c r="EY445">
        <v>0.651502</v>
      </c>
      <c r="EZ445">
        <v>4.76895</v>
      </c>
      <c r="FA445">
        <v>20.1753</v>
      </c>
      <c r="FB445">
        <v>5.23286</v>
      </c>
      <c r="FC445">
        <v>11.992</v>
      </c>
      <c r="FD445">
        <v>4.95505</v>
      </c>
      <c r="FE445">
        <v>3.30387</v>
      </c>
      <c r="FF445">
        <v>9999</v>
      </c>
      <c r="FG445">
        <v>313.3</v>
      </c>
      <c r="FH445">
        <v>3913.6</v>
      </c>
      <c r="FI445">
        <v>9999</v>
      </c>
      <c r="FJ445">
        <v>1.86817</v>
      </c>
      <c r="FK445">
        <v>1.86401</v>
      </c>
      <c r="FL445">
        <v>1.87138</v>
      </c>
      <c r="FM445">
        <v>1.86263</v>
      </c>
      <c r="FN445">
        <v>1.86188</v>
      </c>
      <c r="FO445">
        <v>1.86821</v>
      </c>
      <c r="FP445">
        <v>1.8584</v>
      </c>
      <c r="FQ445">
        <v>1.86462</v>
      </c>
      <c r="FR445">
        <v>5</v>
      </c>
      <c r="FS445">
        <v>0</v>
      </c>
      <c r="FT445">
        <v>0</v>
      </c>
      <c r="FU445">
        <v>0</v>
      </c>
      <c r="FV445" t="s">
        <v>358</v>
      </c>
      <c r="FW445" t="s">
        <v>359</v>
      </c>
      <c r="FX445" t="s">
        <v>360</v>
      </c>
      <c r="FY445" t="s">
        <v>360</v>
      </c>
      <c r="FZ445" t="s">
        <v>360</v>
      </c>
      <c r="GA445" t="s">
        <v>360</v>
      </c>
      <c r="GB445">
        <v>0</v>
      </c>
      <c r="GC445">
        <v>100</v>
      </c>
      <c r="GD445">
        <v>100</v>
      </c>
      <c r="GE445">
        <v>2.63</v>
      </c>
      <c r="GF445">
        <v>0.0515</v>
      </c>
      <c r="GG445">
        <v>0.394990895927804</v>
      </c>
      <c r="GH445">
        <v>0.00311535208462502</v>
      </c>
      <c r="GI445">
        <v>-2.16445174003142e-06</v>
      </c>
      <c r="GJ445">
        <v>9.0383515404126e-10</v>
      </c>
      <c r="GK445">
        <v>0.0515542376217994</v>
      </c>
      <c r="GL445">
        <v>0</v>
      </c>
      <c r="GM445">
        <v>0</v>
      </c>
      <c r="GN445">
        <v>0</v>
      </c>
      <c r="GO445">
        <v>18</v>
      </c>
      <c r="GP445">
        <v>2154</v>
      </c>
      <c r="GQ445">
        <v>2</v>
      </c>
      <c r="GR445">
        <v>17</v>
      </c>
      <c r="GS445">
        <v>1612</v>
      </c>
      <c r="GT445">
        <v>1612.2</v>
      </c>
      <c r="GU445">
        <v>3.24951</v>
      </c>
      <c r="GV445">
        <v>2.38037</v>
      </c>
      <c r="GW445">
        <v>1.99829</v>
      </c>
      <c r="GX445">
        <v>2.65869</v>
      </c>
      <c r="GY445">
        <v>2.09351</v>
      </c>
      <c r="GZ445">
        <v>2.32178</v>
      </c>
      <c r="HA445">
        <v>45.3188</v>
      </c>
      <c r="HB445">
        <v>14.3159</v>
      </c>
      <c r="HC445">
        <v>18</v>
      </c>
      <c r="HD445">
        <v>377.737</v>
      </c>
      <c r="HE445">
        <v>678.285</v>
      </c>
      <c r="HF445">
        <v>23.0005</v>
      </c>
      <c r="HG445">
        <v>35.377</v>
      </c>
      <c r="HH445">
        <v>30.0001</v>
      </c>
      <c r="HI445">
        <v>35.406</v>
      </c>
      <c r="HJ445">
        <v>35.3728</v>
      </c>
      <c r="HK445">
        <v>65.0129</v>
      </c>
      <c r="HL445">
        <v>11.9834</v>
      </c>
      <c r="HM445">
        <v>1.96569</v>
      </c>
      <c r="HN445">
        <v>23</v>
      </c>
      <c r="HO445">
        <v>1308.1</v>
      </c>
      <c r="HP445">
        <v>21.5588</v>
      </c>
      <c r="HQ445">
        <v>95.3696</v>
      </c>
      <c r="HR445">
        <v>98.7211</v>
      </c>
    </row>
    <row r="446" spans="1:226">
      <c r="A446">
        <v>430</v>
      </c>
      <c r="B446">
        <v>1656178522</v>
      </c>
      <c r="C446">
        <v>8725.5</v>
      </c>
      <c r="D446" t="s">
        <v>1222</v>
      </c>
      <c r="E446" t="s">
        <v>1223</v>
      </c>
      <c r="F446">
        <v>5</v>
      </c>
      <c r="G446" t="s">
        <v>1069</v>
      </c>
      <c r="H446" t="s">
        <v>354</v>
      </c>
      <c r="I446">
        <v>1656178514.21429</v>
      </c>
      <c r="J446">
        <f>(K446)/1000</f>
        <v>0</v>
      </c>
      <c r="K446">
        <f>IF(BF446, AN446, AH446)</f>
        <v>0</v>
      </c>
      <c r="L446">
        <f>IF(BF446, AI446, AG446)</f>
        <v>0</v>
      </c>
      <c r="M446">
        <f>BH446 - IF(AU446&gt;1, L446*BB446*100.0/(AW446*BV446), 0)</f>
        <v>0</v>
      </c>
      <c r="N446">
        <f>((T446-J446/2)*M446-L446)/(T446+J446/2)</f>
        <v>0</v>
      </c>
      <c r="O446">
        <f>N446*(BO446+BP446)/1000.0</f>
        <v>0</v>
      </c>
      <c r="P446">
        <f>(BH446 - IF(AU446&gt;1, L446*BB446*100.0/(AW446*BV446), 0))*(BO446+BP446)/1000.0</f>
        <v>0</v>
      </c>
      <c r="Q446">
        <f>2.0/((1/S446-1/R446)+SIGN(S446)*SQRT((1/S446-1/R446)*(1/S446-1/R446) + 4*BC446/((BC446+1)*(BC446+1))*(2*1/S446*1/R446-1/R446*1/R446)))</f>
        <v>0</v>
      </c>
      <c r="R446">
        <f>IF(LEFT(BD446,1)&lt;&gt;"0",IF(LEFT(BD446,1)="1",3.0,BE446),$D$5+$E$5*(BV446*BO446/($K$5*1000))+$F$5*(BV446*BO446/($K$5*1000))*MAX(MIN(BB446,$J$5),$I$5)*MAX(MIN(BB446,$J$5),$I$5)+$G$5*MAX(MIN(BB446,$J$5),$I$5)*(BV446*BO446/($K$5*1000))+$H$5*(BV446*BO446/($K$5*1000))*(BV446*BO446/($K$5*1000)))</f>
        <v>0</v>
      </c>
      <c r="S446">
        <f>J446*(1000-(1000*0.61365*exp(17.502*W446/(240.97+W446))/(BO446+BP446)+BJ446)/2)/(1000*0.61365*exp(17.502*W446/(240.97+W446))/(BO446+BP446)-BJ446)</f>
        <v>0</v>
      </c>
      <c r="T446">
        <f>1/((BC446+1)/(Q446/1.6)+1/(R446/1.37)) + BC446/((BC446+1)/(Q446/1.6) + BC446/(R446/1.37))</f>
        <v>0</v>
      </c>
      <c r="U446">
        <f>(AX446*BA446)</f>
        <v>0</v>
      </c>
      <c r="V446">
        <f>(BQ446+(U446+2*0.95*5.67E-8*(((BQ446+$B$7)+273)^4-(BQ446+273)^4)-44100*J446)/(1.84*29.3*R446+8*0.95*5.67E-8*(BQ446+273)^3))</f>
        <v>0</v>
      </c>
      <c r="W446">
        <f>($C$7*BR446+$D$7*BS446+$E$7*V446)</f>
        <v>0</v>
      </c>
      <c r="X446">
        <f>0.61365*exp(17.502*W446/(240.97+W446))</f>
        <v>0</v>
      </c>
      <c r="Y446">
        <f>(Z446/AA446*100)</f>
        <v>0</v>
      </c>
      <c r="Z446">
        <f>BJ446*(BO446+BP446)/1000</f>
        <v>0</v>
      </c>
      <c r="AA446">
        <f>0.61365*exp(17.502*BQ446/(240.97+BQ446))</f>
        <v>0</v>
      </c>
      <c r="AB446">
        <f>(X446-BJ446*(BO446+BP446)/1000)</f>
        <v>0</v>
      </c>
      <c r="AC446">
        <f>(-J446*44100)</f>
        <v>0</v>
      </c>
      <c r="AD446">
        <f>2*29.3*R446*0.92*(BQ446-W446)</f>
        <v>0</v>
      </c>
      <c r="AE446">
        <f>2*0.95*5.67E-8*(((BQ446+$B$7)+273)^4-(W446+273)^4)</f>
        <v>0</v>
      </c>
      <c r="AF446">
        <f>U446+AE446+AC446+AD446</f>
        <v>0</v>
      </c>
      <c r="AG446">
        <f>BN446*AU446*(BI446-BH446*(1000-AU446*BK446)/(1000-AU446*BJ446))/(100*BB446)</f>
        <v>0</v>
      </c>
      <c r="AH446">
        <f>1000*BN446*AU446*(BJ446-BK446)/(100*BB446*(1000-AU446*BJ446))</f>
        <v>0</v>
      </c>
      <c r="AI446">
        <f>(AJ446 - AK446 - BO446*1E3/(8.314*(BQ446+273.15)) * AM446/BN446 * AL446) * BN446/(100*BB446) * (1000 - BK446)/1000</f>
        <v>0</v>
      </c>
      <c r="AJ446">
        <v>1318.9866078562</v>
      </c>
      <c r="AK446">
        <v>1276.2463030303</v>
      </c>
      <c r="AL446">
        <v>3.23299300167946</v>
      </c>
      <c r="AM446">
        <v>66.8791295420707</v>
      </c>
      <c r="AN446">
        <f>(AP446 - AO446 + BO446*1E3/(8.314*(BQ446+273.15)) * AR446/BN446 * AQ446) * BN446/(100*BB446) * 1000/(1000 - AP446)</f>
        <v>0</v>
      </c>
      <c r="AO446">
        <v>21.5228110474401</v>
      </c>
      <c r="AP446">
        <v>24.3790405594406</v>
      </c>
      <c r="AQ446">
        <v>-1.79040881634976e-05</v>
      </c>
      <c r="AR446">
        <v>78.9869845117547</v>
      </c>
      <c r="AS446">
        <v>56</v>
      </c>
      <c r="AT446">
        <v>11</v>
      </c>
      <c r="AU446">
        <f>IF(AS446*$H$13&gt;=AW446,1.0,(AW446/(AW446-AS446*$H$13)))</f>
        <v>0</v>
      </c>
      <c r="AV446">
        <f>(AU446-1)*100</f>
        <v>0</v>
      </c>
      <c r="AW446">
        <f>MAX(0,($B$13+$C$13*BV446)/(1+$D$13*BV446)*BO446/(BQ446+273)*$E$13)</f>
        <v>0</v>
      </c>
      <c r="AX446">
        <f>$B$11*BW446+$C$11*BX446+$F$11*CI446*(1-CL446)</f>
        <v>0</v>
      </c>
      <c r="AY446">
        <f>AX446*AZ446</f>
        <v>0</v>
      </c>
      <c r="AZ446">
        <f>($B$11*$D$9+$C$11*$D$9+$F$11*((CV446+CN446)/MAX(CV446+CN446+CW446, 0.1)*$I$9+CW446/MAX(CV446+CN446+CW446, 0.1)*$J$9))/($B$11+$C$11+$F$11)</f>
        <v>0</v>
      </c>
      <c r="BA446">
        <f>($B$11*$K$9+$C$11*$K$9+$F$11*((CV446+CN446)/MAX(CV446+CN446+CW446, 0.1)*$P$9+CW446/MAX(CV446+CN446+CW446, 0.1)*$Q$9))/($B$11+$C$11+$F$11)</f>
        <v>0</v>
      </c>
      <c r="BB446">
        <v>2.18</v>
      </c>
      <c r="BC446">
        <v>0.5</v>
      </c>
      <c r="BD446" t="s">
        <v>355</v>
      </c>
      <c r="BE446">
        <v>2</v>
      </c>
      <c r="BF446" t="b">
        <v>1</v>
      </c>
      <c r="BG446">
        <v>1656178514.21429</v>
      </c>
      <c r="BH446">
        <v>1221.52321428571</v>
      </c>
      <c r="BI446">
        <v>1276.31785714286</v>
      </c>
      <c r="BJ446">
        <v>24.3758214285714</v>
      </c>
      <c r="BK446">
        <v>21.5128892857143</v>
      </c>
      <c r="BL446">
        <v>1218.90857142857</v>
      </c>
      <c r="BM446">
        <v>24.3242571428571</v>
      </c>
      <c r="BN446">
        <v>500.0045</v>
      </c>
      <c r="BO446">
        <v>76.3363785714286</v>
      </c>
      <c r="BP446">
        <v>0.100012696428571</v>
      </c>
      <c r="BQ446">
        <v>27.6786714285714</v>
      </c>
      <c r="BR446">
        <v>28.7556464285714</v>
      </c>
      <c r="BS446">
        <v>999.9</v>
      </c>
      <c r="BT446">
        <v>0</v>
      </c>
      <c r="BU446">
        <v>0</v>
      </c>
      <c r="BV446">
        <v>9995.93821428571</v>
      </c>
      <c r="BW446">
        <v>0</v>
      </c>
      <c r="BX446">
        <v>2178.11964285714</v>
      </c>
      <c r="BY446">
        <v>-54.7951714285714</v>
      </c>
      <c r="BZ446">
        <v>1252.04214285714</v>
      </c>
      <c r="CA446">
        <v>1304.37928571429</v>
      </c>
      <c r="CB446">
        <v>2.86292964285714</v>
      </c>
      <c r="CC446">
        <v>1276.31785714286</v>
      </c>
      <c r="CD446">
        <v>21.5128892857143</v>
      </c>
      <c r="CE446">
        <v>1.86076071428571</v>
      </c>
      <c r="CF446">
        <v>1.64221607142857</v>
      </c>
      <c r="CG446">
        <v>16.3067785714286</v>
      </c>
      <c r="CH446">
        <v>14.3607428571429</v>
      </c>
      <c r="CI446">
        <v>1999.99821428571</v>
      </c>
      <c r="CJ446">
        <v>0.980002178571429</v>
      </c>
      <c r="CK446">
        <v>0.0199981821428571</v>
      </c>
      <c r="CL446">
        <v>0</v>
      </c>
      <c r="CM446">
        <v>2.40764642857143</v>
      </c>
      <c r="CN446">
        <v>0</v>
      </c>
      <c r="CO446">
        <v>4129.52</v>
      </c>
      <c r="CP446">
        <v>16705.4142857143</v>
      </c>
      <c r="CQ446">
        <v>48.812</v>
      </c>
      <c r="CR446">
        <v>51.062</v>
      </c>
      <c r="CS446">
        <v>49.937</v>
      </c>
      <c r="CT446">
        <v>48.6781428571428</v>
      </c>
      <c r="CU446">
        <v>47.94375</v>
      </c>
      <c r="CV446">
        <v>1960.00107142857</v>
      </c>
      <c r="CW446">
        <v>40</v>
      </c>
      <c r="CX446">
        <v>0</v>
      </c>
      <c r="CY446">
        <v>1656178521</v>
      </c>
      <c r="CZ446">
        <v>0</v>
      </c>
      <c r="DA446">
        <v>0</v>
      </c>
      <c r="DB446" t="s">
        <v>356</v>
      </c>
      <c r="DC446">
        <v>1656081796.1</v>
      </c>
      <c r="DD446">
        <v>1656081786.6</v>
      </c>
      <c r="DE446">
        <v>0</v>
      </c>
      <c r="DF446">
        <v>0.447</v>
      </c>
      <c r="DG446">
        <v>0.012</v>
      </c>
      <c r="DH446">
        <v>1.816</v>
      </c>
      <c r="DI446">
        <v>-0.091</v>
      </c>
      <c r="DJ446">
        <v>420</v>
      </c>
      <c r="DK446">
        <v>13</v>
      </c>
      <c r="DL446">
        <v>0.64</v>
      </c>
      <c r="DM446">
        <v>0.22</v>
      </c>
      <c r="DN446">
        <v>-54.80264</v>
      </c>
      <c r="DO446">
        <v>1.98621388367744</v>
      </c>
      <c r="DP446">
        <v>0.405571880682081</v>
      </c>
      <c r="DQ446">
        <v>0</v>
      </c>
      <c r="DR446">
        <v>2.86956575</v>
      </c>
      <c r="DS446">
        <v>-0.114872307692311</v>
      </c>
      <c r="DT446">
        <v>0.0121917918878851</v>
      </c>
      <c r="DU446">
        <v>0</v>
      </c>
      <c r="DV446">
        <v>0</v>
      </c>
      <c r="DW446">
        <v>2</v>
      </c>
      <c r="DX446" t="s">
        <v>357</v>
      </c>
      <c r="DY446">
        <v>2.7948</v>
      </c>
      <c r="DZ446">
        <v>2.71682</v>
      </c>
      <c r="EA446">
        <v>0.160322</v>
      </c>
      <c r="EB446">
        <v>0.164541</v>
      </c>
      <c r="EC446">
        <v>0.0871445</v>
      </c>
      <c r="ED446">
        <v>0.0792378</v>
      </c>
      <c r="EE446">
        <v>23305.5</v>
      </c>
      <c r="EF446">
        <v>20137.7</v>
      </c>
      <c r="EG446">
        <v>24887.5</v>
      </c>
      <c r="EH446">
        <v>23512.2</v>
      </c>
      <c r="EI446">
        <v>38874.8</v>
      </c>
      <c r="EJ446">
        <v>35889.5</v>
      </c>
      <c r="EK446">
        <v>45098.7</v>
      </c>
      <c r="EL446">
        <v>42017.1</v>
      </c>
      <c r="EM446">
        <v>1.61</v>
      </c>
      <c r="EN446">
        <v>2.05623</v>
      </c>
      <c r="EO446">
        <v>0.0440329</v>
      </c>
      <c r="EP446">
        <v>0</v>
      </c>
      <c r="EQ446">
        <v>28.021</v>
      </c>
      <c r="ER446">
        <v>999.9</v>
      </c>
      <c r="ES446">
        <v>25.003</v>
      </c>
      <c r="ET446">
        <v>41.553</v>
      </c>
      <c r="EU446">
        <v>26.3724</v>
      </c>
      <c r="EV446">
        <v>52.7436</v>
      </c>
      <c r="EW446">
        <v>33.2252</v>
      </c>
      <c r="EX446">
        <v>2</v>
      </c>
      <c r="EY446">
        <v>0.651418</v>
      </c>
      <c r="EZ446">
        <v>4.76619</v>
      </c>
      <c r="FA446">
        <v>20.1757</v>
      </c>
      <c r="FB446">
        <v>5.23316</v>
      </c>
      <c r="FC446">
        <v>11.992</v>
      </c>
      <c r="FD446">
        <v>4.95515</v>
      </c>
      <c r="FE446">
        <v>3.3039</v>
      </c>
      <c r="FF446">
        <v>9999</v>
      </c>
      <c r="FG446">
        <v>313.3</v>
      </c>
      <c r="FH446">
        <v>3913.6</v>
      </c>
      <c r="FI446">
        <v>9999</v>
      </c>
      <c r="FJ446">
        <v>1.86817</v>
      </c>
      <c r="FK446">
        <v>1.86401</v>
      </c>
      <c r="FL446">
        <v>1.87135</v>
      </c>
      <c r="FM446">
        <v>1.86264</v>
      </c>
      <c r="FN446">
        <v>1.86188</v>
      </c>
      <c r="FO446">
        <v>1.86824</v>
      </c>
      <c r="FP446">
        <v>1.85842</v>
      </c>
      <c r="FQ446">
        <v>1.86462</v>
      </c>
      <c r="FR446">
        <v>5</v>
      </c>
      <c r="FS446">
        <v>0</v>
      </c>
      <c r="FT446">
        <v>0</v>
      </c>
      <c r="FU446">
        <v>0</v>
      </c>
      <c r="FV446" t="s">
        <v>358</v>
      </c>
      <c r="FW446" t="s">
        <v>359</v>
      </c>
      <c r="FX446" t="s">
        <v>360</v>
      </c>
      <c r="FY446" t="s">
        <v>360</v>
      </c>
      <c r="FZ446" t="s">
        <v>360</v>
      </c>
      <c r="GA446" t="s">
        <v>360</v>
      </c>
      <c r="GB446">
        <v>0</v>
      </c>
      <c r="GC446">
        <v>100</v>
      </c>
      <c r="GD446">
        <v>100</v>
      </c>
      <c r="GE446">
        <v>2.66</v>
      </c>
      <c r="GF446">
        <v>0.0516</v>
      </c>
      <c r="GG446">
        <v>0.394990895927804</v>
      </c>
      <c r="GH446">
        <v>0.00311535208462502</v>
      </c>
      <c r="GI446">
        <v>-2.16445174003142e-06</v>
      </c>
      <c r="GJ446">
        <v>9.0383515404126e-10</v>
      </c>
      <c r="GK446">
        <v>0.0515542376217994</v>
      </c>
      <c r="GL446">
        <v>0</v>
      </c>
      <c r="GM446">
        <v>0</v>
      </c>
      <c r="GN446">
        <v>0</v>
      </c>
      <c r="GO446">
        <v>18</v>
      </c>
      <c r="GP446">
        <v>2154</v>
      </c>
      <c r="GQ446">
        <v>2</v>
      </c>
      <c r="GR446">
        <v>17</v>
      </c>
      <c r="GS446">
        <v>1612.1</v>
      </c>
      <c r="GT446">
        <v>1612.3</v>
      </c>
      <c r="GU446">
        <v>3.28003</v>
      </c>
      <c r="GV446">
        <v>2.37793</v>
      </c>
      <c r="GW446">
        <v>1.99829</v>
      </c>
      <c r="GX446">
        <v>2.65869</v>
      </c>
      <c r="GY446">
        <v>2.09351</v>
      </c>
      <c r="GZ446">
        <v>2.36816</v>
      </c>
      <c r="HA446">
        <v>45.3188</v>
      </c>
      <c r="HB446">
        <v>14.3247</v>
      </c>
      <c r="HC446">
        <v>18</v>
      </c>
      <c r="HD446">
        <v>377.547</v>
      </c>
      <c r="HE446">
        <v>678.153</v>
      </c>
      <c r="HF446">
        <v>22.9997</v>
      </c>
      <c r="HG446">
        <v>35.377</v>
      </c>
      <c r="HH446">
        <v>30.0001</v>
      </c>
      <c r="HI446">
        <v>35.406</v>
      </c>
      <c r="HJ446">
        <v>35.3728</v>
      </c>
      <c r="HK446">
        <v>65.6309</v>
      </c>
      <c r="HL446">
        <v>11.9834</v>
      </c>
      <c r="HM446">
        <v>1.96569</v>
      </c>
      <c r="HN446">
        <v>23</v>
      </c>
      <c r="HO446">
        <v>1321.67</v>
      </c>
      <c r="HP446">
        <v>21.5681</v>
      </c>
      <c r="HQ446">
        <v>95.3691</v>
      </c>
      <c r="HR446">
        <v>98.7217</v>
      </c>
    </row>
    <row r="447" spans="1:226">
      <c r="A447">
        <v>431</v>
      </c>
      <c r="B447">
        <v>1656178527</v>
      </c>
      <c r="C447">
        <v>8730.5</v>
      </c>
      <c r="D447" t="s">
        <v>1224</v>
      </c>
      <c r="E447" t="s">
        <v>1225</v>
      </c>
      <c r="F447">
        <v>5</v>
      </c>
      <c r="G447" t="s">
        <v>1069</v>
      </c>
      <c r="H447" t="s">
        <v>354</v>
      </c>
      <c r="I447">
        <v>1656178519.5</v>
      </c>
      <c r="J447">
        <f>(K447)/1000</f>
        <v>0</v>
      </c>
      <c r="K447">
        <f>IF(BF447, AN447, AH447)</f>
        <v>0</v>
      </c>
      <c r="L447">
        <f>IF(BF447, AI447, AG447)</f>
        <v>0</v>
      </c>
      <c r="M447">
        <f>BH447 - IF(AU447&gt;1, L447*BB447*100.0/(AW447*BV447), 0)</f>
        <v>0</v>
      </c>
      <c r="N447">
        <f>((T447-J447/2)*M447-L447)/(T447+J447/2)</f>
        <v>0</v>
      </c>
      <c r="O447">
        <f>N447*(BO447+BP447)/1000.0</f>
        <v>0</v>
      </c>
      <c r="P447">
        <f>(BH447 - IF(AU447&gt;1, L447*BB447*100.0/(AW447*BV447), 0))*(BO447+BP447)/1000.0</f>
        <v>0</v>
      </c>
      <c r="Q447">
        <f>2.0/((1/S447-1/R447)+SIGN(S447)*SQRT((1/S447-1/R447)*(1/S447-1/R447) + 4*BC447/((BC447+1)*(BC447+1))*(2*1/S447*1/R447-1/R447*1/R447)))</f>
        <v>0</v>
      </c>
      <c r="R447">
        <f>IF(LEFT(BD447,1)&lt;&gt;"0",IF(LEFT(BD447,1)="1",3.0,BE447),$D$5+$E$5*(BV447*BO447/($K$5*1000))+$F$5*(BV447*BO447/($K$5*1000))*MAX(MIN(BB447,$J$5),$I$5)*MAX(MIN(BB447,$J$5),$I$5)+$G$5*MAX(MIN(BB447,$J$5),$I$5)*(BV447*BO447/($K$5*1000))+$H$5*(BV447*BO447/($K$5*1000))*(BV447*BO447/($K$5*1000)))</f>
        <v>0</v>
      </c>
      <c r="S447">
        <f>J447*(1000-(1000*0.61365*exp(17.502*W447/(240.97+W447))/(BO447+BP447)+BJ447)/2)/(1000*0.61365*exp(17.502*W447/(240.97+W447))/(BO447+BP447)-BJ447)</f>
        <v>0</v>
      </c>
      <c r="T447">
        <f>1/((BC447+1)/(Q447/1.6)+1/(R447/1.37)) + BC447/((BC447+1)/(Q447/1.6) + BC447/(R447/1.37))</f>
        <v>0</v>
      </c>
      <c r="U447">
        <f>(AX447*BA447)</f>
        <v>0</v>
      </c>
      <c r="V447">
        <f>(BQ447+(U447+2*0.95*5.67E-8*(((BQ447+$B$7)+273)^4-(BQ447+273)^4)-44100*J447)/(1.84*29.3*R447+8*0.95*5.67E-8*(BQ447+273)^3))</f>
        <v>0</v>
      </c>
      <c r="W447">
        <f>($C$7*BR447+$D$7*BS447+$E$7*V447)</f>
        <v>0</v>
      </c>
      <c r="X447">
        <f>0.61365*exp(17.502*W447/(240.97+W447))</f>
        <v>0</v>
      </c>
      <c r="Y447">
        <f>(Z447/AA447*100)</f>
        <v>0</v>
      </c>
      <c r="Z447">
        <f>BJ447*(BO447+BP447)/1000</f>
        <v>0</v>
      </c>
      <c r="AA447">
        <f>0.61365*exp(17.502*BQ447/(240.97+BQ447))</f>
        <v>0</v>
      </c>
      <c r="AB447">
        <f>(X447-BJ447*(BO447+BP447)/1000)</f>
        <v>0</v>
      </c>
      <c r="AC447">
        <f>(-J447*44100)</f>
        <v>0</v>
      </c>
      <c r="AD447">
        <f>2*29.3*R447*0.92*(BQ447-W447)</f>
        <v>0</v>
      </c>
      <c r="AE447">
        <f>2*0.95*5.67E-8*(((BQ447+$B$7)+273)^4-(W447+273)^4)</f>
        <v>0</v>
      </c>
      <c r="AF447">
        <f>U447+AE447+AC447+AD447</f>
        <v>0</v>
      </c>
      <c r="AG447">
        <f>BN447*AU447*(BI447-BH447*(1000-AU447*BK447)/(1000-AU447*BJ447))/(100*BB447)</f>
        <v>0</v>
      </c>
      <c r="AH447">
        <f>1000*BN447*AU447*(BJ447-BK447)/(100*BB447*(1000-AU447*BJ447))</f>
        <v>0</v>
      </c>
      <c r="AI447">
        <f>(AJ447 - AK447 - BO447*1E3/(8.314*(BQ447+273.15)) * AM447/BN447 * AL447) * BN447/(100*BB447) * (1000 - BK447)/1000</f>
        <v>0</v>
      </c>
      <c r="AJ447">
        <v>1336.95392486251</v>
      </c>
      <c r="AK447">
        <v>1293.52242424242</v>
      </c>
      <c r="AL447">
        <v>3.44963890382477</v>
      </c>
      <c r="AM447">
        <v>66.8791295420707</v>
      </c>
      <c r="AN447">
        <f>(AP447 - AO447 + BO447*1E3/(8.314*(BQ447+273.15)) * AR447/BN447 * AQ447) * BN447/(100*BB447) * 1000/(1000 - AP447)</f>
        <v>0</v>
      </c>
      <c r="AO447">
        <v>21.5275922821327</v>
      </c>
      <c r="AP447">
        <v>24.3741692307692</v>
      </c>
      <c r="AQ447">
        <v>-3.85065458013074e-05</v>
      </c>
      <c r="AR447">
        <v>78.9869845117547</v>
      </c>
      <c r="AS447">
        <v>56</v>
      </c>
      <c r="AT447">
        <v>11</v>
      </c>
      <c r="AU447">
        <f>IF(AS447*$H$13&gt;=AW447,1.0,(AW447/(AW447-AS447*$H$13)))</f>
        <v>0</v>
      </c>
      <c r="AV447">
        <f>(AU447-1)*100</f>
        <v>0</v>
      </c>
      <c r="AW447">
        <f>MAX(0,($B$13+$C$13*BV447)/(1+$D$13*BV447)*BO447/(BQ447+273)*$E$13)</f>
        <v>0</v>
      </c>
      <c r="AX447">
        <f>$B$11*BW447+$C$11*BX447+$F$11*CI447*(1-CL447)</f>
        <v>0</v>
      </c>
      <c r="AY447">
        <f>AX447*AZ447</f>
        <v>0</v>
      </c>
      <c r="AZ447">
        <f>($B$11*$D$9+$C$11*$D$9+$F$11*((CV447+CN447)/MAX(CV447+CN447+CW447, 0.1)*$I$9+CW447/MAX(CV447+CN447+CW447, 0.1)*$J$9))/($B$11+$C$11+$F$11)</f>
        <v>0</v>
      </c>
      <c r="BA447">
        <f>($B$11*$K$9+$C$11*$K$9+$F$11*((CV447+CN447)/MAX(CV447+CN447+CW447, 0.1)*$P$9+CW447/MAX(CV447+CN447+CW447, 0.1)*$Q$9))/($B$11+$C$11+$F$11)</f>
        <v>0</v>
      </c>
      <c r="BB447">
        <v>2.18</v>
      </c>
      <c r="BC447">
        <v>0.5</v>
      </c>
      <c r="BD447" t="s">
        <v>355</v>
      </c>
      <c r="BE447">
        <v>2</v>
      </c>
      <c r="BF447" t="b">
        <v>1</v>
      </c>
      <c r="BG447">
        <v>1656178519.5</v>
      </c>
      <c r="BH447">
        <v>1238.92111111111</v>
      </c>
      <c r="BI447">
        <v>1293.85074074074</v>
      </c>
      <c r="BJ447">
        <v>24.3782222222222</v>
      </c>
      <c r="BK447">
        <v>21.5242518518519</v>
      </c>
      <c r="BL447">
        <v>1236.27444444444</v>
      </c>
      <c r="BM447">
        <v>24.326662962963</v>
      </c>
      <c r="BN447">
        <v>500.013407407407</v>
      </c>
      <c r="BO447">
        <v>76.3362888888889</v>
      </c>
      <c r="BP447">
        <v>0.0999993407407407</v>
      </c>
      <c r="BQ447">
        <v>27.6763592592593</v>
      </c>
      <c r="BR447">
        <v>28.7450111111111</v>
      </c>
      <c r="BS447">
        <v>999.9</v>
      </c>
      <c r="BT447">
        <v>0</v>
      </c>
      <c r="BU447">
        <v>0</v>
      </c>
      <c r="BV447">
        <v>9994.74518518519</v>
      </c>
      <c r="BW447">
        <v>0</v>
      </c>
      <c r="BX447">
        <v>2178.24814814815</v>
      </c>
      <c r="BY447">
        <v>-54.9301518518519</v>
      </c>
      <c r="BZ447">
        <v>1269.87740740741</v>
      </c>
      <c r="CA447">
        <v>1322.31333333333</v>
      </c>
      <c r="CB447">
        <v>2.8539662962963</v>
      </c>
      <c r="CC447">
        <v>1293.85074074074</v>
      </c>
      <c r="CD447">
        <v>21.5242518518519</v>
      </c>
      <c r="CE447">
        <v>1.86094148148148</v>
      </c>
      <c r="CF447">
        <v>1.64308222222222</v>
      </c>
      <c r="CG447">
        <v>16.3083037037037</v>
      </c>
      <c r="CH447">
        <v>14.3688851851852</v>
      </c>
      <c r="CI447">
        <v>1999.9862962963</v>
      </c>
      <c r="CJ447">
        <v>0.980002</v>
      </c>
      <c r="CK447">
        <v>0.0199983666666667</v>
      </c>
      <c r="CL447">
        <v>0</v>
      </c>
      <c r="CM447">
        <v>2.43271481481481</v>
      </c>
      <c r="CN447">
        <v>0</v>
      </c>
      <c r="CO447">
        <v>4126.54925925926</v>
      </c>
      <c r="CP447">
        <v>16705.3111111111</v>
      </c>
      <c r="CQ447">
        <v>48.812</v>
      </c>
      <c r="CR447">
        <v>51.0666666666666</v>
      </c>
      <c r="CS447">
        <v>49.937</v>
      </c>
      <c r="CT447">
        <v>48.6617407407407</v>
      </c>
      <c r="CU447">
        <v>47.9416666666666</v>
      </c>
      <c r="CV447">
        <v>1959.98740740741</v>
      </c>
      <c r="CW447">
        <v>40</v>
      </c>
      <c r="CX447">
        <v>0</v>
      </c>
      <c r="CY447">
        <v>1656178525.8</v>
      </c>
      <c r="CZ447">
        <v>0</v>
      </c>
      <c r="DA447">
        <v>0</v>
      </c>
      <c r="DB447" t="s">
        <v>356</v>
      </c>
      <c r="DC447">
        <v>1656081796.1</v>
      </c>
      <c r="DD447">
        <v>1656081786.6</v>
      </c>
      <c r="DE447">
        <v>0</v>
      </c>
      <c r="DF447">
        <v>0.447</v>
      </c>
      <c r="DG447">
        <v>0.012</v>
      </c>
      <c r="DH447">
        <v>1.816</v>
      </c>
      <c r="DI447">
        <v>-0.091</v>
      </c>
      <c r="DJ447">
        <v>420</v>
      </c>
      <c r="DK447">
        <v>13</v>
      </c>
      <c r="DL447">
        <v>0.64</v>
      </c>
      <c r="DM447">
        <v>0.22</v>
      </c>
      <c r="DN447">
        <v>-54.9401725</v>
      </c>
      <c r="DO447">
        <v>-1.27457223264521</v>
      </c>
      <c r="DP447">
        <v>0.506093941372301</v>
      </c>
      <c r="DQ447">
        <v>0</v>
      </c>
      <c r="DR447">
        <v>2.8586825</v>
      </c>
      <c r="DS447">
        <v>-0.0991254033771158</v>
      </c>
      <c r="DT447">
        <v>0.0104802795167877</v>
      </c>
      <c r="DU447">
        <v>1</v>
      </c>
      <c r="DV447">
        <v>1</v>
      </c>
      <c r="DW447">
        <v>2</v>
      </c>
      <c r="DX447" t="s">
        <v>375</v>
      </c>
      <c r="DY447">
        <v>2.79461</v>
      </c>
      <c r="DZ447">
        <v>2.71645</v>
      </c>
      <c r="EA447">
        <v>0.161663</v>
      </c>
      <c r="EB447">
        <v>0.165813</v>
      </c>
      <c r="EC447">
        <v>0.0871309</v>
      </c>
      <c r="ED447">
        <v>0.0792533</v>
      </c>
      <c r="EE447">
        <v>23268.4</v>
      </c>
      <c r="EF447">
        <v>20107.1</v>
      </c>
      <c r="EG447">
        <v>24887.7</v>
      </c>
      <c r="EH447">
        <v>23512.3</v>
      </c>
      <c r="EI447">
        <v>38875.6</v>
      </c>
      <c r="EJ447">
        <v>35889.2</v>
      </c>
      <c r="EK447">
        <v>45099</v>
      </c>
      <c r="EL447">
        <v>42017.4</v>
      </c>
      <c r="EM447">
        <v>1.61005</v>
      </c>
      <c r="EN447">
        <v>2.05645</v>
      </c>
      <c r="EO447">
        <v>0.0433624</v>
      </c>
      <c r="EP447">
        <v>0</v>
      </c>
      <c r="EQ447">
        <v>28.012</v>
      </c>
      <c r="ER447">
        <v>999.9</v>
      </c>
      <c r="ES447">
        <v>25.003</v>
      </c>
      <c r="ET447">
        <v>41.563</v>
      </c>
      <c r="EU447">
        <v>26.384</v>
      </c>
      <c r="EV447">
        <v>53.0536</v>
      </c>
      <c r="EW447">
        <v>33.2572</v>
      </c>
      <c r="EX447">
        <v>2</v>
      </c>
      <c r="EY447">
        <v>0.651364</v>
      </c>
      <c r="EZ447">
        <v>4.76455</v>
      </c>
      <c r="FA447">
        <v>20.1755</v>
      </c>
      <c r="FB447">
        <v>5.23331</v>
      </c>
      <c r="FC447">
        <v>11.992</v>
      </c>
      <c r="FD447">
        <v>4.9552</v>
      </c>
      <c r="FE447">
        <v>3.304</v>
      </c>
      <c r="FF447">
        <v>9999</v>
      </c>
      <c r="FG447">
        <v>313.3</v>
      </c>
      <c r="FH447">
        <v>3913.8</v>
      </c>
      <c r="FI447">
        <v>9999</v>
      </c>
      <c r="FJ447">
        <v>1.86817</v>
      </c>
      <c r="FK447">
        <v>1.86401</v>
      </c>
      <c r="FL447">
        <v>1.87136</v>
      </c>
      <c r="FM447">
        <v>1.86264</v>
      </c>
      <c r="FN447">
        <v>1.86188</v>
      </c>
      <c r="FO447">
        <v>1.86823</v>
      </c>
      <c r="FP447">
        <v>1.8584</v>
      </c>
      <c r="FQ447">
        <v>1.86462</v>
      </c>
      <c r="FR447">
        <v>5</v>
      </c>
      <c r="FS447">
        <v>0</v>
      </c>
      <c r="FT447">
        <v>0</v>
      </c>
      <c r="FU447">
        <v>0</v>
      </c>
      <c r="FV447" t="s">
        <v>358</v>
      </c>
      <c r="FW447" t="s">
        <v>359</v>
      </c>
      <c r="FX447" t="s">
        <v>360</v>
      </c>
      <c r="FY447" t="s">
        <v>360</v>
      </c>
      <c r="FZ447" t="s">
        <v>360</v>
      </c>
      <c r="GA447" t="s">
        <v>360</v>
      </c>
      <c r="GB447">
        <v>0</v>
      </c>
      <c r="GC447">
        <v>100</v>
      </c>
      <c r="GD447">
        <v>100</v>
      </c>
      <c r="GE447">
        <v>2.7</v>
      </c>
      <c r="GF447">
        <v>0.0515</v>
      </c>
      <c r="GG447">
        <v>0.394990895927804</v>
      </c>
      <c r="GH447">
        <v>0.00311535208462502</v>
      </c>
      <c r="GI447">
        <v>-2.16445174003142e-06</v>
      </c>
      <c r="GJ447">
        <v>9.0383515404126e-10</v>
      </c>
      <c r="GK447">
        <v>0.0515542376217994</v>
      </c>
      <c r="GL447">
        <v>0</v>
      </c>
      <c r="GM447">
        <v>0</v>
      </c>
      <c r="GN447">
        <v>0</v>
      </c>
      <c r="GO447">
        <v>18</v>
      </c>
      <c r="GP447">
        <v>2154</v>
      </c>
      <c r="GQ447">
        <v>2</v>
      </c>
      <c r="GR447">
        <v>17</v>
      </c>
      <c r="GS447">
        <v>1612.2</v>
      </c>
      <c r="GT447">
        <v>1612.3</v>
      </c>
      <c r="GU447">
        <v>3.31177</v>
      </c>
      <c r="GV447">
        <v>2.38037</v>
      </c>
      <c r="GW447">
        <v>1.99829</v>
      </c>
      <c r="GX447">
        <v>2.65869</v>
      </c>
      <c r="GY447">
        <v>2.09351</v>
      </c>
      <c r="GZ447">
        <v>2.36938</v>
      </c>
      <c r="HA447">
        <v>45.3188</v>
      </c>
      <c r="HB447">
        <v>14.3247</v>
      </c>
      <c r="HC447">
        <v>18</v>
      </c>
      <c r="HD447">
        <v>377.574</v>
      </c>
      <c r="HE447">
        <v>678.362</v>
      </c>
      <c r="HF447">
        <v>22.9996</v>
      </c>
      <c r="HG447">
        <v>35.377</v>
      </c>
      <c r="HH447">
        <v>30</v>
      </c>
      <c r="HI447">
        <v>35.406</v>
      </c>
      <c r="HJ447">
        <v>35.3738</v>
      </c>
      <c r="HK447">
        <v>66.2523</v>
      </c>
      <c r="HL447">
        <v>11.9834</v>
      </c>
      <c r="HM447">
        <v>1.96569</v>
      </c>
      <c r="HN447">
        <v>23</v>
      </c>
      <c r="HO447">
        <v>1341.87</v>
      </c>
      <c r="HP447">
        <v>21.5828</v>
      </c>
      <c r="HQ447">
        <v>95.3697</v>
      </c>
      <c r="HR447">
        <v>98.7223</v>
      </c>
    </row>
    <row r="448" spans="1:226">
      <c r="A448">
        <v>432</v>
      </c>
      <c r="B448">
        <v>1656178532</v>
      </c>
      <c r="C448">
        <v>8735.5</v>
      </c>
      <c r="D448" t="s">
        <v>1226</v>
      </c>
      <c r="E448" t="s">
        <v>1227</v>
      </c>
      <c r="F448">
        <v>5</v>
      </c>
      <c r="G448" t="s">
        <v>1069</v>
      </c>
      <c r="H448" t="s">
        <v>354</v>
      </c>
      <c r="I448">
        <v>1656178524.21429</v>
      </c>
      <c r="J448">
        <f>(K448)/1000</f>
        <v>0</v>
      </c>
      <c r="K448">
        <f>IF(BF448, AN448, AH448)</f>
        <v>0</v>
      </c>
      <c r="L448">
        <f>IF(BF448, AI448, AG448)</f>
        <v>0</v>
      </c>
      <c r="M448">
        <f>BH448 - IF(AU448&gt;1, L448*BB448*100.0/(AW448*BV448), 0)</f>
        <v>0</v>
      </c>
      <c r="N448">
        <f>((T448-J448/2)*M448-L448)/(T448+J448/2)</f>
        <v>0</v>
      </c>
      <c r="O448">
        <f>N448*(BO448+BP448)/1000.0</f>
        <v>0</v>
      </c>
      <c r="P448">
        <f>(BH448 - IF(AU448&gt;1, L448*BB448*100.0/(AW448*BV448), 0))*(BO448+BP448)/1000.0</f>
        <v>0</v>
      </c>
      <c r="Q448">
        <f>2.0/((1/S448-1/R448)+SIGN(S448)*SQRT((1/S448-1/R448)*(1/S448-1/R448) + 4*BC448/((BC448+1)*(BC448+1))*(2*1/S448*1/R448-1/R448*1/R448)))</f>
        <v>0</v>
      </c>
      <c r="R448">
        <f>IF(LEFT(BD448,1)&lt;&gt;"0",IF(LEFT(BD448,1)="1",3.0,BE448),$D$5+$E$5*(BV448*BO448/($K$5*1000))+$F$5*(BV448*BO448/($K$5*1000))*MAX(MIN(BB448,$J$5),$I$5)*MAX(MIN(BB448,$J$5),$I$5)+$G$5*MAX(MIN(BB448,$J$5),$I$5)*(BV448*BO448/($K$5*1000))+$H$5*(BV448*BO448/($K$5*1000))*(BV448*BO448/($K$5*1000)))</f>
        <v>0</v>
      </c>
      <c r="S448">
        <f>J448*(1000-(1000*0.61365*exp(17.502*W448/(240.97+W448))/(BO448+BP448)+BJ448)/2)/(1000*0.61365*exp(17.502*W448/(240.97+W448))/(BO448+BP448)-BJ448)</f>
        <v>0</v>
      </c>
      <c r="T448">
        <f>1/((BC448+1)/(Q448/1.6)+1/(R448/1.37)) + BC448/((BC448+1)/(Q448/1.6) + BC448/(R448/1.37))</f>
        <v>0</v>
      </c>
      <c r="U448">
        <f>(AX448*BA448)</f>
        <v>0</v>
      </c>
      <c r="V448">
        <f>(BQ448+(U448+2*0.95*5.67E-8*(((BQ448+$B$7)+273)^4-(BQ448+273)^4)-44100*J448)/(1.84*29.3*R448+8*0.95*5.67E-8*(BQ448+273)^3))</f>
        <v>0</v>
      </c>
      <c r="W448">
        <f>($C$7*BR448+$D$7*BS448+$E$7*V448)</f>
        <v>0</v>
      </c>
      <c r="X448">
        <f>0.61365*exp(17.502*W448/(240.97+W448))</f>
        <v>0</v>
      </c>
      <c r="Y448">
        <f>(Z448/AA448*100)</f>
        <v>0</v>
      </c>
      <c r="Z448">
        <f>BJ448*(BO448+BP448)/1000</f>
        <v>0</v>
      </c>
      <c r="AA448">
        <f>0.61365*exp(17.502*BQ448/(240.97+BQ448))</f>
        <v>0</v>
      </c>
      <c r="AB448">
        <f>(X448-BJ448*(BO448+BP448)/1000)</f>
        <v>0</v>
      </c>
      <c r="AC448">
        <f>(-J448*44100)</f>
        <v>0</v>
      </c>
      <c r="AD448">
        <f>2*29.3*R448*0.92*(BQ448-W448)</f>
        <v>0</v>
      </c>
      <c r="AE448">
        <f>2*0.95*5.67E-8*(((BQ448+$B$7)+273)^4-(W448+273)^4)</f>
        <v>0</v>
      </c>
      <c r="AF448">
        <f>U448+AE448+AC448+AD448</f>
        <v>0</v>
      </c>
      <c r="AG448">
        <f>BN448*AU448*(BI448-BH448*(1000-AU448*BK448)/(1000-AU448*BJ448))/(100*BB448)</f>
        <v>0</v>
      </c>
      <c r="AH448">
        <f>1000*BN448*AU448*(BJ448-BK448)/(100*BB448*(1000-AU448*BJ448))</f>
        <v>0</v>
      </c>
      <c r="AI448">
        <f>(AJ448 - AK448 - BO448*1E3/(8.314*(BQ448+273.15)) * AM448/BN448 * AL448) * BN448/(100*BB448) * (1000 - BK448)/1000</f>
        <v>0</v>
      </c>
      <c r="AJ448">
        <v>1353.4669289395</v>
      </c>
      <c r="AK448">
        <v>1310.36006060606</v>
      </c>
      <c r="AL448">
        <v>3.34712601850626</v>
      </c>
      <c r="AM448">
        <v>66.8791295420707</v>
      </c>
      <c r="AN448">
        <f>(AP448 - AO448 + BO448*1E3/(8.314*(BQ448+273.15)) * AR448/BN448 * AQ448) * BN448/(100*BB448) * 1000/(1000 - AP448)</f>
        <v>0</v>
      </c>
      <c r="AO448">
        <v>21.5339029614707</v>
      </c>
      <c r="AP448">
        <v>24.3687328671329</v>
      </c>
      <c r="AQ448">
        <v>-7.79370640641842e-05</v>
      </c>
      <c r="AR448">
        <v>78.9869845117547</v>
      </c>
      <c r="AS448">
        <v>56</v>
      </c>
      <c r="AT448">
        <v>11</v>
      </c>
      <c r="AU448">
        <f>IF(AS448*$H$13&gt;=AW448,1.0,(AW448/(AW448-AS448*$H$13)))</f>
        <v>0</v>
      </c>
      <c r="AV448">
        <f>(AU448-1)*100</f>
        <v>0</v>
      </c>
      <c r="AW448">
        <f>MAX(0,($B$13+$C$13*BV448)/(1+$D$13*BV448)*BO448/(BQ448+273)*$E$13)</f>
        <v>0</v>
      </c>
      <c r="AX448">
        <f>$B$11*BW448+$C$11*BX448+$F$11*CI448*(1-CL448)</f>
        <v>0</v>
      </c>
      <c r="AY448">
        <f>AX448*AZ448</f>
        <v>0</v>
      </c>
      <c r="AZ448">
        <f>($B$11*$D$9+$C$11*$D$9+$F$11*((CV448+CN448)/MAX(CV448+CN448+CW448, 0.1)*$I$9+CW448/MAX(CV448+CN448+CW448, 0.1)*$J$9))/($B$11+$C$11+$F$11)</f>
        <v>0</v>
      </c>
      <c r="BA448">
        <f>($B$11*$K$9+$C$11*$K$9+$F$11*((CV448+CN448)/MAX(CV448+CN448+CW448, 0.1)*$P$9+CW448/MAX(CV448+CN448+CW448, 0.1)*$Q$9))/($B$11+$C$11+$F$11)</f>
        <v>0</v>
      </c>
      <c r="BB448">
        <v>2.18</v>
      </c>
      <c r="BC448">
        <v>0.5</v>
      </c>
      <c r="BD448" t="s">
        <v>355</v>
      </c>
      <c r="BE448">
        <v>2</v>
      </c>
      <c r="BF448" t="b">
        <v>1</v>
      </c>
      <c r="BG448">
        <v>1656178524.21429</v>
      </c>
      <c r="BH448">
        <v>1254.39714285714</v>
      </c>
      <c r="BI448">
        <v>1309.41607142857</v>
      </c>
      <c r="BJ448">
        <v>24.3753214285714</v>
      </c>
      <c r="BK448">
        <v>21.5292857142857</v>
      </c>
      <c r="BL448">
        <v>1251.72071428571</v>
      </c>
      <c r="BM448">
        <v>24.3237428571429</v>
      </c>
      <c r="BN448">
        <v>499.997607142857</v>
      </c>
      <c r="BO448">
        <v>76.3365571428571</v>
      </c>
      <c r="BP448">
        <v>0.0999667821428571</v>
      </c>
      <c r="BQ448">
        <v>27.6708285714286</v>
      </c>
      <c r="BR448">
        <v>28.7335071428571</v>
      </c>
      <c r="BS448">
        <v>999.9</v>
      </c>
      <c r="BT448">
        <v>0</v>
      </c>
      <c r="BU448">
        <v>0</v>
      </c>
      <c r="BV448">
        <v>10009.7746428571</v>
      </c>
      <c r="BW448">
        <v>0</v>
      </c>
      <c r="BX448">
        <v>2178.37107142857</v>
      </c>
      <c r="BY448">
        <v>-55.0192285714286</v>
      </c>
      <c r="BZ448">
        <v>1285.73642857143</v>
      </c>
      <c r="CA448">
        <v>1338.22785714286</v>
      </c>
      <c r="CB448">
        <v>2.84602285714286</v>
      </c>
      <c r="CC448">
        <v>1309.41607142857</v>
      </c>
      <c r="CD448">
        <v>21.5292857142857</v>
      </c>
      <c r="CE448">
        <v>1.86072607142857</v>
      </c>
      <c r="CF448">
        <v>1.64347214285714</v>
      </c>
      <c r="CG448">
        <v>16.3064928571429</v>
      </c>
      <c r="CH448">
        <v>14.3725571428571</v>
      </c>
      <c r="CI448">
        <v>1999.985</v>
      </c>
      <c r="CJ448">
        <v>0.980001857142857</v>
      </c>
      <c r="CK448">
        <v>0.0199985142857143</v>
      </c>
      <c r="CL448">
        <v>0</v>
      </c>
      <c r="CM448">
        <v>2.44812142857143</v>
      </c>
      <c r="CN448">
        <v>0</v>
      </c>
      <c r="CO448">
        <v>4124.70107142857</v>
      </c>
      <c r="CP448">
        <v>16705.2964285714</v>
      </c>
      <c r="CQ448">
        <v>48.812</v>
      </c>
      <c r="CR448">
        <v>51.0665</v>
      </c>
      <c r="CS448">
        <v>49.9415</v>
      </c>
      <c r="CT448">
        <v>48.6515714285714</v>
      </c>
      <c r="CU448">
        <v>47.946</v>
      </c>
      <c r="CV448">
        <v>1959.985</v>
      </c>
      <c r="CW448">
        <v>40</v>
      </c>
      <c r="CX448">
        <v>0</v>
      </c>
      <c r="CY448">
        <v>1656178531.2</v>
      </c>
      <c r="CZ448">
        <v>0</v>
      </c>
      <c r="DA448">
        <v>0</v>
      </c>
      <c r="DB448" t="s">
        <v>356</v>
      </c>
      <c r="DC448">
        <v>1656081796.1</v>
      </c>
      <c r="DD448">
        <v>1656081786.6</v>
      </c>
      <c r="DE448">
        <v>0</v>
      </c>
      <c r="DF448">
        <v>0.447</v>
      </c>
      <c r="DG448">
        <v>0.012</v>
      </c>
      <c r="DH448">
        <v>1.816</v>
      </c>
      <c r="DI448">
        <v>-0.091</v>
      </c>
      <c r="DJ448">
        <v>420</v>
      </c>
      <c r="DK448">
        <v>13</v>
      </c>
      <c r="DL448">
        <v>0.64</v>
      </c>
      <c r="DM448">
        <v>0.22</v>
      </c>
      <c r="DN448">
        <v>-54.95144</v>
      </c>
      <c r="DO448">
        <v>-1.76394596622894</v>
      </c>
      <c r="DP448">
        <v>0.511068655759674</v>
      </c>
      <c r="DQ448">
        <v>0</v>
      </c>
      <c r="DR448">
        <v>2.8507195</v>
      </c>
      <c r="DS448">
        <v>-0.0901330581613526</v>
      </c>
      <c r="DT448">
        <v>0.00915869476235561</v>
      </c>
      <c r="DU448">
        <v>1</v>
      </c>
      <c r="DV448">
        <v>1</v>
      </c>
      <c r="DW448">
        <v>2</v>
      </c>
      <c r="DX448" t="s">
        <v>375</v>
      </c>
      <c r="DY448">
        <v>2.79488</v>
      </c>
      <c r="DZ448">
        <v>2.71665</v>
      </c>
      <c r="EA448">
        <v>0.162971</v>
      </c>
      <c r="EB448">
        <v>0.16711</v>
      </c>
      <c r="EC448">
        <v>0.0871213</v>
      </c>
      <c r="ED448">
        <v>0.0792616</v>
      </c>
      <c r="EE448">
        <v>23232.1</v>
      </c>
      <c r="EF448">
        <v>20075.7</v>
      </c>
      <c r="EG448">
        <v>24887.8</v>
      </c>
      <c r="EH448">
        <v>23512.2</v>
      </c>
      <c r="EI448">
        <v>38876</v>
      </c>
      <c r="EJ448">
        <v>35888.7</v>
      </c>
      <c r="EK448">
        <v>45098.9</v>
      </c>
      <c r="EL448">
        <v>42017.2</v>
      </c>
      <c r="EM448">
        <v>1.61022</v>
      </c>
      <c r="EN448">
        <v>2.05632</v>
      </c>
      <c r="EO448">
        <v>0.0458211</v>
      </c>
      <c r="EP448">
        <v>0</v>
      </c>
      <c r="EQ448">
        <v>28.0005</v>
      </c>
      <c r="ER448">
        <v>999.9</v>
      </c>
      <c r="ES448">
        <v>25.003</v>
      </c>
      <c r="ET448">
        <v>41.553</v>
      </c>
      <c r="EU448">
        <v>26.3698</v>
      </c>
      <c r="EV448">
        <v>52.8236</v>
      </c>
      <c r="EW448">
        <v>33.2212</v>
      </c>
      <c r="EX448">
        <v>2</v>
      </c>
      <c r="EY448">
        <v>0.651324</v>
      </c>
      <c r="EZ448">
        <v>4.7582</v>
      </c>
      <c r="FA448">
        <v>20.1758</v>
      </c>
      <c r="FB448">
        <v>5.23331</v>
      </c>
      <c r="FC448">
        <v>11.992</v>
      </c>
      <c r="FD448">
        <v>4.95525</v>
      </c>
      <c r="FE448">
        <v>3.30398</v>
      </c>
      <c r="FF448">
        <v>9999</v>
      </c>
      <c r="FG448">
        <v>313.3</v>
      </c>
      <c r="FH448">
        <v>3913.8</v>
      </c>
      <c r="FI448">
        <v>9999</v>
      </c>
      <c r="FJ448">
        <v>1.86817</v>
      </c>
      <c r="FK448">
        <v>1.86401</v>
      </c>
      <c r="FL448">
        <v>1.87136</v>
      </c>
      <c r="FM448">
        <v>1.86264</v>
      </c>
      <c r="FN448">
        <v>1.86188</v>
      </c>
      <c r="FO448">
        <v>1.86821</v>
      </c>
      <c r="FP448">
        <v>1.85842</v>
      </c>
      <c r="FQ448">
        <v>1.86462</v>
      </c>
      <c r="FR448">
        <v>5</v>
      </c>
      <c r="FS448">
        <v>0</v>
      </c>
      <c r="FT448">
        <v>0</v>
      </c>
      <c r="FU448">
        <v>0</v>
      </c>
      <c r="FV448" t="s">
        <v>358</v>
      </c>
      <c r="FW448" t="s">
        <v>359</v>
      </c>
      <c r="FX448" t="s">
        <v>360</v>
      </c>
      <c r="FY448" t="s">
        <v>360</v>
      </c>
      <c r="FZ448" t="s">
        <v>360</v>
      </c>
      <c r="GA448" t="s">
        <v>360</v>
      </c>
      <c r="GB448">
        <v>0</v>
      </c>
      <c r="GC448">
        <v>100</v>
      </c>
      <c r="GD448">
        <v>100</v>
      </c>
      <c r="GE448">
        <v>2.73</v>
      </c>
      <c r="GF448">
        <v>0.0516</v>
      </c>
      <c r="GG448">
        <v>0.394990895927804</v>
      </c>
      <c r="GH448">
        <v>0.00311535208462502</v>
      </c>
      <c r="GI448">
        <v>-2.16445174003142e-06</v>
      </c>
      <c r="GJ448">
        <v>9.0383515404126e-10</v>
      </c>
      <c r="GK448">
        <v>0.0515542376217994</v>
      </c>
      <c r="GL448">
        <v>0</v>
      </c>
      <c r="GM448">
        <v>0</v>
      </c>
      <c r="GN448">
        <v>0</v>
      </c>
      <c r="GO448">
        <v>18</v>
      </c>
      <c r="GP448">
        <v>2154</v>
      </c>
      <c r="GQ448">
        <v>2</v>
      </c>
      <c r="GR448">
        <v>17</v>
      </c>
      <c r="GS448">
        <v>1612.3</v>
      </c>
      <c r="GT448">
        <v>1612.4</v>
      </c>
      <c r="GU448">
        <v>3.34106</v>
      </c>
      <c r="GV448">
        <v>2.37549</v>
      </c>
      <c r="GW448">
        <v>1.99829</v>
      </c>
      <c r="GX448">
        <v>2.65869</v>
      </c>
      <c r="GY448">
        <v>2.09351</v>
      </c>
      <c r="GZ448">
        <v>2.44385</v>
      </c>
      <c r="HA448">
        <v>45.3188</v>
      </c>
      <c r="HB448">
        <v>14.3334</v>
      </c>
      <c r="HC448">
        <v>18</v>
      </c>
      <c r="HD448">
        <v>377.684</v>
      </c>
      <c r="HE448">
        <v>678.276</v>
      </c>
      <c r="HF448">
        <v>22.999</v>
      </c>
      <c r="HG448">
        <v>35.377</v>
      </c>
      <c r="HH448">
        <v>30</v>
      </c>
      <c r="HI448">
        <v>35.4088</v>
      </c>
      <c r="HJ448">
        <v>35.376</v>
      </c>
      <c r="HK448">
        <v>66.8617</v>
      </c>
      <c r="HL448">
        <v>11.9834</v>
      </c>
      <c r="HM448">
        <v>1.96569</v>
      </c>
      <c r="HN448">
        <v>23</v>
      </c>
      <c r="HO448">
        <v>1355.27</v>
      </c>
      <c r="HP448">
        <v>21.5885</v>
      </c>
      <c r="HQ448">
        <v>95.3698</v>
      </c>
      <c r="HR448">
        <v>98.7218</v>
      </c>
    </row>
    <row r="449" spans="1:226">
      <c r="A449">
        <v>433</v>
      </c>
      <c r="B449">
        <v>1656178537</v>
      </c>
      <c r="C449">
        <v>8740.5</v>
      </c>
      <c r="D449" t="s">
        <v>1228</v>
      </c>
      <c r="E449" t="s">
        <v>1229</v>
      </c>
      <c r="F449">
        <v>5</v>
      </c>
      <c r="G449" t="s">
        <v>1069</v>
      </c>
      <c r="H449" t="s">
        <v>354</v>
      </c>
      <c r="I449">
        <v>1656178529.5</v>
      </c>
      <c r="J449">
        <f>(K449)/1000</f>
        <v>0</v>
      </c>
      <c r="K449">
        <f>IF(BF449, AN449, AH449)</f>
        <v>0</v>
      </c>
      <c r="L449">
        <f>IF(BF449, AI449, AG449)</f>
        <v>0</v>
      </c>
      <c r="M449">
        <f>BH449 - IF(AU449&gt;1, L449*BB449*100.0/(AW449*BV449), 0)</f>
        <v>0</v>
      </c>
      <c r="N449">
        <f>((T449-J449/2)*M449-L449)/(T449+J449/2)</f>
        <v>0</v>
      </c>
      <c r="O449">
        <f>N449*(BO449+BP449)/1000.0</f>
        <v>0</v>
      </c>
      <c r="P449">
        <f>(BH449 - IF(AU449&gt;1, L449*BB449*100.0/(AW449*BV449), 0))*(BO449+BP449)/1000.0</f>
        <v>0</v>
      </c>
      <c r="Q449">
        <f>2.0/((1/S449-1/R449)+SIGN(S449)*SQRT((1/S449-1/R449)*(1/S449-1/R449) + 4*BC449/((BC449+1)*(BC449+1))*(2*1/S449*1/R449-1/R449*1/R449)))</f>
        <v>0</v>
      </c>
      <c r="R449">
        <f>IF(LEFT(BD449,1)&lt;&gt;"0",IF(LEFT(BD449,1)="1",3.0,BE449),$D$5+$E$5*(BV449*BO449/($K$5*1000))+$F$5*(BV449*BO449/($K$5*1000))*MAX(MIN(BB449,$J$5),$I$5)*MAX(MIN(BB449,$J$5),$I$5)+$G$5*MAX(MIN(BB449,$J$5),$I$5)*(BV449*BO449/($K$5*1000))+$H$5*(BV449*BO449/($K$5*1000))*(BV449*BO449/($K$5*1000)))</f>
        <v>0</v>
      </c>
      <c r="S449">
        <f>J449*(1000-(1000*0.61365*exp(17.502*W449/(240.97+W449))/(BO449+BP449)+BJ449)/2)/(1000*0.61365*exp(17.502*W449/(240.97+W449))/(BO449+BP449)-BJ449)</f>
        <v>0</v>
      </c>
      <c r="T449">
        <f>1/((BC449+1)/(Q449/1.6)+1/(R449/1.37)) + BC449/((BC449+1)/(Q449/1.6) + BC449/(R449/1.37))</f>
        <v>0</v>
      </c>
      <c r="U449">
        <f>(AX449*BA449)</f>
        <v>0</v>
      </c>
      <c r="V449">
        <f>(BQ449+(U449+2*0.95*5.67E-8*(((BQ449+$B$7)+273)^4-(BQ449+273)^4)-44100*J449)/(1.84*29.3*R449+8*0.95*5.67E-8*(BQ449+273)^3))</f>
        <v>0</v>
      </c>
      <c r="W449">
        <f>($C$7*BR449+$D$7*BS449+$E$7*V449)</f>
        <v>0</v>
      </c>
      <c r="X449">
        <f>0.61365*exp(17.502*W449/(240.97+W449))</f>
        <v>0</v>
      </c>
      <c r="Y449">
        <f>(Z449/AA449*100)</f>
        <v>0</v>
      </c>
      <c r="Z449">
        <f>BJ449*(BO449+BP449)/1000</f>
        <v>0</v>
      </c>
      <c r="AA449">
        <f>0.61365*exp(17.502*BQ449/(240.97+BQ449))</f>
        <v>0</v>
      </c>
      <c r="AB449">
        <f>(X449-BJ449*(BO449+BP449)/1000)</f>
        <v>0</v>
      </c>
      <c r="AC449">
        <f>(-J449*44100)</f>
        <v>0</v>
      </c>
      <c r="AD449">
        <f>2*29.3*R449*0.92*(BQ449-W449)</f>
        <v>0</v>
      </c>
      <c r="AE449">
        <f>2*0.95*5.67E-8*(((BQ449+$B$7)+273)^4-(W449+273)^4)</f>
        <v>0</v>
      </c>
      <c r="AF449">
        <f>U449+AE449+AC449+AD449</f>
        <v>0</v>
      </c>
      <c r="AG449">
        <f>BN449*AU449*(BI449-BH449*(1000-AU449*BK449)/(1000-AU449*BJ449))/(100*BB449)</f>
        <v>0</v>
      </c>
      <c r="AH449">
        <f>1000*BN449*AU449*(BJ449-BK449)/(100*BB449*(1000-AU449*BJ449))</f>
        <v>0</v>
      </c>
      <c r="AI449">
        <f>(AJ449 - AK449 - BO449*1E3/(8.314*(BQ449+273.15)) * AM449/BN449 * AL449) * BN449/(100*BB449) * (1000 - BK449)/1000</f>
        <v>0</v>
      </c>
      <c r="AJ449">
        <v>1370.59985591858</v>
      </c>
      <c r="AK449">
        <v>1327.30333333333</v>
      </c>
      <c r="AL449">
        <v>3.3985724466203</v>
      </c>
      <c r="AM449">
        <v>66.8791295420707</v>
      </c>
      <c r="AN449">
        <f>(AP449 - AO449 + BO449*1E3/(8.314*(BQ449+273.15)) * AR449/BN449 * AQ449) * BN449/(100*BB449) * 1000/(1000 - AP449)</f>
        <v>0</v>
      </c>
      <c r="AO449">
        <v>21.5368447801861</v>
      </c>
      <c r="AP449">
        <v>24.3632293706294</v>
      </c>
      <c r="AQ449">
        <v>-2.84767933378994e-05</v>
      </c>
      <c r="AR449">
        <v>78.9869845117547</v>
      </c>
      <c r="AS449">
        <v>56</v>
      </c>
      <c r="AT449">
        <v>11</v>
      </c>
      <c r="AU449">
        <f>IF(AS449*$H$13&gt;=AW449,1.0,(AW449/(AW449-AS449*$H$13)))</f>
        <v>0</v>
      </c>
      <c r="AV449">
        <f>(AU449-1)*100</f>
        <v>0</v>
      </c>
      <c r="AW449">
        <f>MAX(0,($B$13+$C$13*BV449)/(1+$D$13*BV449)*BO449/(BQ449+273)*$E$13)</f>
        <v>0</v>
      </c>
      <c r="AX449">
        <f>$B$11*BW449+$C$11*BX449+$F$11*CI449*(1-CL449)</f>
        <v>0</v>
      </c>
      <c r="AY449">
        <f>AX449*AZ449</f>
        <v>0</v>
      </c>
      <c r="AZ449">
        <f>($B$11*$D$9+$C$11*$D$9+$F$11*((CV449+CN449)/MAX(CV449+CN449+CW449, 0.1)*$I$9+CW449/MAX(CV449+CN449+CW449, 0.1)*$J$9))/($B$11+$C$11+$F$11)</f>
        <v>0</v>
      </c>
      <c r="BA449">
        <f>($B$11*$K$9+$C$11*$K$9+$F$11*((CV449+CN449)/MAX(CV449+CN449+CW449, 0.1)*$P$9+CW449/MAX(CV449+CN449+CW449, 0.1)*$Q$9))/($B$11+$C$11+$F$11)</f>
        <v>0</v>
      </c>
      <c r="BB449">
        <v>2.18</v>
      </c>
      <c r="BC449">
        <v>0.5</v>
      </c>
      <c r="BD449" t="s">
        <v>355</v>
      </c>
      <c r="BE449">
        <v>2</v>
      </c>
      <c r="BF449" t="b">
        <v>1</v>
      </c>
      <c r="BG449">
        <v>1656178529.5</v>
      </c>
      <c r="BH449">
        <v>1271.84740740741</v>
      </c>
      <c r="BI449">
        <v>1327.11</v>
      </c>
      <c r="BJ449">
        <v>24.3704259259259</v>
      </c>
      <c r="BK449">
        <v>21.5340407407407</v>
      </c>
      <c r="BL449">
        <v>1269.13703703704</v>
      </c>
      <c r="BM449">
        <v>24.3188555555556</v>
      </c>
      <c r="BN449">
        <v>500.023481481481</v>
      </c>
      <c r="BO449">
        <v>76.3370592592593</v>
      </c>
      <c r="BP449">
        <v>0.100030122222222</v>
      </c>
      <c r="BQ449">
        <v>27.6644074074074</v>
      </c>
      <c r="BR449">
        <v>28.7370185185185</v>
      </c>
      <c r="BS449">
        <v>999.9</v>
      </c>
      <c r="BT449">
        <v>0</v>
      </c>
      <c r="BU449">
        <v>0</v>
      </c>
      <c r="BV449">
        <v>10009.2751851852</v>
      </c>
      <c r="BW449">
        <v>0</v>
      </c>
      <c r="BX449">
        <v>2178.53111111111</v>
      </c>
      <c r="BY449">
        <v>-55.2624962962963</v>
      </c>
      <c r="BZ449">
        <v>1303.61703703704</v>
      </c>
      <c r="CA449">
        <v>1356.31666666667</v>
      </c>
      <c r="CB449">
        <v>2.83637185185185</v>
      </c>
      <c r="CC449">
        <v>1327.11</v>
      </c>
      <c r="CD449">
        <v>21.5340407407407</v>
      </c>
      <c r="CE449">
        <v>1.86036518518519</v>
      </c>
      <c r="CF449">
        <v>1.64384555555556</v>
      </c>
      <c r="CG449">
        <v>16.3034481481481</v>
      </c>
      <c r="CH449">
        <v>14.3760777777778</v>
      </c>
      <c r="CI449">
        <v>2000.01555555556</v>
      </c>
      <c r="CJ449">
        <v>0.980001777777778</v>
      </c>
      <c r="CK449">
        <v>0.0199985962962963</v>
      </c>
      <c r="CL449">
        <v>0</v>
      </c>
      <c r="CM449">
        <v>2.50052962962963</v>
      </c>
      <c r="CN449">
        <v>0</v>
      </c>
      <c r="CO449">
        <v>4123.58259259259</v>
      </c>
      <c r="CP449">
        <v>16705.5518518519</v>
      </c>
      <c r="CQ449">
        <v>48.812</v>
      </c>
      <c r="CR449">
        <v>51.0713333333333</v>
      </c>
      <c r="CS449">
        <v>49.9416666666666</v>
      </c>
      <c r="CT449">
        <v>48.6341851851852</v>
      </c>
      <c r="CU449">
        <v>47.944</v>
      </c>
      <c r="CV449">
        <v>1960.01555555556</v>
      </c>
      <c r="CW449">
        <v>40</v>
      </c>
      <c r="CX449">
        <v>0</v>
      </c>
      <c r="CY449">
        <v>1656178536</v>
      </c>
      <c r="CZ449">
        <v>0</v>
      </c>
      <c r="DA449">
        <v>0</v>
      </c>
      <c r="DB449" t="s">
        <v>356</v>
      </c>
      <c r="DC449">
        <v>1656081796.1</v>
      </c>
      <c r="DD449">
        <v>1656081786.6</v>
      </c>
      <c r="DE449">
        <v>0</v>
      </c>
      <c r="DF449">
        <v>0.447</v>
      </c>
      <c r="DG449">
        <v>0.012</v>
      </c>
      <c r="DH449">
        <v>1.816</v>
      </c>
      <c r="DI449">
        <v>-0.091</v>
      </c>
      <c r="DJ449">
        <v>420</v>
      </c>
      <c r="DK449">
        <v>13</v>
      </c>
      <c r="DL449">
        <v>0.64</v>
      </c>
      <c r="DM449">
        <v>0.22</v>
      </c>
      <c r="DN449">
        <v>-55.0936325</v>
      </c>
      <c r="DO449">
        <v>-2.26352983114441</v>
      </c>
      <c r="DP449">
        <v>0.457482509713487</v>
      </c>
      <c r="DQ449">
        <v>0</v>
      </c>
      <c r="DR449">
        <v>2.84149475</v>
      </c>
      <c r="DS449">
        <v>-0.111750506566605</v>
      </c>
      <c r="DT449">
        <v>0.0108186584167123</v>
      </c>
      <c r="DU449">
        <v>0</v>
      </c>
      <c r="DV449">
        <v>0</v>
      </c>
      <c r="DW449">
        <v>2</v>
      </c>
      <c r="DX449" t="s">
        <v>357</v>
      </c>
      <c r="DY449">
        <v>2.79495</v>
      </c>
      <c r="DZ449">
        <v>2.71647</v>
      </c>
      <c r="EA449">
        <v>0.164271</v>
      </c>
      <c r="EB449">
        <v>0.16836</v>
      </c>
      <c r="EC449">
        <v>0.087108</v>
      </c>
      <c r="ED449">
        <v>0.0792688</v>
      </c>
      <c r="EE449">
        <v>23196.1</v>
      </c>
      <c r="EF449">
        <v>20045.8</v>
      </c>
      <c r="EG449">
        <v>24887.9</v>
      </c>
      <c r="EH449">
        <v>23512.6</v>
      </c>
      <c r="EI449">
        <v>38876.6</v>
      </c>
      <c r="EJ449">
        <v>35889</v>
      </c>
      <c r="EK449">
        <v>45098.9</v>
      </c>
      <c r="EL449">
        <v>42017.8</v>
      </c>
      <c r="EM449">
        <v>1.61027</v>
      </c>
      <c r="EN449">
        <v>2.05625</v>
      </c>
      <c r="EO449">
        <v>0.0474975</v>
      </c>
      <c r="EP449">
        <v>0</v>
      </c>
      <c r="EQ449">
        <v>27.9906</v>
      </c>
      <c r="ER449">
        <v>999.9</v>
      </c>
      <c r="ES449">
        <v>25.003</v>
      </c>
      <c r="ET449">
        <v>41.563</v>
      </c>
      <c r="EU449">
        <v>26.3824</v>
      </c>
      <c r="EV449">
        <v>52.5336</v>
      </c>
      <c r="EW449">
        <v>33.113</v>
      </c>
      <c r="EX449">
        <v>2</v>
      </c>
      <c r="EY449">
        <v>0.651255</v>
      </c>
      <c r="EZ449">
        <v>4.75626</v>
      </c>
      <c r="FA449">
        <v>20.1759</v>
      </c>
      <c r="FB449">
        <v>5.23241</v>
      </c>
      <c r="FC449">
        <v>11.992</v>
      </c>
      <c r="FD449">
        <v>4.95505</v>
      </c>
      <c r="FE449">
        <v>3.30387</v>
      </c>
      <c r="FF449">
        <v>9999</v>
      </c>
      <c r="FG449">
        <v>313.3</v>
      </c>
      <c r="FH449">
        <v>3914.1</v>
      </c>
      <c r="FI449">
        <v>9999</v>
      </c>
      <c r="FJ449">
        <v>1.86816</v>
      </c>
      <c r="FK449">
        <v>1.86401</v>
      </c>
      <c r="FL449">
        <v>1.87137</v>
      </c>
      <c r="FM449">
        <v>1.86264</v>
      </c>
      <c r="FN449">
        <v>1.86188</v>
      </c>
      <c r="FO449">
        <v>1.86824</v>
      </c>
      <c r="FP449">
        <v>1.85842</v>
      </c>
      <c r="FQ449">
        <v>1.86462</v>
      </c>
      <c r="FR449">
        <v>5</v>
      </c>
      <c r="FS449">
        <v>0</v>
      </c>
      <c r="FT449">
        <v>0</v>
      </c>
      <c r="FU449">
        <v>0</v>
      </c>
      <c r="FV449" t="s">
        <v>358</v>
      </c>
      <c r="FW449" t="s">
        <v>359</v>
      </c>
      <c r="FX449" t="s">
        <v>360</v>
      </c>
      <c r="FY449" t="s">
        <v>360</v>
      </c>
      <c r="FZ449" t="s">
        <v>360</v>
      </c>
      <c r="GA449" t="s">
        <v>360</v>
      </c>
      <c r="GB449">
        <v>0</v>
      </c>
      <c r="GC449">
        <v>100</v>
      </c>
      <c r="GD449">
        <v>100</v>
      </c>
      <c r="GE449">
        <v>2.76</v>
      </c>
      <c r="GF449">
        <v>0.0516</v>
      </c>
      <c r="GG449">
        <v>0.394990895927804</v>
      </c>
      <c r="GH449">
        <v>0.00311535208462502</v>
      </c>
      <c r="GI449">
        <v>-2.16445174003142e-06</v>
      </c>
      <c r="GJ449">
        <v>9.0383515404126e-10</v>
      </c>
      <c r="GK449">
        <v>0.0515542376217994</v>
      </c>
      <c r="GL449">
        <v>0</v>
      </c>
      <c r="GM449">
        <v>0</v>
      </c>
      <c r="GN449">
        <v>0</v>
      </c>
      <c r="GO449">
        <v>18</v>
      </c>
      <c r="GP449">
        <v>2154</v>
      </c>
      <c r="GQ449">
        <v>2</v>
      </c>
      <c r="GR449">
        <v>17</v>
      </c>
      <c r="GS449">
        <v>1612.3</v>
      </c>
      <c r="GT449">
        <v>1612.5</v>
      </c>
      <c r="GU449">
        <v>3.37402</v>
      </c>
      <c r="GV449">
        <v>2.37427</v>
      </c>
      <c r="GW449">
        <v>1.99829</v>
      </c>
      <c r="GX449">
        <v>2.65869</v>
      </c>
      <c r="GY449">
        <v>2.09351</v>
      </c>
      <c r="GZ449">
        <v>2.42798</v>
      </c>
      <c r="HA449">
        <v>45.3188</v>
      </c>
      <c r="HB449">
        <v>14.3334</v>
      </c>
      <c r="HC449">
        <v>18</v>
      </c>
      <c r="HD449">
        <v>377.714</v>
      </c>
      <c r="HE449">
        <v>678.21</v>
      </c>
      <c r="HF449">
        <v>22.9993</v>
      </c>
      <c r="HG449">
        <v>35.377</v>
      </c>
      <c r="HH449">
        <v>30</v>
      </c>
      <c r="HI449">
        <v>35.4092</v>
      </c>
      <c r="HJ449">
        <v>35.376</v>
      </c>
      <c r="HK449">
        <v>67.5086</v>
      </c>
      <c r="HL449">
        <v>11.9834</v>
      </c>
      <c r="HM449">
        <v>1.96569</v>
      </c>
      <c r="HN449">
        <v>23</v>
      </c>
      <c r="HO449">
        <v>1375.34</v>
      </c>
      <c r="HP449">
        <v>21.6003</v>
      </c>
      <c r="HQ449">
        <v>95.3699</v>
      </c>
      <c r="HR449">
        <v>98.7234</v>
      </c>
    </row>
    <row r="450" spans="1:226">
      <c r="A450">
        <v>434</v>
      </c>
      <c r="B450">
        <v>1656178542</v>
      </c>
      <c r="C450">
        <v>8745.5</v>
      </c>
      <c r="D450" t="s">
        <v>1230</v>
      </c>
      <c r="E450" t="s">
        <v>1231</v>
      </c>
      <c r="F450">
        <v>5</v>
      </c>
      <c r="G450" t="s">
        <v>1069</v>
      </c>
      <c r="H450" t="s">
        <v>354</v>
      </c>
      <c r="I450">
        <v>1656178534.21429</v>
      </c>
      <c r="J450">
        <f>(K450)/1000</f>
        <v>0</v>
      </c>
      <c r="K450">
        <f>IF(BF450, AN450, AH450)</f>
        <v>0</v>
      </c>
      <c r="L450">
        <f>IF(BF450, AI450, AG450)</f>
        <v>0</v>
      </c>
      <c r="M450">
        <f>BH450 - IF(AU450&gt;1, L450*BB450*100.0/(AW450*BV450), 0)</f>
        <v>0</v>
      </c>
      <c r="N450">
        <f>((T450-J450/2)*M450-L450)/(T450+J450/2)</f>
        <v>0</v>
      </c>
      <c r="O450">
        <f>N450*(BO450+BP450)/1000.0</f>
        <v>0</v>
      </c>
      <c r="P450">
        <f>(BH450 - IF(AU450&gt;1, L450*BB450*100.0/(AW450*BV450), 0))*(BO450+BP450)/1000.0</f>
        <v>0</v>
      </c>
      <c r="Q450">
        <f>2.0/((1/S450-1/R450)+SIGN(S450)*SQRT((1/S450-1/R450)*(1/S450-1/R450) + 4*BC450/((BC450+1)*(BC450+1))*(2*1/S450*1/R450-1/R450*1/R450)))</f>
        <v>0</v>
      </c>
      <c r="R450">
        <f>IF(LEFT(BD450,1)&lt;&gt;"0",IF(LEFT(BD450,1)="1",3.0,BE450),$D$5+$E$5*(BV450*BO450/($K$5*1000))+$F$5*(BV450*BO450/($K$5*1000))*MAX(MIN(BB450,$J$5),$I$5)*MAX(MIN(BB450,$J$5),$I$5)+$G$5*MAX(MIN(BB450,$J$5),$I$5)*(BV450*BO450/($K$5*1000))+$H$5*(BV450*BO450/($K$5*1000))*(BV450*BO450/($K$5*1000)))</f>
        <v>0</v>
      </c>
      <c r="S450">
        <f>J450*(1000-(1000*0.61365*exp(17.502*W450/(240.97+W450))/(BO450+BP450)+BJ450)/2)/(1000*0.61365*exp(17.502*W450/(240.97+W450))/(BO450+BP450)-BJ450)</f>
        <v>0</v>
      </c>
      <c r="T450">
        <f>1/((BC450+1)/(Q450/1.6)+1/(R450/1.37)) + BC450/((BC450+1)/(Q450/1.6) + BC450/(R450/1.37))</f>
        <v>0</v>
      </c>
      <c r="U450">
        <f>(AX450*BA450)</f>
        <v>0</v>
      </c>
      <c r="V450">
        <f>(BQ450+(U450+2*0.95*5.67E-8*(((BQ450+$B$7)+273)^4-(BQ450+273)^4)-44100*J450)/(1.84*29.3*R450+8*0.95*5.67E-8*(BQ450+273)^3))</f>
        <v>0</v>
      </c>
      <c r="W450">
        <f>($C$7*BR450+$D$7*BS450+$E$7*V450)</f>
        <v>0</v>
      </c>
      <c r="X450">
        <f>0.61365*exp(17.502*W450/(240.97+W450))</f>
        <v>0</v>
      </c>
      <c r="Y450">
        <f>(Z450/AA450*100)</f>
        <v>0</v>
      </c>
      <c r="Z450">
        <f>BJ450*(BO450+BP450)/1000</f>
        <v>0</v>
      </c>
      <c r="AA450">
        <f>0.61365*exp(17.502*BQ450/(240.97+BQ450))</f>
        <v>0</v>
      </c>
      <c r="AB450">
        <f>(X450-BJ450*(BO450+BP450)/1000)</f>
        <v>0</v>
      </c>
      <c r="AC450">
        <f>(-J450*44100)</f>
        <v>0</v>
      </c>
      <c r="AD450">
        <f>2*29.3*R450*0.92*(BQ450-W450)</f>
        <v>0</v>
      </c>
      <c r="AE450">
        <f>2*0.95*5.67E-8*(((BQ450+$B$7)+273)^4-(W450+273)^4)</f>
        <v>0</v>
      </c>
      <c r="AF450">
        <f>U450+AE450+AC450+AD450</f>
        <v>0</v>
      </c>
      <c r="AG450">
        <f>BN450*AU450*(BI450-BH450*(1000-AU450*BK450)/(1000-AU450*BJ450))/(100*BB450)</f>
        <v>0</v>
      </c>
      <c r="AH450">
        <f>1000*BN450*AU450*(BJ450-BK450)/(100*BB450*(1000-AU450*BJ450))</f>
        <v>0</v>
      </c>
      <c r="AI450">
        <f>(AJ450 - AK450 - BO450*1E3/(8.314*(BQ450+273.15)) * AM450/BN450 * AL450) * BN450/(100*BB450) * (1000 - BK450)/1000</f>
        <v>0</v>
      </c>
      <c r="AJ450">
        <v>1387.46239051298</v>
      </c>
      <c r="AK450">
        <v>1343.9736969697</v>
      </c>
      <c r="AL450">
        <v>3.36354657356497</v>
      </c>
      <c r="AM450">
        <v>66.8791295420707</v>
      </c>
      <c r="AN450">
        <f>(AP450 - AO450 + BO450*1E3/(8.314*(BQ450+273.15)) * AR450/BN450 * AQ450) * BN450/(100*BB450) * 1000/(1000 - AP450)</f>
        <v>0</v>
      </c>
      <c r="AO450">
        <v>21.5387447207167</v>
      </c>
      <c r="AP450">
        <v>24.3561608391609</v>
      </c>
      <c r="AQ450">
        <v>1.09883096838254e-06</v>
      </c>
      <c r="AR450">
        <v>78.9869845117547</v>
      </c>
      <c r="AS450">
        <v>56</v>
      </c>
      <c r="AT450">
        <v>11</v>
      </c>
      <c r="AU450">
        <f>IF(AS450*$H$13&gt;=AW450,1.0,(AW450/(AW450-AS450*$H$13)))</f>
        <v>0</v>
      </c>
      <c r="AV450">
        <f>(AU450-1)*100</f>
        <v>0</v>
      </c>
      <c r="AW450">
        <f>MAX(0,($B$13+$C$13*BV450)/(1+$D$13*BV450)*BO450/(BQ450+273)*$E$13)</f>
        <v>0</v>
      </c>
      <c r="AX450">
        <f>$B$11*BW450+$C$11*BX450+$F$11*CI450*(1-CL450)</f>
        <v>0</v>
      </c>
      <c r="AY450">
        <f>AX450*AZ450</f>
        <v>0</v>
      </c>
      <c r="AZ450">
        <f>($B$11*$D$9+$C$11*$D$9+$F$11*((CV450+CN450)/MAX(CV450+CN450+CW450, 0.1)*$I$9+CW450/MAX(CV450+CN450+CW450, 0.1)*$J$9))/($B$11+$C$11+$F$11)</f>
        <v>0</v>
      </c>
      <c r="BA450">
        <f>($B$11*$K$9+$C$11*$K$9+$F$11*((CV450+CN450)/MAX(CV450+CN450+CW450, 0.1)*$P$9+CW450/MAX(CV450+CN450+CW450, 0.1)*$Q$9))/($B$11+$C$11+$F$11)</f>
        <v>0</v>
      </c>
      <c r="BB450">
        <v>2.18</v>
      </c>
      <c r="BC450">
        <v>0.5</v>
      </c>
      <c r="BD450" t="s">
        <v>355</v>
      </c>
      <c r="BE450">
        <v>2</v>
      </c>
      <c r="BF450" t="b">
        <v>1</v>
      </c>
      <c r="BG450">
        <v>1656178534.21429</v>
      </c>
      <c r="BH450">
        <v>1287.35964285714</v>
      </c>
      <c r="BI450">
        <v>1342.70107142857</v>
      </c>
      <c r="BJ450">
        <v>24.3656178571429</v>
      </c>
      <c r="BK450">
        <v>21.5373321428571</v>
      </c>
      <c r="BL450">
        <v>1284.61785714286</v>
      </c>
      <c r="BM450">
        <v>24.3140428571429</v>
      </c>
      <c r="BN450">
        <v>499.994285714286</v>
      </c>
      <c r="BO450">
        <v>76.3372428571429</v>
      </c>
      <c r="BP450">
        <v>0.0999738214285714</v>
      </c>
      <c r="BQ450">
        <v>27.6626178571429</v>
      </c>
      <c r="BR450">
        <v>28.7470107142857</v>
      </c>
      <c r="BS450">
        <v>999.9</v>
      </c>
      <c r="BT450">
        <v>0</v>
      </c>
      <c r="BU450">
        <v>0</v>
      </c>
      <c r="BV450">
        <v>10010.7296428571</v>
      </c>
      <c r="BW450">
        <v>0</v>
      </c>
      <c r="BX450">
        <v>2178.89821428571</v>
      </c>
      <c r="BY450">
        <v>-55.3411964285714</v>
      </c>
      <c r="BZ450">
        <v>1319.51035714286</v>
      </c>
      <c r="CA450">
        <v>1372.255</v>
      </c>
      <c r="CB450">
        <v>2.828275</v>
      </c>
      <c r="CC450">
        <v>1342.70107142857</v>
      </c>
      <c r="CD450">
        <v>21.5373321428571</v>
      </c>
      <c r="CE450">
        <v>1.86000285714286</v>
      </c>
      <c r="CF450">
        <v>1.64409964285714</v>
      </c>
      <c r="CG450">
        <v>16.3003928571429</v>
      </c>
      <c r="CH450">
        <v>14.3784714285714</v>
      </c>
      <c r="CI450">
        <v>2000.05107142857</v>
      </c>
      <c r="CJ450">
        <v>0.980001857142857</v>
      </c>
      <c r="CK450">
        <v>0.0199985142857143</v>
      </c>
      <c r="CL450">
        <v>0</v>
      </c>
      <c r="CM450">
        <v>2.49982857142857</v>
      </c>
      <c r="CN450">
        <v>0</v>
      </c>
      <c r="CO450">
        <v>4123.26571428571</v>
      </c>
      <c r="CP450">
        <v>16705.8464285714</v>
      </c>
      <c r="CQ450">
        <v>48.8075714285714</v>
      </c>
      <c r="CR450">
        <v>51.07775</v>
      </c>
      <c r="CS450">
        <v>49.9415</v>
      </c>
      <c r="CT450">
        <v>48.6294285714286</v>
      </c>
      <c r="CU450">
        <v>47.94375</v>
      </c>
      <c r="CV450">
        <v>1960.05107142857</v>
      </c>
      <c r="CW450">
        <v>40</v>
      </c>
      <c r="CX450">
        <v>0</v>
      </c>
      <c r="CY450">
        <v>1656178540.8</v>
      </c>
      <c r="CZ450">
        <v>0</v>
      </c>
      <c r="DA450">
        <v>0</v>
      </c>
      <c r="DB450" t="s">
        <v>356</v>
      </c>
      <c r="DC450">
        <v>1656081796.1</v>
      </c>
      <c r="DD450">
        <v>1656081786.6</v>
      </c>
      <c r="DE450">
        <v>0</v>
      </c>
      <c r="DF450">
        <v>0.447</v>
      </c>
      <c r="DG450">
        <v>0.012</v>
      </c>
      <c r="DH450">
        <v>1.816</v>
      </c>
      <c r="DI450">
        <v>-0.091</v>
      </c>
      <c r="DJ450">
        <v>420</v>
      </c>
      <c r="DK450">
        <v>13</v>
      </c>
      <c r="DL450">
        <v>0.64</v>
      </c>
      <c r="DM450">
        <v>0.22</v>
      </c>
      <c r="DN450">
        <v>-55.326455</v>
      </c>
      <c r="DO450">
        <v>-0.45977560975586</v>
      </c>
      <c r="DP450">
        <v>0.25629234181887</v>
      </c>
      <c r="DQ450">
        <v>0</v>
      </c>
      <c r="DR450">
        <v>2.834737</v>
      </c>
      <c r="DS450">
        <v>-0.102071819887433</v>
      </c>
      <c r="DT450">
        <v>0.00994754497350978</v>
      </c>
      <c r="DU450">
        <v>0</v>
      </c>
      <c r="DV450">
        <v>0</v>
      </c>
      <c r="DW450">
        <v>2</v>
      </c>
      <c r="DX450" t="s">
        <v>357</v>
      </c>
      <c r="DY450">
        <v>2.79489</v>
      </c>
      <c r="DZ450">
        <v>2.71652</v>
      </c>
      <c r="EA450">
        <v>0.16555</v>
      </c>
      <c r="EB450">
        <v>0.16967</v>
      </c>
      <c r="EC450">
        <v>0.0870829</v>
      </c>
      <c r="ED450">
        <v>0.079276</v>
      </c>
      <c r="EE450">
        <v>23160.1</v>
      </c>
      <c r="EF450">
        <v>20013.9</v>
      </c>
      <c r="EG450">
        <v>24887.5</v>
      </c>
      <c r="EH450">
        <v>23512.2</v>
      </c>
      <c r="EI450">
        <v>38877.5</v>
      </c>
      <c r="EJ450">
        <v>35888.2</v>
      </c>
      <c r="EK450">
        <v>45098.7</v>
      </c>
      <c r="EL450">
        <v>42017.2</v>
      </c>
      <c r="EM450">
        <v>1.61007</v>
      </c>
      <c r="EN450">
        <v>2.05627</v>
      </c>
      <c r="EO450">
        <v>0.0471622</v>
      </c>
      <c r="EP450">
        <v>0</v>
      </c>
      <c r="EQ450">
        <v>27.9814</v>
      </c>
      <c r="ER450">
        <v>999.9</v>
      </c>
      <c r="ES450">
        <v>25.003</v>
      </c>
      <c r="ET450">
        <v>41.563</v>
      </c>
      <c r="EU450">
        <v>26.3866</v>
      </c>
      <c r="EV450">
        <v>52.8736</v>
      </c>
      <c r="EW450">
        <v>33.1731</v>
      </c>
      <c r="EX450">
        <v>2</v>
      </c>
      <c r="EY450">
        <v>0.651225</v>
      </c>
      <c r="EZ450">
        <v>4.75373</v>
      </c>
      <c r="FA450">
        <v>20.176</v>
      </c>
      <c r="FB450">
        <v>5.23331</v>
      </c>
      <c r="FC450">
        <v>11.992</v>
      </c>
      <c r="FD450">
        <v>4.9553</v>
      </c>
      <c r="FE450">
        <v>3.30393</v>
      </c>
      <c r="FF450">
        <v>9999</v>
      </c>
      <c r="FG450">
        <v>313.3</v>
      </c>
      <c r="FH450">
        <v>3914.1</v>
      </c>
      <c r="FI450">
        <v>9999</v>
      </c>
      <c r="FJ450">
        <v>1.86815</v>
      </c>
      <c r="FK450">
        <v>1.86401</v>
      </c>
      <c r="FL450">
        <v>1.87135</v>
      </c>
      <c r="FM450">
        <v>1.86264</v>
      </c>
      <c r="FN450">
        <v>1.86188</v>
      </c>
      <c r="FO450">
        <v>1.86826</v>
      </c>
      <c r="FP450">
        <v>1.85837</v>
      </c>
      <c r="FQ450">
        <v>1.86462</v>
      </c>
      <c r="FR450">
        <v>5</v>
      </c>
      <c r="FS450">
        <v>0</v>
      </c>
      <c r="FT450">
        <v>0</v>
      </c>
      <c r="FU450">
        <v>0</v>
      </c>
      <c r="FV450" t="s">
        <v>358</v>
      </c>
      <c r="FW450" t="s">
        <v>359</v>
      </c>
      <c r="FX450" t="s">
        <v>360</v>
      </c>
      <c r="FY450" t="s">
        <v>360</v>
      </c>
      <c r="FZ450" t="s">
        <v>360</v>
      </c>
      <c r="GA450" t="s">
        <v>360</v>
      </c>
      <c r="GB450">
        <v>0</v>
      </c>
      <c r="GC450">
        <v>100</v>
      </c>
      <c r="GD450">
        <v>100</v>
      </c>
      <c r="GE450">
        <v>2.8</v>
      </c>
      <c r="GF450">
        <v>0.0515</v>
      </c>
      <c r="GG450">
        <v>0.394990895927804</v>
      </c>
      <c r="GH450">
        <v>0.00311535208462502</v>
      </c>
      <c r="GI450">
        <v>-2.16445174003142e-06</v>
      </c>
      <c r="GJ450">
        <v>9.0383515404126e-10</v>
      </c>
      <c r="GK450">
        <v>0.0515542376217994</v>
      </c>
      <c r="GL450">
        <v>0</v>
      </c>
      <c r="GM450">
        <v>0</v>
      </c>
      <c r="GN450">
        <v>0</v>
      </c>
      <c r="GO450">
        <v>18</v>
      </c>
      <c r="GP450">
        <v>2154</v>
      </c>
      <c r="GQ450">
        <v>2</v>
      </c>
      <c r="GR450">
        <v>17</v>
      </c>
      <c r="GS450">
        <v>1612.4</v>
      </c>
      <c r="GT450">
        <v>1612.6</v>
      </c>
      <c r="GU450">
        <v>3.40332</v>
      </c>
      <c r="GV450">
        <v>2.37427</v>
      </c>
      <c r="GW450">
        <v>1.99829</v>
      </c>
      <c r="GX450">
        <v>2.65869</v>
      </c>
      <c r="GY450">
        <v>2.09351</v>
      </c>
      <c r="GZ450">
        <v>2.43164</v>
      </c>
      <c r="HA450">
        <v>45.3188</v>
      </c>
      <c r="HB450">
        <v>14.3334</v>
      </c>
      <c r="HC450">
        <v>18</v>
      </c>
      <c r="HD450">
        <v>377.605</v>
      </c>
      <c r="HE450">
        <v>678.232</v>
      </c>
      <c r="HF450">
        <v>22.9992</v>
      </c>
      <c r="HG450">
        <v>35.377</v>
      </c>
      <c r="HH450">
        <v>29.9999</v>
      </c>
      <c r="HI450">
        <v>35.4092</v>
      </c>
      <c r="HJ450">
        <v>35.376</v>
      </c>
      <c r="HK450">
        <v>68.114</v>
      </c>
      <c r="HL450">
        <v>11.9834</v>
      </c>
      <c r="HM450">
        <v>1.96569</v>
      </c>
      <c r="HN450">
        <v>23</v>
      </c>
      <c r="HO450">
        <v>1388.74</v>
      </c>
      <c r="HP450">
        <v>21.6227</v>
      </c>
      <c r="HQ450">
        <v>95.3691</v>
      </c>
      <c r="HR450">
        <v>98.7218</v>
      </c>
    </row>
    <row r="451" spans="1:226">
      <c r="A451">
        <v>435</v>
      </c>
      <c r="B451">
        <v>1656178546.5</v>
      </c>
      <c r="C451">
        <v>8750</v>
      </c>
      <c r="D451" t="s">
        <v>1232</v>
      </c>
      <c r="E451" t="s">
        <v>1233</v>
      </c>
      <c r="F451">
        <v>5</v>
      </c>
      <c r="G451" t="s">
        <v>1069</v>
      </c>
      <c r="H451" t="s">
        <v>354</v>
      </c>
      <c r="I451">
        <v>1656178538.66071</v>
      </c>
      <c r="J451">
        <f>(K451)/1000</f>
        <v>0</v>
      </c>
      <c r="K451">
        <f>IF(BF451, AN451, AH451)</f>
        <v>0</v>
      </c>
      <c r="L451">
        <f>IF(BF451, AI451, AG451)</f>
        <v>0</v>
      </c>
      <c r="M451">
        <f>BH451 - IF(AU451&gt;1, L451*BB451*100.0/(AW451*BV451), 0)</f>
        <v>0</v>
      </c>
      <c r="N451">
        <f>((T451-J451/2)*M451-L451)/(T451+J451/2)</f>
        <v>0</v>
      </c>
      <c r="O451">
        <f>N451*(BO451+BP451)/1000.0</f>
        <v>0</v>
      </c>
      <c r="P451">
        <f>(BH451 - IF(AU451&gt;1, L451*BB451*100.0/(AW451*BV451), 0))*(BO451+BP451)/1000.0</f>
        <v>0</v>
      </c>
      <c r="Q451">
        <f>2.0/((1/S451-1/R451)+SIGN(S451)*SQRT((1/S451-1/R451)*(1/S451-1/R451) + 4*BC451/((BC451+1)*(BC451+1))*(2*1/S451*1/R451-1/R451*1/R451)))</f>
        <v>0</v>
      </c>
      <c r="R451">
        <f>IF(LEFT(BD451,1)&lt;&gt;"0",IF(LEFT(BD451,1)="1",3.0,BE451),$D$5+$E$5*(BV451*BO451/($K$5*1000))+$F$5*(BV451*BO451/($K$5*1000))*MAX(MIN(BB451,$J$5),$I$5)*MAX(MIN(BB451,$J$5),$I$5)+$G$5*MAX(MIN(BB451,$J$5),$I$5)*(BV451*BO451/($K$5*1000))+$H$5*(BV451*BO451/($K$5*1000))*(BV451*BO451/($K$5*1000)))</f>
        <v>0</v>
      </c>
      <c r="S451">
        <f>J451*(1000-(1000*0.61365*exp(17.502*W451/(240.97+W451))/(BO451+BP451)+BJ451)/2)/(1000*0.61365*exp(17.502*W451/(240.97+W451))/(BO451+BP451)-BJ451)</f>
        <v>0</v>
      </c>
      <c r="T451">
        <f>1/((BC451+1)/(Q451/1.6)+1/(R451/1.37)) + BC451/((BC451+1)/(Q451/1.6) + BC451/(R451/1.37))</f>
        <v>0</v>
      </c>
      <c r="U451">
        <f>(AX451*BA451)</f>
        <v>0</v>
      </c>
      <c r="V451">
        <f>(BQ451+(U451+2*0.95*5.67E-8*(((BQ451+$B$7)+273)^4-(BQ451+273)^4)-44100*J451)/(1.84*29.3*R451+8*0.95*5.67E-8*(BQ451+273)^3))</f>
        <v>0</v>
      </c>
      <c r="W451">
        <f>($C$7*BR451+$D$7*BS451+$E$7*V451)</f>
        <v>0</v>
      </c>
      <c r="X451">
        <f>0.61365*exp(17.502*W451/(240.97+W451))</f>
        <v>0</v>
      </c>
      <c r="Y451">
        <f>(Z451/AA451*100)</f>
        <v>0</v>
      </c>
      <c r="Z451">
        <f>BJ451*(BO451+BP451)/1000</f>
        <v>0</v>
      </c>
      <c r="AA451">
        <f>0.61365*exp(17.502*BQ451/(240.97+BQ451))</f>
        <v>0</v>
      </c>
      <c r="AB451">
        <f>(X451-BJ451*(BO451+BP451)/1000)</f>
        <v>0</v>
      </c>
      <c r="AC451">
        <f>(-J451*44100)</f>
        <v>0</v>
      </c>
      <c r="AD451">
        <f>2*29.3*R451*0.92*(BQ451-W451)</f>
        <v>0</v>
      </c>
      <c r="AE451">
        <f>2*0.95*5.67E-8*(((BQ451+$B$7)+273)^4-(W451+273)^4)</f>
        <v>0</v>
      </c>
      <c r="AF451">
        <f>U451+AE451+AC451+AD451</f>
        <v>0</v>
      </c>
      <c r="AG451">
        <f>BN451*AU451*(BI451-BH451*(1000-AU451*BK451)/(1000-AU451*BJ451))/(100*BB451)</f>
        <v>0</v>
      </c>
      <c r="AH451">
        <f>1000*BN451*AU451*(BJ451-BK451)/(100*BB451*(1000-AU451*BJ451))</f>
        <v>0</v>
      </c>
      <c r="AI451">
        <f>(AJ451 - AK451 - BO451*1E3/(8.314*(BQ451+273.15)) * AM451/BN451 * AL451) * BN451/(100*BB451) * (1000 - BK451)/1000</f>
        <v>0</v>
      </c>
      <c r="AJ451">
        <v>1403.27774448875</v>
      </c>
      <c r="AK451">
        <v>1359.47739393939</v>
      </c>
      <c r="AL451">
        <v>3.42371928085668</v>
      </c>
      <c r="AM451">
        <v>66.8791295420707</v>
      </c>
      <c r="AN451">
        <f>(AP451 - AO451 + BO451*1E3/(8.314*(BQ451+273.15)) * AR451/BN451 * AQ451) * BN451/(100*BB451) * 1000/(1000 - AP451)</f>
        <v>0</v>
      </c>
      <c r="AO451">
        <v>21.5418444015017</v>
      </c>
      <c r="AP451">
        <v>24.345241958042</v>
      </c>
      <c r="AQ451">
        <v>-0.00011116818640691</v>
      </c>
      <c r="AR451">
        <v>78.9869845117547</v>
      </c>
      <c r="AS451">
        <v>56</v>
      </c>
      <c r="AT451">
        <v>11</v>
      </c>
      <c r="AU451">
        <f>IF(AS451*$H$13&gt;=AW451,1.0,(AW451/(AW451-AS451*$H$13)))</f>
        <v>0</v>
      </c>
      <c r="AV451">
        <f>(AU451-1)*100</f>
        <v>0</v>
      </c>
      <c r="AW451">
        <f>MAX(0,($B$13+$C$13*BV451)/(1+$D$13*BV451)*BO451/(BQ451+273)*$E$13)</f>
        <v>0</v>
      </c>
      <c r="AX451">
        <f>$B$11*BW451+$C$11*BX451+$F$11*CI451*(1-CL451)</f>
        <v>0</v>
      </c>
      <c r="AY451">
        <f>AX451*AZ451</f>
        <v>0</v>
      </c>
      <c r="AZ451">
        <f>($B$11*$D$9+$C$11*$D$9+$F$11*((CV451+CN451)/MAX(CV451+CN451+CW451, 0.1)*$I$9+CW451/MAX(CV451+CN451+CW451, 0.1)*$J$9))/($B$11+$C$11+$F$11)</f>
        <v>0</v>
      </c>
      <c r="BA451">
        <f>($B$11*$K$9+$C$11*$K$9+$F$11*((CV451+CN451)/MAX(CV451+CN451+CW451, 0.1)*$P$9+CW451/MAX(CV451+CN451+CW451, 0.1)*$Q$9))/($B$11+$C$11+$F$11)</f>
        <v>0</v>
      </c>
      <c r="BB451">
        <v>2.18</v>
      </c>
      <c r="BC451">
        <v>0.5</v>
      </c>
      <c r="BD451" t="s">
        <v>355</v>
      </c>
      <c r="BE451">
        <v>2</v>
      </c>
      <c r="BF451" t="b">
        <v>1</v>
      </c>
      <c r="BG451">
        <v>1656178538.66071</v>
      </c>
      <c r="BH451">
        <v>1302.02285714286</v>
      </c>
      <c r="BI451">
        <v>1357.58892857143</v>
      </c>
      <c r="BJ451">
        <v>24.3593214285714</v>
      </c>
      <c r="BK451">
        <v>21.5400107142857</v>
      </c>
      <c r="BL451">
        <v>1299.25107142857</v>
      </c>
      <c r="BM451">
        <v>24.3077571428571</v>
      </c>
      <c r="BN451">
        <v>500.017928571429</v>
      </c>
      <c r="BO451">
        <v>76.337</v>
      </c>
      <c r="BP451">
        <v>0.0999990892857143</v>
      </c>
      <c r="BQ451">
        <v>27.6599214285714</v>
      </c>
      <c r="BR451">
        <v>28.7576678571429</v>
      </c>
      <c r="BS451">
        <v>999.9</v>
      </c>
      <c r="BT451">
        <v>0</v>
      </c>
      <c r="BU451">
        <v>0</v>
      </c>
      <c r="BV451">
        <v>10007.8117857143</v>
      </c>
      <c r="BW451">
        <v>0</v>
      </c>
      <c r="BX451">
        <v>2179.50607142857</v>
      </c>
      <c r="BY451">
        <v>-55.5664214285714</v>
      </c>
      <c r="BZ451">
        <v>1334.53035714286</v>
      </c>
      <c r="CA451">
        <v>1387.475</v>
      </c>
      <c r="CB451">
        <v>2.81930392857143</v>
      </c>
      <c r="CC451">
        <v>1357.58892857143</v>
      </c>
      <c r="CD451">
        <v>21.5400107142857</v>
      </c>
      <c r="CE451">
        <v>1.85951642857143</v>
      </c>
      <c r="CF451">
        <v>1.64429892857143</v>
      </c>
      <c r="CG451">
        <v>16.2962857142857</v>
      </c>
      <c r="CH451">
        <v>14.3803428571429</v>
      </c>
      <c r="CI451">
        <v>2000.03607142857</v>
      </c>
      <c r="CJ451">
        <v>0.980001642857143</v>
      </c>
      <c r="CK451">
        <v>0.0199987357142857</v>
      </c>
      <c r="CL451">
        <v>0</v>
      </c>
      <c r="CM451">
        <v>2.47490714285714</v>
      </c>
      <c r="CN451">
        <v>0</v>
      </c>
      <c r="CO451">
        <v>4122.87035714286</v>
      </c>
      <c r="CP451">
        <v>16705.7214285714</v>
      </c>
      <c r="CQ451">
        <v>48.8031428571428</v>
      </c>
      <c r="CR451">
        <v>51.08</v>
      </c>
      <c r="CS451">
        <v>49.9415</v>
      </c>
      <c r="CT451">
        <v>48.6294285714286</v>
      </c>
      <c r="CU451">
        <v>47.93925</v>
      </c>
      <c r="CV451">
        <v>1960.03607142857</v>
      </c>
      <c r="CW451">
        <v>40</v>
      </c>
      <c r="CX451">
        <v>0</v>
      </c>
      <c r="CY451">
        <v>1656178545.6</v>
      </c>
      <c r="CZ451">
        <v>0</v>
      </c>
      <c r="DA451">
        <v>0</v>
      </c>
      <c r="DB451" t="s">
        <v>356</v>
      </c>
      <c r="DC451">
        <v>1656081796.1</v>
      </c>
      <c r="DD451">
        <v>1656081786.6</v>
      </c>
      <c r="DE451">
        <v>0</v>
      </c>
      <c r="DF451">
        <v>0.447</v>
      </c>
      <c r="DG451">
        <v>0.012</v>
      </c>
      <c r="DH451">
        <v>1.816</v>
      </c>
      <c r="DI451">
        <v>-0.091</v>
      </c>
      <c r="DJ451">
        <v>420</v>
      </c>
      <c r="DK451">
        <v>13</v>
      </c>
      <c r="DL451">
        <v>0.64</v>
      </c>
      <c r="DM451">
        <v>0.22</v>
      </c>
      <c r="DN451">
        <v>-55.4323</v>
      </c>
      <c r="DO451">
        <v>-3.13353095684801</v>
      </c>
      <c r="DP451">
        <v>0.359108891563548</v>
      </c>
      <c r="DQ451">
        <v>0</v>
      </c>
      <c r="DR451">
        <v>2.82449075</v>
      </c>
      <c r="DS451">
        <v>-0.11431801125704</v>
      </c>
      <c r="DT451">
        <v>0.0113092146914585</v>
      </c>
      <c r="DU451">
        <v>0</v>
      </c>
      <c r="DV451">
        <v>0</v>
      </c>
      <c r="DW451">
        <v>2</v>
      </c>
      <c r="DX451" t="s">
        <v>357</v>
      </c>
      <c r="DY451">
        <v>2.795</v>
      </c>
      <c r="DZ451">
        <v>2.71659</v>
      </c>
      <c r="EA451">
        <v>0.166716</v>
      </c>
      <c r="EB451">
        <v>0.170779</v>
      </c>
      <c r="EC451">
        <v>0.087057</v>
      </c>
      <c r="ED451">
        <v>0.0792862</v>
      </c>
      <c r="EE451">
        <v>23127.6</v>
      </c>
      <c r="EF451">
        <v>19987.3</v>
      </c>
      <c r="EG451">
        <v>24887.4</v>
      </c>
      <c r="EH451">
        <v>23512.4</v>
      </c>
      <c r="EI451">
        <v>38878.4</v>
      </c>
      <c r="EJ451">
        <v>35888.3</v>
      </c>
      <c r="EK451">
        <v>45098.5</v>
      </c>
      <c r="EL451">
        <v>42017.7</v>
      </c>
      <c r="EM451">
        <v>1.61035</v>
      </c>
      <c r="EN451">
        <v>2.05655</v>
      </c>
      <c r="EO451">
        <v>0.0480935</v>
      </c>
      <c r="EP451">
        <v>0</v>
      </c>
      <c r="EQ451">
        <v>27.9712</v>
      </c>
      <c r="ER451">
        <v>999.9</v>
      </c>
      <c r="ES451">
        <v>25.003</v>
      </c>
      <c r="ET451">
        <v>41.583</v>
      </c>
      <c r="EU451">
        <v>26.4119</v>
      </c>
      <c r="EV451">
        <v>52.9836</v>
      </c>
      <c r="EW451">
        <v>32.9567</v>
      </c>
      <c r="EX451">
        <v>2</v>
      </c>
      <c r="EY451">
        <v>0.650727</v>
      </c>
      <c r="EZ451">
        <v>4.74322</v>
      </c>
      <c r="FA451">
        <v>20.1762</v>
      </c>
      <c r="FB451">
        <v>5.23361</v>
      </c>
      <c r="FC451">
        <v>11.992</v>
      </c>
      <c r="FD451">
        <v>4.95535</v>
      </c>
      <c r="FE451">
        <v>3.30398</v>
      </c>
      <c r="FF451">
        <v>9999</v>
      </c>
      <c r="FG451">
        <v>313.3</v>
      </c>
      <c r="FH451">
        <v>3914.4</v>
      </c>
      <c r="FI451">
        <v>9999</v>
      </c>
      <c r="FJ451">
        <v>1.86814</v>
      </c>
      <c r="FK451">
        <v>1.86402</v>
      </c>
      <c r="FL451">
        <v>1.87135</v>
      </c>
      <c r="FM451">
        <v>1.86264</v>
      </c>
      <c r="FN451">
        <v>1.86188</v>
      </c>
      <c r="FO451">
        <v>1.86825</v>
      </c>
      <c r="FP451">
        <v>1.85838</v>
      </c>
      <c r="FQ451">
        <v>1.86462</v>
      </c>
      <c r="FR451">
        <v>5</v>
      </c>
      <c r="FS451">
        <v>0</v>
      </c>
      <c r="FT451">
        <v>0</v>
      </c>
      <c r="FU451">
        <v>0</v>
      </c>
      <c r="FV451" t="s">
        <v>358</v>
      </c>
      <c r="FW451" t="s">
        <v>359</v>
      </c>
      <c r="FX451" t="s">
        <v>360</v>
      </c>
      <c r="FY451" t="s">
        <v>360</v>
      </c>
      <c r="FZ451" t="s">
        <v>360</v>
      </c>
      <c r="GA451" t="s">
        <v>360</v>
      </c>
      <c r="GB451">
        <v>0</v>
      </c>
      <c r="GC451">
        <v>100</v>
      </c>
      <c r="GD451">
        <v>100</v>
      </c>
      <c r="GE451">
        <v>2.83</v>
      </c>
      <c r="GF451">
        <v>0.0516</v>
      </c>
      <c r="GG451">
        <v>0.394990895927804</v>
      </c>
      <c r="GH451">
        <v>0.00311535208462502</v>
      </c>
      <c r="GI451">
        <v>-2.16445174003142e-06</v>
      </c>
      <c r="GJ451">
        <v>9.0383515404126e-10</v>
      </c>
      <c r="GK451">
        <v>0.0515542376217994</v>
      </c>
      <c r="GL451">
        <v>0</v>
      </c>
      <c r="GM451">
        <v>0</v>
      </c>
      <c r="GN451">
        <v>0</v>
      </c>
      <c r="GO451">
        <v>18</v>
      </c>
      <c r="GP451">
        <v>2154</v>
      </c>
      <c r="GQ451">
        <v>2</v>
      </c>
      <c r="GR451">
        <v>17</v>
      </c>
      <c r="GS451">
        <v>1612.5</v>
      </c>
      <c r="GT451">
        <v>1612.7</v>
      </c>
      <c r="GU451">
        <v>3.43018</v>
      </c>
      <c r="GV451">
        <v>2.36572</v>
      </c>
      <c r="GW451">
        <v>1.99829</v>
      </c>
      <c r="GX451">
        <v>2.65869</v>
      </c>
      <c r="GY451">
        <v>2.09351</v>
      </c>
      <c r="GZ451">
        <v>2.44507</v>
      </c>
      <c r="HA451">
        <v>45.3188</v>
      </c>
      <c r="HB451">
        <v>14.3334</v>
      </c>
      <c r="HC451">
        <v>18</v>
      </c>
      <c r="HD451">
        <v>377.754</v>
      </c>
      <c r="HE451">
        <v>678.474</v>
      </c>
      <c r="HF451">
        <v>22.9981</v>
      </c>
      <c r="HG451">
        <v>35.377</v>
      </c>
      <c r="HH451">
        <v>29.9999</v>
      </c>
      <c r="HI451">
        <v>35.4092</v>
      </c>
      <c r="HJ451">
        <v>35.376</v>
      </c>
      <c r="HK451">
        <v>68.6494</v>
      </c>
      <c r="HL451">
        <v>11.7132</v>
      </c>
      <c r="HM451">
        <v>1.96569</v>
      </c>
      <c r="HN451">
        <v>23</v>
      </c>
      <c r="HO451">
        <v>1408.89</v>
      </c>
      <c r="HP451">
        <v>21.6398</v>
      </c>
      <c r="HQ451">
        <v>95.3686</v>
      </c>
      <c r="HR451">
        <v>98.723</v>
      </c>
    </row>
    <row r="452" spans="1:226">
      <c r="A452">
        <v>436</v>
      </c>
      <c r="B452">
        <v>1656178552</v>
      </c>
      <c r="C452">
        <v>8755.5</v>
      </c>
      <c r="D452" t="s">
        <v>1234</v>
      </c>
      <c r="E452" t="s">
        <v>1235</v>
      </c>
      <c r="F452">
        <v>5</v>
      </c>
      <c r="G452" t="s">
        <v>1069</v>
      </c>
      <c r="H452" t="s">
        <v>354</v>
      </c>
      <c r="I452">
        <v>1656178544.23214</v>
      </c>
      <c r="J452">
        <f>(K452)/1000</f>
        <v>0</v>
      </c>
      <c r="K452">
        <f>IF(BF452, AN452, AH452)</f>
        <v>0</v>
      </c>
      <c r="L452">
        <f>IF(BF452, AI452, AG452)</f>
        <v>0</v>
      </c>
      <c r="M452">
        <f>BH452 - IF(AU452&gt;1, L452*BB452*100.0/(AW452*BV452), 0)</f>
        <v>0</v>
      </c>
      <c r="N452">
        <f>((T452-J452/2)*M452-L452)/(T452+J452/2)</f>
        <v>0</v>
      </c>
      <c r="O452">
        <f>N452*(BO452+BP452)/1000.0</f>
        <v>0</v>
      </c>
      <c r="P452">
        <f>(BH452 - IF(AU452&gt;1, L452*BB452*100.0/(AW452*BV452), 0))*(BO452+BP452)/1000.0</f>
        <v>0</v>
      </c>
      <c r="Q452">
        <f>2.0/((1/S452-1/R452)+SIGN(S452)*SQRT((1/S452-1/R452)*(1/S452-1/R452) + 4*BC452/((BC452+1)*(BC452+1))*(2*1/S452*1/R452-1/R452*1/R452)))</f>
        <v>0</v>
      </c>
      <c r="R452">
        <f>IF(LEFT(BD452,1)&lt;&gt;"0",IF(LEFT(BD452,1)="1",3.0,BE452),$D$5+$E$5*(BV452*BO452/($K$5*1000))+$F$5*(BV452*BO452/($K$5*1000))*MAX(MIN(BB452,$J$5),$I$5)*MAX(MIN(BB452,$J$5),$I$5)+$G$5*MAX(MIN(BB452,$J$5),$I$5)*(BV452*BO452/($K$5*1000))+$H$5*(BV452*BO452/($K$5*1000))*(BV452*BO452/($K$5*1000)))</f>
        <v>0</v>
      </c>
      <c r="S452">
        <f>J452*(1000-(1000*0.61365*exp(17.502*W452/(240.97+W452))/(BO452+BP452)+BJ452)/2)/(1000*0.61365*exp(17.502*W452/(240.97+W452))/(BO452+BP452)-BJ452)</f>
        <v>0</v>
      </c>
      <c r="T452">
        <f>1/((BC452+1)/(Q452/1.6)+1/(R452/1.37)) + BC452/((BC452+1)/(Q452/1.6) + BC452/(R452/1.37))</f>
        <v>0</v>
      </c>
      <c r="U452">
        <f>(AX452*BA452)</f>
        <v>0</v>
      </c>
      <c r="V452">
        <f>(BQ452+(U452+2*0.95*5.67E-8*(((BQ452+$B$7)+273)^4-(BQ452+273)^4)-44100*J452)/(1.84*29.3*R452+8*0.95*5.67E-8*(BQ452+273)^3))</f>
        <v>0</v>
      </c>
      <c r="W452">
        <f>($C$7*BR452+$D$7*BS452+$E$7*V452)</f>
        <v>0</v>
      </c>
      <c r="X452">
        <f>0.61365*exp(17.502*W452/(240.97+W452))</f>
        <v>0</v>
      </c>
      <c r="Y452">
        <f>(Z452/AA452*100)</f>
        <v>0</v>
      </c>
      <c r="Z452">
        <f>BJ452*(BO452+BP452)/1000</f>
        <v>0</v>
      </c>
      <c r="AA452">
        <f>0.61365*exp(17.502*BQ452/(240.97+BQ452))</f>
        <v>0</v>
      </c>
      <c r="AB452">
        <f>(X452-BJ452*(BO452+BP452)/1000)</f>
        <v>0</v>
      </c>
      <c r="AC452">
        <f>(-J452*44100)</f>
        <v>0</v>
      </c>
      <c r="AD452">
        <f>2*29.3*R452*0.92*(BQ452-W452)</f>
        <v>0</v>
      </c>
      <c r="AE452">
        <f>2*0.95*5.67E-8*(((BQ452+$B$7)+273)^4-(W452+273)^4)</f>
        <v>0</v>
      </c>
      <c r="AF452">
        <f>U452+AE452+AC452+AD452</f>
        <v>0</v>
      </c>
      <c r="AG452">
        <f>BN452*AU452*(BI452-BH452*(1000-AU452*BK452)/(1000-AU452*BJ452))/(100*BB452)</f>
        <v>0</v>
      </c>
      <c r="AH452">
        <f>1000*BN452*AU452*(BJ452-BK452)/(100*BB452*(1000-AU452*BJ452))</f>
        <v>0</v>
      </c>
      <c r="AI452">
        <f>(AJ452 - AK452 - BO452*1E3/(8.314*(BQ452+273.15)) * AM452/BN452 * AL452) * BN452/(100*BB452) * (1000 - BK452)/1000</f>
        <v>0</v>
      </c>
      <c r="AJ452">
        <v>1421.61722116636</v>
      </c>
      <c r="AK452">
        <v>1378.28448484848</v>
      </c>
      <c r="AL452">
        <v>3.44457538371833</v>
      </c>
      <c r="AM452">
        <v>66.8791295420707</v>
      </c>
      <c r="AN452">
        <f>(AP452 - AO452 + BO452*1E3/(8.314*(BQ452+273.15)) * AR452/BN452 * AQ452) * BN452/(100*BB452) * 1000/(1000 - AP452)</f>
        <v>0</v>
      </c>
      <c r="AO452">
        <v>21.5489253129193</v>
      </c>
      <c r="AP452">
        <v>24.3376538461539</v>
      </c>
      <c r="AQ452">
        <v>-4.47996391423763e-05</v>
      </c>
      <c r="AR452">
        <v>78.9869845117547</v>
      </c>
      <c r="AS452">
        <v>56</v>
      </c>
      <c r="AT452">
        <v>11</v>
      </c>
      <c r="AU452">
        <f>IF(AS452*$H$13&gt;=AW452,1.0,(AW452/(AW452-AS452*$H$13)))</f>
        <v>0</v>
      </c>
      <c r="AV452">
        <f>(AU452-1)*100</f>
        <v>0</v>
      </c>
      <c r="AW452">
        <f>MAX(0,($B$13+$C$13*BV452)/(1+$D$13*BV452)*BO452/(BQ452+273)*$E$13)</f>
        <v>0</v>
      </c>
      <c r="AX452">
        <f>$B$11*BW452+$C$11*BX452+$F$11*CI452*(1-CL452)</f>
        <v>0</v>
      </c>
      <c r="AY452">
        <f>AX452*AZ452</f>
        <v>0</v>
      </c>
      <c r="AZ452">
        <f>($B$11*$D$9+$C$11*$D$9+$F$11*((CV452+CN452)/MAX(CV452+CN452+CW452, 0.1)*$I$9+CW452/MAX(CV452+CN452+CW452, 0.1)*$J$9))/($B$11+$C$11+$F$11)</f>
        <v>0</v>
      </c>
      <c r="BA452">
        <f>($B$11*$K$9+$C$11*$K$9+$F$11*((CV452+CN452)/MAX(CV452+CN452+CW452, 0.1)*$P$9+CW452/MAX(CV452+CN452+CW452, 0.1)*$Q$9))/($B$11+$C$11+$F$11)</f>
        <v>0</v>
      </c>
      <c r="BB452">
        <v>2.18</v>
      </c>
      <c r="BC452">
        <v>0.5</v>
      </c>
      <c r="BD452" t="s">
        <v>355</v>
      </c>
      <c r="BE452">
        <v>2</v>
      </c>
      <c r="BF452" t="b">
        <v>1</v>
      </c>
      <c r="BG452">
        <v>1656178544.23214</v>
      </c>
      <c r="BH452">
        <v>1320.45928571429</v>
      </c>
      <c r="BI452">
        <v>1376.19214285714</v>
      </c>
      <c r="BJ452">
        <v>24.3498321428571</v>
      </c>
      <c r="BK452">
        <v>21.5486178571429</v>
      </c>
      <c r="BL452">
        <v>1317.64928571429</v>
      </c>
      <c r="BM452">
        <v>24.2982642857143</v>
      </c>
      <c r="BN452">
        <v>499.992642857143</v>
      </c>
      <c r="BO452">
        <v>76.3369678571429</v>
      </c>
      <c r="BP452">
        <v>0.0999355</v>
      </c>
      <c r="BQ452">
        <v>27.6559785714286</v>
      </c>
      <c r="BR452">
        <v>28.750525</v>
      </c>
      <c r="BS452">
        <v>999.9</v>
      </c>
      <c r="BT452">
        <v>0</v>
      </c>
      <c r="BU452">
        <v>0</v>
      </c>
      <c r="BV452">
        <v>10012.5885714286</v>
      </c>
      <c r="BW452">
        <v>0</v>
      </c>
      <c r="BX452">
        <v>2180.23535714286</v>
      </c>
      <c r="BY452">
        <v>-55.7331392857143</v>
      </c>
      <c r="BZ452">
        <v>1353.41357142857</v>
      </c>
      <c r="CA452">
        <v>1406.50107142857</v>
      </c>
      <c r="CB452">
        <v>2.80121214285714</v>
      </c>
      <c r="CC452">
        <v>1376.19214285714</v>
      </c>
      <c r="CD452">
        <v>21.5486178571429</v>
      </c>
      <c r="CE452">
        <v>1.85879178571429</v>
      </c>
      <c r="CF452">
        <v>1.644955</v>
      </c>
      <c r="CG452">
        <v>16.2901678571429</v>
      </c>
      <c r="CH452">
        <v>14.3865142857143</v>
      </c>
      <c r="CI452">
        <v>2000.01321428571</v>
      </c>
      <c r="CJ452">
        <v>0.980001642857143</v>
      </c>
      <c r="CK452">
        <v>0.0199987357142857</v>
      </c>
      <c r="CL452">
        <v>0</v>
      </c>
      <c r="CM452">
        <v>2.48608928571429</v>
      </c>
      <c r="CN452">
        <v>0</v>
      </c>
      <c r="CO452">
        <v>4121.87571428571</v>
      </c>
      <c r="CP452">
        <v>16705.525</v>
      </c>
      <c r="CQ452">
        <v>48.7987142857143</v>
      </c>
      <c r="CR452">
        <v>51.09125</v>
      </c>
      <c r="CS452">
        <v>49.95275</v>
      </c>
      <c r="CT452">
        <v>48.625</v>
      </c>
      <c r="CU452">
        <v>47.93925</v>
      </c>
      <c r="CV452">
        <v>1960.01321428571</v>
      </c>
      <c r="CW452">
        <v>40</v>
      </c>
      <c r="CX452">
        <v>0</v>
      </c>
      <c r="CY452">
        <v>1656178551</v>
      </c>
      <c r="CZ452">
        <v>0</v>
      </c>
      <c r="DA452">
        <v>0</v>
      </c>
      <c r="DB452" t="s">
        <v>356</v>
      </c>
      <c r="DC452">
        <v>1656081796.1</v>
      </c>
      <c r="DD452">
        <v>1656081786.6</v>
      </c>
      <c r="DE452">
        <v>0</v>
      </c>
      <c r="DF452">
        <v>0.447</v>
      </c>
      <c r="DG452">
        <v>0.012</v>
      </c>
      <c r="DH452">
        <v>1.816</v>
      </c>
      <c r="DI452">
        <v>-0.091</v>
      </c>
      <c r="DJ452">
        <v>420</v>
      </c>
      <c r="DK452">
        <v>13</v>
      </c>
      <c r="DL452">
        <v>0.64</v>
      </c>
      <c r="DM452">
        <v>0.22</v>
      </c>
      <c r="DN452">
        <v>-55.5835</v>
      </c>
      <c r="DO452">
        <v>-1.87636772983091</v>
      </c>
      <c r="DP452">
        <v>0.294553095383498</v>
      </c>
      <c r="DQ452">
        <v>0</v>
      </c>
      <c r="DR452">
        <v>2.8118925</v>
      </c>
      <c r="DS452">
        <v>-0.175915497185747</v>
      </c>
      <c r="DT452">
        <v>0.0177233871974293</v>
      </c>
      <c r="DU452">
        <v>0</v>
      </c>
      <c r="DV452">
        <v>0</v>
      </c>
      <c r="DW452">
        <v>2</v>
      </c>
      <c r="DX452" t="s">
        <v>357</v>
      </c>
      <c r="DY452">
        <v>2.79463</v>
      </c>
      <c r="DZ452">
        <v>2.7165</v>
      </c>
      <c r="EA452">
        <v>0.168138</v>
      </c>
      <c r="EB452">
        <v>0.172207</v>
      </c>
      <c r="EC452">
        <v>0.0870447</v>
      </c>
      <c r="ED452">
        <v>0.0793908</v>
      </c>
      <c r="EE452">
        <v>23088.4</v>
      </c>
      <c r="EF452">
        <v>19953.1</v>
      </c>
      <c r="EG452">
        <v>24887.7</v>
      </c>
      <c r="EH452">
        <v>23512.9</v>
      </c>
      <c r="EI452">
        <v>38879.3</v>
      </c>
      <c r="EJ452">
        <v>35884.8</v>
      </c>
      <c r="EK452">
        <v>45098.8</v>
      </c>
      <c r="EL452">
        <v>42018.3</v>
      </c>
      <c r="EM452">
        <v>1.61003</v>
      </c>
      <c r="EN452">
        <v>2.0566</v>
      </c>
      <c r="EO452">
        <v>0.0470132</v>
      </c>
      <c r="EP452">
        <v>0</v>
      </c>
      <c r="EQ452">
        <v>27.9559</v>
      </c>
      <c r="ER452">
        <v>999.9</v>
      </c>
      <c r="ES452">
        <v>25.003</v>
      </c>
      <c r="ET452">
        <v>41.563</v>
      </c>
      <c r="EU452">
        <v>26.3823</v>
      </c>
      <c r="EV452">
        <v>52.2936</v>
      </c>
      <c r="EW452">
        <v>33.149</v>
      </c>
      <c r="EX452">
        <v>2</v>
      </c>
      <c r="EY452">
        <v>0.650739</v>
      </c>
      <c r="EZ452">
        <v>4.73056</v>
      </c>
      <c r="FA452">
        <v>20.1762</v>
      </c>
      <c r="FB452">
        <v>5.23152</v>
      </c>
      <c r="FC452">
        <v>11.992</v>
      </c>
      <c r="FD452">
        <v>4.95465</v>
      </c>
      <c r="FE452">
        <v>3.3036</v>
      </c>
      <c r="FF452">
        <v>9999</v>
      </c>
      <c r="FG452">
        <v>313.3</v>
      </c>
      <c r="FH452">
        <v>3914.4</v>
      </c>
      <c r="FI452">
        <v>9999</v>
      </c>
      <c r="FJ452">
        <v>1.86813</v>
      </c>
      <c r="FK452">
        <v>1.86401</v>
      </c>
      <c r="FL452">
        <v>1.87134</v>
      </c>
      <c r="FM452">
        <v>1.86263</v>
      </c>
      <c r="FN452">
        <v>1.86188</v>
      </c>
      <c r="FO452">
        <v>1.86822</v>
      </c>
      <c r="FP452">
        <v>1.85838</v>
      </c>
      <c r="FQ452">
        <v>1.8646</v>
      </c>
      <c r="FR452">
        <v>5</v>
      </c>
      <c r="FS452">
        <v>0</v>
      </c>
      <c r="FT452">
        <v>0</v>
      </c>
      <c r="FU452">
        <v>0</v>
      </c>
      <c r="FV452" t="s">
        <v>358</v>
      </c>
      <c r="FW452" t="s">
        <v>359</v>
      </c>
      <c r="FX452" t="s">
        <v>360</v>
      </c>
      <c r="FY452" t="s">
        <v>360</v>
      </c>
      <c r="FZ452" t="s">
        <v>360</v>
      </c>
      <c r="GA452" t="s">
        <v>360</v>
      </c>
      <c r="GB452">
        <v>0</v>
      </c>
      <c r="GC452">
        <v>100</v>
      </c>
      <c r="GD452">
        <v>100</v>
      </c>
      <c r="GE452">
        <v>2.86</v>
      </c>
      <c r="GF452">
        <v>0.0515</v>
      </c>
      <c r="GG452">
        <v>0.394990895927804</v>
      </c>
      <c r="GH452">
        <v>0.00311535208462502</v>
      </c>
      <c r="GI452">
        <v>-2.16445174003142e-06</v>
      </c>
      <c r="GJ452">
        <v>9.0383515404126e-10</v>
      </c>
      <c r="GK452">
        <v>0.0515542376217994</v>
      </c>
      <c r="GL452">
        <v>0</v>
      </c>
      <c r="GM452">
        <v>0</v>
      </c>
      <c r="GN452">
        <v>0</v>
      </c>
      <c r="GO452">
        <v>18</v>
      </c>
      <c r="GP452">
        <v>2154</v>
      </c>
      <c r="GQ452">
        <v>2</v>
      </c>
      <c r="GR452">
        <v>17</v>
      </c>
      <c r="GS452">
        <v>1612.6</v>
      </c>
      <c r="GT452">
        <v>1612.8</v>
      </c>
      <c r="GU452">
        <v>3.4668</v>
      </c>
      <c r="GV452">
        <v>2.37183</v>
      </c>
      <c r="GW452">
        <v>1.99829</v>
      </c>
      <c r="GX452">
        <v>2.65869</v>
      </c>
      <c r="GY452">
        <v>2.09351</v>
      </c>
      <c r="GZ452">
        <v>2.46704</v>
      </c>
      <c r="HA452">
        <v>45.3188</v>
      </c>
      <c r="HB452">
        <v>14.3334</v>
      </c>
      <c r="HC452">
        <v>18</v>
      </c>
      <c r="HD452">
        <v>377.578</v>
      </c>
      <c r="HE452">
        <v>678.518</v>
      </c>
      <c r="HF452">
        <v>22.9978</v>
      </c>
      <c r="HG452">
        <v>35.377</v>
      </c>
      <c r="HH452">
        <v>30</v>
      </c>
      <c r="HI452">
        <v>35.4092</v>
      </c>
      <c r="HJ452">
        <v>35.376</v>
      </c>
      <c r="HK452">
        <v>69.3648</v>
      </c>
      <c r="HL452">
        <v>11.7132</v>
      </c>
      <c r="HM452">
        <v>1.96569</v>
      </c>
      <c r="HN452">
        <v>23</v>
      </c>
      <c r="HO452">
        <v>1422.36</v>
      </c>
      <c r="HP452">
        <v>21.657</v>
      </c>
      <c r="HQ452">
        <v>95.3695</v>
      </c>
      <c r="HR452">
        <v>98.7246</v>
      </c>
    </row>
    <row r="453" spans="1:226">
      <c r="A453">
        <v>437</v>
      </c>
      <c r="B453">
        <v>1656178556.5</v>
      </c>
      <c r="C453">
        <v>8760</v>
      </c>
      <c r="D453" t="s">
        <v>1236</v>
      </c>
      <c r="E453" t="s">
        <v>1237</v>
      </c>
      <c r="F453">
        <v>5</v>
      </c>
      <c r="G453" t="s">
        <v>1069</v>
      </c>
      <c r="H453" t="s">
        <v>354</v>
      </c>
      <c r="I453">
        <v>1656178548.67857</v>
      </c>
      <c r="J453">
        <f>(K453)/1000</f>
        <v>0</v>
      </c>
      <c r="K453">
        <f>IF(BF453, AN453, AH453)</f>
        <v>0</v>
      </c>
      <c r="L453">
        <f>IF(BF453, AI453, AG453)</f>
        <v>0</v>
      </c>
      <c r="M453">
        <f>BH453 - IF(AU453&gt;1, L453*BB453*100.0/(AW453*BV453), 0)</f>
        <v>0</v>
      </c>
      <c r="N453">
        <f>((T453-J453/2)*M453-L453)/(T453+J453/2)</f>
        <v>0</v>
      </c>
      <c r="O453">
        <f>N453*(BO453+BP453)/1000.0</f>
        <v>0</v>
      </c>
      <c r="P453">
        <f>(BH453 - IF(AU453&gt;1, L453*BB453*100.0/(AW453*BV453), 0))*(BO453+BP453)/1000.0</f>
        <v>0</v>
      </c>
      <c r="Q453">
        <f>2.0/((1/S453-1/R453)+SIGN(S453)*SQRT((1/S453-1/R453)*(1/S453-1/R453) + 4*BC453/((BC453+1)*(BC453+1))*(2*1/S453*1/R453-1/R453*1/R453)))</f>
        <v>0</v>
      </c>
      <c r="R453">
        <f>IF(LEFT(BD453,1)&lt;&gt;"0",IF(LEFT(BD453,1)="1",3.0,BE453),$D$5+$E$5*(BV453*BO453/($K$5*1000))+$F$5*(BV453*BO453/($K$5*1000))*MAX(MIN(BB453,$J$5),$I$5)*MAX(MIN(BB453,$J$5),$I$5)+$G$5*MAX(MIN(BB453,$J$5),$I$5)*(BV453*BO453/($K$5*1000))+$H$5*(BV453*BO453/($K$5*1000))*(BV453*BO453/($K$5*1000)))</f>
        <v>0</v>
      </c>
      <c r="S453">
        <f>J453*(1000-(1000*0.61365*exp(17.502*W453/(240.97+W453))/(BO453+BP453)+BJ453)/2)/(1000*0.61365*exp(17.502*W453/(240.97+W453))/(BO453+BP453)-BJ453)</f>
        <v>0</v>
      </c>
      <c r="T453">
        <f>1/((BC453+1)/(Q453/1.6)+1/(R453/1.37)) + BC453/((BC453+1)/(Q453/1.6) + BC453/(R453/1.37))</f>
        <v>0</v>
      </c>
      <c r="U453">
        <f>(AX453*BA453)</f>
        <v>0</v>
      </c>
      <c r="V453">
        <f>(BQ453+(U453+2*0.95*5.67E-8*(((BQ453+$B$7)+273)^4-(BQ453+273)^4)-44100*J453)/(1.84*29.3*R453+8*0.95*5.67E-8*(BQ453+273)^3))</f>
        <v>0</v>
      </c>
      <c r="W453">
        <f>($C$7*BR453+$D$7*BS453+$E$7*V453)</f>
        <v>0</v>
      </c>
      <c r="X453">
        <f>0.61365*exp(17.502*W453/(240.97+W453))</f>
        <v>0</v>
      </c>
      <c r="Y453">
        <f>(Z453/AA453*100)</f>
        <v>0</v>
      </c>
      <c r="Z453">
        <f>BJ453*(BO453+BP453)/1000</f>
        <v>0</v>
      </c>
      <c r="AA453">
        <f>0.61365*exp(17.502*BQ453/(240.97+BQ453))</f>
        <v>0</v>
      </c>
      <c r="AB453">
        <f>(X453-BJ453*(BO453+BP453)/1000)</f>
        <v>0</v>
      </c>
      <c r="AC453">
        <f>(-J453*44100)</f>
        <v>0</v>
      </c>
      <c r="AD453">
        <f>2*29.3*R453*0.92*(BQ453-W453)</f>
        <v>0</v>
      </c>
      <c r="AE453">
        <f>2*0.95*5.67E-8*(((BQ453+$B$7)+273)^4-(W453+273)^4)</f>
        <v>0</v>
      </c>
      <c r="AF453">
        <f>U453+AE453+AC453+AD453</f>
        <v>0</v>
      </c>
      <c r="AG453">
        <f>BN453*AU453*(BI453-BH453*(1000-AU453*BK453)/(1000-AU453*BJ453))/(100*BB453)</f>
        <v>0</v>
      </c>
      <c r="AH453">
        <f>1000*BN453*AU453*(BJ453-BK453)/(100*BB453*(1000-AU453*BJ453))</f>
        <v>0</v>
      </c>
      <c r="AI453">
        <f>(AJ453 - AK453 - BO453*1E3/(8.314*(BQ453+273.15)) * AM453/BN453 * AL453) * BN453/(100*BB453) * (1000 - BK453)/1000</f>
        <v>0</v>
      </c>
      <c r="AJ453">
        <v>1437.47176727445</v>
      </c>
      <c r="AK453">
        <v>1393.78466666667</v>
      </c>
      <c r="AL453">
        <v>3.44902382964139</v>
      </c>
      <c r="AM453">
        <v>66.8791295420707</v>
      </c>
      <c r="AN453">
        <f>(AP453 - AO453 + BO453*1E3/(8.314*(BQ453+273.15)) * AR453/BN453 * AQ453) * BN453/(100*BB453) * 1000/(1000 - AP453)</f>
        <v>0</v>
      </c>
      <c r="AO453">
        <v>21.5867858034843</v>
      </c>
      <c r="AP453">
        <v>24.3424188811189</v>
      </c>
      <c r="AQ453">
        <v>-5.33563701088153e-06</v>
      </c>
      <c r="AR453">
        <v>78.9869845117547</v>
      </c>
      <c r="AS453">
        <v>56</v>
      </c>
      <c r="AT453">
        <v>11</v>
      </c>
      <c r="AU453">
        <f>IF(AS453*$H$13&gt;=AW453,1.0,(AW453/(AW453-AS453*$H$13)))</f>
        <v>0</v>
      </c>
      <c r="AV453">
        <f>(AU453-1)*100</f>
        <v>0</v>
      </c>
      <c r="AW453">
        <f>MAX(0,($B$13+$C$13*BV453)/(1+$D$13*BV453)*BO453/(BQ453+273)*$E$13)</f>
        <v>0</v>
      </c>
      <c r="AX453">
        <f>$B$11*BW453+$C$11*BX453+$F$11*CI453*(1-CL453)</f>
        <v>0</v>
      </c>
      <c r="AY453">
        <f>AX453*AZ453</f>
        <v>0</v>
      </c>
      <c r="AZ453">
        <f>($B$11*$D$9+$C$11*$D$9+$F$11*((CV453+CN453)/MAX(CV453+CN453+CW453, 0.1)*$I$9+CW453/MAX(CV453+CN453+CW453, 0.1)*$J$9))/($B$11+$C$11+$F$11)</f>
        <v>0</v>
      </c>
      <c r="BA453">
        <f>($B$11*$K$9+$C$11*$K$9+$F$11*((CV453+CN453)/MAX(CV453+CN453+CW453, 0.1)*$P$9+CW453/MAX(CV453+CN453+CW453, 0.1)*$Q$9))/($B$11+$C$11+$F$11)</f>
        <v>0</v>
      </c>
      <c r="BB453">
        <v>2.18</v>
      </c>
      <c r="BC453">
        <v>0.5</v>
      </c>
      <c r="BD453" t="s">
        <v>355</v>
      </c>
      <c r="BE453">
        <v>2</v>
      </c>
      <c r="BF453" t="b">
        <v>1</v>
      </c>
      <c r="BG453">
        <v>1656178548.67857</v>
      </c>
      <c r="BH453">
        <v>1335.32035714286</v>
      </c>
      <c r="BI453">
        <v>1391.12214285714</v>
      </c>
      <c r="BJ453">
        <v>24.3434</v>
      </c>
      <c r="BK453">
        <v>21.56355</v>
      </c>
      <c r="BL453">
        <v>1332.47857142857</v>
      </c>
      <c r="BM453">
        <v>24.2918464285714</v>
      </c>
      <c r="BN453">
        <v>500.01275</v>
      </c>
      <c r="BO453">
        <v>76.3368</v>
      </c>
      <c r="BP453">
        <v>0.0999960642857143</v>
      </c>
      <c r="BQ453">
        <v>27.6514607142857</v>
      </c>
      <c r="BR453">
        <v>28.7428821428571</v>
      </c>
      <c r="BS453">
        <v>999.9</v>
      </c>
      <c r="BT453">
        <v>0</v>
      </c>
      <c r="BU453">
        <v>0</v>
      </c>
      <c r="BV453">
        <v>10000.3139285714</v>
      </c>
      <c r="BW453">
        <v>0</v>
      </c>
      <c r="BX453">
        <v>2180.76071428571</v>
      </c>
      <c r="BY453">
        <v>-55.8024642857143</v>
      </c>
      <c r="BZ453">
        <v>1368.6375</v>
      </c>
      <c r="CA453">
        <v>1421.78214285714</v>
      </c>
      <c r="CB453">
        <v>2.77984821428571</v>
      </c>
      <c r="CC453">
        <v>1391.12214285714</v>
      </c>
      <c r="CD453">
        <v>21.56355</v>
      </c>
      <c r="CE453">
        <v>1.85829714285714</v>
      </c>
      <c r="CF453">
        <v>1.64609214285714</v>
      </c>
      <c r="CG453">
        <v>16.2859964285714</v>
      </c>
      <c r="CH453">
        <v>14.3971928571429</v>
      </c>
      <c r="CI453">
        <v>2000.00821428571</v>
      </c>
      <c r="CJ453">
        <v>0.980001535714286</v>
      </c>
      <c r="CK453">
        <v>0.0199988464285714</v>
      </c>
      <c r="CL453">
        <v>0</v>
      </c>
      <c r="CM453">
        <v>2.48574285714286</v>
      </c>
      <c r="CN453">
        <v>0</v>
      </c>
      <c r="CO453">
        <v>4119.75535714286</v>
      </c>
      <c r="CP453">
        <v>16705.4892857143</v>
      </c>
      <c r="CQ453">
        <v>48.8031428571428</v>
      </c>
      <c r="CR453">
        <v>51.09125</v>
      </c>
      <c r="CS453">
        <v>49.9595</v>
      </c>
      <c r="CT453">
        <v>48.625</v>
      </c>
      <c r="CU453">
        <v>47.937</v>
      </c>
      <c r="CV453">
        <v>1960.00821428571</v>
      </c>
      <c r="CW453">
        <v>40</v>
      </c>
      <c r="CX453">
        <v>0</v>
      </c>
      <c r="CY453">
        <v>1656178555.8</v>
      </c>
      <c r="CZ453">
        <v>0</v>
      </c>
      <c r="DA453">
        <v>0</v>
      </c>
      <c r="DB453" t="s">
        <v>356</v>
      </c>
      <c r="DC453">
        <v>1656081796.1</v>
      </c>
      <c r="DD453">
        <v>1656081786.6</v>
      </c>
      <c r="DE453">
        <v>0</v>
      </c>
      <c r="DF453">
        <v>0.447</v>
      </c>
      <c r="DG453">
        <v>0.012</v>
      </c>
      <c r="DH453">
        <v>1.816</v>
      </c>
      <c r="DI453">
        <v>-0.091</v>
      </c>
      <c r="DJ453">
        <v>420</v>
      </c>
      <c r="DK453">
        <v>13</v>
      </c>
      <c r="DL453">
        <v>0.64</v>
      </c>
      <c r="DM453">
        <v>0.22</v>
      </c>
      <c r="DN453">
        <v>-55.730775</v>
      </c>
      <c r="DO453">
        <v>-1.35224915572223</v>
      </c>
      <c r="DP453">
        <v>0.28046829210269</v>
      </c>
      <c r="DQ453">
        <v>0</v>
      </c>
      <c r="DR453">
        <v>2.79201075</v>
      </c>
      <c r="DS453">
        <v>-0.282751857410887</v>
      </c>
      <c r="DT453">
        <v>0.0280336618538767</v>
      </c>
      <c r="DU453">
        <v>0</v>
      </c>
      <c r="DV453">
        <v>0</v>
      </c>
      <c r="DW453">
        <v>2</v>
      </c>
      <c r="DX453" t="s">
        <v>357</v>
      </c>
      <c r="DY453">
        <v>2.79484</v>
      </c>
      <c r="DZ453">
        <v>2.71618</v>
      </c>
      <c r="EA453">
        <v>0.169287</v>
      </c>
      <c r="EB453">
        <v>0.173302</v>
      </c>
      <c r="EC453">
        <v>0.0870546</v>
      </c>
      <c r="ED453">
        <v>0.0794126</v>
      </c>
      <c r="EE453">
        <v>23056.7</v>
      </c>
      <c r="EF453">
        <v>19926.6</v>
      </c>
      <c r="EG453">
        <v>24888</v>
      </c>
      <c r="EH453">
        <v>23512.8</v>
      </c>
      <c r="EI453">
        <v>38879.2</v>
      </c>
      <c r="EJ453">
        <v>35884.3</v>
      </c>
      <c r="EK453">
        <v>45099.2</v>
      </c>
      <c r="EL453">
        <v>42018.8</v>
      </c>
      <c r="EM453">
        <v>1.6104</v>
      </c>
      <c r="EN453">
        <v>2.05647</v>
      </c>
      <c r="EO453">
        <v>0.0491813</v>
      </c>
      <c r="EP453">
        <v>0</v>
      </c>
      <c r="EQ453">
        <v>27.9454</v>
      </c>
      <c r="ER453">
        <v>999.9</v>
      </c>
      <c r="ES453">
        <v>25.003</v>
      </c>
      <c r="ET453">
        <v>41.583</v>
      </c>
      <c r="EU453">
        <v>26.4131</v>
      </c>
      <c r="EV453">
        <v>52.3136</v>
      </c>
      <c r="EW453">
        <v>33.1571</v>
      </c>
      <c r="EX453">
        <v>2</v>
      </c>
      <c r="EY453">
        <v>0.650694</v>
      </c>
      <c r="EZ453">
        <v>4.72869</v>
      </c>
      <c r="FA453">
        <v>20.1765</v>
      </c>
      <c r="FB453">
        <v>5.23391</v>
      </c>
      <c r="FC453">
        <v>11.992</v>
      </c>
      <c r="FD453">
        <v>4.955</v>
      </c>
      <c r="FE453">
        <v>3.30395</v>
      </c>
      <c r="FF453">
        <v>9999</v>
      </c>
      <c r="FG453">
        <v>313.3</v>
      </c>
      <c r="FH453">
        <v>3914.4</v>
      </c>
      <c r="FI453">
        <v>9999</v>
      </c>
      <c r="FJ453">
        <v>1.86815</v>
      </c>
      <c r="FK453">
        <v>1.86401</v>
      </c>
      <c r="FL453">
        <v>1.87135</v>
      </c>
      <c r="FM453">
        <v>1.86263</v>
      </c>
      <c r="FN453">
        <v>1.86188</v>
      </c>
      <c r="FO453">
        <v>1.86819</v>
      </c>
      <c r="FP453">
        <v>1.85838</v>
      </c>
      <c r="FQ453">
        <v>1.86462</v>
      </c>
      <c r="FR453">
        <v>5</v>
      </c>
      <c r="FS453">
        <v>0</v>
      </c>
      <c r="FT453">
        <v>0</v>
      </c>
      <c r="FU453">
        <v>0</v>
      </c>
      <c r="FV453" t="s">
        <v>358</v>
      </c>
      <c r="FW453" t="s">
        <v>359</v>
      </c>
      <c r="FX453" t="s">
        <v>360</v>
      </c>
      <c r="FY453" t="s">
        <v>360</v>
      </c>
      <c r="FZ453" t="s">
        <v>360</v>
      </c>
      <c r="GA453" t="s">
        <v>360</v>
      </c>
      <c r="GB453">
        <v>0</v>
      </c>
      <c r="GC453">
        <v>100</v>
      </c>
      <c r="GD453">
        <v>100</v>
      </c>
      <c r="GE453">
        <v>2.9</v>
      </c>
      <c r="GF453">
        <v>0.0515</v>
      </c>
      <c r="GG453">
        <v>0.394990895927804</v>
      </c>
      <c r="GH453">
        <v>0.00311535208462502</v>
      </c>
      <c r="GI453">
        <v>-2.16445174003142e-06</v>
      </c>
      <c r="GJ453">
        <v>9.0383515404126e-10</v>
      </c>
      <c r="GK453">
        <v>0.0515542376217994</v>
      </c>
      <c r="GL453">
        <v>0</v>
      </c>
      <c r="GM453">
        <v>0</v>
      </c>
      <c r="GN453">
        <v>0</v>
      </c>
      <c r="GO453">
        <v>18</v>
      </c>
      <c r="GP453">
        <v>2154</v>
      </c>
      <c r="GQ453">
        <v>2</v>
      </c>
      <c r="GR453">
        <v>17</v>
      </c>
      <c r="GS453">
        <v>1612.7</v>
      </c>
      <c r="GT453">
        <v>1612.8</v>
      </c>
      <c r="GU453">
        <v>3.49365</v>
      </c>
      <c r="GV453">
        <v>2.36816</v>
      </c>
      <c r="GW453">
        <v>1.99829</v>
      </c>
      <c r="GX453">
        <v>2.65869</v>
      </c>
      <c r="GY453">
        <v>2.09351</v>
      </c>
      <c r="GZ453">
        <v>2.44019</v>
      </c>
      <c r="HA453">
        <v>45.3188</v>
      </c>
      <c r="HB453">
        <v>14.3334</v>
      </c>
      <c r="HC453">
        <v>18</v>
      </c>
      <c r="HD453">
        <v>377.781</v>
      </c>
      <c r="HE453">
        <v>678.408</v>
      </c>
      <c r="HF453">
        <v>22.9989</v>
      </c>
      <c r="HG453">
        <v>35.377</v>
      </c>
      <c r="HH453">
        <v>30</v>
      </c>
      <c r="HI453">
        <v>35.4092</v>
      </c>
      <c r="HJ453">
        <v>35.376</v>
      </c>
      <c r="HK453">
        <v>69.9042</v>
      </c>
      <c r="HL453">
        <v>11.7132</v>
      </c>
      <c r="HM453">
        <v>1.96569</v>
      </c>
      <c r="HN453">
        <v>23</v>
      </c>
      <c r="HO453">
        <v>1442.5</v>
      </c>
      <c r="HP453">
        <v>21.6688</v>
      </c>
      <c r="HQ453">
        <v>95.3705</v>
      </c>
      <c r="HR453">
        <v>98.7252</v>
      </c>
    </row>
    <row r="454" spans="1:226">
      <c r="A454">
        <v>438</v>
      </c>
      <c r="B454">
        <v>1656178562</v>
      </c>
      <c r="C454">
        <v>8765.5</v>
      </c>
      <c r="D454" t="s">
        <v>1238</v>
      </c>
      <c r="E454" t="s">
        <v>1239</v>
      </c>
      <c r="F454">
        <v>5</v>
      </c>
      <c r="G454" t="s">
        <v>1069</v>
      </c>
      <c r="H454" t="s">
        <v>354</v>
      </c>
      <c r="I454">
        <v>1656178554.25</v>
      </c>
      <c r="J454">
        <f>(K454)/1000</f>
        <v>0</v>
      </c>
      <c r="K454">
        <f>IF(BF454, AN454, AH454)</f>
        <v>0</v>
      </c>
      <c r="L454">
        <f>IF(BF454, AI454, AG454)</f>
        <v>0</v>
      </c>
      <c r="M454">
        <f>BH454 - IF(AU454&gt;1, L454*BB454*100.0/(AW454*BV454), 0)</f>
        <v>0</v>
      </c>
      <c r="N454">
        <f>((T454-J454/2)*M454-L454)/(T454+J454/2)</f>
        <v>0</v>
      </c>
      <c r="O454">
        <f>N454*(BO454+BP454)/1000.0</f>
        <v>0</v>
      </c>
      <c r="P454">
        <f>(BH454 - IF(AU454&gt;1, L454*BB454*100.0/(AW454*BV454), 0))*(BO454+BP454)/1000.0</f>
        <v>0</v>
      </c>
      <c r="Q454">
        <f>2.0/((1/S454-1/R454)+SIGN(S454)*SQRT((1/S454-1/R454)*(1/S454-1/R454) + 4*BC454/((BC454+1)*(BC454+1))*(2*1/S454*1/R454-1/R454*1/R454)))</f>
        <v>0</v>
      </c>
      <c r="R454">
        <f>IF(LEFT(BD454,1)&lt;&gt;"0",IF(LEFT(BD454,1)="1",3.0,BE454),$D$5+$E$5*(BV454*BO454/($K$5*1000))+$F$5*(BV454*BO454/($K$5*1000))*MAX(MIN(BB454,$J$5),$I$5)*MAX(MIN(BB454,$J$5),$I$5)+$G$5*MAX(MIN(BB454,$J$5),$I$5)*(BV454*BO454/($K$5*1000))+$H$5*(BV454*BO454/($K$5*1000))*(BV454*BO454/($K$5*1000)))</f>
        <v>0</v>
      </c>
      <c r="S454">
        <f>J454*(1000-(1000*0.61365*exp(17.502*W454/(240.97+W454))/(BO454+BP454)+BJ454)/2)/(1000*0.61365*exp(17.502*W454/(240.97+W454))/(BO454+BP454)-BJ454)</f>
        <v>0</v>
      </c>
      <c r="T454">
        <f>1/((BC454+1)/(Q454/1.6)+1/(R454/1.37)) + BC454/((BC454+1)/(Q454/1.6) + BC454/(R454/1.37))</f>
        <v>0</v>
      </c>
      <c r="U454">
        <f>(AX454*BA454)</f>
        <v>0</v>
      </c>
      <c r="V454">
        <f>(BQ454+(U454+2*0.95*5.67E-8*(((BQ454+$B$7)+273)^4-(BQ454+273)^4)-44100*J454)/(1.84*29.3*R454+8*0.95*5.67E-8*(BQ454+273)^3))</f>
        <v>0</v>
      </c>
      <c r="W454">
        <f>($C$7*BR454+$D$7*BS454+$E$7*V454)</f>
        <v>0</v>
      </c>
      <c r="X454">
        <f>0.61365*exp(17.502*W454/(240.97+W454))</f>
        <v>0</v>
      </c>
      <c r="Y454">
        <f>(Z454/AA454*100)</f>
        <v>0</v>
      </c>
      <c r="Z454">
        <f>BJ454*(BO454+BP454)/1000</f>
        <v>0</v>
      </c>
      <c r="AA454">
        <f>0.61365*exp(17.502*BQ454/(240.97+BQ454))</f>
        <v>0</v>
      </c>
      <c r="AB454">
        <f>(X454-BJ454*(BO454+BP454)/1000)</f>
        <v>0</v>
      </c>
      <c r="AC454">
        <f>(-J454*44100)</f>
        <v>0</v>
      </c>
      <c r="AD454">
        <f>2*29.3*R454*0.92*(BQ454-W454)</f>
        <v>0</v>
      </c>
      <c r="AE454">
        <f>2*0.95*5.67E-8*(((BQ454+$B$7)+273)^4-(W454+273)^4)</f>
        <v>0</v>
      </c>
      <c r="AF454">
        <f>U454+AE454+AC454+AD454</f>
        <v>0</v>
      </c>
      <c r="AG454">
        <f>BN454*AU454*(BI454-BH454*(1000-AU454*BK454)/(1000-AU454*BJ454))/(100*BB454)</f>
        <v>0</v>
      </c>
      <c r="AH454">
        <f>1000*BN454*AU454*(BJ454-BK454)/(100*BB454*(1000-AU454*BJ454))</f>
        <v>0</v>
      </c>
      <c r="AI454">
        <f>(AJ454 - AK454 - BO454*1E3/(8.314*(BQ454+273.15)) * AM454/BN454 * AL454) * BN454/(100*BB454) * (1000 - BK454)/1000</f>
        <v>0</v>
      </c>
      <c r="AJ454">
        <v>1456.54191302695</v>
      </c>
      <c r="AK454">
        <v>1412.60606060606</v>
      </c>
      <c r="AL454">
        <v>3.44796523883765</v>
      </c>
      <c r="AM454">
        <v>66.8791295420707</v>
      </c>
      <c r="AN454">
        <f>(AP454 - AO454 + BO454*1E3/(8.314*(BQ454+273.15)) * AR454/BN454 * AQ454) * BN454/(100*BB454) * 1000/(1000 - AP454)</f>
        <v>0</v>
      </c>
      <c r="AO454">
        <v>21.5948151240431</v>
      </c>
      <c r="AP454">
        <v>24.3421188811189</v>
      </c>
      <c r="AQ454">
        <v>1.97293581501724e-06</v>
      </c>
      <c r="AR454">
        <v>78.9869845117547</v>
      </c>
      <c r="AS454">
        <v>56</v>
      </c>
      <c r="AT454">
        <v>11</v>
      </c>
      <c r="AU454">
        <f>IF(AS454*$H$13&gt;=AW454,1.0,(AW454/(AW454-AS454*$H$13)))</f>
        <v>0</v>
      </c>
      <c r="AV454">
        <f>(AU454-1)*100</f>
        <v>0</v>
      </c>
      <c r="AW454">
        <f>MAX(0,($B$13+$C$13*BV454)/(1+$D$13*BV454)*BO454/(BQ454+273)*$E$13)</f>
        <v>0</v>
      </c>
      <c r="AX454">
        <f>$B$11*BW454+$C$11*BX454+$F$11*CI454*(1-CL454)</f>
        <v>0</v>
      </c>
      <c r="AY454">
        <f>AX454*AZ454</f>
        <v>0</v>
      </c>
      <c r="AZ454">
        <f>($B$11*$D$9+$C$11*$D$9+$F$11*((CV454+CN454)/MAX(CV454+CN454+CW454, 0.1)*$I$9+CW454/MAX(CV454+CN454+CW454, 0.1)*$J$9))/($B$11+$C$11+$F$11)</f>
        <v>0</v>
      </c>
      <c r="BA454">
        <f>($B$11*$K$9+$C$11*$K$9+$F$11*((CV454+CN454)/MAX(CV454+CN454+CW454, 0.1)*$P$9+CW454/MAX(CV454+CN454+CW454, 0.1)*$Q$9))/($B$11+$C$11+$F$11)</f>
        <v>0</v>
      </c>
      <c r="BB454">
        <v>2.18</v>
      </c>
      <c r="BC454">
        <v>0.5</v>
      </c>
      <c r="BD454" t="s">
        <v>355</v>
      </c>
      <c r="BE454">
        <v>2</v>
      </c>
      <c r="BF454" t="b">
        <v>1</v>
      </c>
      <c r="BG454">
        <v>1656178554.25</v>
      </c>
      <c r="BH454">
        <v>1353.925</v>
      </c>
      <c r="BI454">
        <v>1409.89285714286</v>
      </c>
      <c r="BJ454">
        <v>24.34095</v>
      </c>
      <c r="BK454">
        <v>21.5822678571429</v>
      </c>
      <c r="BL454">
        <v>1351.04214285714</v>
      </c>
      <c r="BM454">
        <v>24.2893892857143</v>
      </c>
      <c r="BN454">
        <v>500.005642857143</v>
      </c>
      <c r="BO454">
        <v>76.3363678571428</v>
      </c>
      <c r="BP454">
        <v>0.0999661071428571</v>
      </c>
      <c r="BQ454">
        <v>27.6508392857143</v>
      </c>
      <c r="BR454">
        <v>28.7381642857143</v>
      </c>
      <c r="BS454">
        <v>999.9</v>
      </c>
      <c r="BT454">
        <v>0</v>
      </c>
      <c r="BU454">
        <v>0</v>
      </c>
      <c r="BV454">
        <v>9994.28428571428</v>
      </c>
      <c r="BW454">
        <v>0</v>
      </c>
      <c r="BX454">
        <v>2181.02821428571</v>
      </c>
      <c r="BY454">
        <v>-55.9685142857143</v>
      </c>
      <c r="BZ454">
        <v>1387.70321428571</v>
      </c>
      <c r="CA454">
        <v>1440.99357142857</v>
      </c>
      <c r="CB454">
        <v>2.75867464285714</v>
      </c>
      <c r="CC454">
        <v>1409.89285714286</v>
      </c>
      <c r="CD454">
        <v>21.5822678571429</v>
      </c>
      <c r="CE454">
        <v>1.85809892857143</v>
      </c>
      <c r="CF454">
        <v>1.64751214285714</v>
      </c>
      <c r="CG454">
        <v>16.284325</v>
      </c>
      <c r="CH454">
        <v>14.410525</v>
      </c>
      <c r="CI454">
        <v>2000.03035714286</v>
      </c>
      <c r="CJ454">
        <v>0.980001535714286</v>
      </c>
      <c r="CK454">
        <v>0.0199988464285714</v>
      </c>
      <c r="CL454">
        <v>0</v>
      </c>
      <c r="CM454">
        <v>2.45776428571429</v>
      </c>
      <c r="CN454">
        <v>0</v>
      </c>
      <c r="CO454">
        <v>4116.92071428571</v>
      </c>
      <c r="CP454">
        <v>16705.6714285714</v>
      </c>
      <c r="CQ454">
        <v>48.8031428571428</v>
      </c>
      <c r="CR454">
        <v>51.107</v>
      </c>
      <c r="CS454">
        <v>49.9595</v>
      </c>
      <c r="CT454">
        <v>48.625</v>
      </c>
      <c r="CU454">
        <v>47.937</v>
      </c>
      <c r="CV454">
        <v>1960.03035714286</v>
      </c>
      <c r="CW454">
        <v>40</v>
      </c>
      <c r="CX454">
        <v>0</v>
      </c>
      <c r="CY454">
        <v>1656178561.2</v>
      </c>
      <c r="CZ454">
        <v>0</v>
      </c>
      <c r="DA454">
        <v>0</v>
      </c>
      <c r="DB454" t="s">
        <v>356</v>
      </c>
      <c r="DC454">
        <v>1656081796.1</v>
      </c>
      <c r="DD454">
        <v>1656081786.6</v>
      </c>
      <c r="DE454">
        <v>0</v>
      </c>
      <c r="DF454">
        <v>0.447</v>
      </c>
      <c r="DG454">
        <v>0.012</v>
      </c>
      <c r="DH454">
        <v>1.816</v>
      </c>
      <c r="DI454">
        <v>-0.091</v>
      </c>
      <c r="DJ454">
        <v>420</v>
      </c>
      <c r="DK454">
        <v>13</v>
      </c>
      <c r="DL454">
        <v>0.64</v>
      </c>
      <c r="DM454">
        <v>0.22</v>
      </c>
      <c r="DN454">
        <v>-55.9321975</v>
      </c>
      <c r="DO454">
        <v>-1.81916735459656</v>
      </c>
      <c r="DP454">
        <v>0.29945421143098</v>
      </c>
      <c r="DQ454">
        <v>0</v>
      </c>
      <c r="DR454">
        <v>2.769753</v>
      </c>
      <c r="DS454">
        <v>-0.24003287054409</v>
      </c>
      <c r="DT454">
        <v>0.0247997529423178</v>
      </c>
      <c r="DU454">
        <v>0</v>
      </c>
      <c r="DV454">
        <v>0</v>
      </c>
      <c r="DW454">
        <v>2</v>
      </c>
      <c r="DX454" t="s">
        <v>357</v>
      </c>
      <c r="DY454">
        <v>2.7949</v>
      </c>
      <c r="DZ454">
        <v>2.7164</v>
      </c>
      <c r="EA454">
        <v>0.17069</v>
      </c>
      <c r="EB454">
        <v>0.174719</v>
      </c>
      <c r="EC454">
        <v>0.0870543</v>
      </c>
      <c r="ED454">
        <v>0.0794206</v>
      </c>
      <c r="EE454">
        <v>23017.4</v>
      </c>
      <c r="EF454">
        <v>19892.3</v>
      </c>
      <c r="EG454">
        <v>24887.8</v>
      </c>
      <c r="EH454">
        <v>23512.7</v>
      </c>
      <c r="EI454">
        <v>38879.2</v>
      </c>
      <c r="EJ454">
        <v>35883.4</v>
      </c>
      <c r="EK454">
        <v>45099.1</v>
      </c>
      <c r="EL454">
        <v>42018.1</v>
      </c>
      <c r="EM454">
        <v>1.61063</v>
      </c>
      <c r="EN454">
        <v>2.05667</v>
      </c>
      <c r="EO454">
        <v>0.0497997</v>
      </c>
      <c r="EP454">
        <v>0</v>
      </c>
      <c r="EQ454">
        <v>27.9345</v>
      </c>
      <c r="ER454">
        <v>999.9</v>
      </c>
      <c r="ES454">
        <v>25.003</v>
      </c>
      <c r="ET454">
        <v>41.583</v>
      </c>
      <c r="EU454">
        <v>26.4139</v>
      </c>
      <c r="EV454">
        <v>53.0336</v>
      </c>
      <c r="EW454">
        <v>33.0168</v>
      </c>
      <c r="EX454">
        <v>2</v>
      </c>
      <c r="EY454">
        <v>0.650617</v>
      </c>
      <c r="EZ454">
        <v>4.7304</v>
      </c>
      <c r="FA454">
        <v>20.1766</v>
      </c>
      <c r="FB454">
        <v>5.23376</v>
      </c>
      <c r="FC454">
        <v>11.992</v>
      </c>
      <c r="FD454">
        <v>4.95525</v>
      </c>
      <c r="FE454">
        <v>3.304</v>
      </c>
      <c r="FF454">
        <v>9999</v>
      </c>
      <c r="FG454">
        <v>313.3</v>
      </c>
      <c r="FH454">
        <v>3914.6</v>
      </c>
      <c r="FI454">
        <v>9999</v>
      </c>
      <c r="FJ454">
        <v>1.86815</v>
      </c>
      <c r="FK454">
        <v>1.86401</v>
      </c>
      <c r="FL454">
        <v>1.87136</v>
      </c>
      <c r="FM454">
        <v>1.86264</v>
      </c>
      <c r="FN454">
        <v>1.86188</v>
      </c>
      <c r="FO454">
        <v>1.86826</v>
      </c>
      <c r="FP454">
        <v>1.85838</v>
      </c>
      <c r="FQ454">
        <v>1.86462</v>
      </c>
      <c r="FR454">
        <v>5</v>
      </c>
      <c r="FS454">
        <v>0</v>
      </c>
      <c r="FT454">
        <v>0</v>
      </c>
      <c r="FU454">
        <v>0</v>
      </c>
      <c r="FV454" t="s">
        <v>358</v>
      </c>
      <c r="FW454" t="s">
        <v>359</v>
      </c>
      <c r="FX454" t="s">
        <v>360</v>
      </c>
      <c r="FY454" t="s">
        <v>360</v>
      </c>
      <c r="FZ454" t="s">
        <v>360</v>
      </c>
      <c r="GA454" t="s">
        <v>360</v>
      </c>
      <c r="GB454">
        <v>0</v>
      </c>
      <c r="GC454">
        <v>100</v>
      </c>
      <c r="GD454">
        <v>100</v>
      </c>
      <c r="GE454">
        <v>2.94</v>
      </c>
      <c r="GF454">
        <v>0.0515</v>
      </c>
      <c r="GG454">
        <v>0.394990895927804</v>
      </c>
      <c r="GH454">
        <v>0.00311535208462502</v>
      </c>
      <c r="GI454">
        <v>-2.16445174003142e-06</v>
      </c>
      <c r="GJ454">
        <v>9.0383515404126e-10</v>
      </c>
      <c r="GK454">
        <v>0.0515542376217994</v>
      </c>
      <c r="GL454">
        <v>0</v>
      </c>
      <c r="GM454">
        <v>0</v>
      </c>
      <c r="GN454">
        <v>0</v>
      </c>
      <c r="GO454">
        <v>18</v>
      </c>
      <c r="GP454">
        <v>2154</v>
      </c>
      <c r="GQ454">
        <v>2</v>
      </c>
      <c r="GR454">
        <v>17</v>
      </c>
      <c r="GS454">
        <v>1612.8</v>
      </c>
      <c r="GT454">
        <v>1612.9</v>
      </c>
      <c r="GU454">
        <v>3.52783</v>
      </c>
      <c r="GV454">
        <v>2.36328</v>
      </c>
      <c r="GW454">
        <v>1.99829</v>
      </c>
      <c r="GX454">
        <v>2.65869</v>
      </c>
      <c r="GY454">
        <v>2.09351</v>
      </c>
      <c r="GZ454">
        <v>2.42065</v>
      </c>
      <c r="HA454">
        <v>45.3188</v>
      </c>
      <c r="HB454">
        <v>14.3334</v>
      </c>
      <c r="HC454">
        <v>18</v>
      </c>
      <c r="HD454">
        <v>377.917</v>
      </c>
      <c r="HE454">
        <v>678.601</v>
      </c>
      <c r="HF454">
        <v>22.9998</v>
      </c>
      <c r="HG454">
        <v>35.376</v>
      </c>
      <c r="HH454">
        <v>29.9999</v>
      </c>
      <c r="HI454">
        <v>35.4118</v>
      </c>
      <c r="HJ454">
        <v>35.3777</v>
      </c>
      <c r="HK454">
        <v>70.61</v>
      </c>
      <c r="HL454">
        <v>11.4197</v>
      </c>
      <c r="HM454">
        <v>1.96569</v>
      </c>
      <c r="HN454">
        <v>23</v>
      </c>
      <c r="HO454">
        <v>1455.97</v>
      </c>
      <c r="HP454">
        <v>21.688</v>
      </c>
      <c r="HQ454">
        <v>95.3701</v>
      </c>
      <c r="HR454">
        <v>98.724</v>
      </c>
    </row>
    <row r="455" spans="1:226">
      <c r="A455">
        <v>439</v>
      </c>
      <c r="B455">
        <v>1656178566.5</v>
      </c>
      <c r="C455">
        <v>8770</v>
      </c>
      <c r="D455" t="s">
        <v>1240</v>
      </c>
      <c r="E455" t="s">
        <v>1241</v>
      </c>
      <c r="F455">
        <v>5</v>
      </c>
      <c r="G455" t="s">
        <v>1069</v>
      </c>
      <c r="H455" t="s">
        <v>354</v>
      </c>
      <c r="I455">
        <v>1656178558.67857</v>
      </c>
      <c r="J455">
        <f>(K455)/1000</f>
        <v>0</v>
      </c>
      <c r="K455">
        <f>IF(BF455, AN455, AH455)</f>
        <v>0</v>
      </c>
      <c r="L455">
        <f>IF(BF455, AI455, AG455)</f>
        <v>0</v>
      </c>
      <c r="M455">
        <f>BH455 - IF(AU455&gt;1, L455*BB455*100.0/(AW455*BV455), 0)</f>
        <v>0</v>
      </c>
      <c r="N455">
        <f>((T455-J455/2)*M455-L455)/(T455+J455/2)</f>
        <v>0</v>
      </c>
      <c r="O455">
        <f>N455*(BO455+BP455)/1000.0</f>
        <v>0</v>
      </c>
      <c r="P455">
        <f>(BH455 - IF(AU455&gt;1, L455*BB455*100.0/(AW455*BV455), 0))*(BO455+BP455)/1000.0</f>
        <v>0</v>
      </c>
      <c r="Q455">
        <f>2.0/((1/S455-1/R455)+SIGN(S455)*SQRT((1/S455-1/R455)*(1/S455-1/R455) + 4*BC455/((BC455+1)*(BC455+1))*(2*1/S455*1/R455-1/R455*1/R455)))</f>
        <v>0</v>
      </c>
      <c r="R455">
        <f>IF(LEFT(BD455,1)&lt;&gt;"0",IF(LEFT(BD455,1)="1",3.0,BE455),$D$5+$E$5*(BV455*BO455/($K$5*1000))+$F$5*(BV455*BO455/($K$5*1000))*MAX(MIN(BB455,$J$5),$I$5)*MAX(MIN(BB455,$J$5),$I$5)+$G$5*MAX(MIN(BB455,$J$5),$I$5)*(BV455*BO455/($K$5*1000))+$H$5*(BV455*BO455/($K$5*1000))*(BV455*BO455/($K$5*1000)))</f>
        <v>0</v>
      </c>
      <c r="S455">
        <f>J455*(1000-(1000*0.61365*exp(17.502*W455/(240.97+W455))/(BO455+BP455)+BJ455)/2)/(1000*0.61365*exp(17.502*W455/(240.97+W455))/(BO455+BP455)-BJ455)</f>
        <v>0</v>
      </c>
      <c r="T455">
        <f>1/((BC455+1)/(Q455/1.6)+1/(R455/1.37)) + BC455/((BC455+1)/(Q455/1.6) + BC455/(R455/1.37))</f>
        <v>0</v>
      </c>
      <c r="U455">
        <f>(AX455*BA455)</f>
        <v>0</v>
      </c>
      <c r="V455">
        <f>(BQ455+(U455+2*0.95*5.67E-8*(((BQ455+$B$7)+273)^4-(BQ455+273)^4)-44100*J455)/(1.84*29.3*R455+8*0.95*5.67E-8*(BQ455+273)^3))</f>
        <v>0</v>
      </c>
      <c r="W455">
        <f>($C$7*BR455+$D$7*BS455+$E$7*V455)</f>
        <v>0</v>
      </c>
      <c r="X455">
        <f>0.61365*exp(17.502*W455/(240.97+W455))</f>
        <v>0</v>
      </c>
      <c r="Y455">
        <f>(Z455/AA455*100)</f>
        <v>0</v>
      </c>
      <c r="Z455">
        <f>BJ455*(BO455+BP455)/1000</f>
        <v>0</v>
      </c>
      <c r="AA455">
        <f>0.61365*exp(17.502*BQ455/(240.97+BQ455))</f>
        <v>0</v>
      </c>
      <c r="AB455">
        <f>(X455-BJ455*(BO455+BP455)/1000)</f>
        <v>0</v>
      </c>
      <c r="AC455">
        <f>(-J455*44100)</f>
        <v>0</v>
      </c>
      <c r="AD455">
        <f>2*29.3*R455*0.92*(BQ455-W455)</f>
        <v>0</v>
      </c>
      <c r="AE455">
        <f>2*0.95*5.67E-8*(((BQ455+$B$7)+273)^4-(W455+273)^4)</f>
        <v>0</v>
      </c>
      <c r="AF455">
        <f>U455+AE455+AC455+AD455</f>
        <v>0</v>
      </c>
      <c r="AG455">
        <f>BN455*AU455*(BI455-BH455*(1000-AU455*BK455)/(1000-AU455*BJ455))/(100*BB455)</f>
        <v>0</v>
      </c>
      <c r="AH455">
        <f>1000*BN455*AU455*(BJ455-BK455)/(100*BB455*(1000-AU455*BJ455))</f>
        <v>0</v>
      </c>
      <c r="AI455">
        <f>(AJ455 - AK455 - BO455*1E3/(8.314*(BQ455+273.15)) * AM455/BN455 * AL455) * BN455/(100*BB455) * (1000 - BK455)/1000</f>
        <v>0</v>
      </c>
      <c r="AJ455">
        <v>1472.20232226058</v>
      </c>
      <c r="AK455">
        <v>1428.19103030303</v>
      </c>
      <c r="AL455">
        <v>3.47373611217796</v>
      </c>
      <c r="AM455">
        <v>66.8791295420707</v>
      </c>
      <c r="AN455">
        <f>(AP455 - AO455 + BO455*1E3/(8.314*(BQ455+273.15)) * AR455/BN455 * AQ455) * BN455/(100*BB455) * 1000/(1000 - AP455)</f>
        <v>0</v>
      </c>
      <c r="AO455">
        <v>21.5981705870603</v>
      </c>
      <c r="AP455">
        <v>24.340362937063</v>
      </c>
      <c r="AQ455">
        <v>7.25284151313333e-06</v>
      </c>
      <c r="AR455">
        <v>78.9869845117547</v>
      </c>
      <c r="AS455">
        <v>56</v>
      </c>
      <c r="AT455">
        <v>11</v>
      </c>
      <c r="AU455">
        <f>IF(AS455*$H$13&gt;=AW455,1.0,(AW455/(AW455-AS455*$H$13)))</f>
        <v>0</v>
      </c>
      <c r="AV455">
        <f>(AU455-1)*100</f>
        <v>0</v>
      </c>
      <c r="AW455">
        <f>MAX(0,($B$13+$C$13*BV455)/(1+$D$13*BV455)*BO455/(BQ455+273)*$E$13)</f>
        <v>0</v>
      </c>
      <c r="AX455">
        <f>$B$11*BW455+$C$11*BX455+$F$11*CI455*(1-CL455)</f>
        <v>0</v>
      </c>
      <c r="AY455">
        <f>AX455*AZ455</f>
        <v>0</v>
      </c>
      <c r="AZ455">
        <f>($B$11*$D$9+$C$11*$D$9+$F$11*((CV455+CN455)/MAX(CV455+CN455+CW455, 0.1)*$I$9+CW455/MAX(CV455+CN455+CW455, 0.1)*$J$9))/($B$11+$C$11+$F$11)</f>
        <v>0</v>
      </c>
      <c r="BA455">
        <f>($B$11*$K$9+$C$11*$K$9+$F$11*((CV455+CN455)/MAX(CV455+CN455+CW455, 0.1)*$P$9+CW455/MAX(CV455+CN455+CW455, 0.1)*$Q$9))/($B$11+$C$11+$F$11)</f>
        <v>0</v>
      </c>
      <c r="BB455">
        <v>2.18</v>
      </c>
      <c r="BC455">
        <v>0.5</v>
      </c>
      <c r="BD455" t="s">
        <v>355</v>
      </c>
      <c r="BE455">
        <v>2</v>
      </c>
      <c r="BF455" t="b">
        <v>1</v>
      </c>
      <c r="BG455">
        <v>1656178558.67857</v>
      </c>
      <c r="BH455">
        <v>1368.785</v>
      </c>
      <c r="BI455">
        <v>1424.91642857143</v>
      </c>
      <c r="BJ455">
        <v>24.34135</v>
      </c>
      <c r="BK455">
        <v>21.5971357142857</v>
      </c>
      <c r="BL455">
        <v>1365.86857142857</v>
      </c>
      <c r="BM455">
        <v>24.2898071428571</v>
      </c>
      <c r="BN455">
        <v>500.007392857143</v>
      </c>
      <c r="BO455">
        <v>76.3358785714286</v>
      </c>
      <c r="BP455">
        <v>0.0999611321428572</v>
      </c>
      <c r="BQ455">
        <v>27.653175</v>
      </c>
      <c r="BR455">
        <v>28.7427428571429</v>
      </c>
      <c r="BS455">
        <v>999.9</v>
      </c>
      <c r="BT455">
        <v>0</v>
      </c>
      <c r="BU455">
        <v>0</v>
      </c>
      <c r="BV455">
        <v>9987.69857142857</v>
      </c>
      <c r="BW455">
        <v>0</v>
      </c>
      <c r="BX455">
        <v>2181.72214285714</v>
      </c>
      <c r="BY455">
        <v>-56.132825</v>
      </c>
      <c r="BZ455">
        <v>1402.93428571429</v>
      </c>
      <c r="CA455">
        <v>1456.37035714286</v>
      </c>
      <c r="CB455">
        <v>2.74421464285714</v>
      </c>
      <c r="CC455">
        <v>1424.91642857143</v>
      </c>
      <c r="CD455">
        <v>21.5971357142857</v>
      </c>
      <c r="CE455">
        <v>1.85811821428571</v>
      </c>
      <c r="CF455">
        <v>1.64863678571429</v>
      </c>
      <c r="CG455">
        <v>16.2844821428571</v>
      </c>
      <c r="CH455">
        <v>14.4210714285714</v>
      </c>
      <c r="CI455">
        <v>2000.01178571429</v>
      </c>
      <c r="CJ455">
        <v>0.980001535714286</v>
      </c>
      <c r="CK455">
        <v>0.0199988464285714</v>
      </c>
      <c r="CL455">
        <v>0</v>
      </c>
      <c r="CM455">
        <v>2.41878214285714</v>
      </c>
      <c r="CN455">
        <v>0</v>
      </c>
      <c r="CO455">
        <v>4114.59214285714</v>
      </c>
      <c r="CP455">
        <v>16705.5178571429</v>
      </c>
      <c r="CQ455">
        <v>48.8053571428571</v>
      </c>
      <c r="CR455">
        <v>51.11375</v>
      </c>
      <c r="CS455">
        <v>49.96175</v>
      </c>
      <c r="CT455">
        <v>48.625</v>
      </c>
      <c r="CU455">
        <v>47.937</v>
      </c>
      <c r="CV455">
        <v>1960.01178571429</v>
      </c>
      <c r="CW455">
        <v>40</v>
      </c>
      <c r="CX455">
        <v>0</v>
      </c>
      <c r="CY455">
        <v>1656178566</v>
      </c>
      <c r="CZ455">
        <v>0</v>
      </c>
      <c r="DA455">
        <v>0</v>
      </c>
      <c r="DB455" t="s">
        <v>356</v>
      </c>
      <c r="DC455">
        <v>1656081796.1</v>
      </c>
      <c r="DD455">
        <v>1656081786.6</v>
      </c>
      <c r="DE455">
        <v>0</v>
      </c>
      <c r="DF455">
        <v>0.447</v>
      </c>
      <c r="DG455">
        <v>0.012</v>
      </c>
      <c r="DH455">
        <v>1.816</v>
      </c>
      <c r="DI455">
        <v>-0.091</v>
      </c>
      <c r="DJ455">
        <v>420</v>
      </c>
      <c r="DK455">
        <v>13</v>
      </c>
      <c r="DL455">
        <v>0.64</v>
      </c>
      <c r="DM455">
        <v>0.22</v>
      </c>
      <c r="DN455">
        <v>-56.022555</v>
      </c>
      <c r="DO455">
        <v>-2.72417560975596</v>
      </c>
      <c r="DP455">
        <v>0.340010940963669</v>
      </c>
      <c r="DQ455">
        <v>0</v>
      </c>
      <c r="DR455">
        <v>2.755804</v>
      </c>
      <c r="DS455">
        <v>-0.180952570356479</v>
      </c>
      <c r="DT455">
        <v>0.01972072283158</v>
      </c>
      <c r="DU455">
        <v>0</v>
      </c>
      <c r="DV455">
        <v>0</v>
      </c>
      <c r="DW455">
        <v>2</v>
      </c>
      <c r="DX455" t="s">
        <v>357</v>
      </c>
      <c r="DY455">
        <v>2.79468</v>
      </c>
      <c r="DZ455">
        <v>2.71649</v>
      </c>
      <c r="EA455">
        <v>0.171841</v>
      </c>
      <c r="EB455">
        <v>0.175798</v>
      </c>
      <c r="EC455">
        <v>0.087044</v>
      </c>
      <c r="ED455">
        <v>0.079491</v>
      </c>
      <c r="EE455">
        <v>22985.5</v>
      </c>
      <c r="EF455">
        <v>19866.3</v>
      </c>
      <c r="EG455">
        <v>24887.9</v>
      </c>
      <c r="EH455">
        <v>23512.8</v>
      </c>
      <c r="EI455">
        <v>38879.7</v>
      </c>
      <c r="EJ455">
        <v>35881.1</v>
      </c>
      <c r="EK455">
        <v>45099.1</v>
      </c>
      <c r="EL455">
        <v>42018.6</v>
      </c>
      <c r="EM455">
        <v>1.61045</v>
      </c>
      <c r="EN455">
        <v>2.05677</v>
      </c>
      <c r="EO455">
        <v>0.0516474</v>
      </c>
      <c r="EP455">
        <v>0</v>
      </c>
      <c r="EQ455">
        <v>27.928</v>
      </c>
      <c r="ER455">
        <v>999.9</v>
      </c>
      <c r="ES455">
        <v>24.979</v>
      </c>
      <c r="ET455">
        <v>41.583</v>
      </c>
      <c r="EU455">
        <v>26.3873</v>
      </c>
      <c r="EV455">
        <v>52.7236</v>
      </c>
      <c r="EW455">
        <v>33.1851</v>
      </c>
      <c r="EX455">
        <v>2</v>
      </c>
      <c r="EY455">
        <v>0.650521</v>
      </c>
      <c r="EZ455">
        <v>4.73692</v>
      </c>
      <c r="FA455">
        <v>20.1765</v>
      </c>
      <c r="FB455">
        <v>5.23346</v>
      </c>
      <c r="FC455">
        <v>11.992</v>
      </c>
      <c r="FD455">
        <v>4.9553</v>
      </c>
      <c r="FE455">
        <v>3.30395</v>
      </c>
      <c r="FF455">
        <v>9999</v>
      </c>
      <c r="FG455">
        <v>313.3</v>
      </c>
      <c r="FH455">
        <v>3914.6</v>
      </c>
      <c r="FI455">
        <v>9999</v>
      </c>
      <c r="FJ455">
        <v>1.86816</v>
      </c>
      <c r="FK455">
        <v>1.86401</v>
      </c>
      <c r="FL455">
        <v>1.87134</v>
      </c>
      <c r="FM455">
        <v>1.86264</v>
      </c>
      <c r="FN455">
        <v>1.86189</v>
      </c>
      <c r="FO455">
        <v>1.86823</v>
      </c>
      <c r="FP455">
        <v>1.85837</v>
      </c>
      <c r="FQ455">
        <v>1.86462</v>
      </c>
      <c r="FR455">
        <v>5</v>
      </c>
      <c r="FS455">
        <v>0</v>
      </c>
      <c r="FT455">
        <v>0</v>
      </c>
      <c r="FU455">
        <v>0</v>
      </c>
      <c r="FV455" t="s">
        <v>358</v>
      </c>
      <c r="FW455" t="s">
        <v>359</v>
      </c>
      <c r="FX455" t="s">
        <v>360</v>
      </c>
      <c r="FY455" t="s">
        <v>360</v>
      </c>
      <c r="FZ455" t="s">
        <v>360</v>
      </c>
      <c r="GA455" t="s">
        <v>360</v>
      </c>
      <c r="GB455">
        <v>0</v>
      </c>
      <c r="GC455">
        <v>100</v>
      </c>
      <c r="GD455">
        <v>100</v>
      </c>
      <c r="GE455">
        <v>2.97</v>
      </c>
      <c r="GF455">
        <v>0.0516</v>
      </c>
      <c r="GG455">
        <v>0.394990895927804</v>
      </c>
      <c r="GH455">
        <v>0.00311535208462502</v>
      </c>
      <c r="GI455">
        <v>-2.16445174003142e-06</v>
      </c>
      <c r="GJ455">
        <v>9.0383515404126e-10</v>
      </c>
      <c r="GK455">
        <v>0.0515542376217994</v>
      </c>
      <c r="GL455">
        <v>0</v>
      </c>
      <c r="GM455">
        <v>0</v>
      </c>
      <c r="GN455">
        <v>0</v>
      </c>
      <c r="GO455">
        <v>18</v>
      </c>
      <c r="GP455">
        <v>2154</v>
      </c>
      <c r="GQ455">
        <v>2</v>
      </c>
      <c r="GR455">
        <v>17</v>
      </c>
      <c r="GS455">
        <v>1612.8</v>
      </c>
      <c r="GT455">
        <v>1613</v>
      </c>
      <c r="GU455">
        <v>3.55469</v>
      </c>
      <c r="GV455">
        <v>2.36206</v>
      </c>
      <c r="GW455">
        <v>1.99829</v>
      </c>
      <c r="GX455">
        <v>2.65869</v>
      </c>
      <c r="GY455">
        <v>2.09351</v>
      </c>
      <c r="GZ455">
        <v>2.40723</v>
      </c>
      <c r="HA455">
        <v>45.3188</v>
      </c>
      <c r="HB455">
        <v>14.3334</v>
      </c>
      <c r="HC455">
        <v>18</v>
      </c>
      <c r="HD455">
        <v>377.826</v>
      </c>
      <c r="HE455">
        <v>678.707</v>
      </c>
      <c r="HF455">
        <v>23.0008</v>
      </c>
      <c r="HG455">
        <v>35.3737</v>
      </c>
      <c r="HH455">
        <v>29.9999</v>
      </c>
      <c r="HI455">
        <v>35.4125</v>
      </c>
      <c r="HJ455">
        <v>35.3793</v>
      </c>
      <c r="HK455">
        <v>71.1405</v>
      </c>
      <c r="HL455">
        <v>11.4197</v>
      </c>
      <c r="HM455">
        <v>1.96569</v>
      </c>
      <c r="HN455">
        <v>23</v>
      </c>
      <c r="HO455">
        <v>1476.06</v>
      </c>
      <c r="HP455">
        <v>21.7064</v>
      </c>
      <c r="HQ455">
        <v>95.3703</v>
      </c>
      <c r="HR455">
        <v>98.7249</v>
      </c>
    </row>
    <row r="456" spans="1:226">
      <c r="A456">
        <v>440</v>
      </c>
      <c r="B456">
        <v>1656178572</v>
      </c>
      <c r="C456">
        <v>8775.5</v>
      </c>
      <c r="D456" t="s">
        <v>1242</v>
      </c>
      <c r="E456" t="s">
        <v>1243</v>
      </c>
      <c r="F456">
        <v>5</v>
      </c>
      <c r="G456" t="s">
        <v>1069</v>
      </c>
      <c r="H456" t="s">
        <v>354</v>
      </c>
      <c r="I456">
        <v>1656178564.25</v>
      </c>
      <c r="J456">
        <f>(K456)/1000</f>
        <v>0</v>
      </c>
      <c r="K456">
        <f>IF(BF456, AN456, AH456)</f>
        <v>0</v>
      </c>
      <c r="L456">
        <f>IF(BF456, AI456, AG456)</f>
        <v>0</v>
      </c>
      <c r="M456">
        <f>BH456 - IF(AU456&gt;1, L456*BB456*100.0/(AW456*BV456), 0)</f>
        <v>0</v>
      </c>
      <c r="N456">
        <f>((T456-J456/2)*M456-L456)/(T456+J456/2)</f>
        <v>0</v>
      </c>
      <c r="O456">
        <f>N456*(BO456+BP456)/1000.0</f>
        <v>0</v>
      </c>
      <c r="P456">
        <f>(BH456 - IF(AU456&gt;1, L456*BB456*100.0/(AW456*BV456), 0))*(BO456+BP456)/1000.0</f>
        <v>0</v>
      </c>
      <c r="Q456">
        <f>2.0/((1/S456-1/R456)+SIGN(S456)*SQRT((1/S456-1/R456)*(1/S456-1/R456) + 4*BC456/((BC456+1)*(BC456+1))*(2*1/S456*1/R456-1/R456*1/R456)))</f>
        <v>0</v>
      </c>
      <c r="R456">
        <f>IF(LEFT(BD456,1)&lt;&gt;"0",IF(LEFT(BD456,1)="1",3.0,BE456),$D$5+$E$5*(BV456*BO456/($K$5*1000))+$F$5*(BV456*BO456/($K$5*1000))*MAX(MIN(BB456,$J$5),$I$5)*MAX(MIN(BB456,$J$5),$I$5)+$G$5*MAX(MIN(BB456,$J$5),$I$5)*(BV456*BO456/($K$5*1000))+$H$5*(BV456*BO456/($K$5*1000))*(BV456*BO456/($K$5*1000)))</f>
        <v>0</v>
      </c>
      <c r="S456">
        <f>J456*(1000-(1000*0.61365*exp(17.502*W456/(240.97+W456))/(BO456+BP456)+BJ456)/2)/(1000*0.61365*exp(17.502*W456/(240.97+W456))/(BO456+BP456)-BJ456)</f>
        <v>0</v>
      </c>
      <c r="T456">
        <f>1/((BC456+1)/(Q456/1.6)+1/(R456/1.37)) + BC456/((BC456+1)/(Q456/1.6) + BC456/(R456/1.37))</f>
        <v>0</v>
      </c>
      <c r="U456">
        <f>(AX456*BA456)</f>
        <v>0</v>
      </c>
      <c r="V456">
        <f>(BQ456+(U456+2*0.95*5.67E-8*(((BQ456+$B$7)+273)^4-(BQ456+273)^4)-44100*J456)/(1.84*29.3*R456+8*0.95*5.67E-8*(BQ456+273)^3))</f>
        <v>0</v>
      </c>
      <c r="W456">
        <f>($C$7*BR456+$D$7*BS456+$E$7*V456)</f>
        <v>0</v>
      </c>
      <c r="X456">
        <f>0.61365*exp(17.502*W456/(240.97+W456))</f>
        <v>0</v>
      </c>
      <c r="Y456">
        <f>(Z456/AA456*100)</f>
        <v>0</v>
      </c>
      <c r="Z456">
        <f>BJ456*(BO456+BP456)/1000</f>
        <v>0</v>
      </c>
      <c r="AA456">
        <f>0.61365*exp(17.502*BQ456/(240.97+BQ456))</f>
        <v>0</v>
      </c>
      <c r="AB456">
        <f>(X456-BJ456*(BO456+BP456)/1000)</f>
        <v>0</v>
      </c>
      <c r="AC456">
        <f>(-J456*44100)</f>
        <v>0</v>
      </c>
      <c r="AD456">
        <f>2*29.3*R456*0.92*(BQ456-W456)</f>
        <v>0</v>
      </c>
      <c r="AE456">
        <f>2*0.95*5.67E-8*(((BQ456+$B$7)+273)^4-(W456+273)^4)</f>
        <v>0</v>
      </c>
      <c r="AF456">
        <f>U456+AE456+AC456+AD456</f>
        <v>0</v>
      </c>
      <c r="AG456">
        <f>BN456*AU456*(BI456-BH456*(1000-AU456*BK456)/(1000-AU456*BJ456))/(100*BB456)</f>
        <v>0</v>
      </c>
      <c r="AH456">
        <f>1000*BN456*AU456*(BJ456-BK456)/(100*BB456*(1000-AU456*BJ456))</f>
        <v>0</v>
      </c>
      <c r="AI456">
        <f>(AJ456 - AK456 - BO456*1E3/(8.314*(BQ456+273.15)) * AM456/BN456 * AL456) * BN456/(100*BB456) * (1000 - BK456)/1000</f>
        <v>0</v>
      </c>
      <c r="AJ456">
        <v>1490.86184674189</v>
      </c>
      <c r="AK456">
        <v>1447.08115151515</v>
      </c>
      <c r="AL456">
        <v>3.44912098678564</v>
      </c>
      <c r="AM456">
        <v>66.8791295420707</v>
      </c>
      <c r="AN456">
        <f>(AP456 - AO456 + BO456*1E3/(8.314*(BQ456+273.15)) * AR456/BN456 * AQ456) * BN456/(100*BB456) * 1000/(1000 - AP456)</f>
        <v>0</v>
      </c>
      <c r="AO456">
        <v>21.6278339536536</v>
      </c>
      <c r="AP456">
        <v>24.3467468531469</v>
      </c>
      <c r="AQ456">
        <v>3.21057095809657e-05</v>
      </c>
      <c r="AR456">
        <v>78.9869845117547</v>
      </c>
      <c r="AS456">
        <v>56</v>
      </c>
      <c r="AT456">
        <v>11</v>
      </c>
      <c r="AU456">
        <f>IF(AS456*$H$13&gt;=AW456,1.0,(AW456/(AW456-AS456*$H$13)))</f>
        <v>0</v>
      </c>
      <c r="AV456">
        <f>(AU456-1)*100</f>
        <v>0</v>
      </c>
      <c r="AW456">
        <f>MAX(0,($B$13+$C$13*BV456)/(1+$D$13*BV456)*BO456/(BQ456+273)*$E$13)</f>
        <v>0</v>
      </c>
      <c r="AX456">
        <f>$B$11*BW456+$C$11*BX456+$F$11*CI456*(1-CL456)</f>
        <v>0</v>
      </c>
      <c r="AY456">
        <f>AX456*AZ456</f>
        <v>0</v>
      </c>
      <c r="AZ456">
        <f>($B$11*$D$9+$C$11*$D$9+$F$11*((CV456+CN456)/MAX(CV456+CN456+CW456, 0.1)*$I$9+CW456/MAX(CV456+CN456+CW456, 0.1)*$J$9))/($B$11+$C$11+$F$11)</f>
        <v>0</v>
      </c>
      <c r="BA456">
        <f>($B$11*$K$9+$C$11*$K$9+$F$11*((CV456+CN456)/MAX(CV456+CN456+CW456, 0.1)*$P$9+CW456/MAX(CV456+CN456+CW456, 0.1)*$Q$9))/($B$11+$C$11+$F$11)</f>
        <v>0</v>
      </c>
      <c r="BB456">
        <v>2.18</v>
      </c>
      <c r="BC456">
        <v>0.5</v>
      </c>
      <c r="BD456" t="s">
        <v>355</v>
      </c>
      <c r="BE456">
        <v>2</v>
      </c>
      <c r="BF456" t="b">
        <v>1</v>
      </c>
      <c r="BG456">
        <v>1656178564.25</v>
      </c>
      <c r="BH456">
        <v>1387.45785714286</v>
      </c>
      <c r="BI456">
        <v>1443.745</v>
      </c>
      <c r="BJ456">
        <v>24.3426964285714</v>
      </c>
      <c r="BK456">
        <v>21.6114928571429</v>
      </c>
      <c r="BL456">
        <v>1384.49821428571</v>
      </c>
      <c r="BM456">
        <v>24.2911535714286</v>
      </c>
      <c r="BN456">
        <v>500.014107142857</v>
      </c>
      <c r="BO456">
        <v>76.3359642857143</v>
      </c>
      <c r="BP456">
        <v>0.100001457142857</v>
      </c>
      <c r="BQ456">
        <v>27.6575178571429</v>
      </c>
      <c r="BR456">
        <v>28.7470821428571</v>
      </c>
      <c r="BS456">
        <v>999.9</v>
      </c>
      <c r="BT456">
        <v>0</v>
      </c>
      <c r="BU456">
        <v>0</v>
      </c>
      <c r="BV456">
        <v>9986.23107142857</v>
      </c>
      <c r="BW456">
        <v>0</v>
      </c>
      <c r="BX456">
        <v>2182.6775</v>
      </c>
      <c r="BY456">
        <v>-56.2886035714286</v>
      </c>
      <c r="BZ456">
        <v>1422.07464285714</v>
      </c>
      <c r="CA456">
        <v>1475.63678571429</v>
      </c>
      <c r="CB456">
        <v>2.73120857142857</v>
      </c>
      <c r="CC456">
        <v>1443.745</v>
      </c>
      <c r="CD456">
        <v>21.6114928571429</v>
      </c>
      <c r="CE456">
        <v>1.85822285714286</v>
      </c>
      <c r="CF456">
        <v>1.64973428571429</v>
      </c>
      <c r="CG456">
        <v>16.2853678571429</v>
      </c>
      <c r="CH456">
        <v>14.4313642857143</v>
      </c>
      <c r="CI456">
        <v>1999.98642857143</v>
      </c>
      <c r="CJ456">
        <v>0.980001642857143</v>
      </c>
      <c r="CK456">
        <v>0.0199987357142857</v>
      </c>
      <c r="CL456">
        <v>0</v>
      </c>
      <c r="CM456">
        <v>2.42936785714286</v>
      </c>
      <c r="CN456">
        <v>0</v>
      </c>
      <c r="CO456">
        <v>4112.91392857143</v>
      </c>
      <c r="CP456">
        <v>16705.3</v>
      </c>
      <c r="CQ456">
        <v>48.7965</v>
      </c>
      <c r="CR456">
        <v>51.116</v>
      </c>
      <c r="CS456">
        <v>49.955</v>
      </c>
      <c r="CT456">
        <v>48.625</v>
      </c>
      <c r="CU456">
        <v>47.937</v>
      </c>
      <c r="CV456">
        <v>1959.98642857143</v>
      </c>
      <c r="CW456">
        <v>40</v>
      </c>
      <c r="CX456">
        <v>0</v>
      </c>
      <c r="CY456">
        <v>1656178570.8</v>
      </c>
      <c r="CZ456">
        <v>0</v>
      </c>
      <c r="DA456">
        <v>0</v>
      </c>
      <c r="DB456" t="s">
        <v>356</v>
      </c>
      <c r="DC456">
        <v>1656081796.1</v>
      </c>
      <c r="DD456">
        <v>1656081786.6</v>
      </c>
      <c r="DE456">
        <v>0</v>
      </c>
      <c r="DF456">
        <v>0.447</v>
      </c>
      <c r="DG456">
        <v>0.012</v>
      </c>
      <c r="DH456">
        <v>1.816</v>
      </c>
      <c r="DI456">
        <v>-0.091</v>
      </c>
      <c r="DJ456">
        <v>420</v>
      </c>
      <c r="DK456">
        <v>13</v>
      </c>
      <c r="DL456">
        <v>0.64</v>
      </c>
      <c r="DM456">
        <v>0.22</v>
      </c>
      <c r="DN456">
        <v>-56.1449275</v>
      </c>
      <c r="DO456">
        <v>-1.21826228893049</v>
      </c>
      <c r="DP456">
        <v>0.287394880771649</v>
      </c>
      <c r="DQ456">
        <v>0</v>
      </c>
      <c r="DR456">
        <v>2.73764075</v>
      </c>
      <c r="DS456">
        <v>-0.141400187617266</v>
      </c>
      <c r="DT456">
        <v>0.0150701561683183</v>
      </c>
      <c r="DU456">
        <v>0</v>
      </c>
      <c r="DV456">
        <v>0</v>
      </c>
      <c r="DW456">
        <v>2</v>
      </c>
      <c r="DX456" t="s">
        <v>357</v>
      </c>
      <c r="DY456">
        <v>2.79495</v>
      </c>
      <c r="DZ456">
        <v>2.71635</v>
      </c>
      <c r="EA456">
        <v>0.173225</v>
      </c>
      <c r="EB456">
        <v>0.177194</v>
      </c>
      <c r="EC456">
        <v>0.0870635</v>
      </c>
      <c r="ED456">
        <v>0.079514</v>
      </c>
      <c r="EE456">
        <v>22947</v>
      </c>
      <c r="EF456">
        <v>19832.7</v>
      </c>
      <c r="EG456">
        <v>24887.9</v>
      </c>
      <c r="EH456">
        <v>23513</v>
      </c>
      <c r="EI456">
        <v>38879.2</v>
      </c>
      <c r="EJ456">
        <v>35880.3</v>
      </c>
      <c r="EK456">
        <v>45099.5</v>
      </c>
      <c r="EL456">
        <v>42018.6</v>
      </c>
      <c r="EM456">
        <v>1.61087</v>
      </c>
      <c r="EN456">
        <v>2.05673</v>
      </c>
      <c r="EO456">
        <v>0.0492632</v>
      </c>
      <c r="EP456">
        <v>0</v>
      </c>
      <c r="EQ456">
        <v>27.9226</v>
      </c>
      <c r="ER456">
        <v>999.9</v>
      </c>
      <c r="ES456">
        <v>25.027</v>
      </c>
      <c r="ET456">
        <v>41.594</v>
      </c>
      <c r="EU456">
        <v>26.4522</v>
      </c>
      <c r="EV456">
        <v>52.7236</v>
      </c>
      <c r="EW456">
        <v>32.9567</v>
      </c>
      <c r="EX456">
        <v>2</v>
      </c>
      <c r="EY456">
        <v>0.650683</v>
      </c>
      <c r="EZ456">
        <v>4.74319</v>
      </c>
      <c r="FA456">
        <v>20.1763</v>
      </c>
      <c r="FB456">
        <v>5.23346</v>
      </c>
      <c r="FC456">
        <v>11.992</v>
      </c>
      <c r="FD456">
        <v>4.95525</v>
      </c>
      <c r="FE456">
        <v>3.30398</v>
      </c>
      <c r="FF456">
        <v>9999</v>
      </c>
      <c r="FG456">
        <v>313.3</v>
      </c>
      <c r="FH456">
        <v>3914.9</v>
      </c>
      <c r="FI456">
        <v>9999</v>
      </c>
      <c r="FJ456">
        <v>1.86815</v>
      </c>
      <c r="FK456">
        <v>1.86401</v>
      </c>
      <c r="FL456">
        <v>1.87136</v>
      </c>
      <c r="FM456">
        <v>1.86263</v>
      </c>
      <c r="FN456">
        <v>1.86188</v>
      </c>
      <c r="FO456">
        <v>1.86825</v>
      </c>
      <c r="FP456">
        <v>1.85839</v>
      </c>
      <c r="FQ456">
        <v>1.86462</v>
      </c>
      <c r="FR456">
        <v>5</v>
      </c>
      <c r="FS456">
        <v>0</v>
      </c>
      <c r="FT456">
        <v>0</v>
      </c>
      <c r="FU456">
        <v>0</v>
      </c>
      <c r="FV456" t="s">
        <v>358</v>
      </c>
      <c r="FW456" t="s">
        <v>359</v>
      </c>
      <c r="FX456" t="s">
        <v>360</v>
      </c>
      <c r="FY456" t="s">
        <v>360</v>
      </c>
      <c r="FZ456" t="s">
        <v>360</v>
      </c>
      <c r="GA456" t="s">
        <v>360</v>
      </c>
      <c r="GB456">
        <v>0</v>
      </c>
      <c r="GC456">
        <v>100</v>
      </c>
      <c r="GD456">
        <v>100</v>
      </c>
      <c r="GE456">
        <v>3.02</v>
      </c>
      <c r="GF456">
        <v>0.0516</v>
      </c>
      <c r="GG456">
        <v>0.394990895927804</v>
      </c>
      <c r="GH456">
        <v>0.00311535208462502</v>
      </c>
      <c r="GI456">
        <v>-2.16445174003142e-06</v>
      </c>
      <c r="GJ456">
        <v>9.0383515404126e-10</v>
      </c>
      <c r="GK456">
        <v>0.0515542376217994</v>
      </c>
      <c r="GL456">
        <v>0</v>
      </c>
      <c r="GM456">
        <v>0</v>
      </c>
      <c r="GN456">
        <v>0</v>
      </c>
      <c r="GO456">
        <v>18</v>
      </c>
      <c r="GP456">
        <v>2154</v>
      </c>
      <c r="GQ456">
        <v>2</v>
      </c>
      <c r="GR456">
        <v>17</v>
      </c>
      <c r="GS456">
        <v>1612.9</v>
      </c>
      <c r="GT456">
        <v>1613.1</v>
      </c>
      <c r="GU456">
        <v>3.59009</v>
      </c>
      <c r="GV456">
        <v>2.36206</v>
      </c>
      <c r="GW456">
        <v>1.99829</v>
      </c>
      <c r="GX456">
        <v>2.65869</v>
      </c>
      <c r="GY456">
        <v>2.09351</v>
      </c>
      <c r="GZ456">
        <v>2.40356</v>
      </c>
      <c r="HA456">
        <v>45.3188</v>
      </c>
      <c r="HB456">
        <v>14.3247</v>
      </c>
      <c r="HC456">
        <v>18</v>
      </c>
      <c r="HD456">
        <v>378.056</v>
      </c>
      <c r="HE456">
        <v>678.663</v>
      </c>
      <c r="HF456">
        <v>23.001</v>
      </c>
      <c r="HG456">
        <v>35.3737</v>
      </c>
      <c r="HH456">
        <v>30.0002</v>
      </c>
      <c r="HI456">
        <v>35.4125</v>
      </c>
      <c r="HJ456">
        <v>35.3793</v>
      </c>
      <c r="HK456">
        <v>71.8363</v>
      </c>
      <c r="HL456">
        <v>11.4197</v>
      </c>
      <c r="HM456">
        <v>1.96569</v>
      </c>
      <c r="HN456">
        <v>23</v>
      </c>
      <c r="HO456">
        <v>1489.51</v>
      </c>
      <c r="HP456">
        <v>21.7165</v>
      </c>
      <c r="HQ456">
        <v>95.3706</v>
      </c>
      <c r="HR456">
        <v>98.7251</v>
      </c>
    </row>
    <row r="457" spans="1:226">
      <c r="A457">
        <v>441</v>
      </c>
      <c r="B457">
        <v>1656178577</v>
      </c>
      <c r="C457">
        <v>8780.5</v>
      </c>
      <c r="D457" t="s">
        <v>1244</v>
      </c>
      <c r="E457" t="s">
        <v>1245</v>
      </c>
      <c r="F457">
        <v>5</v>
      </c>
      <c r="G457" t="s">
        <v>1069</v>
      </c>
      <c r="H457" t="s">
        <v>354</v>
      </c>
      <c r="I457">
        <v>1656178569.51852</v>
      </c>
      <c r="J457">
        <f>(K457)/1000</f>
        <v>0</v>
      </c>
      <c r="K457">
        <f>IF(BF457, AN457, AH457)</f>
        <v>0</v>
      </c>
      <c r="L457">
        <f>IF(BF457, AI457, AG457)</f>
        <v>0</v>
      </c>
      <c r="M457">
        <f>BH457 - IF(AU457&gt;1, L457*BB457*100.0/(AW457*BV457), 0)</f>
        <v>0</v>
      </c>
      <c r="N457">
        <f>((T457-J457/2)*M457-L457)/(T457+J457/2)</f>
        <v>0</v>
      </c>
      <c r="O457">
        <f>N457*(BO457+BP457)/1000.0</f>
        <v>0</v>
      </c>
      <c r="P457">
        <f>(BH457 - IF(AU457&gt;1, L457*BB457*100.0/(AW457*BV457), 0))*(BO457+BP457)/1000.0</f>
        <v>0</v>
      </c>
      <c r="Q457">
        <f>2.0/((1/S457-1/R457)+SIGN(S457)*SQRT((1/S457-1/R457)*(1/S457-1/R457) + 4*BC457/((BC457+1)*(BC457+1))*(2*1/S457*1/R457-1/R457*1/R457)))</f>
        <v>0</v>
      </c>
      <c r="R457">
        <f>IF(LEFT(BD457,1)&lt;&gt;"0",IF(LEFT(BD457,1)="1",3.0,BE457),$D$5+$E$5*(BV457*BO457/($K$5*1000))+$F$5*(BV457*BO457/($K$5*1000))*MAX(MIN(BB457,$J$5),$I$5)*MAX(MIN(BB457,$J$5),$I$5)+$G$5*MAX(MIN(BB457,$J$5),$I$5)*(BV457*BO457/($K$5*1000))+$H$5*(BV457*BO457/($K$5*1000))*(BV457*BO457/($K$5*1000)))</f>
        <v>0</v>
      </c>
      <c r="S457">
        <f>J457*(1000-(1000*0.61365*exp(17.502*W457/(240.97+W457))/(BO457+BP457)+BJ457)/2)/(1000*0.61365*exp(17.502*W457/(240.97+W457))/(BO457+BP457)-BJ457)</f>
        <v>0</v>
      </c>
      <c r="T457">
        <f>1/((BC457+1)/(Q457/1.6)+1/(R457/1.37)) + BC457/((BC457+1)/(Q457/1.6) + BC457/(R457/1.37))</f>
        <v>0</v>
      </c>
      <c r="U457">
        <f>(AX457*BA457)</f>
        <v>0</v>
      </c>
      <c r="V457">
        <f>(BQ457+(U457+2*0.95*5.67E-8*(((BQ457+$B$7)+273)^4-(BQ457+273)^4)-44100*J457)/(1.84*29.3*R457+8*0.95*5.67E-8*(BQ457+273)^3))</f>
        <v>0</v>
      </c>
      <c r="W457">
        <f>($C$7*BR457+$D$7*BS457+$E$7*V457)</f>
        <v>0</v>
      </c>
      <c r="X457">
        <f>0.61365*exp(17.502*W457/(240.97+W457))</f>
        <v>0</v>
      </c>
      <c r="Y457">
        <f>(Z457/AA457*100)</f>
        <v>0</v>
      </c>
      <c r="Z457">
        <f>BJ457*(BO457+BP457)/1000</f>
        <v>0</v>
      </c>
      <c r="AA457">
        <f>0.61365*exp(17.502*BQ457/(240.97+BQ457))</f>
        <v>0</v>
      </c>
      <c r="AB457">
        <f>(X457-BJ457*(BO457+BP457)/1000)</f>
        <v>0</v>
      </c>
      <c r="AC457">
        <f>(-J457*44100)</f>
        <v>0</v>
      </c>
      <c r="AD457">
        <f>2*29.3*R457*0.92*(BQ457-W457)</f>
        <v>0</v>
      </c>
      <c r="AE457">
        <f>2*0.95*5.67E-8*(((BQ457+$B$7)+273)^4-(W457+273)^4)</f>
        <v>0</v>
      </c>
      <c r="AF457">
        <f>U457+AE457+AC457+AD457</f>
        <v>0</v>
      </c>
      <c r="AG457">
        <f>BN457*AU457*(BI457-BH457*(1000-AU457*BK457)/(1000-AU457*BJ457))/(100*BB457)</f>
        <v>0</v>
      </c>
      <c r="AH457">
        <f>1000*BN457*AU457*(BJ457-BK457)/(100*BB457*(1000-AU457*BJ457))</f>
        <v>0</v>
      </c>
      <c r="AI457">
        <f>(AJ457 - AK457 - BO457*1E3/(8.314*(BQ457+273.15)) * AM457/BN457 * AL457) * BN457/(100*BB457) * (1000 - BK457)/1000</f>
        <v>0</v>
      </c>
      <c r="AJ457">
        <v>1508.37406649013</v>
      </c>
      <c r="AK457">
        <v>1464.42115151515</v>
      </c>
      <c r="AL457">
        <v>3.47689584453496</v>
      </c>
      <c r="AM457">
        <v>66.8791295420707</v>
      </c>
      <c r="AN457">
        <f>(AP457 - AO457 + BO457*1E3/(8.314*(BQ457+273.15)) * AR457/BN457 * AQ457) * BN457/(100*BB457) * 1000/(1000 - AP457)</f>
        <v>0</v>
      </c>
      <c r="AO457">
        <v>21.6346965516447</v>
      </c>
      <c r="AP457">
        <v>24.3463657342657</v>
      </c>
      <c r="AQ457">
        <v>-1.58751327197245e-05</v>
      </c>
      <c r="AR457">
        <v>78.9869845117547</v>
      </c>
      <c r="AS457">
        <v>56</v>
      </c>
      <c r="AT457">
        <v>11</v>
      </c>
      <c r="AU457">
        <f>IF(AS457*$H$13&gt;=AW457,1.0,(AW457/(AW457-AS457*$H$13)))</f>
        <v>0</v>
      </c>
      <c r="AV457">
        <f>(AU457-1)*100</f>
        <v>0</v>
      </c>
      <c r="AW457">
        <f>MAX(0,($B$13+$C$13*BV457)/(1+$D$13*BV457)*BO457/(BQ457+273)*$E$13)</f>
        <v>0</v>
      </c>
      <c r="AX457">
        <f>$B$11*BW457+$C$11*BX457+$F$11*CI457*(1-CL457)</f>
        <v>0</v>
      </c>
      <c r="AY457">
        <f>AX457*AZ457</f>
        <v>0</v>
      </c>
      <c r="AZ457">
        <f>($B$11*$D$9+$C$11*$D$9+$F$11*((CV457+CN457)/MAX(CV457+CN457+CW457, 0.1)*$I$9+CW457/MAX(CV457+CN457+CW457, 0.1)*$J$9))/($B$11+$C$11+$F$11)</f>
        <v>0</v>
      </c>
      <c r="BA457">
        <f>($B$11*$K$9+$C$11*$K$9+$F$11*((CV457+CN457)/MAX(CV457+CN457+CW457, 0.1)*$P$9+CW457/MAX(CV457+CN457+CW457, 0.1)*$Q$9))/($B$11+$C$11+$F$11)</f>
        <v>0</v>
      </c>
      <c r="BB457">
        <v>2.18</v>
      </c>
      <c r="BC457">
        <v>0.5</v>
      </c>
      <c r="BD457" t="s">
        <v>355</v>
      </c>
      <c r="BE457">
        <v>2</v>
      </c>
      <c r="BF457" t="b">
        <v>1</v>
      </c>
      <c r="BG457">
        <v>1656178569.51852</v>
      </c>
      <c r="BH457">
        <v>1405.20259259259</v>
      </c>
      <c r="BI457">
        <v>1461.47925925926</v>
      </c>
      <c r="BJ457">
        <v>24.3435592592593</v>
      </c>
      <c r="BK457">
        <v>21.6262592592593</v>
      </c>
      <c r="BL457">
        <v>1402.20185185185</v>
      </c>
      <c r="BM457">
        <v>24.2920259259259</v>
      </c>
      <c r="BN457">
        <v>500.005111111111</v>
      </c>
      <c r="BO457">
        <v>76.3363740740741</v>
      </c>
      <c r="BP457">
        <v>0.0999550814814815</v>
      </c>
      <c r="BQ457">
        <v>27.6616740740741</v>
      </c>
      <c r="BR457">
        <v>28.7439814814815</v>
      </c>
      <c r="BS457">
        <v>999.9</v>
      </c>
      <c r="BT457">
        <v>0</v>
      </c>
      <c r="BU457">
        <v>0</v>
      </c>
      <c r="BV457">
        <v>9996.69703703703</v>
      </c>
      <c r="BW457">
        <v>0</v>
      </c>
      <c r="BX457">
        <v>2183.75666666667</v>
      </c>
      <c r="BY457">
        <v>-56.2779925925926</v>
      </c>
      <c r="BZ457">
        <v>1440.2637037037</v>
      </c>
      <c r="CA457">
        <v>1493.78518518519</v>
      </c>
      <c r="CB457">
        <v>2.71731444444445</v>
      </c>
      <c r="CC457">
        <v>1461.47925925926</v>
      </c>
      <c r="CD457">
        <v>21.6262592592593</v>
      </c>
      <c r="CE457">
        <v>1.85829962962963</v>
      </c>
      <c r="CF457">
        <v>1.65087</v>
      </c>
      <c r="CG457">
        <v>16.2860148148148</v>
      </c>
      <c r="CH457">
        <v>14.4420074074074</v>
      </c>
      <c r="CI457">
        <v>1999.94888888889</v>
      </c>
      <c r="CJ457">
        <v>0.980001555555556</v>
      </c>
      <c r="CK457">
        <v>0.0199988259259259</v>
      </c>
      <c r="CL457">
        <v>0</v>
      </c>
      <c r="CM457">
        <v>2.4460962962963</v>
      </c>
      <c r="CN457">
        <v>0</v>
      </c>
      <c r="CO457">
        <v>4112.09185185185</v>
      </c>
      <c r="CP457">
        <v>16704.9888888889</v>
      </c>
      <c r="CQ457">
        <v>48.8005185185185</v>
      </c>
      <c r="CR457">
        <v>51.1203333333333</v>
      </c>
      <c r="CS457">
        <v>49.9603333333333</v>
      </c>
      <c r="CT457">
        <v>48.625</v>
      </c>
      <c r="CU457">
        <v>47.937</v>
      </c>
      <c r="CV457">
        <v>1959.94888888889</v>
      </c>
      <c r="CW457">
        <v>40</v>
      </c>
      <c r="CX457">
        <v>0</v>
      </c>
      <c r="CY457">
        <v>1656178576.2</v>
      </c>
      <c r="CZ457">
        <v>0</v>
      </c>
      <c r="DA457">
        <v>0</v>
      </c>
      <c r="DB457" t="s">
        <v>356</v>
      </c>
      <c r="DC457">
        <v>1656081796.1</v>
      </c>
      <c r="DD457">
        <v>1656081786.6</v>
      </c>
      <c r="DE457">
        <v>0</v>
      </c>
      <c r="DF457">
        <v>0.447</v>
      </c>
      <c r="DG457">
        <v>0.012</v>
      </c>
      <c r="DH457">
        <v>1.816</v>
      </c>
      <c r="DI457">
        <v>-0.091</v>
      </c>
      <c r="DJ457">
        <v>420</v>
      </c>
      <c r="DK457">
        <v>13</v>
      </c>
      <c r="DL457">
        <v>0.64</v>
      </c>
      <c r="DM457">
        <v>0.22</v>
      </c>
      <c r="DN457">
        <v>-56.2759675</v>
      </c>
      <c r="DO457">
        <v>-0.834431144465156</v>
      </c>
      <c r="DP457">
        <v>0.25932622060592</v>
      </c>
      <c r="DQ457">
        <v>0</v>
      </c>
      <c r="DR457">
        <v>2.72777275</v>
      </c>
      <c r="DS457">
        <v>-0.158809193245788</v>
      </c>
      <c r="DT457">
        <v>0.0162532885883904</v>
      </c>
      <c r="DU457">
        <v>0</v>
      </c>
      <c r="DV457">
        <v>0</v>
      </c>
      <c r="DW457">
        <v>2</v>
      </c>
      <c r="DX457" t="s">
        <v>357</v>
      </c>
      <c r="DY457">
        <v>2.79458</v>
      </c>
      <c r="DZ457">
        <v>2.71665</v>
      </c>
      <c r="EA457">
        <v>0.174484</v>
      </c>
      <c r="EB457">
        <v>0.178382</v>
      </c>
      <c r="EC457">
        <v>0.0870662</v>
      </c>
      <c r="ED457">
        <v>0.0795694</v>
      </c>
      <c r="EE457">
        <v>22912.3</v>
      </c>
      <c r="EF457">
        <v>19804</v>
      </c>
      <c r="EG457">
        <v>24888.2</v>
      </c>
      <c r="EH457">
        <v>23513</v>
      </c>
      <c r="EI457">
        <v>38879.1</v>
      </c>
      <c r="EJ457">
        <v>35878.3</v>
      </c>
      <c r="EK457">
        <v>45099.5</v>
      </c>
      <c r="EL457">
        <v>42018.7</v>
      </c>
      <c r="EM457">
        <v>1.61068</v>
      </c>
      <c r="EN457">
        <v>2.05687</v>
      </c>
      <c r="EO457">
        <v>0.0501201</v>
      </c>
      <c r="EP457">
        <v>0</v>
      </c>
      <c r="EQ457">
        <v>27.9214</v>
      </c>
      <c r="ER457">
        <v>999.9</v>
      </c>
      <c r="ES457">
        <v>24.979</v>
      </c>
      <c r="ET457">
        <v>41.583</v>
      </c>
      <c r="EU457">
        <v>26.3899</v>
      </c>
      <c r="EV457">
        <v>52.8237</v>
      </c>
      <c r="EW457">
        <v>33.1891</v>
      </c>
      <c r="EX457">
        <v>2</v>
      </c>
      <c r="EY457">
        <v>0.650274</v>
      </c>
      <c r="EZ457">
        <v>4.74903</v>
      </c>
      <c r="FA457">
        <v>20.176</v>
      </c>
      <c r="FB457">
        <v>5.23316</v>
      </c>
      <c r="FC457">
        <v>11.992</v>
      </c>
      <c r="FD457">
        <v>4.95525</v>
      </c>
      <c r="FE457">
        <v>3.304</v>
      </c>
      <c r="FF457">
        <v>9999</v>
      </c>
      <c r="FG457">
        <v>313.3</v>
      </c>
      <c r="FH457">
        <v>3914.9</v>
      </c>
      <c r="FI457">
        <v>9999</v>
      </c>
      <c r="FJ457">
        <v>1.86816</v>
      </c>
      <c r="FK457">
        <v>1.86402</v>
      </c>
      <c r="FL457">
        <v>1.87134</v>
      </c>
      <c r="FM457">
        <v>1.86264</v>
      </c>
      <c r="FN457">
        <v>1.86188</v>
      </c>
      <c r="FO457">
        <v>1.86823</v>
      </c>
      <c r="FP457">
        <v>1.85837</v>
      </c>
      <c r="FQ457">
        <v>1.86462</v>
      </c>
      <c r="FR457">
        <v>5</v>
      </c>
      <c r="FS457">
        <v>0</v>
      </c>
      <c r="FT457">
        <v>0</v>
      </c>
      <c r="FU457">
        <v>0</v>
      </c>
      <c r="FV457" t="s">
        <v>358</v>
      </c>
      <c r="FW457" t="s">
        <v>359</v>
      </c>
      <c r="FX457" t="s">
        <v>360</v>
      </c>
      <c r="FY457" t="s">
        <v>360</v>
      </c>
      <c r="FZ457" t="s">
        <v>360</v>
      </c>
      <c r="GA457" t="s">
        <v>360</v>
      </c>
      <c r="GB457">
        <v>0</v>
      </c>
      <c r="GC457">
        <v>100</v>
      </c>
      <c r="GD457">
        <v>100</v>
      </c>
      <c r="GE457">
        <v>3.06</v>
      </c>
      <c r="GF457">
        <v>0.0516</v>
      </c>
      <c r="GG457">
        <v>0.394990895927804</v>
      </c>
      <c r="GH457">
        <v>0.00311535208462502</v>
      </c>
      <c r="GI457">
        <v>-2.16445174003142e-06</v>
      </c>
      <c r="GJ457">
        <v>9.0383515404126e-10</v>
      </c>
      <c r="GK457">
        <v>0.0515542376217994</v>
      </c>
      <c r="GL457">
        <v>0</v>
      </c>
      <c r="GM457">
        <v>0</v>
      </c>
      <c r="GN457">
        <v>0</v>
      </c>
      <c r="GO457">
        <v>18</v>
      </c>
      <c r="GP457">
        <v>2154</v>
      </c>
      <c r="GQ457">
        <v>2</v>
      </c>
      <c r="GR457">
        <v>17</v>
      </c>
      <c r="GS457">
        <v>1613</v>
      </c>
      <c r="GT457">
        <v>1613.2</v>
      </c>
      <c r="GU457">
        <v>3.61694</v>
      </c>
      <c r="GV457">
        <v>2.36328</v>
      </c>
      <c r="GW457">
        <v>1.99829</v>
      </c>
      <c r="GX457">
        <v>2.65869</v>
      </c>
      <c r="GY457">
        <v>2.09351</v>
      </c>
      <c r="GZ457">
        <v>2.40356</v>
      </c>
      <c r="HA457">
        <v>45.3188</v>
      </c>
      <c r="HB457">
        <v>14.3247</v>
      </c>
      <c r="HC457">
        <v>18</v>
      </c>
      <c r="HD457">
        <v>377.956</v>
      </c>
      <c r="HE457">
        <v>678.796</v>
      </c>
      <c r="HF457">
        <v>23.0012</v>
      </c>
      <c r="HG457">
        <v>35.3737</v>
      </c>
      <c r="HH457">
        <v>30</v>
      </c>
      <c r="HI457">
        <v>35.414</v>
      </c>
      <c r="HJ457">
        <v>35.3793</v>
      </c>
      <c r="HK457">
        <v>72.3927</v>
      </c>
      <c r="HL457">
        <v>11.1302</v>
      </c>
      <c r="HM457">
        <v>1.96569</v>
      </c>
      <c r="HN457">
        <v>23</v>
      </c>
      <c r="HO457">
        <v>1509.7</v>
      </c>
      <c r="HP457">
        <v>21.7248</v>
      </c>
      <c r="HQ457">
        <v>95.3711</v>
      </c>
      <c r="HR457">
        <v>98.7253</v>
      </c>
    </row>
    <row r="458" spans="1:226">
      <c r="A458">
        <v>442</v>
      </c>
      <c r="B458">
        <v>1656178582</v>
      </c>
      <c r="C458">
        <v>8785.5</v>
      </c>
      <c r="D458" t="s">
        <v>1246</v>
      </c>
      <c r="E458" t="s">
        <v>1247</v>
      </c>
      <c r="F458">
        <v>5</v>
      </c>
      <c r="G458" t="s">
        <v>1069</v>
      </c>
      <c r="H458" t="s">
        <v>354</v>
      </c>
      <c r="I458">
        <v>1656178574.23214</v>
      </c>
      <c r="J458">
        <f>(K458)/1000</f>
        <v>0</v>
      </c>
      <c r="K458">
        <f>IF(BF458, AN458, AH458)</f>
        <v>0</v>
      </c>
      <c r="L458">
        <f>IF(BF458, AI458, AG458)</f>
        <v>0</v>
      </c>
      <c r="M458">
        <f>BH458 - IF(AU458&gt;1, L458*BB458*100.0/(AW458*BV458), 0)</f>
        <v>0</v>
      </c>
      <c r="N458">
        <f>((T458-J458/2)*M458-L458)/(T458+J458/2)</f>
        <v>0</v>
      </c>
      <c r="O458">
        <f>N458*(BO458+BP458)/1000.0</f>
        <v>0</v>
      </c>
      <c r="P458">
        <f>(BH458 - IF(AU458&gt;1, L458*BB458*100.0/(AW458*BV458), 0))*(BO458+BP458)/1000.0</f>
        <v>0</v>
      </c>
      <c r="Q458">
        <f>2.0/((1/S458-1/R458)+SIGN(S458)*SQRT((1/S458-1/R458)*(1/S458-1/R458) + 4*BC458/((BC458+1)*(BC458+1))*(2*1/S458*1/R458-1/R458*1/R458)))</f>
        <v>0</v>
      </c>
      <c r="R458">
        <f>IF(LEFT(BD458,1)&lt;&gt;"0",IF(LEFT(BD458,1)="1",3.0,BE458),$D$5+$E$5*(BV458*BO458/($K$5*1000))+$F$5*(BV458*BO458/($K$5*1000))*MAX(MIN(BB458,$J$5),$I$5)*MAX(MIN(BB458,$J$5),$I$5)+$G$5*MAX(MIN(BB458,$J$5),$I$5)*(BV458*BO458/($K$5*1000))+$H$5*(BV458*BO458/($K$5*1000))*(BV458*BO458/($K$5*1000)))</f>
        <v>0</v>
      </c>
      <c r="S458">
        <f>J458*(1000-(1000*0.61365*exp(17.502*W458/(240.97+W458))/(BO458+BP458)+BJ458)/2)/(1000*0.61365*exp(17.502*W458/(240.97+W458))/(BO458+BP458)-BJ458)</f>
        <v>0</v>
      </c>
      <c r="T458">
        <f>1/((BC458+1)/(Q458/1.6)+1/(R458/1.37)) + BC458/((BC458+1)/(Q458/1.6) + BC458/(R458/1.37))</f>
        <v>0</v>
      </c>
      <c r="U458">
        <f>(AX458*BA458)</f>
        <v>0</v>
      </c>
      <c r="V458">
        <f>(BQ458+(U458+2*0.95*5.67E-8*(((BQ458+$B$7)+273)^4-(BQ458+273)^4)-44100*J458)/(1.84*29.3*R458+8*0.95*5.67E-8*(BQ458+273)^3))</f>
        <v>0</v>
      </c>
      <c r="W458">
        <f>($C$7*BR458+$D$7*BS458+$E$7*V458)</f>
        <v>0</v>
      </c>
      <c r="X458">
        <f>0.61365*exp(17.502*W458/(240.97+W458))</f>
        <v>0</v>
      </c>
      <c r="Y458">
        <f>(Z458/AA458*100)</f>
        <v>0</v>
      </c>
      <c r="Z458">
        <f>BJ458*(BO458+BP458)/1000</f>
        <v>0</v>
      </c>
      <c r="AA458">
        <f>0.61365*exp(17.502*BQ458/(240.97+BQ458))</f>
        <v>0</v>
      </c>
      <c r="AB458">
        <f>(X458-BJ458*(BO458+BP458)/1000)</f>
        <v>0</v>
      </c>
      <c r="AC458">
        <f>(-J458*44100)</f>
        <v>0</v>
      </c>
      <c r="AD458">
        <f>2*29.3*R458*0.92*(BQ458-W458)</f>
        <v>0</v>
      </c>
      <c r="AE458">
        <f>2*0.95*5.67E-8*(((BQ458+$B$7)+273)^4-(W458+273)^4)</f>
        <v>0</v>
      </c>
      <c r="AF458">
        <f>U458+AE458+AC458+AD458</f>
        <v>0</v>
      </c>
      <c r="AG458">
        <f>BN458*AU458*(BI458-BH458*(1000-AU458*BK458)/(1000-AU458*BJ458))/(100*BB458)</f>
        <v>0</v>
      </c>
      <c r="AH458">
        <f>1000*BN458*AU458*(BJ458-BK458)/(100*BB458*(1000-AU458*BJ458))</f>
        <v>0</v>
      </c>
      <c r="AI458">
        <f>(AJ458 - AK458 - BO458*1E3/(8.314*(BQ458+273.15)) * AM458/BN458 * AL458) * BN458/(100*BB458) * (1000 - BK458)/1000</f>
        <v>0</v>
      </c>
      <c r="AJ458">
        <v>1525.18250755732</v>
      </c>
      <c r="AK458">
        <v>1481.17515151515</v>
      </c>
      <c r="AL458">
        <v>3.35173506486663</v>
      </c>
      <c r="AM458">
        <v>66.8791295420707</v>
      </c>
      <c r="AN458">
        <f>(AP458 - AO458 + BO458*1E3/(8.314*(BQ458+273.15)) * AR458/BN458 * AQ458) * BN458/(100*BB458) * 1000/(1000 - AP458)</f>
        <v>0</v>
      </c>
      <c r="AO458">
        <v>21.6645509906312</v>
      </c>
      <c r="AP458">
        <v>24.3517881118881</v>
      </c>
      <c r="AQ458">
        <v>2.14469421432061e-05</v>
      </c>
      <c r="AR458">
        <v>78.9869845117547</v>
      </c>
      <c r="AS458">
        <v>56</v>
      </c>
      <c r="AT458">
        <v>11</v>
      </c>
      <c r="AU458">
        <f>IF(AS458*$H$13&gt;=AW458,1.0,(AW458/(AW458-AS458*$H$13)))</f>
        <v>0</v>
      </c>
      <c r="AV458">
        <f>(AU458-1)*100</f>
        <v>0</v>
      </c>
      <c r="AW458">
        <f>MAX(0,($B$13+$C$13*BV458)/(1+$D$13*BV458)*BO458/(BQ458+273)*$E$13)</f>
        <v>0</v>
      </c>
      <c r="AX458">
        <f>$B$11*BW458+$C$11*BX458+$F$11*CI458*(1-CL458)</f>
        <v>0</v>
      </c>
      <c r="AY458">
        <f>AX458*AZ458</f>
        <v>0</v>
      </c>
      <c r="AZ458">
        <f>($B$11*$D$9+$C$11*$D$9+$F$11*((CV458+CN458)/MAX(CV458+CN458+CW458, 0.1)*$I$9+CW458/MAX(CV458+CN458+CW458, 0.1)*$J$9))/($B$11+$C$11+$F$11)</f>
        <v>0</v>
      </c>
      <c r="BA458">
        <f>($B$11*$K$9+$C$11*$K$9+$F$11*((CV458+CN458)/MAX(CV458+CN458+CW458, 0.1)*$P$9+CW458/MAX(CV458+CN458+CW458, 0.1)*$Q$9))/($B$11+$C$11+$F$11)</f>
        <v>0</v>
      </c>
      <c r="BB458">
        <v>2.18</v>
      </c>
      <c r="BC458">
        <v>0.5</v>
      </c>
      <c r="BD458" t="s">
        <v>355</v>
      </c>
      <c r="BE458">
        <v>2</v>
      </c>
      <c r="BF458" t="b">
        <v>1</v>
      </c>
      <c r="BG458">
        <v>1656178574.23214</v>
      </c>
      <c r="BH458">
        <v>1420.97178571429</v>
      </c>
      <c r="BI458">
        <v>1477.25178571429</v>
      </c>
      <c r="BJ458">
        <v>24.3460428571429</v>
      </c>
      <c r="BK458">
        <v>21.647675</v>
      </c>
      <c r="BL458">
        <v>1417.93392857143</v>
      </c>
      <c r="BM458">
        <v>24.2945035714286</v>
      </c>
      <c r="BN458">
        <v>500.020142857143</v>
      </c>
      <c r="BO458">
        <v>76.3364535714286</v>
      </c>
      <c r="BP458">
        <v>0.100075885714286</v>
      </c>
      <c r="BQ458">
        <v>27.6673321428571</v>
      </c>
      <c r="BR458">
        <v>28.7433428571429</v>
      </c>
      <c r="BS458">
        <v>999.9</v>
      </c>
      <c r="BT458">
        <v>0</v>
      </c>
      <c r="BU458">
        <v>0</v>
      </c>
      <c r="BV458">
        <v>9992.64535714286</v>
      </c>
      <c r="BW458">
        <v>0</v>
      </c>
      <c r="BX458">
        <v>2184.10857142857</v>
      </c>
      <c r="BY458">
        <v>-56.2801392857143</v>
      </c>
      <c r="BZ458">
        <v>1456.43071428571</v>
      </c>
      <c r="CA458">
        <v>1509.93928571429</v>
      </c>
      <c r="CB458">
        <v>2.69837928571429</v>
      </c>
      <c r="CC458">
        <v>1477.25178571429</v>
      </c>
      <c r="CD458">
        <v>21.647675</v>
      </c>
      <c r="CE458">
        <v>1.85849</v>
      </c>
      <c r="CF458">
        <v>1.65250714285714</v>
      </c>
      <c r="CG458">
        <v>16.2876285714286</v>
      </c>
      <c r="CH458">
        <v>14.4573321428571</v>
      </c>
      <c r="CI458">
        <v>1999.96071428571</v>
      </c>
      <c r="CJ458">
        <v>0.980001642857143</v>
      </c>
      <c r="CK458">
        <v>0.0199987357142857</v>
      </c>
      <c r="CL458">
        <v>0</v>
      </c>
      <c r="CM458">
        <v>2.46461071428571</v>
      </c>
      <c r="CN458">
        <v>0</v>
      </c>
      <c r="CO458">
        <v>4111.89892857143</v>
      </c>
      <c r="CP458">
        <v>16705.0892857143</v>
      </c>
      <c r="CQ458">
        <v>48.8031428571428</v>
      </c>
      <c r="CR458">
        <v>51.1205</v>
      </c>
      <c r="CS458">
        <v>49.9685</v>
      </c>
      <c r="CT458">
        <v>48.625</v>
      </c>
      <c r="CU458">
        <v>47.937</v>
      </c>
      <c r="CV458">
        <v>1959.96071428571</v>
      </c>
      <c r="CW458">
        <v>40</v>
      </c>
      <c r="CX458">
        <v>0</v>
      </c>
      <c r="CY458">
        <v>1656178581</v>
      </c>
      <c r="CZ458">
        <v>0</v>
      </c>
      <c r="DA458">
        <v>0</v>
      </c>
      <c r="DB458" t="s">
        <v>356</v>
      </c>
      <c r="DC458">
        <v>1656081796.1</v>
      </c>
      <c r="DD458">
        <v>1656081786.6</v>
      </c>
      <c r="DE458">
        <v>0</v>
      </c>
      <c r="DF458">
        <v>0.447</v>
      </c>
      <c r="DG458">
        <v>0.012</v>
      </c>
      <c r="DH458">
        <v>1.816</v>
      </c>
      <c r="DI458">
        <v>-0.091</v>
      </c>
      <c r="DJ458">
        <v>420</v>
      </c>
      <c r="DK458">
        <v>13</v>
      </c>
      <c r="DL458">
        <v>0.64</v>
      </c>
      <c r="DM458">
        <v>0.22</v>
      </c>
      <c r="DN458">
        <v>-56.2739375</v>
      </c>
      <c r="DO458">
        <v>0.258019136960697</v>
      </c>
      <c r="DP458">
        <v>0.230052537138259</v>
      </c>
      <c r="DQ458">
        <v>0</v>
      </c>
      <c r="DR458">
        <v>2.71112775</v>
      </c>
      <c r="DS458">
        <v>-0.209584277673554</v>
      </c>
      <c r="DT458">
        <v>0.0214971185845336</v>
      </c>
      <c r="DU458">
        <v>0</v>
      </c>
      <c r="DV458">
        <v>0</v>
      </c>
      <c r="DW458">
        <v>2</v>
      </c>
      <c r="DX458" t="s">
        <v>357</v>
      </c>
      <c r="DY458">
        <v>2.795</v>
      </c>
      <c r="DZ458">
        <v>2.71651</v>
      </c>
      <c r="EA458">
        <v>0.175691</v>
      </c>
      <c r="EB458">
        <v>0.179585</v>
      </c>
      <c r="EC458">
        <v>0.0870781</v>
      </c>
      <c r="ED458">
        <v>0.0796517</v>
      </c>
      <c r="EE458">
        <v>22878.5</v>
      </c>
      <c r="EF458">
        <v>19775.2</v>
      </c>
      <c r="EG458">
        <v>24887.9</v>
      </c>
      <c r="EH458">
        <v>23513.2</v>
      </c>
      <c r="EI458">
        <v>38878.7</v>
      </c>
      <c r="EJ458">
        <v>35875.1</v>
      </c>
      <c r="EK458">
        <v>45099.5</v>
      </c>
      <c r="EL458">
        <v>42018.8</v>
      </c>
      <c r="EM458">
        <v>1.61115</v>
      </c>
      <c r="EN458">
        <v>2.0568</v>
      </c>
      <c r="EO458">
        <v>0.0516027</v>
      </c>
      <c r="EP458">
        <v>0</v>
      </c>
      <c r="EQ458">
        <v>27.922</v>
      </c>
      <c r="ER458">
        <v>999.9</v>
      </c>
      <c r="ES458">
        <v>25.003</v>
      </c>
      <c r="ET458">
        <v>41.594</v>
      </c>
      <c r="EU458">
        <v>26.4285</v>
      </c>
      <c r="EV458">
        <v>52.6537</v>
      </c>
      <c r="EW458">
        <v>33.0288</v>
      </c>
      <c r="EX458">
        <v>2</v>
      </c>
      <c r="EY458">
        <v>0.650752</v>
      </c>
      <c r="EZ458">
        <v>4.75565</v>
      </c>
      <c r="FA458">
        <v>20.1757</v>
      </c>
      <c r="FB458">
        <v>5.23361</v>
      </c>
      <c r="FC458">
        <v>11.992</v>
      </c>
      <c r="FD458">
        <v>4.9554</v>
      </c>
      <c r="FE458">
        <v>3.30393</v>
      </c>
      <c r="FF458">
        <v>9999</v>
      </c>
      <c r="FG458">
        <v>313.3</v>
      </c>
      <c r="FH458">
        <v>3915.2</v>
      </c>
      <c r="FI458">
        <v>9999</v>
      </c>
      <c r="FJ458">
        <v>1.86815</v>
      </c>
      <c r="FK458">
        <v>1.86401</v>
      </c>
      <c r="FL458">
        <v>1.87134</v>
      </c>
      <c r="FM458">
        <v>1.86264</v>
      </c>
      <c r="FN458">
        <v>1.86188</v>
      </c>
      <c r="FO458">
        <v>1.86826</v>
      </c>
      <c r="FP458">
        <v>1.85838</v>
      </c>
      <c r="FQ458">
        <v>1.86462</v>
      </c>
      <c r="FR458">
        <v>5</v>
      </c>
      <c r="FS458">
        <v>0</v>
      </c>
      <c r="FT458">
        <v>0</v>
      </c>
      <c r="FU458">
        <v>0</v>
      </c>
      <c r="FV458" t="s">
        <v>358</v>
      </c>
      <c r="FW458" t="s">
        <v>359</v>
      </c>
      <c r="FX458" t="s">
        <v>360</v>
      </c>
      <c r="FY458" t="s">
        <v>360</v>
      </c>
      <c r="FZ458" t="s">
        <v>360</v>
      </c>
      <c r="GA458" t="s">
        <v>360</v>
      </c>
      <c r="GB458">
        <v>0</v>
      </c>
      <c r="GC458">
        <v>100</v>
      </c>
      <c r="GD458">
        <v>100</v>
      </c>
      <c r="GE458">
        <v>3.1</v>
      </c>
      <c r="GF458">
        <v>0.0515</v>
      </c>
      <c r="GG458">
        <v>0.394990895927804</v>
      </c>
      <c r="GH458">
        <v>0.00311535208462502</v>
      </c>
      <c r="GI458">
        <v>-2.16445174003142e-06</v>
      </c>
      <c r="GJ458">
        <v>9.0383515404126e-10</v>
      </c>
      <c r="GK458">
        <v>0.0515542376217994</v>
      </c>
      <c r="GL458">
        <v>0</v>
      </c>
      <c r="GM458">
        <v>0</v>
      </c>
      <c r="GN458">
        <v>0</v>
      </c>
      <c r="GO458">
        <v>18</v>
      </c>
      <c r="GP458">
        <v>2154</v>
      </c>
      <c r="GQ458">
        <v>2</v>
      </c>
      <c r="GR458">
        <v>17</v>
      </c>
      <c r="GS458">
        <v>1613.1</v>
      </c>
      <c r="GT458">
        <v>1613.3</v>
      </c>
      <c r="GU458">
        <v>3.64868</v>
      </c>
      <c r="GV458">
        <v>2.36328</v>
      </c>
      <c r="GW458">
        <v>1.99829</v>
      </c>
      <c r="GX458">
        <v>2.65869</v>
      </c>
      <c r="GY458">
        <v>2.09351</v>
      </c>
      <c r="GZ458">
        <v>2.39624</v>
      </c>
      <c r="HA458">
        <v>45.3188</v>
      </c>
      <c r="HB458">
        <v>14.3159</v>
      </c>
      <c r="HC458">
        <v>18</v>
      </c>
      <c r="HD458">
        <v>378.223</v>
      </c>
      <c r="HE458">
        <v>678.746</v>
      </c>
      <c r="HF458">
        <v>23.0012</v>
      </c>
      <c r="HG458">
        <v>35.3737</v>
      </c>
      <c r="HH458">
        <v>30.0002</v>
      </c>
      <c r="HI458">
        <v>35.4157</v>
      </c>
      <c r="HJ458">
        <v>35.3809</v>
      </c>
      <c r="HK458">
        <v>73.0078</v>
      </c>
      <c r="HL458">
        <v>11.1302</v>
      </c>
      <c r="HM458">
        <v>1.96569</v>
      </c>
      <c r="HN458">
        <v>23</v>
      </c>
      <c r="HO458">
        <v>1523.34</v>
      </c>
      <c r="HP458">
        <v>21.7412</v>
      </c>
      <c r="HQ458">
        <v>95.3708</v>
      </c>
      <c r="HR458">
        <v>98.7258</v>
      </c>
    </row>
    <row r="459" spans="1:226">
      <c r="A459">
        <v>443</v>
      </c>
      <c r="B459">
        <v>1656178587</v>
      </c>
      <c r="C459">
        <v>8790.5</v>
      </c>
      <c r="D459" t="s">
        <v>1248</v>
      </c>
      <c r="E459" t="s">
        <v>1249</v>
      </c>
      <c r="F459">
        <v>5</v>
      </c>
      <c r="G459" t="s">
        <v>1069</v>
      </c>
      <c r="H459" t="s">
        <v>354</v>
      </c>
      <c r="I459">
        <v>1656178579.5</v>
      </c>
      <c r="J459">
        <f>(K459)/1000</f>
        <v>0</v>
      </c>
      <c r="K459">
        <f>IF(BF459, AN459, AH459)</f>
        <v>0</v>
      </c>
      <c r="L459">
        <f>IF(BF459, AI459, AG459)</f>
        <v>0</v>
      </c>
      <c r="M459">
        <f>BH459 - IF(AU459&gt;1, L459*BB459*100.0/(AW459*BV459), 0)</f>
        <v>0</v>
      </c>
      <c r="N459">
        <f>((T459-J459/2)*M459-L459)/(T459+J459/2)</f>
        <v>0</v>
      </c>
      <c r="O459">
        <f>N459*(BO459+BP459)/1000.0</f>
        <v>0</v>
      </c>
      <c r="P459">
        <f>(BH459 - IF(AU459&gt;1, L459*BB459*100.0/(AW459*BV459), 0))*(BO459+BP459)/1000.0</f>
        <v>0</v>
      </c>
      <c r="Q459">
        <f>2.0/((1/S459-1/R459)+SIGN(S459)*SQRT((1/S459-1/R459)*(1/S459-1/R459) + 4*BC459/((BC459+1)*(BC459+1))*(2*1/S459*1/R459-1/R459*1/R459)))</f>
        <v>0</v>
      </c>
      <c r="R459">
        <f>IF(LEFT(BD459,1)&lt;&gt;"0",IF(LEFT(BD459,1)="1",3.0,BE459),$D$5+$E$5*(BV459*BO459/($K$5*1000))+$F$5*(BV459*BO459/($K$5*1000))*MAX(MIN(BB459,$J$5),$I$5)*MAX(MIN(BB459,$J$5),$I$5)+$G$5*MAX(MIN(BB459,$J$5),$I$5)*(BV459*BO459/($K$5*1000))+$H$5*(BV459*BO459/($K$5*1000))*(BV459*BO459/($K$5*1000)))</f>
        <v>0</v>
      </c>
      <c r="S459">
        <f>J459*(1000-(1000*0.61365*exp(17.502*W459/(240.97+W459))/(BO459+BP459)+BJ459)/2)/(1000*0.61365*exp(17.502*W459/(240.97+W459))/(BO459+BP459)-BJ459)</f>
        <v>0</v>
      </c>
      <c r="T459">
        <f>1/((BC459+1)/(Q459/1.6)+1/(R459/1.37)) + BC459/((BC459+1)/(Q459/1.6) + BC459/(R459/1.37))</f>
        <v>0</v>
      </c>
      <c r="U459">
        <f>(AX459*BA459)</f>
        <v>0</v>
      </c>
      <c r="V459">
        <f>(BQ459+(U459+2*0.95*5.67E-8*(((BQ459+$B$7)+273)^4-(BQ459+273)^4)-44100*J459)/(1.84*29.3*R459+8*0.95*5.67E-8*(BQ459+273)^3))</f>
        <v>0</v>
      </c>
      <c r="W459">
        <f>($C$7*BR459+$D$7*BS459+$E$7*V459)</f>
        <v>0</v>
      </c>
      <c r="X459">
        <f>0.61365*exp(17.502*W459/(240.97+W459))</f>
        <v>0</v>
      </c>
      <c r="Y459">
        <f>(Z459/AA459*100)</f>
        <v>0</v>
      </c>
      <c r="Z459">
        <f>BJ459*(BO459+BP459)/1000</f>
        <v>0</v>
      </c>
      <c r="AA459">
        <f>0.61365*exp(17.502*BQ459/(240.97+BQ459))</f>
        <v>0</v>
      </c>
      <c r="AB459">
        <f>(X459-BJ459*(BO459+BP459)/1000)</f>
        <v>0</v>
      </c>
      <c r="AC459">
        <f>(-J459*44100)</f>
        <v>0</v>
      </c>
      <c r="AD459">
        <f>2*29.3*R459*0.92*(BQ459-W459)</f>
        <v>0</v>
      </c>
      <c r="AE459">
        <f>2*0.95*5.67E-8*(((BQ459+$B$7)+273)^4-(W459+273)^4)</f>
        <v>0</v>
      </c>
      <c r="AF459">
        <f>U459+AE459+AC459+AD459</f>
        <v>0</v>
      </c>
      <c r="AG459">
        <f>BN459*AU459*(BI459-BH459*(1000-AU459*BK459)/(1000-AU459*BJ459))/(100*BB459)</f>
        <v>0</v>
      </c>
      <c r="AH459">
        <f>1000*BN459*AU459*(BJ459-BK459)/(100*BB459*(1000-AU459*BJ459))</f>
        <v>0</v>
      </c>
      <c r="AI459">
        <f>(AJ459 - AK459 - BO459*1E3/(8.314*(BQ459+273.15)) * AM459/BN459 * AL459) * BN459/(100*BB459) * (1000 - BK459)/1000</f>
        <v>0</v>
      </c>
      <c r="AJ459">
        <v>1541.87668176088</v>
      </c>
      <c r="AK459">
        <v>1497.84648484848</v>
      </c>
      <c r="AL459">
        <v>3.31390871705155</v>
      </c>
      <c r="AM459">
        <v>66.8791295420707</v>
      </c>
      <c r="AN459">
        <f>(AP459 - AO459 + BO459*1E3/(8.314*(BQ459+273.15)) * AR459/BN459 * AQ459) * BN459/(100*BB459) * 1000/(1000 - AP459)</f>
        <v>0</v>
      </c>
      <c r="AO459">
        <v>21.6880268469861</v>
      </c>
      <c r="AP459">
        <v>24.3584300699301</v>
      </c>
      <c r="AQ459">
        <v>3.98857355080496e-05</v>
      </c>
      <c r="AR459">
        <v>78.9869845117547</v>
      </c>
      <c r="AS459">
        <v>56</v>
      </c>
      <c r="AT459">
        <v>11</v>
      </c>
      <c r="AU459">
        <f>IF(AS459*$H$13&gt;=AW459,1.0,(AW459/(AW459-AS459*$H$13)))</f>
        <v>0</v>
      </c>
      <c r="AV459">
        <f>(AU459-1)*100</f>
        <v>0</v>
      </c>
      <c r="AW459">
        <f>MAX(0,($B$13+$C$13*BV459)/(1+$D$13*BV459)*BO459/(BQ459+273)*$E$13)</f>
        <v>0</v>
      </c>
      <c r="AX459">
        <f>$B$11*BW459+$C$11*BX459+$F$11*CI459*(1-CL459)</f>
        <v>0</v>
      </c>
      <c r="AY459">
        <f>AX459*AZ459</f>
        <v>0</v>
      </c>
      <c r="AZ459">
        <f>($B$11*$D$9+$C$11*$D$9+$F$11*((CV459+CN459)/MAX(CV459+CN459+CW459, 0.1)*$I$9+CW459/MAX(CV459+CN459+CW459, 0.1)*$J$9))/($B$11+$C$11+$F$11)</f>
        <v>0</v>
      </c>
      <c r="BA459">
        <f>($B$11*$K$9+$C$11*$K$9+$F$11*((CV459+CN459)/MAX(CV459+CN459+CW459, 0.1)*$P$9+CW459/MAX(CV459+CN459+CW459, 0.1)*$Q$9))/($B$11+$C$11+$F$11)</f>
        <v>0</v>
      </c>
      <c r="BB459">
        <v>2.18</v>
      </c>
      <c r="BC459">
        <v>0.5</v>
      </c>
      <c r="BD459" t="s">
        <v>355</v>
      </c>
      <c r="BE459">
        <v>2</v>
      </c>
      <c r="BF459" t="b">
        <v>1</v>
      </c>
      <c r="BG459">
        <v>1656178579.5</v>
      </c>
      <c r="BH459">
        <v>1438.46740740741</v>
      </c>
      <c r="BI459">
        <v>1494.71592592593</v>
      </c>
      <c r="BJ459">
        <v>24.3508518518519</v>
      </c>
      <c r="BK459">
        <v>21.6683259259259</v>
      </c>
      <c r="BL459">
        <v>1435.38703703704</v>
      </c>
      <c r="BM459">
        <v>24.2993185185185</v>
      </c>
      <c r="BN459">
        <v>500.011925925926</v>
      </c>
      <c r="BO459">
        <v>76.3362518518518</v>
      </c>
      <c r="BP459">
        <v>0.100004074074074</v>
      </c>
      <c r="BQ459">
        <v>27.6725777777778</v>
      </c>
      <c r="BR459">
        <v>28.7533222222222</v>
      </c>
      <c r="BS459">
        <v>999.9</v>
      </c>
      <c r="BT459">
        <v>0</v>
      </c>
      <c r="BU459">
        <v>0</v>
      </c>
      <c r="BV459">
        <v>10007.8944444444</v>
      </c>
      <c r="BW459">
        <v>0</v>
      </c>
      <c r="BX459">
        <v>2184.63481481481</v>
      </c>
      <c r="BY459">
        <v>-56.2480481481482</v>
      </c>
      <c r="BZ459">
        <v>1474.37037037037</v>
      </c>
      <c r="CA459">
        <v>1527.82185185185</v>
      </c>
      <c r="CB459">
        <v>2.68253740740741</v>
      </c>
      <c r="CC459">
        <v>1494.71592592593</v>
      </c>
      <c r="CD459">
        <v>21.6683259259259</v>
      </c>
      <c r="CE459">
        <v>1.85885259259259</v>
      </c>
      <c r="CF459">
        <v>1.65407962962963</v>
      </c>
      <c r="CG459">
        <v>16.2906777777778</v>
      </c>
      <c r="CH459">
        <v>14.472037037037</v>
      </c>
      <c r="CI459">
        <v>1999.96962962963</v>
      </c>
      <c r="CJ459">
        <v>0.980001555555556</v>
      </c>
      <c r="CK459">
        <v>0.0199988259259259</v>
      </c>
      <c r="CL459">
        <v>0</v>
      </c>
      <c r="CM459">
        <v>2.48313703703704</v>
      </c>
      <c r="CN459">
        <v>0</v>
      </c>
      <c r="CO459">
        <v>4112.07518518519</v>
      </c>
      <c r="CP459">
        <v>16705.1592592593</v>
      </c>
      <c r="CQ459">
        <v>48.812</v>
      </c>
      <c r="CR459">
        <v>51.125</v>
      </c>
      <c r="CS459">
        <v>49.986</v>
      </c>
      <c r="CT459">
        <v>48.625</v>
      </c>
      <c r="CU459">
        <v>47.937</v>
      </c>
      <c r="CV459">
        <v>1959.96962962963</v>
      </c>
      <c r="CW459">
        <v>40</v>
      </c>
      <c r="CX459">
        <v>0</v>
      </c>
      <c r="CY459">
        <v>1656178585.8</v>
      </c>
      <c r="CZ459">
        <v>0</v>
      </c>
      <c r="DA459">
        <v>0</v>
      </c>
      <c r="DB459" t="s">
        <v>356</v>
      </c>
      <c r="DC459">
        <v>1656081796.1</v>
      </c>
      <c r="DD459">
        <v>1656081786.6</v>
      </c>
      <c r="DE459">
        <v>0</v>
      </c>
      <c r="DF459">
        <v>0.447</v>
      </c>
      <c r="DG459">
        <v>0.012</v>
      </c>
      <c r="DH459">
        <v>1.816</v>
      </c>
      <c r="DI459">
        <v>-0.091</v>
      </c>
      <c r="DJ459">
        <v>420</v>
      </c>
      <c r="DK459">
        <v>13</v>
      </c>
      <c r="DL459">
        <v>0.64</v>
      </c>
      <c r="DM459">
        <v>0.22</v>
      </c>
      <c r="DN459">
        <v>-56.258565</v>
      </c>
      <c r="DO459">
        <v>0.221171482176481</v>
      </c>
      <c r="DP459">
        <v>0.203535207703729</v>
      </c>
      <c r="DQ459">
        <v>0</v>
      </c>
      <c r="DR459">
        <v>2.6908665</v>
      </c>
      <c r="DS459">
        <v>-0.201113921200751</v>
      </c>
      <c r="DT459">
        <v>0.0208574761836134</v>
      </c>
      <c r="DU459">
        <v>0</v>
      </c>
      <c r="DV459">
        <v>0</v>
      </c>
      <c r="DW459">
        <v>2</v>
      </c>
      <c r="DX459" t="s">
        <v>357</v>
      </c>
      <c r="DY459">
        <v>2.79497</v>
      </c>
      <c r="DZ459">
        <v>2.71663</v>
      </c>
      <c r="EA459">
        <v>0.176892</v>
      </c>
      <c r="EB459">
        <v>0.180765</v>
      </c>
      <c r="EC459">
        <v>0.0870903</v>
      </c>
      <c r="ED459">
        <v>0.0796669</v>
      </c>
      <c r="EE459">
        <v>22845.1</v>
      </c>
      <c r="EF459">
        <v>19746.6</v>
      </c>
      <c r="EG459">
        <v>24888</v>
      </c>
      <c r="EH459">
        <v>23513.1</v>
      </c>
      <c r="EI459">
        <v>38878.1</v>
      </c>
      <c r="EJ459">
        <v>35874.4</v>
      </c>
      <c r="EK459">
        <v>45099.4</v>
      </c>
      <c r="EL459">
        <v>42018.6</v>
      </c>
      <c r="EM459">
        <v>1.61092</v>
      </c>
      <c r="EN459">
        <v>2.0568</v>
      </c>
      <c r="EO459">
        <v>0.0515766</v>
      </c>
      <c r="EP459">
        <v>0</v>
      </c>
      <c r="EQ459">
        <v>27.9248</v>
      </c>
      <c r="ER459">
        <v>999.9</v>
      </c>
      <c r="ES459">
        <v>24.979</v>
      </c>
      <c r="ET459">
        <v>41.583</v>
      </c>
      <c r="EU459">
        <v>26.3894</v>
      </c>
      <c r="EV459">
        <v>52.7237</v>
      </c>
      <c r="EW459">
        <v>32.9647</v>
      </c>
      <c r="EX459">
        <v>2</v>
      </c>
      <c r="EY459">
        <v>0.650592</v>
      </c>
      <c r="EZ459">
        <v>4.76149</v>
      </c>
      <c r="FA459">
        <v>20.1756</v>
      </c>
      <c r="FB459">
        <v>5.23331</v>
      </c>
      <c r="FC459">
        <v>11.992</v>
      </c>
      <c r="FD459">
        <v>4.95535</v>
      </c>
      <c r="FE459">
        <v>3.304</v>
      </c>
      <c r="FF459">
        <v>9999</v>
      </c>
      <c r="FG459">
        <v>313.3</v>
      </c>
      <c r="FH459">
        <v>3915.2</v>
      </c>
      <c r="FI459">
        <v>9999</v>
      </c>
      <c r="FJ459">
        <v>1.86815</v>
      </c>
      <c r="FK459">
        <v>1.86401</v>
      </c>
      <c r="FL459">
        <v>1.87136</v>
      </c>
      <c r="FM459">
        <v>1.86264</v>
      </c>
      <c r="FN459">
        <v>1.86188</v>
      </c>
      <c r="FO459">
        <v>1.86827</v>
      </c>
      <c r="FP459">
        <v>1.85838</v>
      </c>
      <c r="FQ459">
        <v>1.86462</v>
      </c>
      <c r="FR459">
        <v>5</v>
      </c>
      <c r="FS459">
        <v>0</v>
      </c>
      <c r="FT459">
        <v>0</v>
      </c>
      <c r="FU459">
        <v>0</v>
      </c>
      <c r="FV459" t="s">
        <v>358</v>
      </c>
      <c r="FW459" t="s">
        <v>359</v>
      </c>
      <c r="FX459" t="s">
        <v>360</v>
      </c>
      <c r="FY459" t="s">
        <v>360</v>
      </c>
      <c r="FZ459" t="s">
        <v>360</v>
      </c>
      <c r="GA459" t="s">
        <v>360</v>
      </c>
      <c r="GB459">
        <v>0</v>
      </c>
      <c r="GC459">
        <v>100</v>
      </c>
      <c r="GD459">
        <v>100</v>
      </c>
      <c r="GE459">
        <v>3.14</v>
      </c>
      <c r="GF459">
        <v>0.0516</v>
      </c>
      <c r="GG459">
        <v>0.394990895927804</v>
      </c>
      <c r="GH459">
        <v>0.00311535208462502</v>
      </c>
      <c r="GI459">
        <v>-2.16445174003142e-06</v>
      </c>
      <c r="GJ459">
        <v>9.0383515404126e-10</v>
      </c>
      <c r="GK459">
        <v>0.0515542376217994</v>
      </c>
      <c r="GL459">
        <v>0</v>
      </c>
      <c r="GM459">
        <v>0</v>
      </c>
      <c r="GN459">
        <v>0</v>
      </c>
      <c r="GO459">
        <v>18</v>
      </c>
      <c r="GP459">
        <v>2154</v>
      </c>
      <c r="GQ459">
        <v>2</v>
      </c>
      <c r="GR459">
        <v>17</v>
      </c>
      <c r="GS459">
        <v>1613.2</v>
      </c>
      <c r="GT459">
        <v>1613.3</v>
      </c>
      <c r="GU459">
        <v>3.67676</v>
      </c>
      <c r="GV459">
        <v>2.36084</v>
      </c>
      <c r="GW459">
        <v>1.99829</v>
      </c>
      <c r="GX459">
        <v>2.65747</v>
      </c>
      <c r="GY459">
        <v>2.09351</v>
      </c>
      <c r="GZ459">
        <v>2.37183</v>
      </c>
      <c r="HA459">
        <v>45.3188</v>
      </c>
      <c r="HB459">
        <v>14.3159</v>
      </c>
      <c r="HC459">
        <v>18</v>
      </c>
      <c r="HD459">
        <v>378.101</v>
      </c>
      <c r="HE459">
        <v>678.764</v>
      </c>
      <c r="HF459">
        <v>23.0012</v>
      </c>
      <c r="HG459">
        <v>35.3761</v>
      </c>
      <c r="HH459">
        <v>30</v>
      </c>
      <c r="HI459">
        <v>35.4157</v>
      </c>
      <c r="HJ459">
        <v>35.3825</v>
      </c>
      <c r="HK459">
        <v>73.5718</v>
      </c>
      <c r="HL459">
        <v>11.1302</v>
      </c>
      <c r="HM459">
        <v>1.96569</v>
      </c>
      <c r="HN459">
        <v>23</v>
      </c>
      <c r="HO459">
        <v>1543.44</v>
      </c>
      <c r="HP459">
        <v>21.7466</v>
      </c>
      <c r="HQ459">
        <v>95.3707</v>
      </c>
      <c r="HR459">
        <v>98.7254</v>
      </c>
    </row>
    <row r="460" spans="1:226">
      <c r="A460">
        <v>444</v>
      </c>
      <c r="B460">
        <v>1656178592</v>
      </c>
      <c r="C460">
        <v>8795.5</v>
      </c>
      <c r="D460" t="s">
        <v>1250</v>
      </c>
      <c r="E460" t="s">
        <v>1251</v>
      </c>
      <c r="F460">
        <v>5</v>
      </c>
      <c r="G460" t="s">
        <v>1069</v>
      </c>
      <c r="H460" t="s">
        <v>354</v>
      </c>
      <c r="I460">
        <v>1656178584.21429</v>
      </c>
      <c r="J460">
        <f>(K460)/1000</f>
        <v>0</v>
      </c>
      <c r="K460">
        <f>IF(BF460, AN460, AH460)</f>
        <v>0</v>
      </c>
      <c r="L460">
        <f>IF(BF460, AI460, AG460)</f>
        <v>0</v>
      </c>
      <c r="M460">
        <f>BH460 - IF(AU460&gt;1, L460*BB460*100.0/(AW460*BV460), 0)</f>
        <v>0</v>
      </c>
      <c r="N460">
        <f>((T460-J460/2)*M460-L460)/(T460+J460/2)</f>
        <v>0</v>
      </c>
      <c r="O460">
        <f>N460*(BO460+BP460)/1000.0</f>
        <v>0</v>
      </c>
      <c r="P460">
        <f>(BH460 - IF(AU460&gt;1, L460*BB460*100.0/(AW460*BV460), 0))*(BO460+BP460)/1000.0</f>
        <v>0</v>
      </c>
      <c r="Q460">
        <f>2.0/((1/S460-1/R460)+SIGN(S460)*SQRT((1/S460-1/R460)*(1/S460-1/R460) + 4*BC460/((BC460+1)*(BC460+1))*(2*1/S460*1/R460-1/R460*1/R460)))</f>
        <v>0</v>
      </c>
      <c r="R460">
        <f>IF(LEFT(BD460,1)&lt;&gt;"0",IF(LEFT(BD460,1)="1",3.0,BE460),$D$5+$E$5*(BV460*BO460/($K$5*1000))+$F$5*(BV460*BO460/($K$5*1000))*MAX(MIN(BB460,$J$5),$I$5)*MAX(MIN(BB460,$J$5),$I$5)+$G$5*MAX(MIN(BB460,$J$5),$I$5)*(BV460*BO460/($K$5*1000))+$H$5*(BV460*BO460/($K$5*1000))*(BV460*BO460/($K$5*1000)))</f>
        <v>0</v>
      </c>
      <c r="S460">
        <f>J460*(1000-(1000*0.61365*exp(17.502*W460/(240.97+W460))/(BO460+BP460)+BJ460)/2)/(1000*0.61365*exp(17.502*W460/(240.97+W460))/(BO460+BP460)-BJ460)</f>
        <v>0</v>
      </c>
      <c r="T460">
        <f>1/((BC460+1)/(Q460/1.6)+1/(R460/1.37)) + BC460/((BC460+1)/(Q460/1.6) + BC460/(R460/1.37))</f>
        <v>0</v>
      </c>
      <c r="U460">
        <f>(AX460*BA460)</f>
        <v>0</v>
      </c>
      <c r="V460">
        <f>(BQ460+(U460+2*0.95*5.67E-8*(((BQ460+$B$7)+273)^4-(BQ460+273)^4)-44100*J460)/(1.84*29.3*R460+8*0.95*5.67E-8*(BQ460+273)^3))</f>
        <v>0</v>
      </c>
      <c r="W460">
        <f>($C$7*BR460+$D$7*BS460+$E$7*V460)</f>
        <v>0</v>
      </c>
      <c r="X460">
        <f>0.61365*exp(17.502*W460/(240.97+W460))</f>
        <v>0</v>
      </c>
      <c r="Y460">
        <f>(Z460/AA460*100)</f>
        <v>0</v>
      </c>
      <c r="Z460">
        <f>BJ460*(BO460+BP460)/1000</f>
        <v>0</v>
      </c>
      <c r="AA460">
        <f>0.61365*exp(17.502*BQ460/(240.97+BQ460))</f>
        <v>0</v>
      </c>
      <c r="AB460">
        <f>(X460-BJ460*(BO460+BP460)/1000)</f>
        <v>0</v>
      </c>
      <c r="AC460">
        <f>(-J460*44100)</f>
        <v>0</v>
      </c>
      <c r="AD460">
        <f>2*29.3*R460*0.92*(BQ460-W460)</f>
        <v>0</v>
      </c>
      <c r="AE460">
        <f>2*0.95*5.67E-8*(((BQ460+$B$7)+273)^4-(W460+273)^4)</f>
        <v>0</v>
      </c>
      <c r="AF460">
        <f>U460+AE460+AC460+AD460</f>
        <v>0</v>
      </c>
      <c r="AG460">
        <f>BN460*AU460*(BI460-BH460*(1000-AU460*BK460)/(1000-AU460*BJ460))/(100*BB460)</f>
        <v>0</v>
      </c>
      <c r="AH460">
        <f>1000*BN460*AU460*(BJ460-BK460)/(100*BB460*(1000-AU460*BJ460))</f>
        <v>0</v>
      </c>
      <c r="AI460">
        <f>(AJ460 - AK460 - BO460*1E3/(8.314*(BQ460+273.15)) * AM460/BN460 * AL460) * BN460/(100*BB460) * (1000 - BK460)/1000</f>
        <v>0</v>
      </c>
      <c r="AJ460">
        <v>1559.11252700683</v>
      </c>
      <c r="AK460">
        <v>1514.78539393939</v>
      </c>
      <c r="AL460">
        <v>3.37330952929596</v>
      </c>
      <c r="AM460">
        <v>66.8791295420707</v>
      </c>
      <c r="AN460">
        <f>(AP460 - AO460 + BO460*1E3/(8.314*(BQ460+273.15)) * AR460/BN460 * AQ460) * BN460/(100*BB460) * 1000/(1000 - AP460)</f>
        <v>0</v>
      </c>
      <c r="AO460">
        <v>21.6938188358053</v>
      </c>
      <c r="AP460">
        <v>24.3575</v>
      </c>
      <c r="AQ460">
        <v>-9.21172036131371e-06</v>
      </c>
      <c r="AR460">
        <v>78.9869845117547</v>
      </c>
      <c r="AS460">
        <v>56</v>
      </c>
      <c r="AT460">
        <v>11</v>
      </c>
      <c r="AU460">
        <f>IF(AS460*$H$13&gt;=AW460,1.0,(AW460/(AW460-AS460*$H$13)))</f>
        <v>0</v>
      </c>
      <c r="AV460">
        <f>(AU460-1)*100</f>
        <v>0</v>
      </c>
      <c r="AW460">
        <f>MAX(0,($B$13+$C$13*BV460)/(1+$D$13*BV460)*BO460/(BQ460+273)*$E$13)</f>
        <v>0</v>
      </c>
      <c r="AX460">
        <f>$B$11*BW460+$C$11*BX460+$F$11*CI460*(1-CL460)</f>
        <v>0</v>
      </c>
      <c r="AY460">
        <f>AX460*AZ460</f>
        <v>0</v>
      </c>
      <c r="AZ460">
        <f>($B$11*$D$9+$C$11*$D$9+$F$11*((CV460+CN460)/MAX(CV460+CN460+CW460, 0.1)*$I$9+CW460/MAX(CV460+CN460+CW460, 0.1)*$J$9))/($B$11+$C$11+$F$11)</f>
        <v>0</v>
      </c>
      <c r="BA460">
        <f>($B$11*$K$9+$C$11*$K$9+$F$11*((CV460+CN460)/MAX(CV460+CN460+CW460, 0.1)*$P$9+CW460/MAX(CV460+CN460+CW460, 0.1)*$Q$9))/($B$11+$C$11+$F$11)</f>
        <v>0</v>
      </c>
      <c r="BB460">
        <v>2.18</v>
      </c>
      <c r="BC460">
        <v>0.5</v>
      </c>
      <c r="BD460" t="s">
        <v>355</v>
      </c>
      <c r="BE460">
        <v>2</v>
      </c>
      <c r="BF460" t="b">
        <v>1</v>
      </c>
      <c r="BG460">
        <v>1656178584.21429</v>
      </c>
      <c r="BH460">
        <v>1453.9725</v>
      </c>
      <c r="BI460">
        <v>1510.33428571429</v>
      </c>
      <c r="BJ460">
        <v>24.3543928571429</v>
      </c>
      <c r="BK460">
        <v>21.6860714285714</v>
      </c>
      <c r="BL460">
        <v>1450.85321428571</v>
      </c>
      <c r="BM460">
        <v>24.3028535714286</v>
      </c>
      <c r="BN460">
        <v>499.999785714286</v>
      </c>
      <c r="BO460">
        <v>76.3357321428571</v>
      </c>
      <c r="BP460">
        <v>0.100063989285714</v>
      </c>
      <c r="BQ460">
        <v>27.6782607142857</v>
      </c>
      <c r="BR460">
        <v>28.7608928571429</v>
      </c>
      <c r="BS460">
        <v>999.9</v>
      </c>
      <c r="BT460">
        <v>0</v>
      </c>
      <c r="BU460">
        <v>0</v>
      </c>
      <c r="BV460">
        <v>9999.06107142857</v>
      </c>
      <c r="BW460">
        <v>0</v>
      </c>
      <c r="BX460">
        <v>2185.12</v>
      </c>
      <c r="BY460">
        <v>-56.3611964285714</v>
      </c>
      <c r="BZ460">
        <v>1490.26821428571</v>
      </c>
      <c r="CA460">
        <v>1543.81392857143</v>
      </c>
      <c r="CB460">
        <v>2.66832607142857</v>
      </c>
      <c r="CC460">
        <v>1510.33428571429</v>
      </c>
      <c r="CD460">
        <v>21.6860714285714</v>
      </c>
      <c r="CE460">
        <v>1.85911</v>
      </c>
      <c r="CF460">
        <v>1.65542357142857</v>
      </c>
      <c r="CG460">
        <v>16.2928464285714</v>
      </c>
      <c r="CH460">
        <v>14.4846107142857</v>
      </c>
      <c r="CI460">
        <v>1999.99392857143</v>
      </c>
      <c r="CJ460">
        <v>0.98000175</v>
      </c>
      <c r="CK460">
        <v>0.019998625</v>
      </c>
      <c r="CL460">
        <v>0</v>
      </c>
      <c r="CM460">
        <v>2.47157142857143</v>
      </c>
      <c r="CN460">
        <v>0</v>
      </c>
      <c r="CO460">
        <v>4112.33964285714</v>
      </c>
      <c r="CP460">
        <v>16705.3607142857</v>
      </c>
      <c r="CQ460">
        <v>48.812</v>
      </c>
      <c r="CR460">
        <v>51.125</v>
      </c>
      <c r="CS460">
        <v>49.99325</v>
      </c>
      <c r="CT460">
        <v>48.625</v>
      </c>
      <c r="CU460">
        <v>47.937</v>
      </c>
      <c r="CV460">
        <v>1959.99392857143</v>
      </c>
      <c r="CW460">
        <v>40</v>
      </c>
      <c r="CX460">
        <v>0</v>
      </c>
      <c r="CY460">
        <v>1656178591.2</v>
      </c>
      <c r="CZ460">
        <v>0</v>
      </c>
      <c r="DA460">
        <v>0</v>
      </c>
      <c r="DB460" t="s">
        <v>356</v>
      </c>
      <c r="DC460">
        <v>1656081796.1</v>
      </c>
      <c r="DD460">
        <v>1656081786.6</v>
      </c>
      <c r="DE460">
        <v>0</v>
      </c>
      <c r="DF460">
        <v>0.447</v>
      </c>
      <c r="DG460">
        <v>0.012</v>
      </c>
      <c r="DH460">
        <v>1.816</v>
      </c>
      <c r="DI460">
        <v>-0.091</v>
      </c>
      <c r="DJ460">
        <v>420</v>
      </c>
      <c r="DK460">
        <v>13</v>
      </c>
      <c r="DL460">
        <v>0.64</v>
      </c>
      <c r="DM460">
        <v>0.22</v>
      </c>
      <c r="DN460">
        <v>-56.336925</v>
      </c>
      <c r="DO460">
        <v>-0.540342213883698</v>
      </c>
      <c r="DP460">
        <v>0.220846934266699</v>
      </c>
      <c r="DQ460">
        <v>0</v>
      </c>
      <c r="DR460">
        <v>2.680674</v>
      </c>
      <c r="DS460">
        <v>-0.186418761726083</v>
      </c>
      <c r="DT460">
        <v>0.0197757012265052</v>
      </c>
      <c r="DU460">
        <v>0</v>
      </c>
      <c r="DV460">
        <v>0</v>
      </c>
      <c r="DW460">
        <v>2</v>
      </c>
      <c r="DX460" t="s">
        <v>357</v>
      </c>
      <c r="DY460">
        <v>2.79492</v>
      </c>
      <c r="DZ460">
        <v>2.71631</v>
      </c>
      <c r="EA460">
        <v>0.178094</v>
      </c>
      <c r="EB460">
        <v>0.181975</v>
      </c>
      <c r="EC460">
        <v>0.0870872</v>
      </c>
      <c r="ED460">
        <v>0.079679</v>
      </c>
      <c r="EE460">
        <v>22811.7</v>
      </c>
      <c r="EF460">
        <v>19717.5</v>
      </c>
      <c r="EG460">
        <v>24888</v>
      </c>
      <c r="EH460">
        <v>23513.3</v>
      </c>
      <c r="EI460">
        <v>38877.9</v>
      </c>
      <c r="EJ460">
        <v>35874.3</v>
      </c>
      <c r="EK460">
        <v>45099.1</v>
      </c>
      <c r="EL460">
        <v>42019</v>
      </c>
      <c r="EM460">
        <v>1.61085</v>
      </c>
      <c r="EN460">
        <v>2.0569</v>
      </c>
      <c r="EO460">
        <v>0.0508428</v>
      </c>
      <c r="EP460">
        <v>0</v>
      </c>
      <c r="EQ460">
        <v>27.9262</v>
      </c>
      <c r="ER460">
        <v>999.9</v>
      </c>
      <c r="ES460">
        <v>25.027</v>
      </c>
      <c r="ET460">
        <v>41.604</v>
      </c>
      <c r="EU460">
        <v>26.4686</v>
      </c>
      <c r="EV460">
        <v>52.7637</v>
      </c>
      <c r="EW460">
        <v>33.1651</v>
      </c>
      <c r="EX460">
        <v>2</v>
      </c>
      <c r="EY460">
        <v>0.650831</v>
      </c>
      <c r="EZ460">
        <v>4.76817</v>
      </c>
      <c r="FA460">
        <v>20.1753</v>
      </c>
      <c r="FB460">
        <v>5.23376</v>
      </c>
      <c r="FC460">
        <v>11.992</v>
      </c>
      <c r="FD460">
        <v>4.95535</v>
      </c>
      <c r="FE460">
        <v>3.30395</v>
      </c>
      <c r="FF460">
        <v>9999</v>
      </c>
      <c r="FG460">
        <v>313.3</v>
      </c>
      <c r="FH460">
        <v>3915.5</v>
      </c>
      <c r="FI460">
        <v>9999</v>
      </c>
      <c r="FJ460">
        <v>1.86815</v>
      </c>
      <c r="FK460">
        <v>1.86401</v>
      </c>
      <c r="FL460">
        <v>1.87134</v>
      </c>
      <c r="FM460">
        <v>1.86263</v>
      </c>
      <c r="FN460">
        <v>1.86188</v>
      </c>
      <c r="FO460">
        <v>1.86823</v>
      </c>
      <c r="FP460">
        <v>1.85838</v>
      </c>
      <c r="FQ460">
        <v>1.86462</v>
      </c>
      <c r="FR460">
        <v>5</v>
      </c>
      <c r="FS460">
        <v>0</v>
      </c>
      <c r="FT460">
        <v>0</v>
      </c>
      <c r="FU460">
        <v>0</v>
      </c>
      <c r="FV460" t="s">
        <v>358</v>
      </c>
      <c r="FW460" t="s">
        <v>359</v>
      </c>
      <c r="FX460" t="s">
        <v>360</v>
      </c>
      <c r="FY460" t="s">
        <v>360</v>
      </c>
      <c r="FZ460" t="s">
        <v>360</v>
      </c>
      <c r="GA460" t="s">
        <v>360</v>
      </c>
      <c r="GB460">
        <v>0</v>
      </c>
      <c r="GC460">
        <v>100</v>
      </c>
      <c r="GD460">
        <v>100</v>
      </c>
      <c r="GE460">
        <v>3.18</v>
      </c>
      <c r="GF460">
        <v>0.0515</v>
      </c>
      <c r="GG460">
        <v>0.394990895927804</v>
      </c>
      <c r="GH460">
        <v>0.00311535208462502</v>
      </c>
      <c r="GI460">
        <v>-2.16445174003142e-06</v>
      </c>
      <c r="GJ460">
        <v>9.0383515404126e-10</v>
      </c>
      <c r="GK460">
        <v>0.0515542376217994</v>
      </c>
      <c r="GL460">
        <v>0</v>
      </c>
      <c r="GM460">
        <v>0</v>
      </c>
      <c r="GN460">
        <v>0</v>
      </c>
      <c r="GO460">
        <v>18</v>
      </c>
      <c r="GP460">
        <v>2154</v>
      </c>
      <c r="GQ460">
        <v>2</v>
      </c>
      <c r="GR460">
        <v>17</v>
      </c>
      <c r="GS460">
        <v>1613.3</v>
      </c>
      <c r="GT460">
        <v>1613.4</v>
      </c>
      <c r="GU460">
        <v>3.70972</v>
      </c>
      <c r="GV460">
        <v>2.36328</v>
      </c>
      <c r="GW460">
        <v>1.99829</v>
      </c>
      <c r="GX460">
        <v>2.65869</v>
      </c>
      <c r="GY460">
        <v>2.09351</v>
      </c>
      <c r="GZ460">
        <v>2.36572</v>
      </c>
      <c r="HA460">
        <v>45.3188</v>
      </c>
      <c r="HB460">
        <v>14.3072</v>
      </c>
      <c r="HC460">
        <v>18</v>
      </c>
      <c r="HD460">
        <v>378.077</v>
      </c>
      <c r="HE460">
        <v>678.852</v>
      </c>
      <c r="HF460">
        <v>23.0012</v>
      </c>
      <c r="HG460">
        <v>35.377</v>
      </c>
      <c r="HH460">
        <v>30.0003</v>
      </c>
      <c r="HI460">
        <v>35.4189</v>
      </c>
      <c r="HJ460">
        <v>35.3825</v>
      </c>
      <c r="HK460">
        <v>74.224</v>
      </c>
      <c r="HL460">
        <v>11.1302</v>
      </c>
      <c r="HM460">
        <v>1.96569</v>
      </c>
      <c r="HN460">
        <v>23</v>
      </c>
      <c r="HO460">
        <v>1556.88</v>
      </c>
      <c r="HP460">
        <v>21.7586</v>
      </c>
      <c r="HQ460">
        <v>95.3703</v>
      </c>
      <c r="HR460">
        <v>98.7262</v>
      </c>
    </row>
    <row r="461" spans="1:226">
      <c r="A461">
        <v>445</v>
      </c>
      <c r="B461">
        <v>1656178597</v>
      </c>
      <c r="C461">
        <v>8800.5</v>
      </c>
      <c r="D461" t="s">
        <v>1252</v>
      </c>
      <c r="E461" t="s">
        <v>1253</v>
      </c>
      <c r="F461">
        <v>5</v>
      </c>
      <c r="G461" t="s">
        <v>1069</v>
      </c>
      <c r="H461" t="s">
        <v>354</v>
      </c>
      <c r="I461">
        <v>1656178589.5</v>
      </c>
      <c r="J461">
        <f>(K461)/1000</f>
        <v>0</v>
      </c>
      <c r="K461">
        <f>IF(BF461, AN461, AH461)</f>
        <v>0</v>
      </c>
      <c r="L461">
        <f>IF(BF461, AI461, AG461)</f>
        <v>0</v>
      </c>
      <c r="M461">
        <f>BH461 - IF(AU461&gt;1, L461*BB461*100.0/(AW461*BV461), 0)</f>
        <v>0</v>
      </c>
      <c r="N461">
        <f>((T461-J461/2)*M461-L461)/(T461+J461/2)</f>
        <v>0</v>
      </c>
      <c r="O461">
        <f>N461*(BO461+BP461)/1000.0</f>
        <v>0</v>
      </c>
      <c r="P461">
        <f>(BH461 - IF(AU461&gt;1, L461*BB461*100.0/(AW461*BV461), 0))*(BO461+BP461)/1000.0</f>
        <v>0</v>
      </c>
      <c r="Q461">
        <f>2.0/((1/S461-1/R461)+SIGN(S461)*SQRT((1/S461-1/R461)*(1/S461-1/R461) + 4*BC461/((BC461+1)*(BC461+1))*(2*1/S461*1/R461-1/R461*1/R461)))</f>
        <v>0</v>
      </c>
      <c r="R461">
        <f>IF(LEFT(BD461,1)&lt;&gt;"0",IF(LEFT(BD461,1)="1",3.0,BE461),$D$5+$E$5*(BV461*BO461/($K$5*1000))+$F$5*(BV461*BO461/($K$5*1000))*MAX(MIN(BB461,$J$5),$I$5)*MAX(MIN(BB461,$J$5),$I$5)+$G$5*MAX(MIN(BB461,$J$5),$I$5)*(BV461*BO461/($K$5*1000))+$H$5*(BV461*BO461/($K$5*1000))*(BV461*BO461/($K$5*1000)))</f>
        <v>0</v>
      </c>
      <c r="S461">
        <f>J461*(1000-(1000*0.61365*exp(17.502*W461/(240.97+W461))/(BO461+BP461)+BJ461)/2)/(1000*0.61365*exp(17.502*W461/(240.97+W461))/(BO461+BP461)-BJ461)</f>
        <v>0</v>
      </c>
      <c r="T461">
        <f>1/((BC461+1)/(Q461/1.6)+1/(R461/1.37)) + BC461/((BC461+1)/(Q461/1.6) + BC461/(R461/1.37))</f>
        <v>0</v>
      </c>
      <c r="U461">
        <f>(AX461*BA461)</f>
        <v>0</v>
      </c>
      <c r="V461">
        <f>(BQ461+(U461+2*0.95*5.67E-8*(((BQ461+$B$7)+273)^4-(BQ461+273)^4)-44100*J461)/(1.84*29.3*R461+8*0.95*5.67E-8*(BQ461+273)^3))</f>
        <v>0</v>
      </c>
      <c r="W461">
        <f>($C$7*BR461+$D$7*BS461+$E$7*V461)</f>
        <v>0</v>
      </c>
      <c r="X461">
        <f>0.61365*exp(17.502*W461/(240.97+W461))</f>
        <v>0</v>
      </c>
      <c r="Y461">
        <f>(Z461/AA461*100)</f>
        <v>0</v>
      </c>
      <c r="Z461">
        <f>BJ461*(BO461+BP461)/1000</f>
        <v>0</v>
      </c>
      <c r="AA461">
        <f>0.61365*exp(17.502*BQ461/(240.97+BQ461))</f>
        <v>0</v>
      </c>
      <c r="AB461">
        <f>(X461-BJ461*(BO461+BP461)/1000)</f>
        <v>0</v>
      </c>
      <c r="AC461">
        <f>(-J461*44100)</f>
        <v>0</v>
      </c>
      <c r="AD461">
        <f>2*29.3*R461*0.92*(BQ461-W461)</f>
        <v>0</v>
      </c>
      <c r="AE461">
        <f>2*0.95*5.67E-8*(((BQ461+$B$7)+273)^4-(W461+273)^4)</f>
        <v>0</v>
      </c>
      <c r="AF461">
        <f>U461+AE461+AC461+AD461</f>
        <v>0</v>
      </c>
      <c r="AG461">
        <f>BN461*AU461*(BI461-BH461*(1000-AU461*BK461)/(1000-AU461*BJ461))/(100*BB461)</f>
        <v>0</v>
      </c>
      <c r="AH461">
        <f>1000*BN461*AU461*(BJ461-BK461)/(100*BB461*(1000-AU461*BJ461))</f>
        <v>0</v>
      </c>
      <c r="AI461">
        <f>(AJ461 - AK461 - BO461*1E3/(8.314*(BQ461+273.15)) * AM461/BN461 * AL461) * BN461/(100*BB461) * (1000 - BK461)/1000</f>
        <v>0</v>
      </c>
      <c r="AJ461">
        <v>1576.53474801408</v>
      </c>
      <c r="AK461">
        <v>1531.62527272727</v>
      </c>
      <c r="AL461">
        <v>3.37822813055725</v>
      </c>
      <c r="AM461">
        <v>66.8791295420707</v>
      </c>
      <c r="AN461">
        <f>(AP461 - AO461 + BO461*1E3/(8.314*(BQ461+273.15)) * AR461/BN461 * AQ461) * BN461/(100*BB461) * 1000/(1000 - AP461)</f>
        <v>0</v>
      </c>
      <c r="AO461">
        <v>21.6986659093692</v>
      </c>
      <c r="AP461">
        <v>24.3467328671329</v>
      </c>
      <c r="AQ461">
        <v>-2.4919511747959e-05</v>
      </c>
      <c r="AR461">
        <v>78.9869845117547</v>
      </c>
      <c r="AS461">
        <v>56</v>
      </c>
      <c r="AT461">
        <v>11</v>
      </c>
      <c r="AU461">
        <f>IF(AS461*$H$13&gt;=AW461,1.0,(AW461/(AW461-AS461*$H$13)))</f>
        <v>0</v>
      </c>
      <c r="AV461">
        <f>(AU461-1)*100</f>
        <v>0</v>
      </c>
      <c r="AW461">
        <f>MAX(0,($B$13+$C$13*BV461)/(1+$D$13*BV461)*BO461/(BQ461+273)*$E$13)</f>
        <v>0</v>
      </c>
      <c r="AX461">
        <f>$B$11*BW461+$C$11*BX461+$F$11*CI461*(1-CL461)</f>
        <v>0</v>
      </c>
      <c r="AY461">
        <f>AX461*AZ461</f>
        <v>0</v>
      </c>
      <c r="AZ461">
        <f>($B$11*$D$9+$C$11*$D$9+$F$11*((CV461+CN461)/MAX(CV461+CN461+CW461, 0.1)*$I$9+CW461/MAX(CV461+CN461+CW461, 0.1)*$J$9))/($B$11+$C$11+$F$11)</f>
        <v>0</v>
      </c>
      <c r="BA461">
        <f>($B$11*$K$9+$C$11*$K$9+$F$11*((CV461+CN461)/MAX(CV461+CN461+CW461, 0.1)*$P$9+CW461/MAX(CV461+CN461+CW461, 0.1)*$Q$9))/($B$11+$C$11+$F$11)</f>
        <v>0</v>
      </c>
      <c r="BB461">
        <v>2.18</v>
      </c>
      <c r="BC461">
        <v>0.5</v>
      </c>
      <c r="BD461" t="s">
        <v>355</v>
      </c>
      <c r="BE461">
        <v>2</v>
      </c>
      <c r="BF461" t="b">
        <v>1</v>
      </c>
      <c r="BG461">
        <v>1656178589.5</v>
      </c>
      <c r="BH461">
        <v>1471.29740740741</v>
      </c>
      <c r="BI461">
        <v>1527.99222222222</v>
      </c>
      <c r="BJ461">
        <v>24.3554962962963</v>
      </c>
      <c r="BK461">
        <v>21.6948185185185</v>
      </c>
      <c r="BL461">
        <v>1468.13296296296</v>
      </c>
      <c r="BM461">
        <v>24.3039481481481</v>
      </c>
      <c r="BN461">
        <v>499.991851851852</v>
      </c>
      <c r="BO461">
        <v>76.3359814814815</v>
      </c>
      <c r="BP461">
        <v>0.0999497481481482</v>
      </c>
      <c r="BQ461">
        <v>27.6798740740741</v>
      </c>
      <c r="BR461">
        <v>28.7646555555556</v>
      </c>
      <c r="BS461">
        <v>999.9</v>
      </c>
      <c r="BT461">
        <v>0</v>
      </c>
      <c r="BU461">
        <v>0</v>
      </c>
      <c r="BV461">
        <v>10004.3662962963</v>
      </c>
      <c r="BW461">
        <v>0</v>
      </c>
      <c r="BX461">
        <v>2186.35777777778</v>
      </c>
      <c r="BY461">
        <v>-56.695237037037</v>
      </c>
      <c r="BZ461">
        <v>1508.02777777778</v>
      </c>
      <c r="CA461">
        <v>1561.87703703704</v>
      </c>
      <c r="CB461">
        <v>2.66067703703704</v>
      </c>
      <c r="CC461">
        <v>1527.99222222222</v>
      </c>
      <c r="CD461">
        <v>21.6948185185185</v>
      </c>
      <c r="CE461">
        <v>1.85920074074074</v>
      </c>
      <c r="CF461">
        <v>1.65609592592593</v>
      </c>
      <c r="CG461">
        <v>16.2936037037037</v>
      </c>
      <c r="CH461">
        <v>14.4909</v>
      </c>
      <c r="CI461">
        <v>1999.97925925926</v>
      </c>
      <c r="CJ461">
        <v>0.980001666666667</v>
      </c>
      <c r="CK461">
        <v>0.0199987111111111</v>
      </c>
      <c r="CL461">
        <v>0</v>
      </c>
      <c r="CM461">
        <v>2.43278518518519</v>
      </c>
      <c r="CN461">
        <v>0</v>
      </c>
      <c r="CO461">
        <v>4112.42703703704</v>
      </c>
      <c r="CP461">
        <v>16705.2444444444</v>
      </c>
      <c r="CQ461">
        <v>48.812</v>
      </c>
      <c r="CR461">
        <v>51.125</v>
      </c>
      <c r="CS461">
        <v>49.9953333333333</v>
      </c>
      <c r="CT461">
        <v>48.625</v>
      </c>
      <c r="CU461">
        <v>47.937</v>
      </c>
      <c r="CV461">
        <v>1959.97925925926</v>
      </c>
      <c r="CW461">
        <v>40</v>
      </c>
      <c r="CX461">
        <v>0</v>
      </c>
      <c r="CY461">
        <v>1656178596</v>
      </c>
      <c r="CZ461">
        <v>0</v>
      </c>
      <c r="DA461">
        <v>0</v>
      </c>
      <c r="DB461" t="s">
        <v>356</v>
      </c>
      <c r="DC461">
        <v>1656081796.1</v>
      </c>
      <c r="DD461">
        <v>1656081786.6</v>
      </c>
      <c r="DE461">
        <v>0</v>
      </c>
      <c r="DF461">
        <v>0.447</v>
      </c>
      <c r="DG461">
        <v>0.012</v>
      </c>
      <c r="DH461">
        <v>1.816</v>
      </c>
      <c r="DI461">
        <v>-0.091</v>
      </c>
      <c r="DJ461">
        <v>420</v>
      </c>
      <c r="DK461">
        <v>13</v>
      </c>
      <c r="DL461">
        <v>0.64</v>
      </c>
      <c r="DM461">
        <v>0.22</v>
      </c>
      <c r="DN461">
        <v>-56.5729175</v>
      </c>
      <c r="DO461">
        <v>-4.00497748592854</v>
      </c>
      <c r="DP461">
        <v>0.427057306978524</v>
      </c>
      <c r="DQ461">
        <v>0</v>
      </c>
      <c r="DR461">
        <v>2.664301</v>
      </c>
      <c r="DS461">
        <v>-0.0867901688555387</v>
      </c>
      <c r="DT461">
        <v>0.00937896550798646</v>
      </c>
      <c r="DU461">
        <v>1</v>
      </c>
      <c r="DV461">
        <v>1</v>
      </c>
      <c r="DW461">
        <v>2</v>
      </c>
      <c r="DX461" t="s">
        <v>375</v>
      </c>
      <c r="DY461">
        <v>2.79472</v>
      </c>
      <c r="DZ461">
        <v>2.71667</v>
      </c>
      <c r="EA461">
        <v>0.179298</v>
      </c>
      <c r="EB461">
        <v>0.183163</v>
      </c>
      <c r="EC461">
        <v>0.0870632</v>
      </c>
      <c r="ED461">
        <v>0.0796944</v>
      </c>
      <c r="EE461">
        <v>22777.8</v>
      </c>
      <c r="EF461">
        <v>19688.9</v>
      </c>
      <c r="EG461">
        <v>24887.7</v>
      </c>
      <c r="EH461">
        <v>23513.5</v>
      </c>
      <c r="EI461">
        <v>38878.9</v>
      </c>
      <c r="EJ461">
        <v>35873.8</v>
      </c>
      <c r="EK461">
        <v>45099</v>
      </c>
      <c r="EL461">
        <v>42019.1</v>
      </c>
      <c r="EM461">
        <v>1.61045</v>
      </c>
      <c r="EN461">
        <v>2.05695</v>
      </c>
      <c r="EO461">
        <v>0.0521168</v>
      </c>
      <c r="EP461">
        <v>0</v>
      </c>
      <c r="EQ461">
        <v>27.9262</v>
      </c>
      <c r="ER461">
        <v>999.9</v>
      </c>
      <c r="ES461">
        <v>25.027</v>
      </c>
      <c r="ET461">
        <v>41.604</v>
      </c>
      <c r="EU461">
        <v>26.4647</v>
      </c>
      <c r="EV461">
        <v>52.7737</v>
      </c>
      <c r="EW461">
        <v>33.1771</v>
      </c>
      <c r="EX461">
        <v>2</v>
      </c>
      <c r="EY461">
        <v>0.650694</v>
      </c>
      <c r="EZ461">
        <v>4.7738</v>
      </c>
      <c r="FA461">
        <v>20.1754</v>
      </c>
      <c r="FB461">
        <v>5.23361</v>
      </c>
      <c r="FC461">
        <v>11.9921</v>
      </c>
      <c r="FD461">
        <v>4.95535</v>
      </c>
      <c r="FE461">
        <v>3.304</v>
      </c>
      <c r="FF461">
        <v>9999</v>
      </c>
      <c r="FG461">
        <v>313.3</v>
      </c>
      <c r="FH461">
        <v>3915.5</v>
      </c>
      <c r="FI461">
        <v>9999</v>
      </c>
      <c r="FJ461">
        <v>1.86816</v>
      </c>
      <c r="FK461">
        <v>1.86401</v>
      </c>
      <c r="FL461">
        <v>1.87134</v>
      </c>
      <c r="FM461">
        <v>1.86264</v>
      </c>
      <c r="FN461">
        <v>1.86188</v>
      </c>
      <c r="FO461">
        <v>1.86823</v>
      </c>
      <c r="FP461">
        <v>1.85839</v>
      </c>
      <c r="FQ461">
        <v>1.86462</v>
      </c>
      <c r="FR461">
        <v>5</v>
      </c>
      <c r="FS461">
        <v>0</v>
      </c>
      <c r="FT461">
        <v>0</v>
      </c>
      <c r="FU461">
        <v>0</v>
      </c>
      <c r="FV461" t="s">
        <v>358</v>
      </c>
      <c r="FW461" t="s">
        <v>359</v>
      </c>
      <c r="FX461" t="s">
        <v>360</v>
      </c>
      <c r="FY461" t="s">
        <v>360</v>
      </c>
      <c r="FZ461" t="s">
        <v>360</v>
      </c>
      <c r="GA461" t="s">
        <v>360</v>
      </c>
      <c r="GB461">
        <v>0</v>
      </c>
      <c r="GC461">
        <v>100</v>
      </c>
      <c r="GD461">
        <v>100</v>
      </c>
      <c r="GE461">
        <v>3.23</v>
      </c>
      <c r="GF461">
        <v>0.0515</v>
      </c>
      <c r="GG461">
        <v>0.394990895927804</v>
      </c>
      <c r="GH461">
        <v>0.00311535208462502</v>
      </c>
      <c r="GI461">
        <v>-2.16445174003142e-06</v>
      </c>
      <c r="GJ461">
        <v>9.0383515404126e-10</v>
      </c>
      <c r="GK461">
        <v>0.0515542376217994</v>
      </c>
      <c r="GL461">
        <v>0</v>
      </c>
      <c r="GM461">
        <v>0</v>
      </c>
      <c r="GN461">
        <v>0</v>
      </c>
      <c r="GO461">
        <v>18</v>
      </c>
      <c r="GP461">
        <v>2154</v>
      </c>
      <c r="GQ461">
        <v>2</v>
      </c>
      <c r="GR461">
        <v>17</v>
      </c>
      <c r="GS461">
        <v>1613.3</v>
      </c>
      <c r="GT461">
        <v>1613.5</v>
      </c>
      <c r="GU461">
        <v>3.73779</v>
      </c>
      <c r="GV461">
        <v>2.36206</v>
      </c>
      <c r="GW461">
        <v>1.99829</v>
      </c>
      <c r="GX461">
        <v>2.65869</v>
      </c>
      <c r="GY461">
        <v>2.09351</v>
      </c>
      <c r="GZ461">
        <v>2.34619</v>
      </c>
      <c r="HA461">
        <v>45.3188</v>
      </c>
      <c r="HB461">
        <v>14.3072</v>
      </c>
      <c r="HC461">
        <v>18</v>
      </c>
      <c r="HD461">
        <v>377.86</v>
      </c>
      <c r="HE461">
        <v>678.896</v>
      </c>
      <c r="HF461">
        <v>23.0012</v>
      </c>
      <c r="HG461">
        <v>35.377</v>
      </c>
      <c r="HH461">
        <v>30</v>
      </c>
      <c r="HI461">
        <v>35.4189</v>
      </c>
      <c r="HJ461">
        <v>35.3825</v>
      </c>
      <c r="HK461">
        <v>74.7833</v>
      </c>
      <c r="HL461">
        <v>11.1302</v>
      </c>
      <c r="HM461">
        <v>1.96569</v>
      </c>
      <c r="HN461">
        <v>23</v>
      </c>
      <c r="HO461">
        <v>1577.06</v>
      </c>
      <c r="HP461">
        <v>21.7792</v>
      </c>
      <c r="HQ461">
        <v>95.3697</v>
      </c>
      <c r="HR461">
        <v>98.7266</v>
      </c>
    </row>
    <row r="462" spans="1:226">
      <c r="A462">
        <v>446</v>
      </c>
      <c r="B462">
        <v>1656178602</v>
      </c>
      <c r="C462">
        <v>8805.5</v>
      </c>
      <c r="D462" t="s">
        <v>1254</v>
      </c>
      <c r="E462" t="s">
        <v>1255</v>
      </c>
      <c r="F462">
        <v>5</v>
      </c>
      <c r="G462" t="s">
        <v>1069</v>
      </c>
      <c r="H462" t="s">
        <v>354</v>
      </c>
      <c r="I462">
        <v>1656178594.21429</v>
      </c>
      <c r="J462">
        <f>(K462)/1000</f>
        <v>0</v>
      </c>
      <c r="K462">
        <f>IF(BF462, AN462, AH462)</f>
        <v>0</v>
      </c>
      <c r="L462">
        <f>IF(BF462, AI462, AG462)</f>
        <v>0</v>
      </c>
      <c r="M462">
        <f>BH462 - IF(AU462&gt;1, L462*BB462*100.0/(AW462*BV462), 0)</f>
        <v>0</v>
      </c>
      <c r="N462">
        <f>((T462-J462/2)*M462-L462)/(T462+J462/2)</f>
        <v>0</v>
      </c>
      <c r="O462">
        <f>N462*(BO462+BP462)/1000.0</f>
        <v>0</v>
      </c>
      <c r="P462">
        <f>(BH462 - IF(AU462&gt;1, L462*BB462*100.0/(AW462*BV462), 0))*(BO462+BP462)/1000.0</f>
        <v>0</v>
      </c>
      <c r="Q462">
        <f>2.0/((1/S462-1/R462)+SIGN(S462)*SQRT((1/S462-1/R462)*(1/S462-1/R462) + 4*BC462/((BC462+1)*(BC462+1))*(2*1/S462*1/R462-1/R462*1/R462)))</f>
        <v>0</v>
      </c>
      <c r="R462">
        <f>IF(LEFT(BD462,1)&lt;&gt;"0",IF(LEFT(BD462,1)="1",3.0,BE462),$D$5+$E$5*(BV462*BO462/($K$5*1000))+$F$5*(BV462*BO462/($K$5*1000))*MAX(MIN(BB462,$J$5),$I$5)*MAX(MIN(BB462,$J$5),$I$5)+$G$5*MAX(MIN(BB462,$J$5),$I$5)*(BV462*BO462/($K$5*1000))+$H$5*(BV462*BO462/($K$5*1000))*(BV462*BO462/($K$5*1000)))</f>
        <v>0</v>
      </c>
      <c r="S462">
        <f>J462*(1000-(1000*0.61365*exp(17.502*W462/(240.97+W462))/(BO462+BP462)+BJ462)/2)/(1000*0.61365*exp(17.502*W462/(240.97+W462))/(BO462+BP462)-BJ462)</f>
        <v>0</v>
      </c>
      <c r="T462">
        <f>1/((BC462+1)/(Q462/1.6)+1/(R462/1.37)) + BC462/((BC462+1)/(Q462/1.6) + BC462/(R462/1.37))</f>
        <v>0</v>
      </c>
      <c r="U462">
        <f>(AX462*BA462)</f>
        <v>0</v>
      </c>
      <c r="V462">
        <f>(BQ462+(U462+2*0.95*5.67E-8*(((BQ462+$B$7)+273)^4-(BQ462+273)^4)-44100*J462)/(1.84*29.3*R462+8*0.95*5.67E-8*(BQ462+273)^3))</f>
        <v>0</v>
      </c>
      <c r="W462">
        <f>($C$7*BR462+$D$7*BS462+$E$7*V462)</f>
        <v>0</v>
      </c>
      <c r="X462">
        <f>0.61365*exp(17.502*W462/(240.97+W462))</f>
        <v>0</v>
      </c>
      <c r="Y462">
        <f>(Z462/AA462*100)</f>
        <v>0</v>
      </c>
      <c r="Z462">
        <f>BJ462*(BO462+BP462)/1000</f>
        <v>0</v>
      </c>
      <c r="AA462">
        <f>0.61365*exp(17.502*BQ462/(240.97+BQ462))</f>
        <v>0</v>
      </c>
      <c r="AB462">
        <f>(X462-BJ462*(BO462+BP462)/1000)</f>
        <v>0</v>
      </c>
      <c r="AC462">
        <f>(-J462*44100)</f>
        <v>0</v>
      </c>
      <c r="AD462">
        <f>2*29.3*R462*0.92*(BQ462-W462)</f>
        <v>0</v>
      </c>
      <c r="AE462">
        <f>2*0.95*5.67E-8*(((BQ462+$B$7)+273)^4-(W462+273)^4)</f>
        <v>0</v>
      </c>
      <c r="AF462">
        <f>U462+AE462+AC462+AD462</f>
        <v>0</v>
      </c>
      <c r="AG462">
        <f>BN462*AU462*(BI462-BH462*(1000-AU462*BK462)/(1000-AU462*BJ462))/(100*BB462)</f>
        <v>0</v>
      </c>
      <c r="AH462">
        <f>1000*BN462*AU462*(BJ462-BK462)/(100*BB462*(1000-AU462*BJ462))</f>
        <v>0</v>
      </c>
      <c r="AI462">
        <f>(AJ462 - AK462 - BO462*1E3/(8.314*(BQ462+273.15)) * AM462/BN462 * AL462) * BN462/(100*BB462) * (1000 - BK462)/1000</f>
        <v>0</v>
      </c>
      <c r="AJ462">
        <v>1593.44720654944</v>
      </c>
      <c r="AK462">
        <v>1548.77303030303</v>
      </c>
      <c r="AL462">
        <v>3.42388292080983</v>
      </c>
      <c r="AM462">
        <v>66.8791295420707</v>
      </c>
      <c r="AN462">
        <f>(AP462 - AO462 + BO462*1E3/(8.314*(BQ462+273.15)) * AR462/BN462 * AQ462) * BN462/(100*BB462) * 1000/(1000 - AP462)</f>
        <v>0</v>
      </c>
      <c r="AO462">
        <v>21.7032617807314</v>
      </c>
      <c r="AP462">
        <v>24.3376097902098</v>
      </c>
      <c r="AQ462">
        <v>-2.6751464554393e-05</v>
      </c>
      <c r="AR462">
        <v>78.9869845117547</v>
      </c>
      <c r="AS462">
        <v>56</v>
      </c>
      <c r="AT462">
        <v>11</v>
      </c>
      <c r="AU462">
        <f>IF(AS462*$H$13&gt;=AW462,1.0,(AW462/(AW462-AS462*$H$13)))</f>
        <v>0</v>
      </c>
      <c r="AV462">
        <f>(AU462-1)*100</f>
        <v>0</v>
      </c>
      <c r="AW462">
        <f>MAX(0,($B$13+$C$13*BV462)/(1+$D$13*BV462)*BO462/(BQ462+273)*$E$13)</f>
        <v>0</v>
      </c>
      <c r="AX462">
        <f>$B$11*BW462+$C$11*BX462+$F$11*CI462*(1-CL462)</f>
        <v>0</v>
      </c>
      <c r="AY462">
        <f>AX462*AZ462</f>
        <v>0</v>
      </c>
      <c r="AZ462">
        <f>($B$11*$D$9+$C$11*$D$9+$F$11*((CV462+CN462)/MAX(CV462+CN462+CW462, 0.1)*$I$9+CW462/MAX(CV462+CN462+CW462, 0.1)*$J$9))/($B$11+$C$11+$F$11)</f>
        <v>0</v>
      </c>
      <c r="BA462">
        <f>($B$11*$K$9+$C$11*$K$9+$F$11*((CV462+CN462)/MAX(CV462+CN462+CW462, 0.1)*$P$9+CW462/MAX(CV462+CN462+CW462, 0.1)*$Q$9))/($B$11+$C$11+$F$11)</f>
        <v>0</v>
      </c>
      <c r="BB462">
        <v>2.18</v>
      </c>
      <c r="BC462">
        <v>0.5</v>
      </c>
      <c r="BD462" t="s">
        <v>355</v>
      </c>
      <c r="BE462">
        <v>2</v>
      </c>
      <c r="BF462" t="b">
        <v>1</v>
      </c>
      <c r="BG462">
        <v>1656178594.21429</v>
      </c>
      <c r="BH462">
        <v>1486.85214285714</v>
      </c>
      <c r="BI462">
        <v>1543.85428571429</v>
      </c>
      <c r="BJ462">
        <v>24.3507107142857</v>
      </c>
      <c r="BK462">
        <v>21.6998392857143</v>
      </c>
      <c r="BL462">
        <v>1483.64714285714</v>
      </c>
      <c r="BM462">
        <v>24.29915</v>
      </c>
      <c r="BN462">
        <v>499.998964285714</v>
      </c>
      <c r="BO462">
        <v>76.335875</v>
      </c>
      <c r="BP462">
        <v>0.100020367857143</v>
      </c>
      <c r="BQ462">
        <v>27.6772214285714</v>
      </c>
      <c r="BR462">
        <v>28.7711428571429</v>
      </c>
      <c r="BS462">
        <v>999.9</v>
      </c>
      <c r="BT462">
        <v>0</v>
      </c>
      <c r="BU462">
        <v>0</v>
      </c>
      <c r="BV462">
        <v>9992.74535714286</v>
      </c>
      <c r="BW462">
        <v>0</v>
      </c>
      <c r="BX462">
        <v>2187.9575</v>
      </c>
      <c r="BY462">
        <v>-57.0026785714286</v>
      </c>
      <c r="BZ462">
        <v>1523.96285714286</v>
      </c>
      <c r="CA462">
        <v>1578.09857142857</v>
      </c>
      <c r="CB462">
        <v>2.65087035714286</v>
      </c>
      <c r="CC462">
        <v>1543.85428571429</v>
      </c>
      <c r="CD462">
        <v>21.6998392857143</v>
      </c>
      <c r="CE462">
        <v>1.85883214285714</v>
      </c>
      <c r="CF462">
        <v>1.65647642857143</v>
      </c>
      <c r="CG462">
        <v>16.2905071428571</v>
      </c>
      <c r="CH462">
        <v>14.4944642857143</v>
      </c>
      <c r="CI462">
        <v>1999.95357142857</v>
      </c>
      <c r="CJ462">
        <v>0.980001535714286</v>
      </c>
      <c r="CK462">
        <v>0.0199988464285714</v>
      </c>
      <c r="CL462">
        <v>0</v>
      </c>
      <c r="CM462">
        <v>2.41438214285714</v>
      </c>
      <c r="CN462">
        <v>0</v>
      </c>
      <c r="CO462">
        <v>4112.2275</v>
      </c>
      <c r="CP462">
        <v>16705.0357142857</v>
      </c>
      <c r="CQ462">
        <v>48.8053571428571</v>
      </c>
      <c r="CR462">
        <v>51.125</v>
      </c>
      <c r="CS462">
        <v>49.9955</v>
      </c>
      <c r="CT462">
        <v>48.625</v>
      </c>
      <c r="CU462">
        <v>47.937</v>
      </c>
      <c r="CV462">
        <v>1959.95357142857</v>
      </c>
      <c r="CW462">
        <v>40</v>
      </c>
      <c r="CX462">
        <v>0</v>
      </c>
      <c r="CY462">
        <v>1656178600.8</v>
      </c>
      <c r="CZ462">
        <v>0</v>
      </c>
      <c r="DA462">
        <v>0</v>
      </c>
      <c r="DB462" t="s">
        <v>356</v>
      </c>
      <c r="DC462">
        <v>1656081796.1</v>
      </c>
      <c r="DD462">
        <v>1656081786.6</v>
      </c>
      <c r="DE462">
        <v>0</v>
      </c>
      <c r="DF462">
        <v>0.447</v>
      </c>
      <c r="DG462">
        <v>0.012</v>
      </c>
      <c r="DH462">
        <v>1.816</v>
      </c>
      <c r="DI462">
        <v>-0.091</v>
      </c>
      <c r="DJ462">
        <v>420</v>
      </c>
      <c r="DK462">
        <v>13</v>
      </c>
      <c r="DL462">
        <v>0.64</v>
      </c>
      <c r="DM462">
        <v>0.22</v>
      </c>
      <c r="DN462">
        <v>-56.8071425</v>
      </c>
      <c r="DO462">
        <v>-4.09175797373355</v>
      </c>
      <c r="DP462">
        <v>0.427859433627155</v>
      </c>
      <c r="DQ462">
        <v>0</v>
      </c>
      <c r="DR462">
        <v>2.654984</v>
      </c>
      <c r="DS462">
        <v>-0.118491557223268</v>
      </c>
      <c r="DT462">
        <v>0.0119177493261102</v>
      </c>
      <c r="DU462">
        <v>0</v>
      </c>
      <c r="DV462">
        <v>0</v>
      </c>
      <c r="DW462">
        <v>2</v>
      </c>
      <c r="DX462" t="s">
        <v>357</v>
      </c>
      <c r="DY462">
        <v>2.79494</v>
      </c>
      <c r="DZ462">
        <v>2.71638</v>
      </c>
      <c r="EA462">
        <v>0.180506</v>
      </c>
      <c r="EB462">
        <v>0.184341</v>
      </c>
      <c r="EC462">
        <v>0.0870369</v>
      </c>
      <c r="ED462">
        <v>0.079707</v>
      </c>
      <c r="EE462">
        <v>22744.5</v>
      </c>
      <c r="EF462">
        <v>19660.2</v>
      </c>
      <c r="EG462">
        <v>24887.9</v>
      </c>
      <c r="EH462">
        <v>23513.2</v>
      </c>
      <c r="EI462">
        <v>38880.1</v>
      </c>
      <c r="EJ462">
        <v>35873</v>
      </c>
      <c r="EK462">
        <v>45099.1</v>
      </c>
      <c r="EL462">
        <v>42018.7</v>
      </c>
      <c r="EM462">
        <v>1.61068</v>
      </c>
      <c r="EN462">
        <v>2.05697</v>
      </c>
      <c r="EO462">
        <v>0.0543892</v>
      </c>
      <c r="EP462">
        <v>0</v>
      </c>
      <c r="EQ462">
        <v>27.9256</v>
      </c>
      <c r="ER462">
        <v>999.9</v>
      </c>
      <c r="ES462">
        <v>25.003</v>
      </c>
      <c r="ET462">
        <v>41.604</v>
      </c>
      <c r="EU462">
        <v>26.4427</v>
      </c>
      <c r="EV462">
        <v>53.1437</v>
      </c>
      <c r="EW462">
        <v>33.1691</v>
      </c>
      <c r="EX462">
        <v>2</v>
      </c>
      <c r="EY462">
        <v>0.58297</v>
      </c>
      <c r="EZ462">
        <v>4.82493</v>
      </c>
      <c r="FA462">
        <v>20.1754</v>
      </c>
      <c r="FB462">
        <v>5.23331</v>
      </c>
      <c r="FC462">
        <v>11.9921</v>
      </c>
      <c r="FD462">
        <v>4.9554</v>
      </c>
      <c r="FE462">
        <v>3.30393</v>
      </c>
      <c r="FF462">
        <v>9999</v>
      </c>
      <c r="FG462">
        <v>313.3</v>
      </c>
      <c r="FH462">
        <v>3915.7</v>
      </c>
      <c r="FI462">
        <v>9999</v>
      </c>
      <c r="FJ462">
        <v>1.86815</v>
      </c>
      <c r="FK462">
        <v>1.86401</v>
      </c>
      <c r="FL462">
        <v>1.87134</v>
      </c>
      <c r="FM462">
        <v>1.86264</v>
      </c>
      <c r="FN462">
        <v>1.86188</v>
      </c>
      <c r="FO462">
        <v>1.86821</v>
      </c>
      <c r="FP462">
        <v>1.85837</v>
      </c>
      <c r="FQ462">
        <v>1.86462</v>
      </c>
      <c r="FR462">
        <v>5</v>
      </c>
      <c r="FS462">
        <v>0</v>
      </c>
      <c r="FT462">
        <v>0</v>
      </c>
      <c r="FU462">
        <v>0</v>
      </c>
      <c r="FV462" t="s">
        <v>358</v>
      </c>
      <c r="FW462" t="s">
        <v>359</v>
      </c>
      <c r="FX462" t="s">
        <v>360</v>
      </c>
      <c r="FY462" t="s">
        <v>360</v>
      </c>
      <c r="FZ462" t="s">
        <v>360</v>
      </c>
      <c r="GA462" t="s">
        <v>360</v>
      </c>
      <c r="GB462">
        <v>0</v>
      </c>
      <c r="GC462">
        <v>100</v>
      </c>
      <c r="GD462">
        <v>100</v>
      </c>
      <c r="GE462">
        <v>3.28</v>
      </c>
      <c r="GF462">
        <v>0.0516</v>
      </c>
      <c r="GG462">
        <v>0.394990895927804</v>
      </c>
      <c r="GH462">
        <v>0.00311535208462502</v>
      </c>
      <c r="GI462">
        <v>-2.16445174003142e-06</v>
      </c>
      <c r="GJ462">
        <v>9.0383515404126e-10</v>
      </c>
      <c r="GK462">
        <v>0.0515542376217994</v>
      </c>
      <c r="GL462">
        <v>0</v>
      </c>
      <c r="GM462">
        <v>0</v>
      </c>
      <c r="GN462">
        <v>0</v>
      </c>
      <c r="GO462">
        <v>18</v>
      </c>
      <c r="GP462">
        <v>2154</v>
      </c>
      <c r="GQ462">
        <v>2</v>
      </c>
      <c r="GR462">
        <v>17</v>
      </c>
      <c r="GS462">
        <v>1613.4</v>
      </c>
      <c r="GT462">
        <v>1613.6</v>
      </c>
      <c r="GU462">
        <v>3.76953</v>
      </c>
      <c r="GV462">
        <v>2.3584</v>
      </c>
      <c r="GW462">
        <v>1.99829</v>
      </c>
      <c r="GX462">
        <v>2.65869</v>
      </c>
      <c r="GY462">
        <v>2.09351</v>
      </c>
      <c r="GZ462">
        <v>2.36206</v>
      </c>
      <c r="HA462">
        <v>45.3188</v>
      </c>
      <c r="HB462">
        <v>14.3072</v>
      </c>
      <c r="HC462">
        <v>18</v>
      </c>
      <c r="HD462">
        <v>377.982</v>
      </c>
      <c r="HE462">
        <v>678.918</v>
      </c>
      <c r="HF462">
        <v>23.0004</v>
      </c>
      <c r="HG462">
        <v>35.377</v>
      </c>
      <c r="HH462">
        <v>30</v>
      </c>
      <c r="HI462">
        <v>35.4189</v>
      </c>
      <c r="HJ462">
        <v>35.3825</v>
      </c>
      <c r="HK462">
        <v>75.4107</v>
      </c>
      <c r="HL462">
        <v>10.8469</v>
      </c>
      <c r="HM462">
        <v>1.96569</v>
      </c>
      <c r="HN462">
        <v>23</v>
      </c>
      <c r="HO462">
        <v>1590.54</v>
      </c>
      <c r="HP462">
        <v>21.8074</v>
      </c>
      <c r="HQ462">
        <v>95.3701</v>
      </c>
      <c r="HR462">
        <v>98.7256</v>
      </c>
    </row>
    <row r="463" spans="1:226">
      <c r="A463">
        <v>447</v>
      </c>
      <c r="B463">
        <v>1656178607</v>
      </c>
      <c r="C463">
        <v>8810.5</v>
      </c>
      <c r="D463" t="s">
        <v>1256</v>
      </c>
      <c r="E463" t="s">
        <v>1257</v>
      </c>
      <c r="F463">
        <v>5</v>
      </c>
      <c r="G463" t="s">
        <v>1069</v>
      </c>
      <c r="H463" t="s">
        <v>354</v>
      </c>
      <c r="I463">
        <v>1656178599.5</v>
      </c>
      <c r="J463">
        <f>(K463)/1000</f>
        <v>0</v>
      </c>
      <c r="K463">
        <f>IF(BF463, AN463, AH463)</f>
        <v>0</v>
      </c>
      <c r="L463">
        <f>IF(BF463, AI463, AG463)</f>
        <v>0</v>
      </c>
      <c r="M463">
        <f>BH463 - IF(AU463&gt;1, L463*BB463*100.0/(AW463*BV463), 0)</f>
        <v>0</v>
      </c>
      <c r="N463">
        <f>((T463-J463/2)*M463-L463)/(T463+J463/2)</f>
        <v>0</v>
      </c>
      <c r="O463">
        <f>N463*(BO463+BP463)/1000.0</f>
        <v>0</v>
      </c>
      <c r="P463">
        <f>(BH463 - IF(AU463&gt;1, L463*BB463*100.0/(AW463*BV463), 0))*(BO463+BP463)/1000.0</f>
        <v>0</v>
      </c>
      <c r="Q463">
        <f>2.0/((1/S463-1/R463)+SIGN(S463)*SQRT((1/S463-1/R463)*(1/S463-1/R463) + 4*BC463/((BC463+1)*(BC463+1))*(2*1/S463*1/R463-1/R463*1/R463)))</f>
        <v>0</v>
      </c>
      <c r="R463">
        <f>IF(LEFT(BD463,1)&lt;&gt;"0",IF(LEFT(BD463,1)="1",3.0,BE463),$D$5+$E$5*(BV463*BO463/($K$5*1000))+$F$5*(BV463*BO463/($K$5*1000))*MAX(MIN(BB463,$J$5),$I$5)*MAX(MIN(BB463,$J$5),$I$5)+$G$5*MAX(MIN(BB463,$J$5),$I$5)*(BV463*BO463/($K$5*1000))+$H$5*(BV463*BO463/($K$5*1000))*(BV463*BO463/($K$5*1000)))</f>
        <v>0</v>
      </c>
      <c r="S463">
        <f>J463*(1000-(1000*0.61365*exp(17.502*W463/(240.97+W463))/(BO463+BP463)+BJ463)/2)/(1000*0.61365*exp(17.502*W463/(240.97+W463))/(BO463+BP463)-BJ463)</f>
        <v>0</v>
      </c>
      <c r="T463">
        <f>1/((BC463+1)/(Q463/1.6)+1/(R463/1.37)) + BC463/((BC463+1)/(Q463/1.6) + BC463/(R463/1.37))</f>
        <v>0</v>
      </c>
      <c r="U463">
        <f>(AX463*BA463)</f>
        <v>0</v>
      </c>
      <c r="V463">
        <f>(BQ463+(U463+2*0.95*5.67E-8*(((BQ463+$B$7)+273)^4-(BQ463+273)^4)-44100*J463)/(1.84*29.3*R463+8*0.95*5.67E-8*(BQ463+273)^3))</f>
        <v>0</v>
      </c>
      <c r="W463">
        <f>($C$7*BR463+$D$7*BS463+$E$7*V463)</f>
        <v>0</v>
      </c>
      <c r="X463">
        <f>0.61365*exp(17.502*W463/(240.97+W463))</f>
        <v>0</v>
      </c>
      <c r="Y463">
        <f>(Z463/AA463*100)</f>
        <v>0</v>
      </c>
      <c r="Z463">
        <f>BJ463*(BO463+BP463)/1000</f>
        <v>0</v>
      </c>
      <c r="AA463">
        <f>0.61365*exp(17.502*BQ463/(240.97+BQ463))</f>
        <v>0</v>
      </c>
      <c r="AB463">
        <f>(X463-BJ463*(BO463+BP463)/1000)</f>
        <v>0</v>
      </c>
      <c r="AC463">
        <f>(-J463*44100)</f>
        <v>0</v>
      </c>
      <c r="AD463">
        <f>2*29.3*R463*0.92*(BQ463-W463)</f>
        <v>0</v>
      </c>
      <c r="AE463">
        <f>2*0.95*5.67E-8*(((BQ463+$B$7)+273)^4-(W463+273)^4)</f>
        <v>0</v>
      </c>
      <c r="AF463">
        <f>U463+AE463+AC463+AD463</f>
        <v>0</v>
      </c>
      <c r="AG463">
        <f>BN463*AU463*(BI463-BH463*(1000-AU463*BK463)/(1000-AU463*BJ463))/(100*BB463)</f>
        <v>0</v>
      </c>
      <c r="AH463">
        <f>1000*BN463*AU463*(BJ463-BK463)/(100*BB463*(1000-AU463*BJ463))</f>
        <v>0</v>
      </c>
      <c r="AI463">
        <f>(AJ463 - AK463 - BO463*1E3/(8.314*(BQ463+273.15)) * AM463/BN463 * AL463) * BN463/(100*BB463) * (1000 - BK463)/1000</f>
        <v>0</v>
      </c>
      <c r="AJ463">
        <v>1610.56907552074</v>
      </c>
      <c r="AK463">
        <v>1565.85503030303</v>
      </c>
      <c r="AL463">
        <v>3.38455561529897</v>
      </c>
      <c r="AM463">
        <v>66.8791295420707</v>
      </c>
      <c r="AN463">
        <f>(AP463 - AO463 + BO463*1E3/(8.314*(BQ463+273.15)) * AR463/BN463 * AQ463) * BN463/(100*BB463) * 1000/(1000 - AP463)</f>
        <v>0</v>
      </c>
      <c r="AO463">
        <v>21.7107007496652</v>
      </c>
      <c r="AP463">
        <v>24.3338657342658</v>
      </c>
      <c r="AQ463">
        <v>-1.77636212631361e-05</v>
      </c>
      <c r="AR463">
        <v>78.9869845117547</v>
      </c>
      <c r="AS463">
        <v>56</v>
      </c>
      <c r="AT463">
        <v>11</v>
      </c>
      <c r="AU463">
        <f>IF(AS463*$H$13&gt;=AW463,1.0,(AW463/(AW463-AS463*$H$13)))</f>
        <v>0</v>
      </c>
      <c r="AV463">
        <f>(AU463-1)*100</f>
        <v>0</v>
      </c>
      <c r="AW463">
        <f>MAX(0,($B$13+$C$13*BV463)/(1+$D$13*BV463)*BO463/(BQ463+273)*$E$13)</f>
        <v>0</v>
      </c>
      <c r="AX463">
        <f>$B$11*BW463+$C$11*BX463+$F$11*CI463*(1-CL463)</f>
        <v>0</v>
      </c>
      <c r="AY463">
        <f>AX463*AZ463</f>
        <v>0</v>
      </c>
      <c r="AZ463">
        <f>($B$11*$D$9+$C$11*$D$9+$F$11*((CV463+CN463)/MAX(CV463+CN463+CW463, 0.1)*$I$9+CW463/MAX(CV463+CN463+CW463, 0.1)*$J$9))/($B$11+$C$11+$F$11)</f>
        <v>0</v>
      </c>
      <c r="BA463">
        <f>($B$11*$K$9+$C$11*$K$9+$F$11*((CV463+CN463)/MAX(CV463+CN463+CW463, 0.1)*$P$9+CW463/MAX(CV463+CN463+CW463, 0.1)*$Q$9))/($B$11+$C$11+$F$11)</f>
        <v>0</v>
      </c>
      <c r="BB463">
        <v>2.18</v>
      </c>
      <c r="BC463">
        <v>0.5</v>
      </c>
      <c r="BD463" t="s">
        <v>355</v>
      </c>
      <c r="BE463">
        <v>2</v>
      </c>
      <c r="BF463" t="b">
        <v>1</v>
      </c>
      <c r="BG463">
        <v>1656178599.5</v>
      </c>
      <c r="BH463">
        <v>1504.42407407407</v>
      </c>
      <c r="BI463">
        <v>1561.58666666667</v>
      </c>
      <c r="BJ463">
        <v>24.3429962962963</v>
      </c>
      <c r="BK463">
        <v>21.7084148148148</v>
      </c>
      <c r="BL463">
        <v>1501.17185185185</v>
      </c>
      <c r="BM463">
        <v>24.2914296296296</v>
      </c>
      <c r="BN463">
        <v>500.009740740741</v>
      </c>
      <c r="BO463">
        <v>76.3358</v>
      </c>
      <c r="BP463">
        <v>0.0999981555555556</v>
      </c>
      <c r="BQ463">
        <v>27.6712666666667</v>
      </c>
      <c r="BR463">
        <v>28.7832407407407</v>
      </c>
      <c r="BS463">
        <v>999.9</v>
      </c>
      <c r="BT463">
        <v>0</v>
      </c>
      <c r="BU463">
        <v>0</v>
      </c>
      <c r="BV463">
        <v>9993.65962962963</v>
      </c>
      <c r="BW463">
        <v>0</v>
      </c>
      <c r="BX463">
        <v>2189.93518518518</v>
      </c>
      <c r="BY463">
        <v>-57.1640518518519</v>
      </c>
      <c r="BZ463">
        <v>1541.96</v>
      </c>
      <c r="CA463">
        <v>1596.23925925926</v>
      </c>
      <c r="CB463">
        <v>2.63457037037037</v>
      </c>
      <c r="CC463">
        <v>1561.58666666667</v>
      </c>
      <c r="CD463">
        <v>21.7084148148148</v>
      </c>
      <c r="CE463">
        <v>1.85824222222222</v>
      </c>
      <c r="CF463">
        <v>1.65712925925926</v>
      </c>
      <c r="CG463">
        <v>16.2855222222222</v>
      </c>
      <c r="CH463">
        <v>14.5005740740741</v>
      </c>
      <c r="CI463">
        <v>1999.9537037037</v>
      </c>
      <c r="CJ463">
        <v>0.980001555555556</v>
      </c>
      <c r="CK463">
        <v>0.0199988259259259</v>
      </c>
      <c r="CL463">
        <v>0</v>
      </c>
      <c r="CM463">
        <v>2.40564444444444</v>
      </c>
      <c r="CN463">
        <v>0</v>
      </c>
      <c r="CO463">
        <v>4111.9737037037</v>
      </c>
      <c r="CP463">
        <v>16705.0407407407</v>
      </c>
      <c r="CQ463">
        <v>48.8051111111111</v>
      </c>
      <c r="CR463">
        <v>51.125</v>
      </c>
      <c r="CS463">
        <v>50</v>
      </c>
      <c r="CT463">
        <v>48.625</v>
      </c>
      <c r="CU463">
        <v>47.937</v>
      </c>
      <c r="CV463">
        <v>1959.9537037037</v>
      </c>
      <c r="CW463">
        <v>40</v>
      </c>
      <c r="CX463">
        <v>0</v>
      </c>
      <c r="CY463">
        <v>1656178606.2</v>
      </c>
      <c r="CZ463">
        <v>0</v>
      </c>
      <c r="DA463">
        <v>0</v>
      </c>
      <c r="DB463" t="s">
        <v>356</v>
      </c>
      <c r="DC463">
        <v>1656081796.1</v>
      </c>
      <c r="DD463">
        <v>1656081786.6</v>
      </c>
      <c r="DE463">
        <v>0</v>
      </c>
      <c r="DF463">
        <v>0.447</v>
      </c>
      <c r="DG463">
        <v>0.012</v>
      </c>
      <c r="DH463">
        <v>1.816</v>
      </c>
      <c r="DI463">
        <v>-0.091</v>
      </c>
      <c r="DJ463">
        <v>420</v>
      </c>
      <c r="DK463">
        <v>13</v>
      </c>
      <c r="DL463">
        <v>0.64</v>
      </c>
      <c r="DM463">
        <v>0.22</v>
      </c>
      <c r="DN463">
        <v>-57.029385</v>
      </c>
      <c r="DO463">
        <v>-1.63390243902436</v>
      </c>
      <c r="DP463">
        <v>0.246988817105148</v>
      </c>
      <c r="DQ463">
        <v>0</v>
      </c>
      <c r="DR463">
        <v>2.6421135</v>
      </c>
      <c r="DS463">
        <v>-0.186140262664176</v>
      </c>
      <c r="DT463">
        <v>0.0183886643818957</v>
      </c>
      <c r="DU463">
        <v>0</v>
      </c>
      <c r="DV463">
        <v>0</v>
      </c>
      <c r="DW463">
        <v>2</v>
      </c>
      <c r="DX463" t="s">
        <v>357</v>
      </c>
      <c r="DY463">
        <v>2.79488</v>
      </c>
      <c r="DZ463">
        <v>2.71654</v>
      </c>
      <c r="EA463">
        <v>0.1817</v>
      </c>
      <c r="EB463">
        <v>0.185518</v>
      </c>
      <c r="EC463">
        <v>0.0870275</v>
      </c>
      <c r="ED463">
        <v>0.079773</v>
      </c>
      <c r="EE463">
        <v>22711.2</v>
      </c>
      <c r="EF463">
        <v>19631.9</v>
      </c>
      <c r="EG463">
        <v>24887.9</v>
      </c>
      <c r="EH463">
        <v>23513.3</v>
      </c>
      <c r="EI463">
        <v>38880.6</v>
      </c>
      <c r="EJ463">
        <v>35870.7</v>
      </c>
      <c r="EK463">
        <v>45099.1</v>
      </c>
      <c r="EL463">
        <v>42018.9</v>
      </c>
      <c r="EM463">
        <v>1.61065</v>
      </c>
      <c r="EN463">
        <v>2.05693</v>
      </c>
      <c r="EO463">
        <v>0.0518188</v>
      </c>
      <c r="EP463">
        <v>0</v>
      </c>
      <c r="EQ463">
        <v>27.9221</v>
      </c>
      <c r="ER463">
        <v>999.9</v>
      </c>
      <c r="ES463">
        <v>25.003</v>
      </c>
      <c r="ET463">
        <v>41.604</v>
      </c>
      <c r="EU463">
        <v>26.4452</v>
      </c>
      <c r="EV463">
        <v>52.9737</v>
      </c>
      <c r="EW463">
        <v>33.1571</v>
      </c>
      <c r="EX463">
        <v>2</v>
      </c>
      <c r="EY463">
        <v>0.650366</v>
      </c>
      <c r="EZ463">
        <v>4.77415</v>
      </c>
      <c r="FA463">
        <v>20.1755</v>
      </c>
      <c r="FB463">
        <v>5.23391</v>
      </c>
      <c r="FC463">
        <v>11.992</v>
      </c>
      <c r="FD463">
        <v>4.95545</v>
      </c>
      <c r="FE463">
        <v>3.304</v>
      </c>
      <c r="FF463">
        <v>9999</v>
      </c>
      <c r="FG463">
        <v>313.3</v>
      </c>
      <c r="FH463">
        <v>3915.7</v>
      </c>
      <c r="FI463">
        <v>9999</v>
      </c>
      <c r="FJ463">
        <v>1.86815</v>
      </c>
      <c r="FK463">
        <v>1.86401</v>
      </c>
      <c r="FL463">
        <v>1.87136</v>
      </c>
      <c r="FM463">
        <v>1.86263</v>
      </c>
      <c r="FN463">
        <v>1.86188</v>
      </c>
      <c r="FO463">
        <v>1.86824</v>
      </c>
      <c r="FP463">
        <v>1.85838</v>
      </c>
      <c r="FQ463">
        <v>1.86462</v>
      </c>
      <c r="FR463">
        <v>5</v>
      </c>
      <c r="FS463">
        <v>0</v>
      </c>
      <c r="FT463">
        <v>0</v>
      </c>
      <c r="FU463">
        <v>0</v>
      </c>
      <c r="FV463" t="s">
        <v>358</v>
      </c>
      <c r="FW463" t="s">
        <v>359</v>
      </c>
      <c r="FX463" t="s">
        <v>360</v>
      </c>
      <c r="FY463" t="s">
        <v>360</v>
      </c>
      <c r="FZ463" t="s">
        <v>360</v>
      </c>
      <c r="GA463" t="s">
        <v>360</v>
      </c>
      <c r="GB463">
        <v>0</v>
      </c>
      <c r="GC463">
        <v>100</v>
      </c>
      <c r="GD463">
        <v>100</v>
      </c>
      <c r="GE463">
        <v>3.32</v>
      </c>
      <c r="GF463">
        <v>0.0515</v>
      </c>
      <c r="GG463">
        <v>0.394990895927804</v>
      </c>
      <c r="GH463">
        <v>0.00311535208462502</v>
      </c>
      <c r="GI463">
        <v>-2.16445174003142e-06</v>
      </c>
      <c r="GJ463">
        <v>9.0383515404126e-10</v>
      </c>
      <c r="GK463">
        <v>0.0515542376217994</v>
      </c>
      <c r="GL463">
        <v>0</v>
      </c>
      <c r="GM463">
        <v>0</v>
      </c>
      <c r="GN463">
        <v>0</v>
      </c>
      <c r="GO463">
        <v>18</v>
      </c>
      <c r="GP463">
        <v>2154</v>
      </c>
      <c r="GQ463">
        <v>2</v>
      </c>
      <c r="GR463">
        <v>17</v>
      </c>
      <c r="GS463">
        <v>1613.5</v>
      </c>
      <c r="GT463">
        <v>1613.7</v>
      </c>
      <c r="GU463">
        <v>3.79761</v>
      </c>
      <c r="GV463">
        <v>2.36694</v>
      </c>
      <c r="GW463">
        <v>1.99829</v>
      </c>
      <c r="GX463">
        <v>2.65869</v>
      </c>
      <c r="GY463">
        <v>2.09351</v>
      </c>
      <c r="GZ463">
        <v>2.33032</v>
      </c>
      <c r="HA463">
        <v>45.3188</v>
      </c>
      <c r="HB463">
        <v>14.3072</v>
      </c>
      <c r="HC463">
        <v>18</v>
      </c>
      <c r="HD463">
        <v>377.969</v>
      </c>
      <c r="HE463">
        <v>678.874</v>
      </c>
      <c r="HF463">
        <v>23.0001</v>
      </c>
      <c r="HG463">
        <v>35.377</v>
      </c>
      <c r="HH463">
        <v>30</v>
      </c>
      <c r="HI463">
        <v>35.4189</v>
      </c>
      <c r="HJ463">
        <v>35.3825</v>
      </c>
      <c r="HK463">
        <v>75.973</v>
      </c>
      <c r="HL463">
        <v>10.8469</v>
      </c>
      <c r="HM463">
        <v>1.96569</v>
      </c>
      <c r="HN463">
        <v>23</v>
      </c>
      <c r="HO463">
        <v>1610.67</v>
      </c>
      <c r="HP463">
        <v>21.8277</v>
      </c>
      <c r="HQ463">
        <v>95.3701</v>
      </c>
      <c r="HR463">
        <v>98.7262</v>
      </c>
    </row>
    <row r="464" spans="1:226">
      <c r="A464">
        <v>448</v>
      </c>
      <c r="B464">
        <v>1656178612</v>
      </c>
      <c r="C464">
        <v>8815.5</v>
      </c>
      <c r="D464" t="s">
        <v>1258</v>
      </c>
      <c r="E464" t="s">
        <v>1259</v>
      </c>
      <c r="F464">
        <v>5</v>
      </c>
      <c r="G464" t="s">
        <v>1069</v>
      </c>
      <c r="H464" t="s">
        <v>354</v>
      </c>
      <c r="I464">
        <v>1656178604.21429</v>
      </c>
      <c r="J464">
        <f>(K464)/1000</f>
        <v>0</v>
      </c>
      <c r="K464">
        <f>IF(BF464, AN464, AH464)</f>
        <v>0</v>
      </c>
      <c r="L464">
        <f>IF(BF464, AI464, AG464)</f>
        <v>0</v>
      </c>
      <c r="M464">
        <f>BH464 - IF(AU464&gt;1, L464*BB464*100.0/(AW464*BV464), 0)</f>
        <v>0</v>
      </c>
      <c r="N464">
        <f>((T464-J464/2)*M464-L464)/(T464+J464/2)</f>
        <v>0</v>
      </c>
      <c r="O464">
        <f>N464*(BO464+BP464)/1000.0</f>
        <v>0</v>
      </c>
      <c r="P464">
        <f>(BH464 - IF(AU464&gt;1, L464*BB464*100.0/(AW464*BV464), 0))*(BO464+BP464)/1000.0</f>
        <v>0</v>
      </c>
      <c r="Q464">
        <f>2.0/((1/S464-1/R464)+SIGN(S464)*SQRT((1/S464-1/R464)*(1/S464-1/R464) + 4*BC464/((BC464+1)*(BC464+1))*(2*1/S464*1/R464-1/R464*1/R464)))</f>
        <v>0</v>
      </c>
      <c r="R464">
        <f>IF(LEFT(BD464,1)&lt;&gt;"0",IF(LEFT(BD464,1)="1",3.0,BE464),$D$5+$E$5*(BV464*BO464/($K$5*1000))+$F$5*(BV464*BO464/($K$5*1000))*MAX(MIN(BB464,$J$5),$I$5)*MAX(MIN(BB464,$J$5),$I$5)+$G$5*MAX(MIN(BB464,$J$5),$I$5)*(BV464*BO464/($K$5*1000))+$H$5*(BV464*BO464/($K$5*1000))*(BV464*BO464/($K$5*1000)))</f>
        <v>0</v>
      </c>
      <c r="S464">
        <f>J464*(1000-(1000*0.61365*exp(17.502*W464/(240.97+W464))/(BO464+BP464)+BJ464)/2)/(1000*0.61365*exp(17.502*W464/(240.97+W464))/(BO464+BP464)-BJ464)</f>
        <v>0</v>
      </c>
      <c r="T464">
        <f>1/((BC464+1)/(Q464/1.6)+1/(R464/1.37)) + BC464/((BC464+1)/(Q464/1.6) + BC464/(R464/1.37))</f>
        <v>0</v>
      </c>
      <c r="U464">
        <f>(AX464*BA464)</f>
        <v>0</v>
      </c>
      <c r="V464">
        <f>(BQ464+(U464+2*0.95*5.67E-8*(((BQ464+$B$7)+273)^4-(BQ464+273)^4)-44100*J464)/(1.84*29.3*R464+8*0.95*5.67E-8*(BQ464+273)^3))</f>
        <v>0</v>
      </c>
      <c r="W464">
        <f>($C$7*BR464+$D$7*BS464+$E$7*V464)</f>
        <v>0</v>
      </c>
      <c r="X464">
        <f>0.61365*exp(17.502*W464/(240.97+W464))</f>
        <v>0</v>
      </c>
      <c r="Y464">
        <f>(Z464/AA464*100)</f>
        <v>0</v>
      </c>
      <c r="Z464">
        <f>BJ464*(BO464+BP464)/1000</f>
        <v>0</v>
      </c>
      <c r="AA464">
        <f>0.61365*exp(17.502*BQ464/(240.97+BQ464))</f>
        <v>0</v>
      </c>
      <c r="AB464">
        <f>(X464-BJ464*(BO464+BP464)/1000)</f>
        <v>0</v>
      </c>
      <c r="AC464">
        <f>(-J464*44100)</f>
        <v>0</v>
      </c>
      <c r="AD464">
        <f>2*29.3*R464*0.92*(BQ464-W464)</f>
        <v>0</v>
      </c>
      <c r="AE464">
        <f>2*0.95*5.67E-8*(((BQ464+$B$7)+273)^4-(W464+273)^4)</f>
        <v>0</v>
      </c>
      <c r="AF464">
        <f>U464+AE464+AC464+AD464</f>
        <v>0</v>
      </c>
      <c r="AG464">
        <f>BN464*AU464*(BI464-BH464*(1000-AU464*BK464)/(1000-AU464*BJ464))/(100*BB464)</f>
        <v>0</v>
      </c>
      <c r="AH464">
        <f>1000*BN464*AU464*(BJ464-BK464)/(100*BB464*(1000-AU464*BJ464))</f>
        <v>0</v>
      </c>
      <c r="AI464">
        <f>(AJ464 - AK464 - BO464*1E3/(8.314*(BQ464+273.15)) * AM464/BN464 * AL464) * BN464/(100*BB464) * (1000 - BK464)/1000</f>
        <v>0</v>
      </c>
      <c r="AJ464">
        <v>1627.96149883019</v>
      </c>
      <c r="AK464">
        <v>1583.14545454546</v>
      </c>
      <c r="AL464">
        <v>3.47061905859264</v>
      </c>
      <c r="AM464">
        <v>66.8791295420707</v>
      </c>
      <c r="AN464">
        <f>(AP464 - AO464 + BO464*1E3/(8.314*(BQ464+273.15)) * AR464/BN464 * AQ464) * BN464/(100*BB464) * 1000/(1000 - AP464)</f>
        <v>0</v>
      </c>
      <c r="AO464">
        <v>21.735500235991</v>
      </c>
      <c r="AP464">
        <v>24.3316545454546</v>
      </c>
      <c r="AQ464">
        <v>1.10592160191043e-06</v>
      </c>
      <c r="AR464">
        <v>78.9869845117547</v>
      </c>
      <c r="AS464">
        <v>56</v>
      </c>
      <c r="AT464">
        <v>11</v>
      </c>
      <c r="AU464">
        <f>IF(AS464*$H$13&gt;=AW464,1.0,(AW464/(AW464-AS464*$H$13)))</f>
        <v>0</v>
      </c>
      <c r="AV464">
        <f>(AU464-1)*100</f>
        <v>0</v>
      </c>
      <c r="AW464">
        <f>MAX(0,($B$13+$C$13*BV464)/(1+$D$13*BV464)*BO464/(BQ464+273)*$E$13)</f>
        <v>0</v>
      </c>
      <c r="AX464">
        <f>$B$11*BW464+$C$11*BX464+$F$11*CI464*(1-CL464)</f>
        <v>0</v>
      </c>
      <c r="AY464">
        <f>AX464*AZ464</f>
        <v>0</v>
      </c>
      <c r="AZ464">
        <f>($B$11*$D$9+$C$11*$D$9+$F$11*((CV464+CN464)/MAX(CV464+CN464+CW464, 0.1)*$I$9+CW464/MAX(CV464+CN464+CW464, 0.1)*$J$9))/($B$11+$C$11+$F$11)</f>
        <v>0</v>
      </c>
      <c r="BA464">
        <f>($B$11*$K$9+$C$11*$K$9+$F$11*((CV464+CN464)/MAX(CV464+CN464+CW464, 0.1)*$P$9+CW464/MAX(CV464+CN464+CW464, 0.1)*$Q$9))/($B$11+$C$11+$F$11)</f>
        <v>0</v>
      </c>
      <c r="BB464">
        <v>2.18</v>
      </c>
      <c r="BC464">
        <v>0.5</v>
      </c>
      <c r="BD464" t="s">
        <v>355</v>
      </c>
      <c r="BE464">
        <v>2</v>
      </c>
      <c r="BF464" t="b">
        <v>1</v>
      </c>
      <c r="BG464">
        <v>1656178604.21429</v>
      </c>
      <c r="BH464">
        <v>1520.18821428571</v>
      </c>
      <c r="BI464">
        <v>1577.39928571429</v>
      </c>
      <c r="BJ464">
        <v>24.3368714285714</v>
      </c>
      <c r="BK464">
        <v>21.7207285714286</v>
      </c>
      <c r="BL464">
        <v>1516.89285714286</v>
      </c>
      <c r="BM464">
        <v>24.2853142857143</v>
      </c>
      <c r="BN464">
        <v>500.014535714286</v>
      </c>
      <c r="BO464">
        <v>76.3354857142857</v>
      </c>
      <c r="BP464">
        <v>0.100055367857143</v>
      </c>
      <c r="BQ464">
        <v>27.6689178571429</v>
      </c>
      <c r="BR464">
        <v>28.7828178571429</v>
      </c>
      <c r="BS464">
        <v>999.9</v>
      </c>
      <c r="BT464">
        <v>0</v>
      </c>
      <c r="BU464">
        <v>0</v>
      </c>
      <c r="BV464">
        <v>9994.71714285714</v>
      </c>
      <c r="BW464">
        <v>0</v>
      </c>
      <c r="BX464">
        <v>2191.3475</v>
      </c>
      <c r="BY464">
        <v>-57.2121714285714</v>
      </c>
      <c r="BZ464">
        <v>1558.10678571429</v>
      </c>
      <c r="CA464">
        <v>1612.42285714286</v>
      </c>
      <c r="CB464">
        <v>2.61613392857143</v>
      </c>
      <c r="CC464">
        <v>1577.39928571429</v>
      </c>
      <c r="CD464">
        <v>21.7207285714286</v>
      </c>
      <c r="CE464">
        <v>1.85776714285714</v>
      </c>
      <c r="CF464">
        <v>1.65806321428571</v>
      </c>
      <c r="CG464">
        <v>16.2815142857143</v>
      </c>
      <c r="CH464">
        <v>14.5092821428571</v>
      </c>
      <c r="CI464">
        <v>1999.96571428571</v>
      </c>
      <c r="CJ464">
        <v>0.980001642857143</v>
      </c>
      <c r="CK464">
        <v>0.0199987357142857</v>
      </c>
      <c r="CL464">
        <v>0</v>
      </c>
      <c r="CM464">
        <v>2.49184642857143</v>
      </c>
      <c r="CN464">
        <v>0</v>
      </c>
      <c r="CO464">
        <v>4111.69</v>
      </c>
      <c r="CP464">
        <v>16705.1285714286</v>
      </c>
      <c r="CQ464">
        <v>48.8053571428571</v>
      </c>
      <c r="CR464">
        <v>51.1294285714286</v>
      </c>
      <c r="CS464">
        <v>50</v>
      </c>
      <c r="CT464">
        <v>48.625</v>
      </c>
      <c r="CU464">
        <v>47.937</v>
      </c>
      <c r="CV464">
        <v>1959.96571428571</v>
      </c>
      <c r="CW464">
        <v>40</v>
      </c>
      <c r="CX464">
        <v>0</v>
      </c>
      <c r="CY464">
        <v>1656178611</v>
      </c>
      <c r="CZ464">
        <v>0</v>
      </c>
      <c r="DA464">
        <v>0</v>
      </c>
      <c r="DB464" t="s">
        <v>356</v>
      </c>
      <c r="DC464">
        <v>1656081796.1</v>
      </c>
      <c r="DD464">
        <v>1656081786.6</v>
      </c>
      <c r="DE464">
        <v>0</v>
      </c>
      <c r="DF464">
        <v>0.447</v>
      </c>
      <c r="DG464">
        <v>0.012</v>
      </c>
      <c r="DH464">
        <v>1.816</v>
      </c>
      <c r="DI464">
        <v>-0.091</v>
      </c>
      <c r="DJ464">
        <v>420</v>
      </c>
      <c r="DK464">
        <v>13</v>
      </c>
      <c r="DL464">
        <v>0.64</v>
      </c>
      <c r="DM464">
        <v>0.22</v>
      </c>
      <c r="DN464">
        <v>-57.18385</v>
      </c>
      <c r="DO464">
        <v>-0.779702814258827</v>
      </c>
      <c r="DP464">
        <v>0.155377799250729</v>
      </c>
      <c r="DQ464">
        <v>0</v>
      </c>
      <c r="DR464">
        <v>2.62878475</v>
      </c>
      <c r="DS464">
        <v>-0.232274183864919</v>
      </c>
      <c r="DT464">
        <v>0.0225327317460068</v>
      </c>
      <c r="DU464">
        <v>0</v>
      </c>
      <c r="DV464">
        <v>0</v>
      </c>
      <c r="DW464">
        <v>2</v>
      </c>
      <c r="DX464" t="s">
        <v>357</v>
      </c>
      <c r="DY464">
        <v>2.7949</v>
      </c>
      <c r="DZ464">
        <v>2.71658</v>
      </c>
      <c r="EA464">
        <v>0.182902</v>
      </c>
      <c r="EB464">
        <v>0.186691</v>
      </c>
      <c r="EC464">
        <v>0.0870226</v>
      </c>
      <c r="ED464">
        <v>0.0797982</v>
      </c>
      <c r="EE464">
        <v>22677.7</v>
      </c>
      <c r="EF464">
        <v>19603.6</v>
      </c>
      <c r="EG464">
        <v>24887.9</v>
      </c>
      <c r="EH464">
        <v>23513.4</v>
      </c>
      <c r="EI464">
        <v>38881</v>
      </c>
      <c r="EJ464">
        <v>35869.7</v>
      </c>
      <c r="EK464">
        <v>45099.3</v>
      </c>
      <c r="EL464">
        <v>42018.9</v>
      </c>
      <c r="EM464">
        <v>1.6107</v>
      </c>
      <c r="EN464">
        <v>2.05708</v>
      </c>
      <c r="EO464">
        <v>0.0520945</v>
      </c>
      <c r="EP464">
        <v>0</v>
      </c>
      <c r="EQ464">
        <v>27.919</v>
      </c>
      <c r="ER464">
        <v>999.9</v>
      </c>
      <c r="ES464">
        <v>25.003</v>
      </c>
      <c r="ET464">
        <v>41.604</v>
      </c>
      <c r="EU464">
        <v>26.4438</v>
      </c>
      <c r="EV464">
        <v>53.2237</v>
      </c>
      <c r="EW464">
        <v>33.0849</v>
      </c>
      <c r="EX464">
        <v>2</v>
      </c>
      <c r="EY464">
        <v>0.650252</v>
      </c>
      <c r="EZ464">
        <v>4.78257</v>
      </c>
      <c r="FA464">
        <v>20.1752</v>
      </c>
      <c r="FB464">
        <v>5.23316</v>
      </c>
      <c r="FC464">
        <v>11.992</v>
      </c>
      <c r="FD464">
        <v>4.9553</v>
      </c>
      <c r="FE464">
        <v>3.3039</v>
      </c>
      <c r="FF464">
        <v>9999</v>
      </c>
      <c r="FG464">
        <v>313.3</v>
      </c>
      <c r="FH464">
        <v>3916</v>
      </c>
      <c r="FI464">
        <v>9999</v>
      </c>
      <c r="FJ464">
        <v>1.86819</v>
      </c>
      <c r="FK464">
        <v>1.86401</v>
      </c>
      <c r="FL464">
        <v>1.87139</v>
      </c>
      <c r="FM464">
        <v>1.86264</v>
      </c>
      <c r="FN464">
        <v>1.86188</v>
      </c>
      <c r="FO464">
        <v>1.86819</v>
      </c>
      <c r="FP464">
        <v>1.85839</v>
      </c>
      <c r="FQ464">
        <v>1.86462</v>
      </c>
      <c r="FR464">
        <v>5</v>
      </c>
      <c r="FS464">
        <v>0</v>
      </c>
      <c r="FT464">
        <v>0</v>
      </c>
      <c r="FU464">
        <v>0</v>
      </c>
      <c r="FV464" t="s">
        <v>358</v>
      </c>
      <c r="FW464" t="s">
        <v>359</v>
      </c>
      <c r="FX464" t="s">
        <v>360</v>
      </c>
      <c r="FY464" t="s">
        <v>360</v>
      </c>
      <c r="FZ464" t="s">
        <v>360</v>
      </c>
      <c r="GA464" t="s">
        <v>360</v>
      </c>
      <c r="GB464">
        <v>0</v>
      </c>
      <c r="GC464">
        <v>100</v>
      </c>
      <c r="GD464">
        <v>100</v>
      </c>
      <c r="GE464">
        <v>3.37</v>
      </c>
      <c r="GF464">
        <v>0.0516</v>
      </c>
      <c r="GG464">
        <v>0.394990895927804</v>
      </c>
      <c r="GH464">
        <v>0.00311535208462502</v>
      </c>
      <c r="GI464">
        <v>-2.16445174003142e-06</v>
      </c>
      <c r="GJ464">
        <v>9.0383515404126e-10</v>
      </c>
      <c r="GK464">
        <v>0.0515542376217994</v>
      </c>
      <c r="GL464">
        <v>0</v>
      </c>
      <c r="GM464">
        <v>0</v>
      </c>
      <c r="GN464">
        <v>0</v>
      </c>
      <c r="GO464">
        <v>18</v>
      </c>
      <c r="GP464">
        <v>2154</v>
      </c>
      <c r="GQ464">
        <v>2</v>
      </c>
      <c r="GR464">
        <v>17</v>
      </c>
      <c r="GS464">
        <v>1613.6</v>
      </c>
      <c r="GT464">
        <v>1613.8</v>
      </c>
      <c r="GU464">
        <v>3.82812</v>
      </c>
      <c r="GV464">
        <v>2.36328</v>
      </c>
      <c r="GW464">
        <v>1.99829</v>
      </c>
      <c r="GX464">
        <v>2.65869</v>
      </c>
      <c r="GY464">
        <v>2.09351</v>
      </c>
      <c r="GZ464">
        <v>2.33276</v>
      </c>
      <c r="HA464">
        <v>45.3188</v>
      </c>
      <c r="HB464">
        <v>14.3072</v>
      </c>
      <c r="HC464">
        <v>18</v>
      </c>
      <c r="HD464">
        <v>377.979</v>
      </c>
      <c r="HE464">
        <v>679.007</v>
      </c>
      <c r="HF464">
        <v>23.0011</v>
      </c>
      <c r="HG464">
        <v>35.377</v>
      </c>
      <c r="HH464">
        <v>30.0001</v>
      </c>
      <c r="HI464">
        <v>35.4157</v>
      </c>
      <c r="HJ464">
        <v>35.3825</v>
      </c>
      <c r="HK464">
        <v>76.5989</v>
      </c>
      <c r="HL464">
        <v>10.5731</v>
      </c>
      <c r="HM464">
        <v>1.96569</v>
      </c>
      <c r="HN464">
        <v>23</v>
      </c>
      <c r="HO464">
        <v>1624.16</v>
      </c>
      <c r="HP464">
        <v>21.8477</v>
      </c>
      <c r="HQ464">
        <v>95.3703</v>
      </c>
      <c r="HR464">
        <v>98.7263</v>
      </c>
    </row>
    <row r="465" spans="1:226">
      <c r="A465">
        <v>449</v>
      </c>
      <c r="B465">
        <v>1656178617</v>
      </c>
      <c r="C465">
        <v>8820.5</v>
      </c>
      <c r="D465" t="s">
        <v>1260</v>
      </c>
      <c r="E465" t="s">
        <v>1261</v>
      </c>
      <c r="F465">
        <v>5</v>
      </c>
      <c r="G465" t="s">
        <v>1069</v>
      </c>
      <c r="H465" t="s">
        <v>354</v>
      </c>
      <c r="I465">
        <v>1656178609.5</v>
      </c>
      <c r="J465">
        <f>(K465)/1000</f>
        <v>0</v>
      </c>
      <c r="K465">
        <f>IF(BF465, AN465, AH465)</f>
        <v>0</v>
      </c>
      <c r="L465">
        <f>IF(BF465, AI465, AG465)</f>
        <v>0</v>
      </c>
      <c r="M465">
        <f>BH465 - IF(AU465&gt;1, L465*BB465*100.0/(AW465*BV465), 0)</f>
        <v>0</v>
      </c>
      <c r="N465">
        <f>((T465-J465/2)*M465-L465)/(T465+J465/2)</f>
        <v>0</v>
      </c>
      <c r="O465">
        <f>N465*(BO465+BP465)/1000.0</f>
        <v>0</v>
      </c>
      <c r="P465">
        <f>(BH465 - IF(AU465&gt;1, L465*BB465*100.0/(AW465*BV465), 0))*(BO465+BP465)/1000.0</f>
        <v>0</v>
      </c>
      <c r="Q465">
        <f>2.0/((1/S465-1/R465)+SIGN(S465)*SQRT((1/S465-1/R465)*(1/S465-1/R465) + 4*BC465/((BC465+1)*(BC465+1))*(2*1/S465*1/R465-1/R465*1/R465)))</f>
        <v>0</v>
      </c>
      <c r="R465">
        <f>IF(LEFT(BD465,1)&lt;&gt;"0",IF(LEFT(BD465,1)="1",3.0,BE465),$D$5+$E$5*(BV465*BO465/($K$5*1000))+$F$5*(BV465*BO465/($K$5*1000))*MAX(MIN(BB465,$J$5),$I$5)*MAX(MIN(BB465,$J$5),$I$5)+$G$5*MAX(MIN(BB465,$J$5),$I$5)*(BV465*BO465/($K$5*1000))+$H$5*(BV465*BO465/($K$5*1000))*(BV465*BO465/($K$5*1000)))</f>
        <v>0</v>
      </c>
      <c r="S465">
        <f>J465*(1000-(1000*0.61365*exp(17.502*W465/(240.97+W465))/(BO465+BP465)+BJ465)/2)/(1000*0.61365*exp(17.502*W465/(240.97+W465))/(BO465+BP465)-BJ465)</f>
        <v>0</v>
      </c>
      <c r="T465">
        <f>1/((BC465+1)/(Q465/1.6)+1/(R465/1.37)) + BC465/((BC465+1)/(Q465/1.6) + BC465/(R465/1.37))</f>
        <v>0</v>
      </c>
      <c r="U465">
        <f>(AX465*BA465)</f>
        <v>0</v>
      </c>
      <c r="V465">
        <f>(BQ465+(U465+2*0.95*5.67E-8*(((BQ465+$B$7)+273)^4-(BQ465+273)^4)-44100*J465)/(1.84*29.3*R465+8*0.95*5.67E-8*(BQ465+273)^3))</f>
        <v>0</v>
      </c>
      <c r="W465">
        <f>($C$7*BR465+$D$7*BS465+$E$7*V465)</f>
        <v>0</v>
      </c>
      <c r="X465">
        <f>0.61365*exp(17.502*W465/(240.97+W465))</f>
        <v>0</v>
      </c>
      <c r="Y465">
        <f>(Z465/AA465*100)</f>
        <v>0</v>
      </c>
      <c r="Z465">
        <f>BJ465*(BO465+BP465)/1000</f>
        <v>0</v>
      </c>
      <c r="AA465">
        <f>0.61365*exp(17.502*BQ465/(240.97+BQ465))</f>
        <v>0</v>
      </c>
      <c r="AB465">
        <f>(X465-BJ465*(BO465+BP465)/1000)</f>
        <v>0</v>
      </c>
      <c r="AC465">
        <f>(-J465*44100)</f>
        <v>0</v>
      </c>
      <c r="AD465">
        <f>2*29.3*R465*0.92*(BQ465-W465)</f>
        <v>0</v>
      </c>
      <c r="AE465">
        <f>2*0.95*5.67E-8*(((BQ465+$B$7)+273)^4-(W465+273)^4)</f>
        <v>0</v>
      </c>
      <c r="AF465">
        <f>U465+AE465+AC465+AD465</f>
        <v>0</v>
      </c>
      <c r="AG465">
        <f>BN465*AU465*(BI465-BH465*(1000-AU465*BK465)/(1000-AU465*BJ465))/(100*BB465)</f>
        <v>0</v>
      </c>
      <c r="AH465">
        <f>1000*BN465*AU465*(BJ465-BK465)/(100*BB465*(1000-AU465*BJ465))</f>
        <v>0</v>
      </c>
      <c r="AI465">
        <f>(AJ465 - AK465 - BO465*1E3/(8.314*(BQ465+273.15)) * AM465/BN465 * AL465) * BN465/(100*BB465) * (1000 - BK465)/1000</f>
        <v>0</v>
      </c>
      <c r="AJ465">
        <v>1645.17570829987</v>
      </c>
      <c r="AK465">
        <v>1600.22703030303</v>
      </c>
      <c r="AL465">
        <v>3.43256547390402</v>
      </c>
      <c r="AM465">
        <v>66.8791295420707</v>
      </c>
      <c r="AN465">
        <f>(AP465 - AO465 + BO465*1E3/(8.314*(BQ465+273.15)) * AR465/BN465 * AQ465) * BN465/(100*BB465) * 1000/(1000 - AP465)</f>
        <v>0</v>
      </c>
      <c r="AO465">
        <v>21.7480373298053</v>
      </c>
      <c r="AP465">
        <v>24.3309573426574</v>
      </c>
      <c r="AQ465">
        <v>-2.16450888569685e-05</v>
      </c>
      <c r="AR465">
        <v>78.9869845117547</v>
      </c>
      <c r="AS465">
        <v>56</v>
      </c>
      <c r="AT465">
        <v>11</v>
      </c>
      <c r="AU465">
        <f>IF(AS465*$H$13&gt;=AW465,1.0,(AW465/(AW465-AS465*$H$13)))</f>
        <v>0</v>
      </c>
      <c r="AV465">
        <f>(AU465-1)*100</f>
        <v>0</v>
      </c>
      <c r="AW465">
        <f>MAX(0,($B$13+$C$13*BV465)/(1+$D$13*BV465)*BO465/(BQ465+273)*$E$13)</f>
        <v>0</v>
      </c>
      <c r="AX465">
        <f>$B$11*BW465+$C$11*BX465+$F$11*CI465*(1-CL465)</f>
        <v>0</v>
      </c>
      <c r="AY465">
        <f>AX465*AZ465</f>
        <v>0</v>
      </c>
      <c r="AZ465">
        <f>($B$11*$D$9+$C$11*$D$9+$F$11*((CV465+CN465)/MAX(CV465+CN465+CW465, 0.1)*$I$9+CW465/MAX(CV465+CN465+CW465, 0.1)*$J$9))/($B$11+$C$11+$F$11)</f>
        <v>0</v>
      </c>
      <c r="BA465">
        <f>($B$11*$K$9+$C$11*$K$9+$F$11*((CV465+CN465)/MAX(CV465+CN465+CW465, 0.1)*$P$9+CW465/MAX(CV465+CN465+CW465, 0.1)*$Q$9))/($B$11+$C$11+$F$11)</f>
        <v>0</v>
      </c>
      <c r="BB465">
        <v>2.18</v>
      </c>
      <c r="BC465">
        <v>0.5</v>
      </c>
      <c r="BD465" t="s">
        <v>355</v>
      </c>
      <c r="BE465">
        <v>2</v>
      </c>
      <c r="BF465" t="b">
        <v>1</v>
      </c>
      <c r="BG465">
        <v>1656178609.5</v>
      </c>
      <c r="BH465">
        <v>1537.8837037037</v>
      </c>
      <c r="BI465">
        <v>1595.1962962963</v>
      </c>
      <c r="BJ465">
        <v>24.332437037037</v>
      </c>
      <c r="BK465">
        <v>21.7392888888889</v>
      </c>
      <c r="BL465">
        <v>1534.53888888889</v>
      </c>
      <c r="BM465">
        <v>24.2808888888889</v>
      </c>
      <c r="BN465">
        <v>499.998037037037</v>
      </c>
      <c r="BO465">
        <v>76.3348296296296</v>
      </c>
      <c r="BP465">
        <v>0.0999827962962963</v>
      </c>
      <c r="BQ465">
        <v>27.6709481481482</v>
      </c>
      <c r="BR465">
        <v>28.7761888888889</v>
      </c>
      <c r="BS465">
        <v>999.9</v>
      </c>
      <c r="BT465">
        <v>0</v>
      </c>
      <c r="BU465">
        <v>0</v>
      </c>
      <c r="BV465">
        <v>10000.4214814815</v>
      </c>
      <c r="BW465">
        <v>0</v>
      </c>
      <c r="BX465">
        <v>2192.72962962963</v>
      </c>
      <c r="BY465">
        <v>-57.3128</v>
      </c>
      <c r="BZ465">
        <v>1576.2362962963</v>
      </c>
      <c r="CA465">
        <v>1630.64555555556</v>
      </c>
      <c r="CB465">
        <v>2.5931437037037</v>
      </c>
      <c r="CC465">
        <v>1595.1962962963</v>
      </c>
      <c r="CD465">
        <v>21.7392888888889</v>
      </c>
      <c r="CE465">
        <v>1.85741296296296</v>
      </c>
      <c r="CF465">
        <v>1.65946592592593</v>
      </c>
      <c r="CG465">
        <v>16.2785111111111</v>
      </c>
      <c r="CH465">
        <v>14.5223592592593</v>
      </c>
      <c r="CI465">
        <v>1999.98703703704</v>
      </c>
      <c r="CJ465">
        <v>0.980001888888889</v>
      </c>
      <c r="CK465">
        <v>0.0199984814814815</v>
      </c>
      <c r="CL465">
        <v>0</v>
      </c>
      <c r="CM465">
        <v>2.49726296296296</v>
      </c>
      <c r="CN465">
        <v>0</v>
      </c>
      <c r="CO465">
        <v>4111.27481481481</v>
      </c>
      <c r="CP465">
        <v>16705.3074074074</v>
      </c>
      <c r="CQ465">
        <v>48.812</v>
      </c>
      <c r="CR465">
        <v>51.1295925925926</v>
      </c>
      <c r="CS465">
        <v>50</v>
      </c>
      <c r="CT465">
        <v>48.625</v>
      </c>
      <c r="CU465">
        <v>47.937</v>
      </c>
      <c r="CV465">
        <v>1959.98703703704</v>
      </c>
      <c r="CW465">
        <v>40</v>
      </c>
      <c r="CX465">
        <v>0</v>
      </c>
      <c r="CY465">
        <v>1656178616.4</v>
      </c>
      <c r="CZ465">
        <v>0</v>
      </c>
      <c r="DA465">
        <v>0</v>
      </c>
      <c r="DB465" t="s">
        <v>356</v>
      </c>
      <c r="DC465">
        <v>1656081796.1</v>
      </c>
      <c r="DD465">
        <v>1656081786.6</v>
      </c>
      <c r="DE465">
        <v>0</v>
      </c>
      <c r="DF465">
        <v>0.447</v>
      </c>
      <c r="DG465">
        <v>0.012</v>
      </c>
      <c r="DH465">
        <v>1.816</v>
      </c>
      <c r="DI465">
        <v>-0.091</v>
      </c>
      <c r="DJ465">
        <v>420</v>
      </c>
      <c r="DK465">
        <v>13</v>
      </c>
      <c r="DL465">
        <v>0.64</v>
      </c>
      <c r="DM465">
        <v>0.22</v>
      </c>
      <c r="DN465">
        <v>-57.2738075</v>
      </c>
      <c r="DO465">
        <v>-1.36590281425873</v>
      </c>
      <c r="DP465">
        <v>0.163258326567897</v>
      </c>
      <c r="DQ465">
        <v>0</v>
      </c>
      <c r="DR465">
        <v>2.60505675</v>
      </c>
      <c r="DS465">
        <v>-0.258987129455911</v>
      </c>
      <c r="DT465">
        <v>0.0250594627224428</v>
      </c>
      <c r="DU465">
        <v>0</v>
      </c>
      <c r="DV465">
        <v>0</v>
      </c>
      <c r="DW465">
        <v>2</v>
      </c>
      <c r="DX465" t="s">
        <v>357</v>
      </c>
      <c r="DY465">
        <v>2.79482</v>
      </c>
      <c r="DZ465">
        <v>2.71658</v>
      </c>
      <c r="EA465">
        <v>0.184082</v>
      </c>
      <c r="EB465">
        <v>0.187858</v>
      </c>
      <c r="EC465">
        <v>0.0870234</v>
      </c>
      <c r="ED465">
        <v>0.0798676</v>
      </c>
      <c r="EE465">
        <v>22645</v>
      </c>
      <c r="EF465">
        <v>19575.6</v>
      </c>
      <c r="EG465">
        <v>24888</v>
      </c>
      <c r="EH465">
        <v>23513.6</v>
      </c>
      <c r="EI465">
        <v>38881.4</v>
      </c>
      <c r="EJ465">
        <v>35867.4</v>
      </c>
      <c r="EK465">
        <v>45099.7</v>
      </c>
      <c r="EL465">
        <v>42019.3</v>
      </c>
      <c r="EM465">
        <v>1.61068</v>
      </c>
      <c r="EN465">
        <v>2.05735</v>
      </c>
      <c r="EO465">
        <v>0.0524856</v>
      </c>
      <c r="EP465">
        <v>0</v>
      </c>
      <c r="EQ465">
        <v>27.919</v>
      </c>
      <c r="ER465">
        <v>999.9</v>
      </c>
      <c r="ES465">
        <v>25.003</v>
      </c>
      <c r="ET465">
        <v>41.624</v>
      </c>
      <c r="EU465">
        <v>26.4684</v>
      </c>
      <c r="EV465">
        <v>52.9636</v>
      </c>
      <c r="EW465">
        <v>33.0689</v>
      </c>
      <c r="EX465">
        <v>2</v>
      </c>
      <c r="EY465">
        <v>0.650206</v>
      </c>
      <c r="EZ465">
        <v>4.78839</v>
      </c>
      <c r="FA465">
        <v>20.1752</v>
      </c>
      <c r="FB465">
        <v>5.23226</v>
      </c>
      <c r="FC465">
        <v>11.992</v>
      </c>
      <c r="FD465">
        <v>4.9553</v>
      </c>
      <c r="FE465">
        <v>3.30393</v>
      </c>
      <c r="FF465">
        <v>9999</v>
      </c>
      <c r="FG465">
        <v>313.3</v>
      </c>
      <c r="FH465">
        <v>3916</v>
      </c>
      <c r="FI465">
        <v>9999</v>
      </c>
      <c r="FJ465">
        <v>1.86818</v>
      </c>
      <c r="FK465">
        <v>1.86401</v>
      </c>
      <c r="FL465">
        <v>1.87135</v>
      </c>
      <c r="FM465">
        <v>1.86264</v>
      </c>
      <c r="FN465">
        <v>1.86188</v>
      </c>
      <c r="FO465">
        <v>1.8682</v>
      </c>
      <c r="FP465">
        <v>1.85839</v>
      </c>
      <c r="FQ465">
        <v>1.86462</v>
      </c>
      <c r="FR465">
        <v>5</v>
      </c>
      <c r="FS465">
        <v>0</v>
      </c>
      <c r="FT465">
        <v>0</v>
      </c>
      <c r="FU465">
        <v>0</v>
      </c>
      <c r="FV465" t="s">
        <v>358</v>
      </c>
      <c r="FW465" t="s">
        <v>359</v>
      </c>
      <c r="FX465" t="s">
        <v>360</v>
      </c>
      <c r="FY465" t="s">
        <v>360</v>
      </c>
      <c r="FZ465" t="s">
        <v>360</v>
      </c>
      <c r="GA465" t="s">
        <v>360</v>
      </c>
      <c r="GB465">
        <v>0</v>
      </c>
      <c r="GC465">
        <v>100</v>
      </c>
      <c r="GD465">
        <v>100</v>
      </c>
      <c r="GE465">
        <v>3.42</v>
      </c>
      <c r="GF465">
        <v>0.0516</v>
      </c>
      <c r="GG465">
        <v>0.394990895927804</v>
      </c>
      <c r="GH465">
        <v>0.00311535208462502</v>
      </c>
      <c r="GI465">
        <v>-2.16445174003142e-06</v>
      </c>
      <c r="GJ465">
        <v>9.0383515404126e-10</v>
      </c>
      <c r="GK465">
        <v>0.0515542376217994</v>
      </c>
      <c r="GL465">
        <v>0</v>
      </c>
      <c r="GM465">
        <v>0</v>
      </c>
      <c r="GN465">
        <v>0</v>
      </c>
      <c r="GO465">
        <v>18</v>
      </c>
      <c r="GP465">
        <v>2154</v>
      </c>
      <c r="GQ465">
        <v>2</v>
      </c>
      <c r="GR465">
        <v>17</v>
      </c>
      <c r="GS465">
        <v>1613.7</v>
      </c>
      <c r="GT465">
        <v>1613.8</v>
      </c>
      <c r="GU465">
        <v>3.8562</v>
      </c>
      <c r="GV465">
        <v>2.35962</v>
      </c>
      <c r="GW465">
        <v>1.99829</v>
      </c>
      <c r="GX465">
        <v>2.65747</v>
      </c>
      <c r="GY465">
        <v>2.09351</v>
      </c>
      <c r="GZ465">
        <v>2.32544</v>
      </c>
      <c r="HA465">
        <v>45.3188</v>
      </c>
      <c r="HB465">
        <v>14.3072</v>
      </c>
      <c r="HC465">
        <v>18</v>
      </c>
      <c r="HD465">
        <v>377.965</v>
      </c>
      <c r="HE465">
        <v>679.249</v>
      </c>
      <c r="HF465">
        <v>23.0011</v>
      </c>
      <c r="HG465">
        <v>35.377</v>
      </c>
      <c r="HH465">
        <v>30.0001</v>
      </c>
      <c r="HI465">
        <v>35.4157</v>
      </c>
      <c r="HJ465">
        <v>35.3825</v>
      </c>
      <c r="HK465">
        <v>77.1496</v>
      </c>
      <c r="HL465">
        <v>10.5731</v>
      </c>
      <c r="HM465">
        <v>1.96569</v>
      </c>
      <c r="HN465">
        <v>23</v>
      </c>
      <c r="HO465">
        <v>1644.33</v>
      </c>
      <c r="HP465">
        <v>21.8604</v>
      </c>
      <c r="HQ465">
        <v>95.3711</v>
      </c>
      <c r="HR465">
        <v>98.7272</v>
      </c>
    </row>
    <row r="466" spans="1:226">
      <c r="A466">
        <v>450</v>
      </c>
      <c r="B466">
        <v>1656178622</v>
      </c>
      <c r="C466">
        <v>8825.5</v>
      </c>
      <c r="D466" t="s">
        <v>1262</v>
      </c>
      <c r="E466" t="s">
        <v>1263</v>
      </c>
      <c r="F466">
        <v>5</v>
      </c>
      <c r="G466" t="s">
        <v>1069</v>
      </c>
      <c r="H466" t="s">
        <v>354</v>
      </c>
      <c r="I466">
        <v>1656178614.21429</v>
      </c>
      <c r="J466">
        <f>(K466)/1000</f>
        <v>0</v>
      </c>
      <c r="K466">
        <f>IF(BF466, AN466, AH466)</f>
        <v>0</v>
      </c>
      <c r="L466">
        <f>IF(BF466, AI466, AG466)</f>
        <v>0</v>
      </c>
      <c r="M466">
        <f>BH466 - IF(AU466&gt;1, L466*BB466*100.0/(AW466*BV466), 0)</f>
        <v>0</v>
      </c>
      <c r="N466">
        <f>((T466-J466/2)*M466-L466)/(T466+J466/2)</f>
        <v>0</v>
      </c>
      <c r="O466">
        <f>N466*(BO466+BP466)/1000.0</f>
        <v>0</v>
      </c>
      <c r="P466">
        <f>(BH466 - IF(AU466&gt;1, L466*BB466*100.0/(AW466*BV466), 0))*(BO466+BP466)/1000.0</f>
        <v>0</v>
      </c>
      <c r="Q466">
        <f>2.0/((1/S466-1/R466)+SIGN(S466)*SQRT((1/S466-1/R466)*(1/S466-1/R466) + 4*BC466/((BC466+1)*(BC466+1))*(2*1/S466*1/R466-1/R466*1/R466)))</f>
        <v>0</v>
      </c>
      <c r="R466">
        <f>IF(LEFT(BD466,1)&lt;&gt;"0",IF(LEFT(BD466,1)="1",3.0,BE466),$D$5+$E$5*(BV466*BO466/($K$5*1000))+$F$5*(BV466*BO466/($K$5*1000))*MAX(MIN(BB466,$J$5),$I$5)*MAX(MIN(BB466,$J$5),$I$5)+$G$5*MAX(MIN(BB466,$J$5),$I$5)*(BV466*BO466/($K$5*1000))+$H$5*(BV466*BO466/($K$5*1000))*(BV466*BO466/($K$5*1000)))</f>
        <v>0</v>
      </c>
      <c r="S466">
        <f>J466*(1000-(1000*0.61365*exp(17.502*W466/(240.97+W466))/(BO466+BP466)+BJ466)/2)/(1000*0.61365*exp(17.502*W466/(240.97+W466))/(BO466+BP466)-BJ466)</f>
        <v>0</v>
      </c>
      <c r="T466">
        <f>1/((BC466+1)/(Q466/1.6)+1/(R466/1.37)) + BC466/((BC466+1)/(Q466/1.6) + BC466/(R466/1.37))</f>
        <v>0</v>
      </c>
      <c r="U466">
        <f>(AX466*BA466)</f>
        <v>0</v>
      </c>
      <c r="V466">
        <f>(BQ466+(U466+2*0.95*5.67E-8*(((BQ466+$B$7)+273)^4-(BQ466+273)^4)-44100*J466)/(1.84*29.3*R466+8*0.95*5.67E-8*(BQ466+273)^3))</f>
        <v>0</v>
      </c>
      <c r="W466">
        <f>($C$7*BR466+$D$7*BS466+$E$7*V466)</f>
        <v>0</v>
      </c>
      <c r="X466">
        <f>0.61365*exp(17.502*W466/(240.97+W466))</f>
        <v>0</v>
      </c>
      <c r="Y466">
        <f>(Z466/AA466*100)</f>
        <v>0</v>
      </c>
      <c r="Z466">
        <f>BJ466*(BO466+BP466)/1000</f>
        <v>0</v>
      </c>
      <c r="AA466">
        <f>0.61365*exp(17.502*BQ466/(240.97+BQ466))</f>
        <v>0</v>
      </c>
      <c r="AB466">
        <f>(X466-BJ466*(BO466+BP466)/1000)</f>
        <v>0</v>
      </c>
      <c r="AC466">
        <f>(-J466*44100)</f>
        <v>0</v>
      </c>
      <c r="AD466">
        <f>2*29.3*R466*0.92*(BQ466-W466)</f>
        <v>0</v>
      </c>
      <c r="AE466">
        <f>2*0.95*5.67E-8*(((BQ466+$B$7)+273)^4-(W466+273)^4)</f>
        <v>0</v>
      </c>
      <c r="AF466">
        <f>U466+AE466+AC466+AD466</f>
        <v>0</v>
      </c>
      <c r="AG466">
        <f>BN466*AU466*(BI466-BH466*(1000-AU466*BK466)/(1000-AU466*BJ466))/(100*BB466)</f>
        <v>0</v>
      </c>
      <c r="AH466">
        <f>1000*BN466*AU466*(BJ466-BK466)/(100*BB466*(1000-AU466*BJ466))</f>
        <v>0</v>
      </c>
      <c r="AI466">
        <f>(AJ466 - AK466 - BO466*1E3/(8.314*(BQ466+273.15)) * AM466/BN466 * AL466) * BN466/(100*BB466) * (1000 - BK466)/1000</f>
        <v>0</v>
      </c>
      <c r="AJ466">
        <v>1662.39968384392</v>
      </c>
      <c r="AK466">
        <v>1617.28333333333</v>
      </c>
      <c r="AL466">
        <v>3.409138865418</v>
      </c>
      <c r="AM466">
        <v>66.8791295420707</v>
      </c>
      <c r="AN466">
        <f>(AP466 - AO466 + BO466*1E3/(8.314*(BQ466+273.15)) * AR466/BN466 * AQ466) * BN466/(100*BB466) * 1000/(1000 - AP466)</f>
        <v>0</v>
      </c>
      <c r="AO466">
        <v>21.7722295489143</v>
      </c>
      <c r="AP466">
        <v>24.3286300699301</v>
      </c>
      <c r="AQ466">
        <v>-6.07899201133889e-06</v>
      </c>
      <c r="AR466">
        <v>78.9869845117547</v>
      </c>
      <c r="AS466">
        <v>56</v>
      </c>
      <c r="AT466">
        <v>11</v>
      </c>
      <c r="AU466">
        <f>IF(AS466*$H$13&gt;=AW466,1.0,(AW466/(AW466-AS466*$H$13)))</f>
        <v>0</v>
      </c>
      <c r="AV466">
        <f>(AU466-1)*100</f>
        <v>0</v>
      </c>
      <c r="AW466">
        <f>MAX(0,($B$13+$C$13*BV466)/(1+$D$13*BV466)*BO466/(BQ466+273)*$E$13)</f>
        <v>0</v>
      </c>
      <c r="AX466">
        <f>$B$11*BW466+$C$11*BX466+$F$11*CI466*(1-CL466)</f>
        <v>0</v>
      </c>
      <c r="AY466">
        <f>AX466*AZ466</f>
        <v>0</v>
      </c>
      <c r="AZ466">
        <f>($B$11*$D$9+$C$11*$D$9+$F$11*((CV466+CN466)/MAX(CV466+CN466+CW466, 0.1)*$I$9+CW466/MAX(CV466+CN466+CW466, 0.1)*$J$9))/($B$11+$C$11+$F$11)</f>
        <v>0</v>
      </c>
      <c r="BA466">
        <f>($B$11*$K$9+$C$11*$K$9+$F$11*((CV466+CN466)/MAX(CV466+CN466+CW466, 0.1)*$P$9+CW466/MAX(CV466+CN466+CW466, 0.1)*$Q$9))/($B$11+$C$11+$F$11)</f>
        <v>0</v>
      </c>
      <c r="BB466">
        <v>2.18</v>
      </c>
      <c r="BC466">
        <v>0.5</v>
      </c>
      <c r="BD466" t="s">
        <v>355</v>
      </c>
      <c r="BE466">
        <v>2</v>
      </c>
      <c r="BF466" t="b">
        <v>1</v>
      </c>
      <c r="BG466">
        <v>1656178614.21429</v>
      </c>
      <c r="BH466">
        <v>1553.61464285714</v>
      </c>
      <c r="BI466">
        <v>1611.10785714286</v>
      </c>
      <c r="BJ466">
        <v>24.3309642857143</v>
      </c>
      <c r="BK466">
        <v>21.7577178571429</v>
      </c>
      <c r="BL466">
        <v>1550.22392857143</v>
      </c>
      <c r="BM466">
        <v>24.2794107142857</v>
      </c>
      <c r="BN466">
        <v>500.015357142857</v>
      </c>
      <c r="BO466">
        <v>76.3346785714286</v>
      </c>
      <c r="BP466">
        <v>0.0999860107142857</v>
      </c>
      <c r="BQ466">
        <v>27.6747642857143</v>
      </c>
      <c r="BR466">
        <v>28.7699642857143</v>
      </c>
      <c r="BS466">
        <v>999.9</v>
      </c>
      <c r="BT466">
        <v>0</v>
      </c>
      <c r="BU466">
        <v>0</v>
      </c>
      <c r="BV466">
        <v>10007.4375</v>
      </c>
      <c r="BW466">
        <v>0</v>
      </c>
      <c r="BX466">
        <v>2193.93214285714</v>
      </c>
      <c r="BY466">
        <v>-57.4920678571429</v>
      </c>
      <c r="BZ466">
        <v>1592.35821428571</v>
      </c>
      <c r="CA466">
        <v>1646.94071428571</v>
      </c>
      <c r="CB466">
        <v>2.57324178571429</v>
      </c>
      <c r="CC466">
        <v>1611.10785714286</v>
      </c>
      <c r="CD466">
        <v>21.7577178571429</v>
      </c>
      <c r="CE466">
        <v>1.85729571428571</v>
      </c>
      <c r="CF466">
        <v>1.66086928571429</v>
      </c>
      <c r="CG466">
        <v>16.2775321428571</v>
      </c>
      <c r="CH466">
        <v>14.5354357142857</v>
      </c>
      <c r="CI466">
        <v>2000.02892857143</v>
      </c>
      <c r="CJ466">
        <v>0.980002071428571</v>
      </c>
      <c r="CK466">
        <v>0.0199982928571429</v>
      </c>
      <c r="CL466">
        <v>0</v>
      </c>
      <c r="CM466">
        <v>2.48644285714286</v>
      </c>
      <c r="CN466">
        <v>0</v>
      </c>
      <c r="CO466">
        <v>4110.97071428571</v>
      </c>
      <c r="CP466">
        <v>16705.65</v>
      </c>
      <c r="CQ466">
        <v>48.812</v>
      </c>
      <c r="CR466">
        <v>51.1382857142857</v>
      </c>
      <c r="CS466">
        <v>50</v>
      </c>
      <c r="CT466">
        <v>48.625</v>
      </c>
      <c r="CU466">
        <v>47.937</v>
      </c>
      <c r="CV466">
        <v>1960.02928571429</v>
      </c>
      <c r="CW466">
        <v>40</v>
      </c>
      <c r="CX466">
        <v>0</v>
      </c>
      <c r="CY466">
        <v>1656178621.2</v>
      </c>
      <c r="CZ466">
        <v>0</v>
      </c>
      <c r="DA466">
        <v>0</v>
      </c>
      <c r="DB466" t="s">
        <v>356</v>
      </c>
      <c r="DC466">
        <v>1656081796.1</v>
      </c>
      <c r="DD466">
        <v>1656081786.6</v>
      </c>
      <c r="DE466">
        <v>0</v>
      </c>
      <c r="DF466">
        <v>0.447</v>
      </c>
      <c r="DG466">
        <v>0.012</v>
      </c>
      <c r="DH466">
        <v>1.816</v>
      </c>
      <c r="DI466">
        <v>-0.091</v>
      </c>
      <c r="DJ466">
        <v>420</v>
      </c>
      <c r="DK466">
        <v>13</v>
      </c>
      <c r="DL466">
        <v>0.64</v>
      </c>
      <c r="DM466">
        <v>0.22</v>
      </c>
      <c r="DN466">
        <v>-57.387545</v>
      </c>
      <c r="DO466">
        <v>-2.03898011257026</v>
      </c>
      <c r="DP466">
        <v>0.209287273800869</v>
      </c>
      <c r="DQ466">
        <v>0</v>
      </c>
      <c r="DR466">
        <v>2.5839275</v>
      </c>
      <c r="DS466">
        <v>-0.257510769230782</v>
      </c>
      <c r="DT466">
        <v>0.0249666331080104</v>
      </c>
      <c r="DU466">
        <v>0</v>
      </c>
      <c r="DV466">
        <v>0</v>
      </c>
      <c r="DW466">
        <v>2</v>
      </c>
      <c r="DX466" t="s">
        <v>357</v>
      </c>
      <c r="DY466">
        <v>2.79495</v>
      </c>
      <c r="DZ466">
        <v>2.71642</v>
      </c>
      <c r="EA466">
        <v>0.185257</v>
      </c>
      <c r="EB466">
        <v>0.189024</v>
      </c>
      <c r="EC466">
        <v>0.087017</v>
      </c>
      <c r="ED466">
        <v>0.0799447</v>
      </c>
      <c r="EE466">
        <v>22612.2</v>
      </c>
      <c r="EF466">
        <v>19547.9</v>
      </c>
      <c r="EG466">
        <v>24887.8</v>
      </c>
      <c r="EH466">
        <v>23514.2</v>
      </c>
      <c r="EI466">
        <v>38881.3</v>
      </c>
      <c r="EJ466">
        <v>35865.3</v>
      </c>
      <c r="EK466">
        <v>45099.3</v>
      </c>
      <c r="EL466">
        <v>42020.4</v>
      </c>
      <c r="EM466">
        <v>1.6108</v>
      </c>
      <c r="EN466">
        <v>2.05735</v>
      </c>
      <c r="EO466">
        <v>0.0522733</v>
      </c>
      <c r="EP466">
        <v>0</v>
      </c>
      <c r="EQ466">
        <v>27.9214</v>
      </c>
      <c r="ER466">
        <v>999.9</v>
      </c>
      <c r="ES466">
        <v>25.003</v>
      </c>
      <c r="ET466">
        <v>41.624</v>
      </c>
      <c r="EU466">
        <v>26.4711</v>
      </c>
      <c r="EV466">
        <v>53.3637</v>
      </c>
      <c r="EW466">
        <v>32.9888</v>
      </c>
      <c r="EX466">
        <v>2</v>
      </c>
      <c r="EY466">
        <v>0.650091</v>
      </c>
      <c r="EZ466">
        <v>4.79448</v>
      </c>
      <c r="FA466">
        <v>20.1748</v>
      </c>
      <c r="FB466">
        <v>5.23002</v>
      </c>
      <c r="FC466">
        <v>11.992</v>
      </c>
      <c r="FD466">
        <v>4.95505</v>
      </c>
      <c r="FE466">
        <v>3.30395</v>
      </c>
      <c r="FF466">
        <v>9999</v>
      </c>
      <c r="FG466">
        <v>313.3</v>
      </c>
      <c r="FH466">
        <v>3916.3</v>
      </c>
      <c r="FI466">
        <v>9999</v>
      </c>
      <c r="FJ466">
        <v>1.86816</v>
      </c>
      <c r="FK466">
        <v>1.86401</v>
      </c>
      <c r="FL466">
        <v>1.87134</v>
      </c>
      <c r="FM466">
        <v>1.86264</v>
      </c>
      <c r="FN466">
        <v>1.86188</v>
      </c>
      <c r="FO466">
        <v>1.86821</v>
      </c>
      <c r="FP466">
        <v>1.85839</v>
      </c>
      <c r="FQ466">
        <v>1.86462</v>
      </c>
      <c r="FR466">
        <v>5</v>
      </c>
      <c r="FS466">
        <v>0</v>
      </c>
      <c r="FT466">
        <v>0</v>
      </c>
      <c r="FU466">
        <v>0</v>
      </c>
      <c r="FV466" t="s">
        <v>358</v>
      </c>
      <c r="FW466" t="s">
        <v>359</v>
      </c>
      <c r="FX466" t="s">
        <v>360</v>
      </c>
      <c r="FY466" t="s">
        <v>360</v>
      </c>
      <c r="FZ466" t="s">
        <v>360</v>
      </c>
      <c r="GA466" t="s">
        <v>360</v>
      </c>
      <c r="GB466">
        <v>0</v>
      </c>
      <c r="GC466">
        <v>100</v>
      </c>
      <c r="GD466">
        <v>100</v>
      </c>
      <c r="GE466">
        <v>3.46</v>
      </c>
      <c r="GF466">
        <v>0.0516</v>
      </c>
      <c r="GG466">
        <v>0.394990895927804</v>
      </c>
      <c r="GH466">
        <v>0.00311535208462502</v>
      </c>
      <c r="GI466">
        <v>-2.16445174003142e-06</v>
      </c>
      <c r="GJ466">
        <v>9.0383515404126e-10</v>
      </c>
      <c r="GK466">
        <v>0.0515542376217994</v>
      </c>
      <c r="GL466">
        <v>0</v>
      </c>
      <c r="GM466">
        <v>0</v>
      </c>
      <c r="GN466">
        <v>0</v>
      </c>
      <c r="GO466">
        <v>18</v>
      </c>
      <c r="GP466">
        <v>2154</v>
      </c>
      <c r="GQ466">
        <v>2</v>
      </c>
      <c r="GR466">
        <v>17</v>
      </c>
      <c r="GS466">
        <v>1613.8</v>
      </c>
      <c r="GT466">
        <v>1613.9</v>
      </c>
      <c r="GU466">
        <v>3.88672</v>
      </c>
      <c r="GV466">
        <v>2.35718</v>
      </c>
      <c r="GW466">
        <v>1.99829</v>
      </c>
      <c r="GX466">
        <v>2.65869</v>
      </c>
      <c r="GY466">
        <v>2.09351</v>
      </c>
      <c r="GZ466">
        <v>2.36938</v>
      </c>
      <c r="HA466">
        <v>45.3188</v>
      </c>
      <c r="HB466">
        <v>14.3072</v>
      </c>
      <c r="HC466">
        <v>18</v>
      </c>
      <c r="HD466">
        <v>378.033</v>
      </c>
      <c r="HE466">
        <v>679.249</v>
      </c>
      <c r="HF466">
        <v>23.0012</v>
      </c>
      <c r="HG466">
        <v>35.3745</v>
      </c>
      <c r="HH466">
        <v>30</v>
      </c>
      <c r="HI466">
        <v>35.4157</v>
      </c>
      <c r="HJ466">
        <v>35.3825</v>
      </c>
      <c r="HK466">
        <v>77.7727</v>
      </c>
      <c r="HL466">
        <v>10.301</v>
      </c>
      <c r="HM466">
        <v>1.96569</v>
      </c>
      <c r="HN466">
        <v>23</v>
      </c>
      <c r="HO466">
        <v>1657.75</v>
      </c>
      <c r="HP466">
        <v>21.8886</v>
      </c>
      <c r="HQ466">
        <v>95.3703</v>
      </c>
      <c r="HR466">
        <v>98.7298</v>
      </c>
    </row>
    <row r="467" spans="1:226">
      <c r="A467">
        <v>451</v>
      </c>
      <c r="B467">
        <v>1656178627</v>
      </c>
      <c r="C467">
        <v>8830.5</v>
      </c>
      <c r="D467" t="s">
        <v>1264</v>
      </c>
      <c r="E467" t="s">
        <v>1265</v>
      </c>
      <c r="F467">
        <v>5</v>
      </c>
      <c r="G467" t="s">
        <v>1069</v>
      </c>
      <c r="H467" t="s">
        <v>354</v>
      </c>
      <c r="I467">
        <v>1656178619.5</v>
      </c>
      <c r="J467">
        <f>(K467)/1000</f>
        <v>0</v>
      </c>
      <c r="K467">
        <f>IF(BF467, AN467, AH467)</f>
        <v>0</v>
      </c>
      <c r="L467">
        <f>IF(BF467, AI467, AG467)</f>
        <v>0</v>
      </c>
      <c r="M467">
        <f>BH467 - IF(AU467&gt;1, L467*BB467*100.0/(AW467*BV467), 0)</f>
        <v>0</v>
      </c>
      <c r="N467">
        <f>((T467-J467/2)*M467-L467)/(T467+J467/2)</f>
        <v>0</v>
      </c>
      <c r="O467">
        <f>N467*(BO467+BP467)/1000.0</f>
        <v>0</v>
      </c>
      <c r="P467">
        <f>(BH467 - IF(AU467&gt;1, L467*BB467*100.0/(AW467*BV467), 0))*(BO467+BP467)/1000.0</f>
        <v>0</v>
      </c>
      <c r="Q467">
        <f>2.0/((1/S467-1/R467)+SIGN(S467)*SQRT((1/S467-1/R467)*(1/S467-1/R467) + 4*BC467/((BC467+1)*(BC467+1))*(2*1/S467*1/R467-1/R467*1/R467)))</f>
        <v>0</v>
      </c>
      <c r="R467">
        <f>IF(LEFT(BD467,1)&lt;&gt;"0",IF(LEFT(BD467,1)="1",3.0,BE467),$D$5+$E$5*(BV467*BO467/($K$5*1000))+$F$5*(BV467*BO467/($K$5*1000))*MAX(MIN(BB467,$J$5),$I$5)*MAX(MIN(BB467,$J$5),$I$5)+$G$5*MAX(MIN(BB467,$J$5),$I$5)*(BV467*BO467/($K$5*1000))+$H$5*(BV467*BO467/($K$5*1000))*(BV467*BO467/($K$5*1000)))</f>
        <v>0</v>
      </c>
      <c r="S467">
        <f>J467*(1000-(1000*0.61365*exp(17.502*W467/(240.97+W467))/(BO467+BP467)+BJ467)/2)/(1000*0.61365*exp(17.502*W467/(240.97+W467))/(BO467+BP467)-BJ467)</f>
        <v>0</v>
      </c>
      <c r="T467">
        <f>1/((BC467+1)/(Q467/1.6)+1/(R467/1.37)) + BC467/((BC467+1)/(Q467/1.6) + BC467/(R467/1.37))</f>
        <v>0</v>
      </c>
      <c r="U467">
        <f>(AX467*BA467)</f>
        <v>0</v>
      </c>
      <c r="V467">
        <f>(BQ467+(U467+2*0.95*5.67E-8*(((BQ467+$B$7)+273)^4-(BQ467+273)^4)-44100*J467)/(1.84*29.3*R467+8*0.95*5.67E-8*(BQ467+273)^3))</f>
        <v>0</v>
      </c>
      <c r="W467">
        <f>($C$7*BR467+$D$7*BS467+$E$7*V467)</f>
        <v>0</v>
      </c>
      <c r="X467">
        <f>0.61365*exp(17.502*W467/(240.97+W467))</f>
        <v>0</v>
      </c>
      <c r="Y467">
        <f>(Z467/AA467*100)</f>
        <v>0</v>
      </c>
      <c r="Z467">
        <f>BJ467*(BO467+BP467)/1000</f>
        <v>0</v>
      </c>
      <c r="AA467">
        <f>0.61365*exp(17.502*BQ467/(240.97+BQ467))</f>
        <v>0</v>
      </c>
      <c r="AB467">
        <f>(X467-BJ467*(BO467+BP467)/1000)</f>
        <v>0</v>
      </c>
      <c r="AC467">
        <f>(-J467*44100)</f>
        <v>0</v>
      </c>
      <c r="AD467">
        <f>2*29.3*R467*0.92*(BQ467-W467)</f>
        <v>0</v>
      </c>
      <c r="AE467">
        <f>2*0.95*5.67E-8*(((BQ467+$B$7)+273)^4-(W467+273)^4)</f>
        <v>0</v>
      </c>
      <c r="AF467">
        <f>U467+AE467+AC467+AD467</f>
        <v>0</v>
      </c>
      <c r="AG467">
        <f>BN467*AU467*(BI467-BH467*(1000-AU467*BK467)/(1000-AU467*BJ467))/(100*BB467)</f>
        <v>0</v>
      </c>
      <c r="AH467">
        <f>1000*BN467*AU467*(BJ467-BK467)/(100*BB467*(1000-AU467*BJ467))</f>
        <v>0</v>
      </c>
      <c r="AI467">
        <f>(AJ467 - AK467 - BO467*1E3/(8.314*(BQ467+273.15)) * AM467/BN467 * AL467) * BN467/(100*BB467) * (1000 - BK467)/1000</f>
        <v>0</v>
      </c>
      <c r="AJ467">
        <v>1679.83946578979</v>
      </c>
      <c r="AK467">
        <v>1634.5216969697</v>
      </c>
      <c r="AL467">
        <v>3.44197221155352</v>
      </c>
      <c r="AM467">
        <v>66.8791295420707</v>
      </c>
      <c r="AN467">
        <f>(AP467 - AO467 + BO467*1E3/(8.314*(BQ467+273.15)) * AR467/BN467 * AQ467) * BN467/(100*BB467) * 1000/(1000 - AP467)</f>
        <v>0</v>
      </c>
      <c r="AO467">
        <v>21.8105892408493</v>
      </c>
      <c r="AP467">
        <v>24.3384818181818</v>
      </c>
      <c r="AQ467">
        <v>2.16255456544151e-05</v>
      </c>
      <c r="AR467">
        <v>78.9869845117547</v>
      </c>
      <c r="AS467">
        <v>56</v>
      </c>
      <c r="AT467">
        <v>11</v>
      </c>
      <c r="AU467">
        <f>IF(AS467*$H$13&gt;=AW467,1.0,(AW467/(AW467-AS467*$H$13)))</f>
        <v>0</v>
      </c>
      <c r="AV467">
        <f>(AU467-1)*100</f>
        <v>0</v>
      </c>
      <c r="AW467">
        <f>MAX(0,($B$13+$C$13*BV467)/(1+$D$13*BV467)*BO467/(BQ467+273)*$E$13)</f>
        <v>0</v>
      </c>
      <c r="AX467">
        <f>$B$11*BW467+$C$11*BX467+$F$11*CI467*(1-CL467)</f>
        <v>0</v>
      </c>
      <c r="AY467">
        <f>AX467*AZ467</f>
        <v>0</v>
      </c>
      <c r="AZ467">
        <f>($B$11*$D$9+$C$11*$D$9+$F$11*((CV467+CN467)/MAX(CV467+CN467+CW467, 0.1)*$I$9+CW467/MAX(CV467+CN467+CW467, 0.1)*$J$9))/($B$11+$C$11+$F$11)</f>
        <v>0</v>
      </c>
      <c r="BA467">
        <f>($B$11*$K$9+$C$11*$K$9+$F$11*((CV467+CN467)/MAX(CV467+CN467+CW467, 0.1)*$P$9+CW467/MAX(CV467+CN467+CW467, 0.1)*$Q$9))/($B$11+$C$11+$F$11)</f>
        <v>0</v>
      </c>
      <c r="BB467">
        <v>2.18</v>
      </c>
      <c r="BC467">
        <v>0.5</v>
      </c>
      <c r="BD467" t="s">
        <v>355</v>
      </c>
      <c r="BE467">
        <v>2</v>
      </c>
      <c r="BF467" t="b">
        <v>1</v>
      </c>
      <c r="BG467">
        <v>1656178619.5</v>
      </c>
      <c r="BH467">
        <v>1571.29296296296</v>
      </c>
      <c r="BI467">
        <v>1628.93037037037</v>
      </c>
      <c r="BJ467">
        <v>24.3312518518519</v>
      </c>
      <c r="BK467">
        <v>21.7861</v>
      </c>
      <c r="BL467">
        <v>1567.85</v>
      </c>
      <c r="BM467">
        <v>24.2797037037037</v>
      </c>
      <c r="BN467">
        <v>500.017703703704</v>
      </c>
      <c r="BO467">
        <v>76.3341222222222</v>
      </c>
      <c r="BP467">
        <v>0.100000025925926</v>
      </c>
      <c r="BQ467">
        <v>27.6799222222222</v>
      </c>
      <c r="BR467">
        <v>28.769762962963</v>
      </c>
      <c r="BS467">
        <v>999.9</v>
      </c>
      <c r="BT467">
        <v>0</v>
      </c>
      <c r="BU467">
        <v>0</v>
      </c>
      <c r="BV467">
        <v>9996.36481481481</v>
      </c>
      <c r="BW467">
        <v>0</v>
      </c>
      <c r="BX467">
        <v>2195.44259259259</v>
      </c>
      <c r="BY467">
        <v>-57.6358777777778</v>
      </c>
      <c r="BZ467">
        <v>1610.47814814815</v>
      </c>
      <c r="CA467">
        <v>1665.20777777778</v>
      </c>
      <c r="CB467">
        <v>2.54515148148148</v>
      </c>
      <c r="CC467">
        <v>1628.93037037037</v>
      </c>
      <c r="CD467">
        <v>21.7861</v>
      </c>
      <c r="CE467">
        <v>1.85730444444444</v>
      </c>
      <c r="CF467">
        <v>1.66302296296296</v>
      </c>
      <c r="CG467">
        <v>16.2775962962963</v>
      </c>
      <c r="CH467">
        <v>14.5555037037037</v>
      </c>
      <c r="CI467">
        <v>2000.02555555556</v>
      </c>
      <c r="CJ467">
        <v>0.980002111111111</v>
      </c>
      <c r="CK467">
        <v>0.0199982518518519</v>
      </c>
      <c r="CL467">
        <v>0</v>
      </c>
      <c r="CM467">
        <v>2.45443333333333</v>
      </c>
      <c r="CN467">
        <v>0</v>
      </c>
      <c r="CO467">
        <v>4110.43074074074</v>
      </c>
      <c r="CP467">
        <v>16705.6296296296</v>
      </c>
      <c r="CQ467">
        <v>48.812</v>
      </c>
      <c r="CR467">
        <v>51.1433703703704</v>
      </c>
      <c r="CS467">
        <v>50</v>
      </c>
      <c r="CT467">
        <v>48.625</v>
      </c>
      <c r="CU467">
        <v>47.937</v>
      </c>
      <c r="CV467">
        <v>1960.02592592593</v>
      </c>
      <c r="CW467">
        <v>40</v>
      </c>
      <c r="CX467">
        <v>0</v>
      </c>
      <c r="CY467">
        <v>1656178626</v>
      </c>
      <c r="CZ467">
        <v>0</v>
      </c>
      <c r="DA467">
        <v>0</v>
      </c>
      <c r="DB467" t="s">
        <v>356</v>
      </c>
      <c r="DC467">
        <v>1656081796.1</v>
      </c>
      <c r="DD467">
        <v>1656081786.6</v>
      </c>
      <c r="DE467">
        <v>0</v>
      </c>
      <c r="DF467">
        <v>0.447</v>
      </c>
      <c r="DG467">
        <v>0.012</v>
      </c>
      <c r="DH467">
        <v>1.816</v>
      </c>
      <c r="DI467">
        <v>-0.091</v>
      </c>
      <c r="DJ467">
        <v>420</v>
      </c>
      <c r="DK467">
        <v>13</v>
      </c>
      <c r="DL467">
        <v>0.64</v>
      </c>
      <c r="DM467">
        <v>0.22</v>
      </c>
      <c r="DN467">
        <v>-57.538705</v>
      </c>
      <c r="DO467">
        <v>-1.82842851782361</v>
      </c>
      <c r="DP467">
        <v>0.187191743875097</v>
      </c>
      <c r="DQ467">
        <v>0</v>
      </c>
      <c r="DR467">
        <v>2.563251</v>
      </c>
      <c r="DS467">
        <v>-0.301824540337714</v>
      </c>
      <c r="DT467">
        <v>0.0296453654725321</v>
      </c>
      <c r="DU467">
        <v>0</v>
      </c>
      <c r="DV467">
        <v>0</v>
      </c>
      <c r="DW467">
        <v>2</v>
      </c>
      <c r="DX467" t="s">
        <v>357</v>
      </c>
      <c r="DY467">
        <v>2.79455</v>
      </c>
      <c r="DZ467">
        <v>2.71633</v>
      </c>
      <c r="EA467">
        <v>0.186431</v>
      </c>
      <c r="EB467">
        <v>0.190162</v>
      </c>
      <c r="EC467">
        <v>0.0870439</v>
      </c>
      <c r="ED467">
        <v>0.0800201</v>
      </c>
      <c r="EE467">
        <v>22579.7</v>
      </c>
      <c r="EF467">
        <v>19520.5</v>
      </c>
      <c r="EG467">
        <v>24888.1</v>
      </c>
      <c r="EH467">
        <v>23514.3</v>
      </c>
      <c r="EI467">
        <v>38880.6</v>
      </c>
      <c r="EJ467">
        <v>35862.5</v>
      </c>
      <c r="EK467">
        <v>45099.7</v>
      </c>
      <c r="EL467">
        <v>42020.5</v>
      </c>
      <c r="EM467">
        <v>1.61075</v>
      </c>
      <c r="EN467">
        <v>2.05753</v>
      </c>
      <c r="EO467">
        <v>0.0506714</v>
      </c>
      <c r="EP467">
        <v>0</v>
      </c>
      <c r="EQ467">
        <v>27.9238</v>
      </c>
      <c r="ER467">
        <v>999.9</v>
      </c>
      <c r="ES467">
        <v>25.003</v>
      </c>
      <c r="ET467">
        <v>41.624</v>
      </c>
      <c r="EU467">
        <v>26.4708</v>
      </c>
      <c r="EV467">
        <v>53.3736</v>
      </c>
      <c r="EW467">
        <v>32.9768</v>
      </c>
      <c r="EX467">
        <v>2</v>
      </c>
      <c r="EY467">
        <v>0.649952</v>
      </c>
      <c r="EZ467">
        <v>4.80019</v>
      </c>
      <c r="FA467">
        <v>20.1749</v>
      </c>
      <c r="FB467">
        <v>5.22987</v>
      </c>
      <c r="FC467">
        <v>11.992</v>
      </c>
      <c r="FD467">
        <v>4.95545</v>
      </c>
      <c r="FE467">
        <v>3.30398</v>
      </c>
      <c r="FF467">
        <v>9999</v>
      </c>
      <c r="FG467">
        <v>313.3</v>
      </c>
      <c r="FH467">
        <v>3916.3</v>
      </c>
      <c r="FI467">
        <v>9999</v>
      </c>
      <c r="FJ467">
        <v>1.86815</v>
      </c>
      <c r="FK467">
        <v>1.86401</v>
      </c>
      <c r="FL467">
        <v>1.87134</v>
      </c>
      <c r="FM467">
        <v>1.86264</v>
      </c>
      <c r="FN467">
        <v>1.86188</v>
      </c>
      <c r="FO467">
        <v>1.8682</v>
      </c>
      <c r="FP467">
        <v>1.85839</v>
      </c>
      <c r="FQ467">
        <v>1.86462</v>
      </c>
      <c r="FR467">
        <v>5</v>
      </c>
      <c r="FS467">
        <v>0</v>
      </c>
      <c r="FT467">
        <v>0</v>
      </c>
      <c r="FU467">
        <v>0</v>
      </c>
      <c r="FV467" t="s">
        <v>358</v>
      </c>
      <c r="FW467" t="s">
        <v>359</v>
      </c>
      <c r="FX467" t="s">
        <v>360</v>
      </c>
      <c r="FY467" t="s">
        <v>360</v>
      </c>
      <c r="FZ467" t="s">
        <v>360</v>
      </c>
      <c r="GA467" t="s">
        <v>360</v>
      </c>
      <c r="GB467">
        <v>0</v>
      </c>
      <c r="GC467">
        <v>100</v>
      </c>
      <c r="GD467">
        <v>100</v>
      </c>
      <c r="GE467">
        <v>3.52</v>
      </c>
      <c r="GF467">
        <v>0.0515</v>
      </c>
      <c r="GG467">
        <v>0.394990895927804</v>
      </c>
      <c r="GH467">
        <v>0.00311535208462502</v>
      </c>
      <c r="GI467">
        <v>-2.16445174003142e-06</v>
      </c>
      <c r="GJ467">
        <v>9.0383515404126e-10</v>
      </c>
      <c r="GK467">
        <v>0.0515542376217994</v>
      </c>
      <c r="GL467">
        <v>0</v>
      </c>
      <c r="GM467">
        <v>0</v>
      </c>
      <c r="GN467">
        <v>0</v>
      </c>
      <c r="GO467">
        <v>18</v>
      </c>
      <c r="GP467">
        <v>2154</v>
      </c>
      <c r="GQ467">
        <v>2</v>
      </c>
      <c r="GR467">
        <v>17</v>
      </c>
      <c r="GS467">
        <v>1613.8</v>
      </c>
      <c r="GT467">
        <v>1614</v>
      </c>
      <c r="GU467">
        <v>3.91479</v>
      </c>
      <c r="GV467">
        <v>2.35474</v>
      </c>
      <c r="GW467">
        <v>1.99829</v>
      </c>
      <c r="GX467">
        <v>2.65869</v>
      </c>
      <c r="GY467">
        <v>2.09351</v>
      </c>
      <c r="GZ467">
        <v>2.43774</v>
      </c>
      <c r="HA467">
        <v>45.3188</v>
      </c>
      <c r="HB467">
        <v>14.3072</v>
      </c>
      <c r="HC467">
        <v>18</v>
      </c>
      <c r="HD467">
        <v>378.006</v>
      </c>
      <c r="HE467">
        <v>679.403</v>
      </c>
      <c r="HF467">
        <v>23.0011</v>
      </c>
      <c r="HG467">
        <v>35.3737</v>
      </c>
      <c r="HH467">
        <v>29.9999</v>
      </c>
      <c r="HI467">
        <v>35.4157</v>
      </c>
      <c r="HJ467">
        <v>35.3825</v>
      </c>
      <c r="HK467">
        <v>78.3299</v>
      </c>
      <c r="HL467">
        <v>10.301</v>
      </c>
      <c r="HM467">
        <v>1.96569</v>
      </c>
      <c r="HN467">
        <v>23</v>
      </c>
      <c r="HO467">
        <v>1671.3</v>
      </c>
      <c r="HP467">
        <v>21.8913</v>
      </c>
      <c r="HQ467">
        <v>95.3712</v>
      </c>
      <c r="HR467">
        <v>98.7299</v>
      </c>
    </row>
    <row r="468" spans="1:226">
      <c r="A468">
        <v>452</v>
      </c>
      <c r="B468">
        <v>1656178632</v>
      </c>
      <c r="C468">
        <v>8835.5</v>
      </c>
      <c r="D468" t="s">
        <v>1266</v>
      </c>
      <c r="E468" t="s">
        <v>1267</v>
      </c>
      <c r="F468">
        <v>5</v>
      </c>
      <c r="G468" t="s">
        <v>1069</v>
      </c>
      <c r="H468" t="s">
        <v>354</v>
      </c>
      <c r="I468">
        <v>1656178624.21429</v>
      </c>
      <c r="J468">
        <f>(K468)/1000</f>
        <v>0</v>
      </c>
      <c r="K468">
        <f>IF(BF468, AN468, AH468)</f>
        <v>0</v>
      </c>
      <c r="L468">
        <f>IF(BF468, AI468, AG468)</f>
        <v>0</v>
      </c>
      <c r="M468">
        <f>BH468 - IF(AU468&gt;1, L468*BB468*100.0/(AW468*BV468), 0)</f>
        <v>0</v>
      </c>
      <c r="N468">
        <f>((T468-J468/2)*M468-L468)/(T468+J468/2)</f>
        <v>0</v>
      </c>
      <c r="O468">
        <f>N468*(BO468+BP468)/1000.0</f>
        <v>0</v>
      </c>
      <c r="P468">
        <f>(BH468 - IF(AU468&gt;1, L468*BB468*100.0/(AW468*BV468), 0))*(BO468+BP468)/1000.0</f>
        <v>0</v>
      </c>
      <c r="Q468">
        <f>2.0/((1/S468-1/R468)+SIGN(S468)*SQRT((1/S468-1/R468)*(1/S468-1/R468) + 4*BC468/((BC468+1)*(BC468+1))*(2*1/S468*1/R468-1/R468*1/R468)))</f>
        <v>0</v>
      </c>
      <c r="R468">
        <f>IF(LEFT(BD468,1)&lt;&gt;"0",IF(LEFT(BD468,1)="1",3.0,BE468),$D$5+$E$5*(BV468*BO468/($K$5*1000))+$F$5*(BV468*BO468/($K$5*1000))*MAX(MIN(BB468,$J$5),$I$5)*MAX(MIN(BB468,$J$5),$I$5)+$G$5*MAX(MIN(BB468,$J$5),$I$5)*(BV468*BO468/($K$5*1000))+$H$5*(BV468*BO468/($K$5*1000))*(BV468*BO468/($K$5*1000)))</f>
        <v>0</v>
      </c>
      <c r="S468">
        <f>J468*(1000-(1000*0.61365*exp(17.502*W468/(240.97+W468))/(BO468+BP468)+BJ468)/2)/(1000*0.61365*exp(17.502*W468/(240.97+W468))/(BO468+BP468)-BJ468)</f>
        <v>0</v>
      </c>
      <c r="T468">
        <f>1/((BC468+1)/(Q468/1.6)+1/(R468/1.37)) + BC468/((BC468+1)/(Q468/1.6) + BC468/(R468/1.37))</f>
        <v>0</v>
      </c>
      <c r="U468">
        <f>(AX468*BA468)</f>
        <v>0</v>
      </c>
      <c r="V468">
        <f>(BQ468+(U468+2*0.95*5.67E-8*(((BQ468+$B$7)+273)^4-(BQ468+273)^4)-44100*J468)/(1.84*29.3*R468+8*0.95*5.67E-8*(BQ468+273)^3))</f>
        <v>0</v>
      </c>
      <c r="W468">
        <f>($C$7*BR468+$D$7*BS468+$E$7*V468)</f>
        <v>0</v>
      </c>
      <c r="X468">
        <f>0.61365*exp(17.502*W468/(240.97+W468))</f>
        <v>0</v>
      </c>
      <c r="Y468">
        <f>(Z468/AA468*100)</f>
        <v>0</v>
      </c>
      <c r="Z468">
        <f>BJ468*(BO468+BP468)/1000</f>
        <v>0</v>
      </c>
      <c r="AA468">
        <f>0.61365*exp(17.502*BQ468/(240.97+BQ468))</f>
        <v>0</v>
      </c>
      <c r="AB468">
        <f>(X468-BJ468*(BO468+BP468)/1000)</f>
        <v>0</v>
      </c>
      <c r="AC468">
        <f>(-J468*44100)</f>
        <v>0</v>
      </c>
      <c r="AD468">
        <f>2*29.3*R468*0.92*(BQ468-W468)</f>
        <v>0</v>
      </c>
      <c r="AE468">
        <f>2*0.95*5.67E-8*(((BQ468+$B$7)+273)^4-(W468+273)^4)</f>
        <v>0</v>
      </c>
      <c r="AF468">
        <f>U468+AE468+AC468+AD468</f>
        <v>0</v>
      </c>
      <c r="AG468">
        <f>BN468*AU468*(BI468-BH468*(1000-AU468*BK468)/(1000-AU468*BJ468))/(100*BB468)</f>
        <v>0</v>
      </c>
      <c r="AH468">
        <f>1000*BN468*AU468*(BJ468-BK468)/(100*BB468*(1000-AU468*BJ468))</f>
        <v>0</v>
      </c>
      <c r="AI468">
        <f>(AJ468 - AK468 - BO468*1E3/(8.314*(BQ468+273.15)) * AM468/BN468 * AL468) * BN468/(100*BB468) * (1000 - BK468)/1000</f>
        <v>0</v>
      </c>
      <c r="AJ468">
        <v>1696.80818439072</v>
      </c>
      <c r="AK468">
        <v>1651.56387878788</v>
      </c>
      <c r="AL468">
        <v>3.41011608308769</v>
      </c>
      <c r="AM468">
        <v>66.8791295420707</v>
      </c>
      <c r="AN468">
        <f>(AP468 - AO468 + BO468*1E3/(8.314*(BQ468+273.15)) * AR468/BN468 * AQ468) * BN468/(100*BB468) * 1000/(1000 - AP468)</f>
        <v>0</v>
      </c>
      <c r="AO468">
        <v>21.8307798327488</v>
      </c>
      <c r="AP468">
        <v>24.3470979020979</v>
      </c>
      <c r="AQ468">
        <v>2.30396400884092e-05</v>
      </c>
      <c r="AR468">
        <v>78.9869845117547</v>
      </c>
      <c r="AS468">
        <v>56</v>
      </c>
      <c r="AT468">
        <v>11</v>
      </c>
      <c r="AU468">
        <f>IF(AS468*$H$13&gt;=AW468,1.0,(AW468/(AW468-AS468*$H$13)))</f>
        <v>0</v>
      </c>
      <c r="AV468">
        <f>(AU468-1)*100</f>
        <v>0</v>
      </c>
      <c r="AW468">
        <f>MAX(0,($B$13+$C$13*BV468)/(1+$D$13*BV468)*BO468/(BQ468+273)*$E$13)</f>
        <v>0</v>
      </c>
      <c r="AX468">
        <f>$B$11*BW468+$C$11*BX468+$F$11*CI468*(1-CL468)</f>
        <v>0</v>
      </c>
      <c r="AY468">
        <f>AX468*AZ468</f>
        <v>0</v>
      </c>
      <c r="AZ468">
        <f>($B$11*$D$9+$C$11*$D$9+$F$11*((CV468+CN468)/MAX(CV468+CN468+CW468, 0.1)*$I$9+CW468/MAX(CV468+CN468+CW468, 0.1)*$J$9))/($B$11+$C$11+$F$11)</f>
        <v>0</v>
      </c>
      <c r="BA468">
        <f>($B$11*$K$9+$C$11*$K$9+$F$11*((CV468+CN468)/MAX(CV468+CN468+CW468, 0.1)*$P$9+CW468/MAX(CV468+CN468+CW468, 0.1)*$Q$9))/($B$11+$C$11+$F$11)</f>
        <v>0</v>
      </c>
      <c r="BB468">
        <v>2.18</v>
      </c>
      <c r="BC468">
        <v>0.5</v>
      </c>
      <c r="BD468" t="s">
        <v>355</v>
      </c>
      <c r="BE468">
        <v>2</v>
      </c>
      <c r="BF468" t="b">
        <v>1</v>
      </c>
      <c r="BG468">
        <v>1656178624.21429</v>
      </c>
      <c r="BH468">
        <v>1587.04607142857</v>
      </c>
      <c r="BI468">
        <v>1644.66714285714</v>
      </c>
      <c r="BJ468">
        <v>24.3357821428571</v>
      </c>
      <c r="BK468">
        <v>21.8091928571429</v>
      </c>
      <c r="BL468">
        <v>1583.555</v>
      </c>
      <c r="BM468">
        <v>24.2842392857143</v>
      </c>
      <c r="BN468">
        <v>500.016428571428</v>
      </c>
      <c r="BO468">
        <v>76.3343107142857</v>
      </c>
      <c r="BP468">
        <v>0.100009114285714</v>
      </c>
      <c r="BQ468">
        <v>27.6822571428571</v>
      </c>
      <c r="BR468">
        <v>28.7651642857143</v>
      </c>
      <c r="BS468">
        <v>999.9</v>
      </c>
      <c r="BT468">
        <v>0</v>
      </c>
      <c r="BU468">
        <v>0</v>
      </c>
      <c r="BV468">
        <v>9991.4925</v>
      </c>
      <c r="BW468">
        <v>0</v>
      </c>
      <c r="BX468">
        <v>2196.99035714286</v>
      </c>
      <c r="BY468">
        <v>-57.6199214285714</v>
      </c>
      <c r="BZ468">
        <v>1626.63142857143</v>
      </c>
      <c r="CA468">
        <v>1681.33464285714</v>
      </c>
      <c r="CB468">
        <v>2.52659107142857</v>
      </c>
      <c r="CC468">
        <v>1644.66714285714</v>
      </c>
      <c r="CD468">
        <v>21.8091928571429</v>
      </c>
      <c r="CE468">
        <v>1.857655</v>
      </c>
      <c r="CF468">
        <v>1.66478928571429</v>
      </c>
      <c r="CG468">
        <v>16.2805607142857</v>
      </c>
      <c r="CH468">
        <v>14.5719464285714</v>
      </c>
      <c r="CI468">
        <v>2000.01392857143</v>
      </c>
      <c r="CJ468">
        <v>0.980002071428572</v>
      </c>
      <c r="CK468">
        <v>0.0199982928571429</v>
      </c>
      <c r="CL468">
        <v>0</v>
      </c>
      <c r="CM468">
        <v>2.43776428571429</v>
      </c>
      <c r="CN468">
        <v>0</v>
      </c>
      <c r="CO468">
        <v>4110.12642857143</v>
      </c>
      <c r="CP468">
        <v>16705.5392857143</v>
      </c>
      <c r="CQ468">
        <v>48.812</v>
      </c>
      <c r="CR468">
        <v>51.1604285714286</v>
      </c>
      <c r="CS468">
        <v>50</v>
      </c>
      <c r="CT468">
        <v>48.625</v>
      </c>
      <c r="CU468">
        <v>47.937</v>
      </c>
      <c r="CV468">
        <v>1960.01642857143</v>
      </c>
      <c r="CW468">
        <v>40</v>
      </c>
      <c r="CX468">
        <v>0</v>
      </c>
      <c r="CY468">
        <v>1656178630.8</v>
      </c>
      <c r="CZ468">
        <v>0</v>
      </c>
      <c r="DA468">
        <v>0</v>
      </c>
      <c r="DB468" t="s">
        <v>356</v>
      </c>
      <c r="DC468">
        <v>1656081796.1</v>
      </c>
      <c r="DD468">
        <v>1656081786.6</v>
      </c>
      <c r="DE468">
        <v>0</v>
      </c>
      <c r="DF468">
        <v>0.447</v>
      </c>
      <c r="DG468">
        <v>0.012</v>
      </c>
      <c r="DH468">
        <v>1.816</v>
      </c>
      <c r="DI468">
        <v>-0.091</v>
      </c>
      <c r="DJ468">
        <v>420</v>
      </c>
      <c r="DK468">
        <v>13</v>
      </c>
      <c r="DL468">
        <v>0.64</v>
      </c>
      <c r="DM468">
        <v>0.22</v>
      </c>
      <c r="DN468">
        <v>-57.6049275</v>
      </c>
      <c r="DO468">
        <v>-0.871604127579627</v>
      </c>
      <c r="DP468">
        <v>0.173656754817513</v>
      </c>
      <c r="DQ468">
        <v>0</v>
      </c>
      <c r="DR468">
        <v>2.54159625</v>
      </c>
      <c r="DS468">
        <v>-0.28461692307693</v>
      </c>
      <c r="DT468">
        <v>0.0283938408539159</v>
      </c>
      <c r="DU468">
        <v>0</v>
      </c>
      <c r="DV468">
        <v>0</v>
      </c>
      <c r="DW468">
        <v>2</v>
      </c>
      <c r="DX468" t="s">
        <v>357</v>
      </c>
      <c r="DY468">
        <v>2.7947</v>
      </c>
      <c r="DZ468">
        <v>2.7164</v>
      </c>
      <c r="EA468">
        <v>0.187583</v>
      </c>
      <c r="EB468">
        <v>0.19123</v>
      </c>
      <c r="EC468">
        <v>0.0870621</v>
      </c>
      <c r="ED468">
        <v>0.0800324</v>
      </c>
      <c r="EE468">
        <v>22547.7</v>
      </c>
      <c r="EF468">
        <v>19494.7</v>
      </c>
      <c r="EG468">
        <v>24888.1</v>
      </c>
      <c r="EH468">
        <v>23514.3</v>
      </c>
      <c r="EI468">
        <v>38880.3</v>
      </c>
      <c r="EJ468">
        <v>35861.9</v>
      </c>
      <c r="EK468">
        <v>45100.3</v>
      </c>
      <c r="EL468">
        <v>42020.3</v>
      </c>
      <c r="EM468">
        <v>1.61095</v>
      </c>
      <c r="EN468">
        <v>2.05735</v>
      </c>
      <c r="EO468">
        <v>0.0509769</v>
      </c>
      <c r="EP468">
        <v>0</v>
      </c>
      <c r="EQ468">
        <v>27.9268</v>
      </c>
      <c r="ER468">
        <v>999.9</v>
      </c>
      <c r="ES468">
        <v>25.003</v>
      </c>
      <c r="ET468">
        <v>41.624</v>
      </c>
      <c r="EU468">
        <v>26.472</v>
      </c>
      <c r="EV468">
        <v>52.9036</v>
      </c>
      <c r="EW468">
        <v>32.9928</v>
      </c>
      <c r="EX468">
        <v>2</v>
      </c>
      <c r="EY468">
        <v>0.649507</v>
      </c>
      <c r="EZ468">
        <v>4.79771</v>
      </c>
      <c r="FA468">
        <v>20.1747</v>
      </c>
      <c r="FB468">
        <v>5.23002</v>
      </c>
      <c r="FC468">
        <v>11.992</v>
      </c>
      <c r="FD468">
        <v>4.95525</v>
      </c>
      <c r="FE468">
        <v>3.30395</v>
      </c>
      <c r="FF468">
        <v>9999</v>
      </c>
      <c r="FG468">
        <v>313.3</v>
      </c>
      <c r="FH468">
        <v>3916.6</v>
      </c>
      <c r="FI468">
        <v>9999</v>
      </c>
      <c r="FJ468">
        <v>1.86815</v>
      </c>
      <c r="FK468">
        <v>1.86401</v>
      </c>
      <c r="FL468">
        <v>1.87136</v>
      </c>
      <c r="FM468">
        <v>1.86264</v>
      </c>
      <c r="FN468">
        <v>1.86188</v>
      </c>
      <c r="FO468">
        <v>1.86823</v>
      </c>
      <c r="FP468">
        <v>1.85839</v>
      </c>
      <c r="FQ468">
        <v>1.86462</v>
      </c>
      <c r="FR468">
        <v>5</v>
      </c>
      <c r="FS468">
        <v>0</v>
      </c>
      <c r="FT468">
        <v>0</v>
      </c>
      <c r="FU468">
        <v>0</v>
      </c>
      <c r="FV468" t="s">
        <v>358</v>
      </c>
      <c r="FW468" t="s">
        <v>359</v>
      </c>
      <c r="FX468" t="s">
        <v>360</v>
      </c>
      <c r="FY468" t="s">
        <v>360</v>
      </c>
      <c r="FZ468" t="s">
        <v>360</v>
      </c>
      <c r="GA468" t="s">
        <v>360</v>
      </c>
      <c r="GB468">
        <v>0</v>
      </c>
      <c r="GC468">
        <v>100</v>
      </c>
      <c r="GD468">
        <v>100</v>
      </c>
      <c r="GE468">
        <v>3.57</v>
      </c>
      <c r="GF468">
        <v>0.0516</v>
      </c>
      <c r="GG468">
        <v>0.394990895927804</v>
      </c>
      <c r="GH468">
        <v>0.00311535208462502</v>
      </c>
      <c r="GI468">
        <v>-2.16445174003142e-06</v>
      </c>
      <c r="GJ468">
        <v>9.0383515404126e-10</v>
      </c>
      <c r="GK468">
        <v>0.0515542376217994</v>
      </c>
      <c r="GL468">
        <v>0</v>
      </c>
      <c r="GM468">
        <v>0</v>
      </c>
      <c r="GN468">
        <v>0</v>
      </c>
      <c r="GO468">
        <v>18</v>
      </c>
      <c r="GP468">
        <v>2154</v>
      </c>
      <c r="GQ468">
        <v>2</v>
      </c>
      <c r="GR468">
        <v>17</v>
      </c>
      <c r="GS468">
        <v>1613.9</v>
      </c>
      <c r="GT468">
        <v>1614.1</v>
      </c>
      <c r="GU468">
        <v>3.94409</v>
      </c>
      <c r="GV468">
        <v>2.35596</v>
      </c>
      <c r="GW468">
        <v>1.99829</v>
      </c>
      <c r="GX468">
        <v>2.65869</v>
      </c>
      <c r="GY468">
        <v>2.09351</v>
      </c>
      <c r="GZ468">
        <v>2.43774</v>
      </c>
      <c r="HA468">
        <v>45.3188</v>
      </c>
      <c r="HB468">
        <v>14.3159</v>
      </c>
      <c r="HC468">
        <v>18</v>
      </c>
      <c r="HD468">
        <v>378.114</v>
      </c>
      <c r="HE468">
        <v>679.249</v>
      </c>
      <c r="HF468">
        <v>22.9999</v>
      </c>
      <c r="HG468">
        <v>35.3737</v>
      </c>
      <c r="HH468">
        <v>29.9998</v>
      </c>
      <c r="HI468">
        <v>35.4157</v>
      </c>
      <c r="HJ468">
        <v>35.3825</v>
      </c>
      <c r="HK468">
        <v>78.9211</v>
      </c>
      <c r="HL468">
        <v>10.301</v>
      </c>
      <c r="HM468">
        <v>1.96569</v>
      </c>
      <c r="HN468">
        <v>23</v>
      </c>
      <c r="HO468">
        <v>1691.53</v>
      </c>
      <c r="HP468">
        <v>21.9061</v>
      </c>
      <c r="HQ468">
        <v>95.372</v>
      </c>
      <c r="HR468">
        <v>98.7297</v>
      </c>
    </row>
    <row r="469" spans="1:226">
      <c r="A469">
        <v>453</v>
      </c>
      <c r="B469">
        <v>1656178637</v>
      </c>
      <c r="C469">
        <v>8840.5</v>
      </c>
      <c r="D469" t="s">
        <v>1268</v>
      </c>
      <c r="E469" t="s">
        <v>1269</v>
      </c>
      <c r="F469">
        <v>5</v>
      </c>
      <c r="G469" t="s">
        <v>1069</v>
      </c>
      <c r="H469" t="s">
        <v>354</v>
      </c>
      <c r="I469">
        <v>1656178629.5</v>
      </c>
      <c r="J469">
        <f>(K469)/1000</f>
        <v>0</v>
      </c>
      <c r="K469">
        <f>IF(BF469, AN469, AH469)</f>
        <v>0</v>
      </c>
      <c r="L469">
        <f>IF(BF469, AI469, AG469)</f>
        <v>0</v>
      </c>
      <c r="M469">
        <f>BH469 - IF(AU469&gt;1, L469*BB469*100.0/(AW469*BV469), 0)</f>
        <v>0</v>
      </c>
      <c r="N469">
        <f>((T469-J469/2)*M469-L469)/(T469+J469/2)</f>
        <v>0</v>
      </c>
      <c r="O469">
        <f>N469*(BO469+BP469)/1000.0</f>
        <v>0</v>
      </c>
      <c r="P469">
        <f>(BH469 - IF(AU469&gt;1, L469*BB469*100.0/(AW469*BV469), 0))*(BO469+BP469)/1000.0</f>
        <v>0</v>
      </c>
      <c r="Q469">
        <f>2.0/((1/S469-1/R469)+SIGN(S469)*SQRT((1/S469-1/R469)*(1/S469-1/R469) + 4*BC469/((BC469+1)*(BC469+1))*(2*1/S469*1/R469-1/R469*1/R469)))</f>
        <v>0</v>
      </c>
      <c r="R469">
        <f>IF(LEFT(BD469,1)&lt;&gt;"0",IF(LEFT(BD469,1)="1",3.0,BE469),$D$5+$E$5*(BV469*BO469/($K$5*1000))+$F$5*(BV469*BO469/($K$5*1000))*MAX(MIN(BB469,$J$5),$I$5)*MAX(MIN(BB469,$J$5),$I$5)+$G$5*MAX(MIN(BB469,$J$5),$I$5)*(BV469*BO469/($K$5*1000))+$H$5*(BV469*BO469/($K$5*1000))*(BV469*BO469/($K$5*1000)))</f>
        <v>0</v>
      </c>
      <c r="S469">
        <f>J469*(1000-(1000*0.61365*exp(17.502*W469/(240.97+W469))/(BO469+BP469)+BJ469)/2)/(1000*0.61365*exp(17.502*W469/(240.97+W469))/(BO469+BP469)-BJ469)</f>
        <v>0</v>
      </c>
      <c r="T469">
        <f>1/((BC469+1)/(Q469/1.6)+1/(R469/1.37)) + BC469/((BC469+1)/(Q469/1.6) + BC469/(R469/1.37))</f>
        <v>0</v>
      </c>
      <c r="U469">
        <f>(AX469*BA469)</f>
        <v>0</v>
      </c>
      <c r="V469">
        <f>(BQ469+(U469+2*0.95*5.67E-8*(((BQ469+$B$7)+273)^4-(BQ469+273)^4)-44100*J469)/(1.84*29.3*R469+8*0.95*5.67E-8*(BQ469+273)^3))</f>
        <v>0</v>
      </c>
      <c r="W469">
        <f>($C$7*BR469+$D$7*BS469+$E$7*V469)</f>
        <v>0</v>
      </c>
      <c r="X469">
        <f>0.61365*exp(17.502*W469/(240.97+W469))</f>
        <v>0</v>
      </c>
      <c r="Y469">
        <f>(Z469/AA469*100)</f>
        <v>0</v>
      </c>
      <c r="Z469">
        <f>BJ469*(BO469+BP469)/1000</f>
        <v>0</v>
      </c>
      <c r="AA469">
        <f>0.61365*exp(17.502*BQ469/(240.97+BQ469))</f>
        <v>0</v>
      </c>
      <c r="AB469">
        <f>(X469-BJ469*(BO469+BP469)/1000)</f>
        <v>0</v>
      </c>
      <c r="AC469">
        <f>(-J469*44100)</f>
        <v>0</v>
      </c>
      <c r="AD469">
        <f>2*29.3*R469*0.92*(BQ469-W469)</f>
        <v>0</v>
      </c>
      <c r="AE469">
        <f>2*0.95*5.67E-8*(((BQ469+$B$7)+273)^4-(W469+273)^4)</f>
        <v>0</v>
      </c>
      <c r="AF469">
        <f>U469+AE469+AC469+AD469</f>
        <v>0</v>
      </c>
      <c r="AG469">
        <f>BN469*AU469*(BI469-BH469*(1000-AU469*BK469)/(1000-AU469*BJ469))/(100*BB469)</f>
        <v>0</v>
      </c>
      <c r="AH469">
        <f>1000*BN469*AU469*(BJ469-BK469)/(100*BB469*(1000-AU469*BJ469))</f>
        <v>0</v>
      </c>
      <c r="AI469">
        <f>(AJ469 - AK469 - BO469*1E3/(8.314*(BQ469+273.15)) * AM469/BN469 * AL469) * BN469/(100*BB469) * (1000 - BK469)/1000</f>
        <v>0</v>
      </c>
      <c r="AJ469">
        <v>1713.00800207741</v>
      </c>
      <c r="AK469">
        <v>1668.09193939394</v>
      </c>
      <c r="AL469">
        <v>3.31968745679261</v>
      </c>
      <c r="AM469">
        <v>66.8791295420707</v>
      </c>
      <c r="AN469">
        <f>(AP469 - AO469 + BO469*1E3/(8.314*(BQ469+273.15)) * AR469/BN469 * AQ469) * BN469/(100*BB469) * 1000/(1000 - AP469)</f>
        <v>0</v>
      </c>
      <c r="AO469">
        <v>21.8352490625704</v>
      </c>
      <c r="AP469">
        <v>24.3455216783217</v>
      </c>
      <c r="AQ469">
        <v>-1.14955779670073e-05</v>
      </c>
      <c r="AR469">
        <v>78.9869845117547</v>
      </c>
      <c r="AS469">
        <v>56</v>
      </c>
      <c r="AT469">
        <v>11</v>
      </c>
      <c r="AU469">
        <f>IF(AS469*$H$13&gt;=AW469,1.0,(AW469/(AW469-AS469*$H$13)))</f>
        <v>0</v>
      </c>
      <c r="AV469">
        <f>(AU469-1)*100</f>
        <v>0</v>
      </c>
      <c r="AW469">
        <f>MAX(0,($B$13+$C$13*BV469)/(1+$D$13*BV469)*BO469/(BQ469+273)*$E$13)</f>
        <v>0</v>
      </c>
      <c r="AX469">
        <f>$B$11*BW469+$C$11*BX469+$F$11*CI469*(1-CL469)</f>
        <v>0</v>
      </c>
      <c r="AY469">
        <f>AX469*AZ469</f>
        <v>0</v>
      </c>
      <c r="AZ469">
        <f>($B$11*$D$9+$C$11*$D$9+$F$11*((CV469+CN469)/MAX(CV469+CN469+CW469, 0.1)*$I$9+CW469/MAX(CV469+CN469+CW469, 0.1)*$J$9))/($B$11+$C$11+$F$11)</f>
        <v>0</v>
      </c>
      <c r="BA469">
        <f>($B$11*$K$9+$C$11*$K$9+$F$11*((CV469+CN469)/MAX(CV469+CN469+CW469, 0.1)*$P$9+CW469/MAX(CV469+CN469+CW469, 0.1)*$Q$9))/($B$11+$C$11+$F$11)</f>
        <v>0</v>
      </c>
      <c r="BB469">
        <v>2.18</v>
      </c>
      <c r="BC469">
        <v>0.5</v>
      </c>
      <c r="BD469" t="s">
        <v>355</v>
      </c>
      <c r="BE469">
        <v>2</v>
      </c>
      <c r="BF469" t="b">
        <v>1</v>
      </c>
      <c r="BG469">
        <v>1656178629.5</v>
      </c>
      <c r="BH469">
        <v>1604.56888888889</v>
      </c>
      <c r="BI469">
        <v>1662.14740740741</v>
      </c>
      <c r="BJ469">
        <v>24.3410185185185</v>
      </c>
      <c r="BK469">
        <v>21.8303037037037</v>
      </c>
      <c r="BL469">
        <v>1601.02407407407</v>
      </c>
      <c r="BM469">
        <v>24.2894703703704</v>
      </c>
      <c r="BN469">
        <v>500.000333333333</v>
      </c>
      <c r="BO469">
        <v>76.3341555555556</v>
      </c>
      <c r="BP469">
        <v>0.0999593925925926</v>
      </c>
      <c r="BQ469">
        <v>27.6846703703704</v>
      </c>
      <c r="BR469">
        <v>28.7619185185185</v>
      </c>
      <c r="BS469">
        <v>999.9</v>
      </c>
      <c r="BT469">
        <v>0</v>
      </c>
      <c r="BU469">
        <v>0</v>
      </c>
      <c r="BV469">
        <v>9999.47111111111</v>
      </c>
      <c r="BW469">
        <v>0</v>
      </c>
      <c r="BX469">
        <v>2199.07777777778</v>
      </c>
      <c r="BY469">
        <v>-57.5777111111111</v>
      </c>
      <c r="BZ469">
        <v>1644.59962962963</v>
      </c>
      <c r="CA469">
        <v>1699.24185185185</v>
      </c>
      <c r="CB469">
        <v>2.51071333333333</v>
      </c>
      <c r="CC469">
        <v>1662.14740740741</v>
      </c>
      <c r="CD469">
        <v>21.8303037037037</v>
      </c>
      <c r="CE469">
        <v>1.85805074074074</v>
      </c>
      <c r="CF469">
        <v>1.66639814814815</v>
      </c>
      <c r="CG469">
        <v>16.2839037037037</v>
      </c>
      <c r="CH469">
        <v>14.5869074074074</v>
      </c>
      <c r="CI469">
        <v>1999.99740740741</v>
      </c>
      <c r="CJ469">
        <v>0.980002111111111</v>
      </c>
      <c r="CK469">
        <v>0.0199982518518519</v>
      </c>
      <c r="CL469">
        <v>0</v>
      </c>
      <c r="CM469">
        <v>2.4744</v>
      </c>
      <c r="CN469">
        <v>0</v>
      </c>
      <c r="CO469">
        <v>4109.81740740741</v>
      </c>
      <c r="CP469">
        <v>16705.4074074074</v>
      </c>
      <c r="CQ469">
        <v>48.812</v>
      </c>
      <c r="CR469">
        <v>51.1709259259259</v>
      </c>
      <c r="CS469">
        <v>50</v>
      </c>
      <c r="CT469">
        <v>48.625</v>
      </c>
      <c r="CU469">
        <v>47.937</v>
      </c>
      <c r="CV469">
        <v>1959.99962962963</v>
      </c>
      <c r="CW469">
        <v>40</v>
      </c>
      <c r="CX469">
        <v>0</v>
      </c>
      <c r="CY469">
        <v>1656178636.2</v>
      </c>
      <c r="CZ469">
        <v>0</v>
      </c>
      <c r="DA469">
        <v>0</v>
      </c>
      <c r="DB469" t="s">
        <v>356</v>
      </c>
      <c r="DC469">
        <v>1656081796.1</v>
      </c>
      <c r="DD469">
        <v>1656081786.6</v>
      </c>
      <c r="DE469">
        <v>0</v>
      </c>
      <c r="DF469">
        <v>0.447</v>
      </c>
      <c r="DG469">
        <v>0.012</v>
      </c>
      <c r="DH469">
        <v>1.816</v>
      </c>
      <c r="DI469">
        <v>-0.091</v>
      </c>
      <c r="DJ469">
        <v>420</v>
      </c>
      <c r="DK469">
        <v>13</v>
      </c>
      <c r="DL469">
        <v>0.64</v>
      </c>
      <c r="DM469">
        <v>0.22</v>
      </c>
      <c r="DN469">
        <v>-57.5521025</v>
      </c>
      <c r="DO469">
        <v>1.29649193245795</v>
      </c>
      <c r="DP469">
        <v>0.316388608745243</v>
      </c>
      <c r="DQ469">
        <v>0</v>
      </c>
      <c r="DR469">
        <v>2.52446725</v>
      </c>
      <c r="DS469">
        <v>-0.182156735459673</v>
      </c>
      <c r="DT469">
        <v>0.020326665858854</v>
      </c>
      <c r="DU469">
        <v>0</v>
      </c>
      <c r="DV469">
        <v>0</v>
      </c>
      <c r="DW469">
        <v>2</v>
      </c>
      <c r="DX469" t="s">
        <v>357</v>
      </c>
      <c r="DY469">
        <v>2.79498</v>
      </c>
      <c r="DZ469">
        <v>2.7166</v>
      </c>
      <c r="EA469">
        <v>0.188702</v>
      </c>
      <c r="EB469">
        <v>0.19242</v>
      </c>
      <c r="EC469">
        <v>0.0870601</v>
      </c>
      <c r="ED469">
        <v>0.0800484</v>
      </c>
      <c r="EE469">
        <v>22516.8</v>
      </c>
      <c r="EF469">
        <v>19466.3</v>
      </c>
      <c r="EG469">
        <v>24888.4</v>
      </c>
      <c r="EH469">
        <v>23514.8</v>
      </c>
      <c r="EI469">
        <v>38880.5</v>
      </c>
      <c r="EJ469">
        <v>35862.2</v>
      </c>
      <c r="EK469">
        <v>45100.4</v>
      </c>
      <c r="EL469">
        <v>42021.4</v>
      </c>
      <c r="EM469">
        <v>1.61073</v>
      </c>
      <c r="EN469">
        <v>2.05747</v>
      </c>
      <c r="EO469">
        <v>0.0521615</v>
      </c>
      <c r="EP469">
        <v>0</v>
      </c>
      <c r="EQ469">
        <v>27.9303</v>
      </c>
      <c r="ER469">
        <v>999.9</v>
      </c>
      <c r="ES469">
        <v>25.003</v>
      </c>
      <c r="ET469">
        <v>41.624</v>
      </c>
      <c r="EU469">
        <v>26.4724</v>
      </c>
      <c r="EV469">
        <v>53.0036</v>
      </c>
      <c r="EW469">
        <v>32.9527</v>
      </c>
      <c r="EX469">
        <v>2</v>
      </c>
      <c r="EY469">
        <v>0.649258</v>
      </c>
      <c r="EZ469">
        <v>4.80387</v>
      </c>
      <c r="FA469">
        <v>20.1749</v>
      </c>
      <c r="FB469">
        <v>5.22972</v>
      </c>
      <c r="FC469">
        <v>11.992</v>
      </c>
      <c r="FD469">
        <v>4.9554</v>
      </c>
      <c r="FE469">
        <v>3.30395</v>
      </c>
      <c r="FF469">
        <v>9999</v>
      </c>
      <c r="FG469">
        <v>313.3</v>
      </c>
      <c r="FH469">
        <v>3916.6</v>
      </c>
      <c r="FI469">
        <v>9999</v>
      </c>
      <c r="FJ469">
        <v>1.86815</v>
      </c>
      <c r="FK469">
        <v>1.86401</v>
      </c>
      <c r="FL469">
        <v>1.87137</v>
      </c>
      <c r="FM469">
        <v>1.86264</v>
      </c>
      <c r="FN469">
        <v>1.86188</v>
      </c>
      <c r="FO469">
        <v>1.86826</v>
      </c>
      <c r="FP469">
        <v>1.85838</v>
      </c>
      <c r="FQ469">
        <v>1.86462</v>
      </c>
      <c r="FR469">
        <v>5</v>
      </c>
      <c r="FS469">
        <v>0</v>
      </c>
      <c r="FT469">
        <v>0</v>
      </c>
      <c r="FU469">
        <v>0</v>
      </c>
      <c r="FV469" t="s">
        <v>358</v>
      </c>
      <c r="FW469" t="s">
        <v>359</v>
      </c>
      <c r="FX469" t="s">
        <v>360</v>
      </c>
      <c r="FY469" t="s">
        <v>360</v>
      </c>
      <c r="FZ469" t="s">
        <v>360</v>
      </c>
      <c r="GA469" t="s">
        <v>360</v>
      </c>
      <c r="GB469">
        <v>0</v>
      </c>
      <c r="GC469">
        <v>100</v>
      </c>
      <c r="GD469">
        <v>100</v>
      </c>
      <c r="GE469">
        <v>3.62</v>
      </c>
      <c r="GF469">
        <v>0.0515</v>
      </c>
      <c r="GG469">
        <v>0.394990895927804</v>
      </c>
      <c r="GH469">
        <v>0.00311535208462502</v>
      </c>
      <c r="GI469">
        <v>-2.16445174003142e-06</v>
      </c>
      <c r="GJ469">
        <v>9.0383515404126e-10</v>
      </c>
      <c r="GK469">
        <v>0.0515542376217994</v>
      </c>
      <c r="GL469">
        <v>0</v>
      </c>
      <c r="GM469">
        <v>0</v>
      </c>
      <c r="GN469">
        <v>0</v>
      </c>
      <c r="GO469">
        <v>18</v>
      </c>
      <c r="GP469">
        <v>2154</v>
      </c>
      <c r="GQ469">
        <v>2</v>
      </c>
      <c r="GR469">
        <v>17</v>
      </c>
      <c r="GS469">
        <v>1614</v>
      </c>
      <c r="GT469">
        <v>1614.2</v>
      </c>
      <c r="GU469">
        <v>3.97339</v>
      </c>
      <c r="GV469">
        <v>2.34497</v>
      </c>
      <c r="GW469">
        <v>1.99829</v>
      </c>
      <c r="GX469">
        <v>2.65869</v>
      </c>
      <c r="GY469">
        <v>2.09351</v>
      </c>
      <c r="GZ469">
        <v>2.43408</v>
      </c>
      <c r="HA469">
        <v>45.3188</v>
      </c>
      <c r="HB469">
        <v>14.3159</v>
      </c>
      <c r="HC469">
        <v>18</v>
      </c>
      <c r="HD469">
        <v>377.987</v>
      </c>
      <c r="HE469">
        <v>679.325</v>
      </c>
      <c r="HF469">
        <v>23.0008</v>
      </c>
      <c r="HG469">
        <v>35.3737</v>
      </c>
      <c r="HH469">
        <v>29.9998</v>
      </c>
      <c r="HI469">
        <v>35.4147</v>
      </c>
      <c r="HJ469">
        <v>35.3793</v>
      </c>
      <c r="HK469">
        <v>79.4999</v>
      </c>
      <c r="HL469">
        <v>10.028</v>
      </c>
      <c r="HM469">
        <v>1.96569</v>
      </c>
      <c r="HN469">
        <v>23</v>
      </c>
      <c r="HO469">
        <v>1705.12</v>
      </c>
      <c r="HP469">
        <v>21.9217</v>
      </c>
      <c r="HQ469">
        <v>95.3725</v>
      </c>
      <c r="HR469">
        <v>98.7321</v>
      </c>
    </row>
    <row r="470" spans="1:226">
      <c r="A470">
        <v>454</v>
      </c>
      <c r="B470">
        <v>1656178642</v>
      </c>
      <c r="C470">
        <v>8845.5</v>
      </c>
      <c r="D470" t="s">
        <v>1270</v>
      </c>
      <c r="E470" t="s">
        <v>1271</v>
      </c>
      <c r="F470">
        <v>5</v>
      </c>
      <c r="G470" t="s">
        <v>1069</v>
      </c>
      <c r="H470" t="s">
        <v>354</v>
      </c>
      <c r="I470">
        <v>1656178634.21429</v>
      </c>
      <c r="J470">
        <f>(K470)/1000</f>
        <v>0</v>
      </c>
      <c r="K470">
        <f>IF(BF470, AN470, AH470)</f>
        <v>0</v>
      </c>
      <c r="L470">
        <f>IF(BF470, AI470, AG470)</f>
        <v>0</v>
      </c>
      <c r="M470">
        <f>BH470 - IF(AU470&gt;1, L470*BB470*100.0/(AW470*BV470), 0)</f>
        <v>0</v>
      </c>
      <c r="N470">
        <f>((T470-J470/2)*M470-L470)/(T470+J470/2)</f>
        <v>0</v>
      </c>
      <c r="O470">
        <f>N470*(BO470+BP470)/1000.0</f>
        <v>0</v>
      </c>
      <c r="P470">
        <f>(BH470 - IF(AU470&gt;1, L470*BB470*100.0/(AW470*BV470), 0))*(BO470+BP470)/1000.0</f>
        <v>0</v>
      </c>
      <c r="Q470">
        <f>2.0/((1/S470-1/R470)+SIGN(S470)*SQRT((1/S470-1/R470)*(1/S470-1/R470) + 4*BC470/((BC470+1)*(BC470+1))*(2*1/S470*1/R470-1/R470*1/R470)))</f>
        <v>0</v>
      </c>
      <c r="R470">
        <f>IF(LEFT(BD470,1)&lt;&gt;"0",IF(LEFT(BD470,1)="1",3.0,BE470),$D$5+$E$5*(BV470*BO470/($K$5*1000))+$F$5*(BV470*BO470/($K$5*1000))*MAX(MIN(BB470,$J$5),$I$5)*MAX(MIN(BB470,$J$5),$I$5)+$G$5*MAX(MIN(BB470,$J$5),$I$5)*(BV470*BO470/($K$5*1000))+$H$5*(BV470*BO470/($K$5*1000))*(BV470*BO470/($K$5*1000)))</f>
        <v>0</v>
      </c>
      <c r="S470">
        <f>J470*(1000-(1000*0.61365*exp(17.502*W470/(240.97+W470))/(BO470+BP470)+BJ470)/2)/(1000*0.61365*exp(17.502*W470/(240.97+W470))/(BO470+BP470)-BJ470)</f>
        <v>0</v>
      </c>
      <c r="T470">
        <f>1/((BC470+1)/(Q470/1.6)+1/(R470/1.37)) + BC470/((BC470+1)/(Q470/1.6) + BC470/(R470/1.37))</f>
        <v>0</v>
      </c>
      <c r="U470">
        <f>(AX470*BA470)</f>
        <v>0</v>
      </c>
      <c r="V470">
        <f>(BQ470+(U470+2*0.95*5.67E-8*(((BQ470+$B$7)+273)^4-(BQ470+273)^4)-44100*J470)/(1.84*29.3*R470+8*0.95*5.67E-8*(BQ470+273)^3))</f>
        <v>0</v>
      </c>
      <c r="W470">
        <f>($C$7*BR470+$D$7*BS470+$E$7*V470)</f>
        <v>0</v>
      </c>
      <c r="X470">
        <f>0.61365*exp(17.502*W470/(240.97+W470))</f>
        <v>0</v>
      </c>
      <c r="Y470">
        <f>(Z470/AA470*100)</f>
        <v>0</v>
      </c>
      <c r="Z470">
        <f>BJ470*(BO470+BP470)/1000</f>
        <v>0</v>
      </c>
      <c r="AA470">
        <f>0.61365*exp(17.502*BQ470/(240.97+BQ470))</f>
        <v>0</v>
      </c>
      <c r="AB470">
        <f>(X470-BJ470*(BO470+BP470)/1000)</f>
        <v>0</v>
      </c>
      <c r="AC470">
        <f>(-J470*44100)</f>
        <v>0</v>
      </c>
      <c r="AD470">
        <f>2*29.3*R470*0.92*(BQ470-W470)</f>
        <v>0</v>
      </c>
      <c r="AE470">
        <f>2*0.95*5.67E-8*(((BQ470+$B$7)+273)^4-(W470+273)^4)</f>
        <v>0</v>
      </c>
      <c r="AF470">
        <f>U470+AE470+AC470+AD470</f>
        <v>0</v>
      </c>
      <c r="AG470">
        <f>BN470*AU470*(BI470-BH470*(1000-AU470*BK470)/(1000-AU470*BJ470))/(100*BB470)</f>
        <v>0</v>
      </c>
      <c r="AH470">
        <f>1000*BN470*AU470*(BJ470-BK470)/(100*BB470*(1000-AU470*BJ470))</f>
        <v>0</v>
      </c>
      <c r="AI470">
        <f>(AJ470 - AK470 - BO470*1E3/(8.314*(BQ470+273.15)) * AM470/BN470 * AL470) * BN470/(100*BB470) * (1000 - BK470)/1000</f>
        <v>0</v>
      </c>
      <c r="AJ470">
        <v>1731.15918059166</v>
      </c>
      <c r="AK470">
        <v>1685.41848484849</v>
      </c>
      <c r="AL470">
        <v>3.46620836213846</v>
      </c>
      <c r="AM470">
        <v>66.8791295420707</v>
      </c>
      <c r="AN470">
        <f>(AP470 - AO470 + BO470*1E3/(8.314*(BQ470+273.15)) * AR470/BN470 * AQ470) * BN470/(100*BB470) * 1000/(1000 - AP470)</f>
        <v>0</v>
      </c>
      <c r="AO470">
        <v>21.8415506310248</v>
      </c>
      <c r="AP470">
        <v>24.3432944055944</v>
      </c>
      <c r="AQ470">
        <v>-3.32671066588308e-06</v>
      </c>
      <c r="AR470">
        <v>78.9869845117547</v>
      </c>
      <c r="AS470">
        <v>56</v>
      </c>
      <c r="AT470">
        <v>11</v>
      </c>
      <c r="AU470">
        <f>IF(AS470*$H$13&gt;=AW470,1.0,(AW470/(AW470-AS470*$H$13)))</f>
        <v>0</v>
      </c>
      <c r="AV470">
        <f>(AU470-1)*100</f>
        <v>0</v>
      </c>
      <c r="AW470">
        <f>MAX(0,($B$13+$C$13*BV470)/(1+$D$13*BV470)*BO470/(BQ470+273)*$E$13)</f>
        <v>0</v>
      </c>
      <c r="AX470">
        <f>$B$11*BW470+$C$11*BX470+$F$11*CI470*(1-CL470)</f>
        <v>0</v>
      </c>
      <c r="AY470">
        <f>AX470*AZ470</f>
        <v>0</v>
      </c>
      <c r="AZ470">
        <f>($B$11*$D$9+$C$11*$D$9+$F$11*((CV470+CN470)/MAX(CV470+CN470+CW470, 0.1)*$I$9+CW470/MAX(CV470+CN470+CW470, 0.1)*$J$9))/($B$11+$C$11+$F$11)</f>
        <v>0</v>
      </c>
      <c r="BA470">
        <f>($B$11*$K$9+$C$11*$K$9+$F$11*((CV470+CN470)/MAX(CV470+CN470+CW470, 0.1)*$P$9+CW470/MAX(CV470+CN470+CW470, 0.1)*$Q$9))/($B$11+$C$11+$F$11)</f>
        <v>0</v>
      </c>
      <c r="BB470">
        <v>2.18</v>
      </c>
      <c r="BC470">
        <v>0.5</v>
      </c>
      <c r="BD470" t="s">
        <v>355</v>
      </c>
      <c r="BE470">
        <v>2</v>
      </c>
      <c r="BF470" t="b">
        <v>1</v>
      </c>
      <c r="BG470">
        <v>1656178634.21429</v>
      </c>
      <c r="BH470">
        <v>1620.16857142857</v>
      </c>
      <c r="BI470">
        <v>1677.85178571429</v>
      </c>
      <c r="BJ470">
        <v>24.3444071428571</v>
      </c>
      <c r="BK470">
        <v>21.839425</v>
      </c>
      <c r="BL470">
        <v>1616.57428571429</v>
      </c>
      <c r="BM470">
        <v>24.2928535714286</v>
      </c>
      <c r="BN470">
        <v>499.998</v>
      </c>
      <c r="BO470">
        <v>76.33425</v>
      </c>
      <c r="BP470">
        <v>0.0999584821428571</v>
      </c>
      <c r="BQ470">
        <v>27.6860964285714</v>
      </c>
      <c r="BR470">
        <v>28.7733535714286</v>
      </c>
      <c r="BS470">
        <v>999.9</v>
      </c>
      <c r="BT470">
        <v>0</v>
      </c>
      <c r="BU470">
        <v>0</v>
      </c>
      <c r="BV470">
        <v>10003.4414285714</v>
      </c>
      <c r="BW470">
        <v>0</v>
      </c>
      <c r="BX470">
        <v>2200.99392857143</v>
      </c>
      <c r="BY470">
        <v>-57.6824357142857</v>
      </c>
      <c r="BZ470">
        <v>1660.59428571429</v>
      </c>
      <c r="CA470">
        <v>1715.3125</v>
      </c>
      <c r="CB470">
        <v>2.50498357142857</v>
      </c>
      <c r="CC470">
        <v>1677.85178571429</v>
      </c>
      <c r="CD470">
        <v>21.839425</v>
      </c>
      <c r="CE470">
        <v>1.85831107142857</v>
      </c>
      <c r="CF470">
        <v>1.66709571428571</v>
      </c>
      <c r="CG470">
        <v>16.2861071428571</v>
      </c>
      <c r="CH470">
        <v>14.5933892857143</v>
      </c>
      <c r="CI470">
        <v>2000.01464285714</v>
      </c>
      <c r="CJ470">
        <v>0.980002285714286</v>
      </c>
      <c r="CK470">
        <v>0.0199980714285714</v>
      </c>
      <c r="CL470">
        <v>0</v>
      </c>
      <c r="CM470">
        <v>2.46697857142857</v>
      </c>
      <c r="CN470">
        <v>0</v>
      </c>
      <c r="CO470">
        <v>4109.71714285714</v>
      </c>
      <c r="CP470">
        <v>16705.5464285714</v>
      </c>
      <c r="CQ470">
        <v>48.812</v>
      </c>
      <c r="CR470">
        <v>51.1825714285714</v>
      </c>
      <c r="CS470">
        <v>50</v>
      </c>
      <c r="CT470">
        <v>48.625</v>
      </c>
      <c r="CU470">
        <v>47.937</v>
      </c>
      <c r="CV470">
        <v>1960.01714285714</v>
      </c>
      <c r="CW470">
        <v>40</v>
      </c>
      <c r="CX470">
        <v>0</v>
      </c>
      <c r="CY470">
        <v>1656178641</v>
      </c>
      <c r="CZ470">
        <v>0</v>
      </c>
      <c r="DA470">
        <v>0</v>
      </c>
      <c r="DB470" t="s">
        <v>356</v>
      </c>
      <c r="DC470">
        <v>1656081796.1</v>
      </c>
      <c r="DD470">
        <v>1656081786.6</v>
      </c>
      <c r="DE470">
        <v>0</v>
      </c>
      <c r="DF470">
        <v>0.447</v>
      </c>
      <c r="DG470">
        <v>0.012</v>
      </c>
      <c r="DH470">
        <v>1.816</v>
      </c>
      <c r="DI470">
        <v>-0.091</v>
      </c>
      <c r="DJ470">
        <v>420</v>
      </c>
      <c r="DK470">
        <v>13</v>
      </c>
      <c r="DL470">
        <v>0.64</v>
      </c>
      <c r="DM470">
        <v>0.22</v>
      </c>
      <c r="DN470">
        <v>-57.7109325</v>
      </c>
      <c r="DO470">
        <v>-1.0998562851781</v>
      </c>
      <c r="DP470">
        <v>0.444961227742093</v>
      </c>
      <c r="DQ470">
        <v>0</v>
      </c>
      <c r="DR470">
        <v>2.5103235</v>
      </c>
      <c r="DS470">
        <v>-0.0786308442776797</v>
      </c>
      <c r="DT470">
        <v>0.00941534214726156</v>
      </c>
      <c r="DU470">
        <v>1</v>
      </c>
      <c r="DV470">
        <v>1</v>
      </c>
      <c r="DW470">
        <v>2</v>
      </c>
      <c r="DX470" t="s">
        <v>375</v>
      </c>
      <c r="DY470">
        <v>2.79497</v>
      </c>
      <c r="DZ470">
        <v>2.71645</v>
      </c>
      <c r="EA470">
        <v>0.189873</v>
      </c>
      <c r="EB470">
        <v>0.1935</v>
      </c>
      <c r="EC470">
        <v>0.0870566</v>
      </c>
      <c r="ED470">
        <v>0.0801127</v>
      </c>
      <c r="EE470">
        <v>22484.3</v>
      </c>
      <c r="EF470">
        <v>19440.4</v>
      </c>
      <c r="EG470">
        <v>24888.5</v>
      </c>
      <c r="EH470">
        <v>23515</v>
      </c>
      <c r="EI470">
        <v>38881</v>
      </c>
      <c r="EJ470">
        <v>35859.9</v>
      </c>
      <c r="EK470">
        <v>45100.7</v>
      </c>
      <c r="EL470">
        <v>42021.6</v>
      </c>
      <c r="EM470">
        <v>1.61097</v>
      </c>
      <c r="EN470">
        <v>2.05767</v>
      </c>
      <c r="EO470">
        <v>0.0541881</v>
      </c>
      <c r="EP470">
        <v>0</v>
      </c>
      <c r="EQ470">
        <v>27.9345</v>
      </c>
      <c r="ER470">
        <v>999.9</v>
      </c>
      <c r="ES470">
        <v>24.979</v>
      </c>
      <c r="ET470">
        <v>41.654</v>
      </c>
      <c r="EU470">
        <v>26.4899</v>
      </c>
      <c r="EV470">
        <v>53.2236</v>
      </c>
      <c r="EW470">
        <v>32.9567</v>
      </c>
      <c r="EX470">
        <v>2</v>
      </c>
      <c r="EY470">
        <v>0.648938</v>
      </c>
      <c r="EZ470">
        <v>4.81242</v>
      </c>
      <c r="FA470">
        <v>20.1745</v>
      </c>
      <c r="FB470">
        <v>5.22942</v>
      </c>
      <c r="FC470">
        <v>11.992</v>
      </c>
      <c r="FD470">
        <v>4.95535</v>
      </c>
      <c r="FE470">
        <v>3.30398</v>
      </c>
      <c r="FF470">
        <v>9999</v>
      </c>
      <c r="FG470">
        <v>313.3</v>
      </c>
      <c r="FH470">
        <v>3916.8</v>
      </c>
      <c r="FI470">
        <v>9999</v>
      </c>
      <c r="FJ470">
        <v>1.86824</v>
      </c>
      <c r="FK470">
        <v>1.86401</v>
      </c>
      <c r="FL470">
        <v>1.87137</v>
      </c>
      <c r="FM470">
        <v>1.86264</v>
      </c>
      <c r="FN470">
        <v>1.86189</v>
      </c>
      <c r="FO470">
        <v>1.86826</v>
      </c>
      <c r="FP470">
        <v>1.85839</v>
      </c>
      <c r="FQ470">
        <v>1.86462</v>
      </c>
      <c r="FR470">
        <v>5</v>
      </c>
      <c r="FS470">
        <v>0</v>
      </c>
      <c r="FT470">
        <v>0</v>
      </c>
      <c r="FU470">
        <v>0</v>
      </c>
      <c r="FV470" t="s">
        <v>358</v>
      </c>
      <c r="FW470" t="s">
        <v>359</v>
      </c>
      <c r="FX470" t="s">
        <v>360</v>
      </c>
      <c r="FY470" t="s">
        <v>360</v>
      </c>
      <c r="FZ470" t="s">
        <v>360</v>
      </c>
      <c r="GA470" t="s">
        <v>360</v>
      </c>
      <c r="GB470">
        <v>0</v>
      </c>
      <c r="GC470">
        <v>100</v>
      </c>
      <c r="GD470">
        <v>100</v>
      </c>
      <c r="GE470">
        <v>3.68</v>
      </c>
      <c r="GF470">
        <v>0.0515</v>
      </c>
      <c r="GG470">
        <v>0.394990895927804</v>
      </c>
      <c r="GH470">
        <v>0.00311535208462502</v>
      </c>
      <c r="GI470">
        <v>-2.16445174003142e-06</v>
      </c>
      <c r="GJ470">
        <v>9.0383515404126e-10</v>
      </c>
      <c r="GK470">
        <v>0.0515542376217994</v>
      </c>
      <c r="GL470">
        <v>0</v>
      </c>
      <c r="GM470">
        <v>0</v>
      </c>
      <c r="GN470">
        <v>0</v>
      </c>
      <c r="GO470">
        <v>18</v>
      </c>
      <c r="GP470">
        <v>2154</v>
      </c>
      <c r="GQ470">
        <v>2</v>
      </c>
      <c r="GR470">
        <v>17</v>
      </c>
      <c r="GS470">
        <v>1614.1</v>
      </c>
      <c r="GT470">
        <v>1614.3</v>
      </c>
      <c r="GU470">
        <v>4.00269</v>
      </c>
      <c r="GV470">
        <v>2.34619</v>
      </c>
      <c r="GW470">
        <v>1.99829</v>
      </c>
      <c r="GX470">
        <v>2.65869</v>
      </c>
      <c r="GY470">
        <v>2.09351</v>
      </c>
      <c r="GZ470">
        <v>2.43774</v>
      </c>
      <c r="HA470">
        <v>45.3188</v>
      </c>
      <c r="HB470">
        <v>14.3159</v>
      </c>
      <c r="HC470">
        <v>18</v>
      </c>
      <c r="HD470">
        <v>378.111</v>
      </c>
      <c r="HE470">
        <v>679.501</v>
      </c>
      <c r="HF470">
        <v>23.0015</v>
      </c>
      <c r="HG470">
        <v>35.3737</v>
      </c>
      <c r="HH470">
        <v>29.9998</v>
      </c>
      <c r="HI470">
        <v>35.4125</v>
      </c>
      <c r="HJ470">
        <v>35.3793</v>
      </c>
      <c r="HK470">
        <v>80.066</v>
      </c>
      <c r="HL470">
        <v>10.028</v>
      </c>
      <c r="HM470">
        <v>1.96569</v>
      </c>
      <c r="HN470">
        <v>23</v>
      </c>
      <c r="HO470">
        <v>1725.21</v>
      </c>
      <c r="HP470">
        <v>21.9408</v>
      </c>
      <c r="HQ470">
        <v>95.3731</v>
      </c>
      <c r="HR470">
        <v>98.7328</v>
      </c>
    </row>
    <row r="471" spans="1:226">
      <c r="A471">
        <v>455</v>
      </c>
      <c r="B471">
        <v>1656178647</v>
      </c>
      <c r="C471">
        <v>8850.5</v>
      </c>
      <c r="D471" t="s">
        <v>1272</v>
      </c>
      <c r="E471" t="s">
        <v>1273</v>
      </c>
      <c r="F471">
        <v>5</v>
      </c>
      <c r="G471" t="s">
        <v>1069</v>
      </c>
      <c r="H471" t="s">
        <v>354</v>
      </c>
      <c r="I471">
        <v>1656178639.5</v>
      </c>
      <c r="J471">
        <f>(K471)/1000</f>
        <v>0</v>
      </c>
      <c r="K471">
        <f>IF(BF471, AN471, AH471)</f>
        <v>0</v>
      </c>
      <c r="L471">
        <f>IF(BF471, AI471, AG471)</f>
        <v>0</v>
      </c>
      <c r="M471">
        <f>BH471 - IF(AU471&gt;1, L471*BB471*100.0/(AW471*BV471), 0)</f>
        <v>0</v>
      </c>
      <c r="N471">
        <f>((T471-J471/2)*M471-L471)/(T471+J471/2)</f>
        <v>0</v>
      </c>
      <c r="O471">
        <f>N471*(BO471+BP471)/1000.0</f>
        <v>0</v>
      </c>
      <c r="P471">
        <f>(BH471 - IF(AU471&gt;1, L471*BB471*100.0/(AW471*BV471), 0))*(BO471+BP471)/1000.0</f>
        <v>0</v>
      </c>
      <c r="Q471">
        <f>2.0/((1/S471-1/R471)+SIGN(S471)*SQRT((1/S471-1/R471)*(1/S471-1/R471) + 4*BC471/((BC471+1)*(BC471+1))*(2*1/S471*1/R471-1/R471*1/R471)))</f>
        <v>0</v>
      </c>
      <c r="R471">
        <f>IF(LEFT(BD471,1)&lt;&gt;"0",IF(LEFT(BD471,1)="1",3.0,BE471),$D$5+$E$5*(BV471*BO471/($K$5*1000))+$F$5*(BV471*BO471/($K$5*1000))*MAX(MIN(BB471,$J$5),$I$5)*MAX(MIN(BB471,$J$5),$I$5)+$G$5*MAX(MIN(BB471,$J$5),$I$5)*(BV471*BO471/($K$5*1000))+$H$5*(BV471*BO471/($K$5*1000))*(BV471*BO471/($K$5*1000)))</f>
        <v>0</v>
      </c>
      <c r="S471">
        <f>J471*(1000-(1000*0.61365*exp(17.502*W471/(240.97+W471))/(BO471+BP471)+BJ471)/2)/(1000*0.61365*exp(17.502*W471/(240.97+W471))/(BO471+BP471)-BJ471)</f>
        <v>0</v>
      </c>
      <c r="T471">
        <f>1/((BC471+1)/(Q471/1.6)+1/(R471/1.37)) + BC471/((BC471+1)/(Q471/1.6) + BC471/(R471/1.37))</f>
        <v>0</v>
      </c>
      <c r="U471">
        <f>(AX471*BA471)</f>
        <v>0</v>
      </c>
      <c r="V471">
        <f>(BQ471+(U471+2*0.95*5.67E-8*(((BQ471+$B$7)+273)^4-(BQ471+273)^4)-44100*J471)/(1.84*29.3*R471+8*0.95*5.67E-8*(BQ471+273)^3))</f>
        <v>0</v>
      </c>
      <c r="W471">
        <f>($C$7*BR471+$D$7*BS471+$E$7*V471)</f>
        <v>0</v>
      </c>
      <c r="X471">
        <f>0.61365*exp(17.502*W471/(240.97+W471))</f>
        <v>0</v>
      </c>
      <c r="Y471">
        <f>(Z471/AA471*100)</f>
        <v>0</v>
      </c>
      <c r="Z471">
        <f>BJ471*(BO471+BP471)/1000</f>
        <v>0</v>
      </c>
      <c r="AA471">
        <f>0.61365*exp(17.502*BQ471/(240.97+BQ471))</f>
        <v>0</v>
      </c>
      <c r="AB471">
        <f>(X471-BJ471*(BO471+BP471)/1000)</f>
        <v>0</v>
      </c>
      <c r="AC471">
        <f>(-J471*44100)</f>
        <v>0</v>
      </c>
      <c r="AD471">
        <f>2*29.3*R471*0.92*(BQ471-W471)</f>
        <v>0</v>
      </c>
      <c r="AE471">
        <f>2*0.95*5.67E-8*(((BQ471+$B$7)+273)^4-(W471+273)^4)</f>
        <v>0</v>
      </c>
      <c r="AF471">
        <f>U471+AE471+AC471+AD471</f>
        <v>0</v>
      </c>
      <c r="AG471">
        <f>BN471*AU471*(BI471-BH471*(1000-AU471*BK471)/(1000-AU471*BJ471))/(100*BB471)</f>
        <v>0</v>
      </c>
      <c r="AH471">
        <f>1000*BN471*AU471*(BJ471-BK471)/(100*BB471*(1000-AU471*BJ471))</f>
        <v>0</v>
      </c>
      <c r="AI471">
        <f>(AJ471 - AK471 - BO471*1E3/(8.314*(BQ471+273.15)) * AM471/BN471 * AL471) * BN471/(100*BB471) * (1000 - BK471)/1000</f>
        <v>0</v>
      </c>
      <c r="AJ471">
        <v>1747.36716431927</v>
      </c>
      <c r="AK471">
        <v>1702.25206060606</v>
      </c>
      <c r="AL471">
        <v>3.33601289812063</v>
      </c>
      <c r="AM471">
        <v>66.8791295420707</v>
      </c>
      <c r="AN471">
        <f>(AP471 - AO471 + BO471*1E3/(8.314*(BQ471+273.15)) * AR471/BN471 * AQ471) * BN471/(100*BB471) * 1000/(1000 - AP471)</f>
        <v>0</v>
      </c>
      <c r="AO471">
        <v>21.8675633927472</v>
      </c>
      <c r="AP471">
        <v>24.3477160839161</v>
      </c>
      <c r="AQ471">
        <v>5.27595020823807e-06</v>
      </c>
      <c r="AR471">
        <v>78.9869845117547</v>
      </c>
      <c r="AS471">
        <v>56</v>
      </c>
      <c r="AT471">
        <v>11</v>
      </c>
      <c r="AU471">
        <f>IF(AS471*$H$13&gt;=AW471,1.0,(AW471/(AW471-AS471*$H$13)))</f>
        <v>0</v>
      </c>
      <c r="AV471">
        <f>(AU471-1)*100</f>
        <v>0</v>
      </c>
      <c r="AW471">
        <f>MAX(0,($B$13+$C$13*BV471)/(1+$D$13*BV471)*BO471/(BQ471+273)*$E$13)</f>
        <v>0</v>
      </c>
      <c r="AX471">
        <f>$B$11*BW471+$C$11*BX471+$F$11*CI471*(1-CL471)</f>
        <v>0</v>
      </c>
      <c r="AY471">
        <f>AX471*AZ471</f>
        <v>0</v>
      </c>
      <c r="AZ471">
        <f>($B$11*$D$9+$C$11*$D$9+$F$11*((CV471+CN471)/MAX(CV471+CN471+CW471, 0.1)*$I$9+CW471/MAX(CV471+CN471+CW471, 0.1)*$J$9))/($B$11+$C$11+$F$11)</f>
        <v>0</v>
      </c>
      <c r="BA471">
        <f>($B$11*$K$9+$C$11*$K$9+$F$11*((CV471+CN471)/MAX(CV471+CN471+CW471, 0.1)*$P$9+CW471/MAX(CV471+CN471+CW471, 0.1)*$Q$9))/($B$11+$C$11+$F$11)</f>
        <v>0</v>
      </c>
      <c r="BB471">
        <v>2.18</v>
      </c>
      <c r="BC471">
        <v>0.5</v>
      </c>
      <c r="BD471" t="s">
        <v>355</v>
      </c>
      <c r="BE471">
        <v>2</v>
      </c>
      <c r="BF471" t="b">
        <v>1</v>
      </c>
      <c r="BG471">
        <v>1656178639.5</v>
      </c>
      <c r="BH471">
        <v>1637.63851851852</v>
      </c>
      <c r="BI471">
        <v>1695.37666666667</v>
      </c>
      <c r="BJ471">
        <v>24.3452037037037</v>
      </c>
      <c r="BK471">
        <v>21.8522185185185</v>
      </c>
      <c r="BL471">
        <v>1633.98888888889</v>
      </c>
      <c r="BM471">
        <v>24.2936481481481</v>
      </c>
      <c r="BN471">
        <v>500.009259259259</v>
      </c>
      <c r="BO471">
        <v>76.3339074074074</v>
      </c>
      <c r="BP471">
        <v>0.0999775148148148</v>
      </c>
      <c r="BQ471">
        <v>27.689962962963</v>
      </c>
      <c r="BR471">
        <v>28.7975518518518</v>
      </c>
      <c r="BS471">
        <v>999.9</v>
      </c>
      <c r="BT471">
        <v>0</v>
      </c>
      <c r="BU471">
        <v>0</v>
      </c>
      <c r="BV471">
        <v>10001.7866666667</v>
      </c>
      <c r="BW471">
        <v>0</v>
      </c>
      <c r="BX471">
        <v>2203.11851851852</v>
      </c>
      <c r="BY471">
        <v>-57.7364777777778</v>
      </c>
      <c r="BZ471">
        <v>1678.50259259259</v>
      </c>
      <c r="CA471">
        <v>1733.25074074074</v>
      </c>
      <c r="CB471">
        <v>2.49298259259259</v>
      </c>
      <c r="CC471">
        <v>1695.37666666667</v>
      </c>
      <c r="CD471">
        <v>21.8522185185185</v>
      </c>
      <c r="CE471">
        <v>1.8583637037037</v>
      </c>
      <c r="CF471">
        <v>1.66806518518519</v>
      </c>
      <c r="CG471">
        <v>16.2865555555556</v>
      </c>
      <c r="CH471">
        <v>14.6023925925926</v>
      </c>
      <c r="CI471">
        <v>2000.02259259259</v>
      </c>
      <c r="CJ471">
        <v>0.980002222222222</v>
      </c>
      <c r="CK471">
        <v>0.019998137037037</v>
      </c>
      <c r="CL471">
        <v>0</v>
      </c>
      <c r="CM471">
        <v>2.47259259259259</v>
      </c>
      <c r="CN471">
        <v>0</v>
      </c>
      <c r="CO471">
        <v>4109.65666666667</v>
      </c>
      <c r="CP471">
        <v>16705.6111111111</v>
      </c>
      <c r="CQ471">
        <v>48.812</v>
      </c>
      <c r="CR471">
        <v>51.1847037037037</v>
      </c>
      <c r="CS471">
        <v>50</v>
      </c>
      <c r="CT471">
        <v>48.625</v>
      </c>
      <c r="CU471">
        <v>47.937</v>
      </c>
      <c r="CV471">
        <v>1960.02333333333</v>
      </c>
      <c r="CW471">
        <v>40</v>
      </c>
      <c r="CX471">
        <v>0</v>
      </c>
      <c r="CY471">
        <v>1656178645.8</v>
      </c>
      <c r="CZ471">
        <v>0</v>
      </c>
      <c r="DA471">
        <v>0</v>
      </c>
      <c r="DB471" t="s">
        <v>356</v>
      </c>
      <c r="DC471">
        <v>1656081796.1</v>
      </c>
      <c r="DD471">
        <v>1656081786.6</v>
      </c>
      <c r="DE471">
        <v>0</v>
      </c>
      <c r="DF471">
        <v>0.447</v>
      </c>
      <c r="DG471">
        <v>0.012</v>
      </c>
      <c r="DH471">
        <v>1.816</v>
      </c>
      <c r="DI471">
        <v>-0.091</v>
      </c>
      <c r="DJ471">
        <v>420</v>
      </c>
      <c r="DK471">
        <v>13</v>
      </c>
      <c r="DL471">
        <v>0.64</v>
      </c>
      <c r="DM471">
        <v>0.22</v>
      </c>
      <c r="DN471">
        <v>-57.635665</v>
      </c>
      <c r="DO471">
        <v>-0.928025515947438</v>
      </c>
      <c r="DP471">
        <v>0.459079173754376</v>
      </c>
      <c r="DQ471">
        <v>0</v>
      </c>
      <c r="DR471">
        <v>2.499729</v>
      </c>
      <c r="DS471">
        <v>-0.127520825515955</v>
      </c>
      <c r="DT471">
        <v>0.0137062830118162</v>
      </c>
      <c r="DU471">
        <v>0</v>
      </c>
      <c r="DV471">
        <v>0</v>
      </c>
      <c r="DW471">
        <v>2</v>
      </c>
      <c r="DX471" t="s">
        <v>357</v>
      </c>
      <c r="DY471">
        <v>2.79482</v>
      </c>
      <c r="DZ471">
        <v>2.71636</v>
      </c>
      <c r="EA471">
        <v>0.190994</v>
      </c>
      <c r="EB471">
        <v>0.194628</v>
      </c>
      <c r="EC471">
        <v>0.0870682</v>
      </c>
      <c r="ED471">
        <v>0.0801295</v>
      </c>
      <c r="EE471">
        <v>22453.7</v>
      </c>
      <c r="EF471">
        <v>19413.4</v>
      </c>
      <c r="EG471">
        <v>24889.1</v>
      </c>
      <c r="EH471">
        <v>23515.4</v>
      </c>
      <c r="EI471">
        <v>38881.2</v>
      </c>
      <c r="EJ471">
        <v>35859.6</v>
      </c>
      <c r="EK471">
        <v>45101.5</v>
      </c>
      <c r="EL471">
        <v>42022</v>
      </c>
      <c r="EM471">
        <v>1.61095</v>
      </c>
      <c r="EN471">
        <v>2.05772</v>
      </c>
      <c r="EO471">
        <v>0.053972</v>
      </c>
      <c r="EP471">
        <v>0</v>
      </c>
      <c r="EQ471">
        <v>27.9392</v>
      </c>
      <c r="ER471">
        <v>999.9</v>
      </c>
      <c r="ES471">
        <v>24.979</v>
      </c>
      <c r="ET471">
        <v>41.654</v>
      </c>
      <c r="EU471">
        <v>26.4862</v>
      </c>
      <c r="EV471">
        <v>53.2936</v>
      </c>
      <c r="EW471">
        <v>33.0248</v>
      </c>
      <c r="EX471">
        <v>2</v>
      </c>
      <c r="EY471">
        <v>0.648727</v>
      </c>
      <c r="EZ471">
        <v>4.83735</v>
      </c>
      <c r="FA471">
        <v>20.1739</v>
      </c>
      <c r="FB471">
        <v>5.22987</v>
      </c>
      <c r="FC471">
        <v>11.992</v>
      </c>
      <c r="FD471">
        <v>4.95535</v>
      </c>
      <c r="FE471">
        <v>3.30398</v>
      </c>
      <c r="FF471">
        <v>9999</v>
      </c>
      <c r="FG471">
        <v>313.3</v>
      </c>
      <c r="FH471">
        <v>3916.8</v>
      </c>
      <c r="FI471">
        <v>9999</v>
      </c>
      <c r="FJ471">
        <v>1.86819</v>
      </c>
      <c r="FK471">
        <v>1.86401</v>
      </c>
      <c r="FL471">
        <v>1.87136</v>
      </c>
      <c r="FM471">
        <v>1.86263</v>
      </c>
      <c r="FN471">
        <v>1.86188</v>
      </c>
      <c r="FO471">
        <v>1.86825</v>
      </c>
      <c r="FP471">
        <v>1.85838</v>
      </c>
      <c r="FQ471">
        <v>1.86462</v>
      </c>
      <c r="FR471">
        <v>5</v>
      </c>
      <c r="FS471">
        <v>0</v>
      </c>
      <c r="FT471">
        <v>0</v>
      </c>
      <c r="FU471">
        <v>0</v>
      </c>
      <c r="FV471" t="s">
        <v>358</v>
      </c>
      <c r="FW471" t="s">
        <v>359</v>
      </c>
      <c r="FX471" t="s">
        <v>360</v>
      </c>
      <c r="FY471" t="s">
        <v>360</v>
      </c>
      <c r="FZ471" t="s">
        <v>360</v>
      </c>
      <c r="GA471" t="s">
        <v>360</v>
      </c>
      <c r="GB471">
        <v>0</v>
      </c>
      <c r="GC471">
        <v>100</v>
      </c>
      <c r="GD471">
        <v>100</v>
      </c>
      <c r="GE471">
        <v>3.73</v>
      </c>
      <c r="GF471">
        <v>0.0516</v>
      </c>
      <c r="GG471">
        <v>0.394990895927804</v>
      </c>
      <c r="GH471">
        <v>0.00311535208462502</v>
      </c>
      <c r="GI471">
        <v>-2.16445174003142e-06</v>
      </c>
      <c r="GJ471">
        <v>9.0383515404126e-10</v>
      </c>
      <c r="GK471">
        <v>0.0515542376217994</v>
      </c>
      <c r="GL471">
        <v>0</v>
      </c>
      <c r="GM471">
        <v>0</v>
      </c>
      <c r="GN471">
        <v>0</v>
      </c>
      <c r="GO471">
        <v>18</v>
      </c>
      <c r="GP471">
        <v>2154</v>
      </c>
      <c r="GQ471">
        <v>2</v>
      </c>
      <c r="GR471">
        <v>17</v>
      </c>
      <c r="GS471">
        <v>1614.2</v>
      </c>
      <c r="GT471">
        <v>1614.3</v>
      </c>
      <c r="GU471">
        <v>4.02954</v>
      </c>
      <c r="GV471">
        <v>2.33887</v>
      </c>
      <c r="GW471">
        <v>1.99829</v>
      </c>
      <c r="GX471">
        <v>2.65869</v>
      </c>
      <c r="GY471">
        <v>2.09351</v>
      </c>
      <c r="GZ471">
        <v>2.42676</v>
      </c>
      <c r="HA471">
        <v>45.3188</v>
      </c>
      <c r="HB471">
        <v>14.3159</v>
      </c>
      <c r="HC471">
        <v>18</v>
      </c>
      <c r="HD471">
        <v>378.097</v>
      </c>
      <c r="HE471">
        <v>679.545</v>
      </c>
      <c r="HF471">
        <v>23.004</v>
      </c>
      <c r="HG471">
        <v>35.3728</v>
      </c>
      <c r="HH471">
        <v>29.9999</v>
      </c>
      <c r="HI471">
        <v>35.4125</v>
      </c>
      <c r="HJ471">
        <v>35.3793</v>
      </c>
      <c r="HK471">
        <v>80.6072</v>
      </c>
      <c r="HL471">
        <v>10.028</v>
      </c>
      <c r="HM471">
        <v>1.96569</v>
      </c>
      <c r="HN471">
        <v>23</v>
      </c>
      <c r="HO471">
        <v>1738.61</v>
      </c>
      <c r="HP471">
        <v>21.9468</v>
      </c>
      <c r="HQ471">
        <v>95.3751</v>
      </c>
      <c r="HR471">
        <v>98.7338</v>
      </c>
    </row>
    <row r="472" spans="1:226">
      <c r="A472">
        <v>456</v>
      </c>
      <c r="B472">
        <v>1656178652</v>
      </c>
      <c r="C472">
        <v>8855.5</v>
      </c>
      <c r="D472" t="s">
        <v>1274</v>
      </c>
      <c r="E472" t="s">
        <v>1275</v>
      </c>
      <c r="F472">
        <v>5</v>
      </c>
      <c r="G472" t="s">
        <v>1069</v>
      </c>
      <c r="H472" t="s">
        <v>354</v>
      </c>
      <c r="I472">
        <v>1656178644.21429</v>
      </c>
      <c r="J472">
        <f>(K472)/1000</f>
        <v>0</v>
      </c>
      <c r="K472">
        <f>IF(BF472, AN472, AH472)</f>
        <v>0</v>
      </c>
      <c r="L472">
        <f>IF(BF472, AI472, AG472)</f>
        <v>0</v>
      </c>
      <c r="M472">
        <f>BH472 - IF(AU472&gt;1, L472*BB472*100.0/(AW472*BV472), 0)</f>
        <v>0</v>
      </c>
      <c r="N472">
        <f>((T472-J472/2)*M472-L472)/(T472+J472/2)</f>
        <v>0</v>
      </c>
      <c r="O472">
        <f>N472*(BO472+BP472)/1000.0</f>
        <v>0</v>
      </c>
      <c r="P472">
        <f>(BH472 - IF(AU472&gt;1, L472*BB472*100.0/(AW472*BV472), 0))*(BO472+BP472)/1000.0</f>
        <v>0</v>
      </c>
      <c r="Q472">
        <f>2.0/((1/S472-1/R472)+SIGN(S472)*SQRT((1/S472-1/R472)*(1/S472-1/R472) + 4*BC472/((BC472+1)*(BC472+1))*(2*1/S472*1/R472-1/R472*1/R472)))</f>
        <v>0</v>
      </c>
      <c r="R472">
        <f>IF(LEFT(BD472,1)&lt;&gt;"0",IF(LEFT(BD472,1)="1",3.0,BE472),$D$5+$E$5*(BV472*BO472/($K$5*1000))+$F$5*(BV472*BO472/($K$5*1000))*MAX(MIN(BB472,$J$5),$I$5)*MAX(MIN(BB472,$J$5),$I$5)+$G$5*MAX(MIN(BB472,$J$5),$I$5)*(BV472*BO472/($K$5*1000))+$H$5*(BV472*BO472/($K$5*1000))*(BV472*BO472/($K$5*1000)))</f>
        <v>0</v>
      </c>
      <c r="S472">
        <f>J472*(1000-(1000*0.61365*exp(17.502*W472/(240.97+W472))/(BO472+BP472)+BJ472)/2)/(1000*0.61365*exp(17.502*W472/(240.97+W472))/(BO472+BP472)-BJ472)</f>
        <v>0</v>
      </c>
      <c r="T472">
        <f>1/((BC472+1)/(Q472/1.6)+1/(R472/1.37)) + BC472/((BC472+1)/(Q472/1.6) + BC472/(R472/1.37))</f>
        <v>0</v>
      </c>
      <c r="U472">
        <f>(AX472*BA472)</f>
        <v>0</v>
      </c>
      <c r="V472">
        <f>(BQ472+(U472+2*0.95*5.67E-8*(((BQ472+$B$7)+273)^4-(BQ472+273)^4)-44100*J472)/(1.84*29.3*R472+8*0.95*5.67E-8*(BQ472+273)^3))</f>
        <v>0</v>
      </c>
      <c r="W472">
        <f>($C$7*BR472+$D$7*BS472+$E$7*V472)</f>
        <v>0</v>
      </c>
      <c r="X472">
        <f>0.61365*exp(17.502*W472/(240.97+W472))</f>
        <v>0</v>
      </c>
      <c r="Y472">
        <f>(Z472/AA472*100)</f>
        <v>0</v>
      </c>
      <c r="Z472">
        <f>BJ472*(BO472+BP472)/1000</f>
        <v>0</v>
      </c>
      <c r="AA472">
        <f>0.61365*exp(17.502*BQ472/(240.97+BQ472))</f>
        <v>0</v>
      </c>
      <c r="AB472">
        <f>(X472-BJ472*(BO472+BP472)/1000)</f>
        <v>0</v>
      </c>
      <c r="AC472">
        <f>(-J472*44100)</f>
        <v>0</v>
      </c>
      <c r="AD472">
        <f>2*29.3*R472*0.92*(BQ472-W472)</f>
        <v>0</v>
      </c>
      <c r="AE472">
        <f>2*0.95*5.67E-8*(((BQ472+$B$7)+273)^4-(W472+273)^4)</f>
        <v>0</v>
      </c>
      <c r="AF472">
        <f>U472+AE472+AC472+AD472</f>
        <v>0</v>
      </c>
      <c r="AG472">
        <f>BN472*AU472*(BI472-BH472*(1000-AU472*BK472)/(1000-AU472*BJ472))/(100*BB472)</f>
        <v>0</v>
      </c>
      <c r="AH472">
        <f>1000*BN472*AU472*(BJ472-BK472)/(100*BB472*(1000-AU472*BJ472))</f>
        <v>0</v>
      </c>
      <c r="AI472">
        <f>(AJ472 - AK472 - BO472*1E3/(8.314*(BQ472+273.15)) * AM472/BN472 * AL472) * BN472/(100*BB472) * (1000 - BK472)/1000</f>
        <v>0</v>
      </c>
      <c r="AJ472">
        <v>1764.63274790065</v>
      </c>
      <c r="AK472">
        <v>1719.10406060606</v>
      </c>
      <c r="AL472">
        <v>3.33370339442908</v>
      </c>
      <c r="AM472">
        <v>66.8791295420707</v>
      </c>
      <c r="AN472">
        <f>(AP472 - AO472 + BO472*1E3/(8.314*(BQ472+273.15)) * AR472/BN472 * AQ472) * BN472/(100*BB472) * 1000/(1000 - AP472)</f>
        <v>0</v>
      </c>
      <c r="AO472">
        <v>21.8727196057995</v>
      </c>
      <c r="AP472">
        <v>24.3480986013986</v>
      </c>
      <c r="AQ472">
        <v>3.09071694238299e-06</v>
      </c>
      <c r="AR472">
        <v>78.9869845117547</v>
      </c>
      <c r="AS472">
        <v>56</v>
      </c>
      <c r="AT472">
        <v>11</v>
      </c>
      <c r="AU472">
        <f>IF(AS472*$H$13&gt;=AW472,1.0,(AW472/(AW472-AS472*$H$13)))</f>
        <v>0</v>
      </c>
      <c r="AV472">
        <f>(AU472-1)*100</f>
        <v>0</v>
      </c>
      <c r="AW472">
        <f>MAX(0,($B$13+$C$13*BV472)/(1+$D$13*BV472)*BO472/(BQ472+273)*$E$13)</f>
        <v>0</v>
      </c>
      <c r="AX472">
        <f>$B$11*BW472+$C$11*BX472+$F$11*CI472*(1-CL472)</f>
        <v>0</v>
      </c>
      <c r="AY472">
        <f>AX472*AZ472</f>
        <v>0</v>
      </c>
      <c r="AZ472">
        <f>($B$11*$D$9+$C$11*$D$9+$F$11*((CV472+CN472)/MAX(CV472+CN472+CW472, 0.1)*$I$9+CW472/MAX(CV472+CN472+CW472, 0.1)*$J$9))/($B$11+$C$11+$F$11)</f>
        <v>0</v>
      </c>
      <c r="BA472">
        <f>($B$11*$K$9+$C$11*$K$9+$F$11*((CV472+CN472)/MAX(CV472+CN472+CW472, 0.1)*$P$9+CW472/MAX(CV472+CN472+CW472, 0.1)*$Q$9))/($B$11+$C$11+$F$11)</f>
        <v>0</v>
      </c>
      <c r="BB472">
        <v>2.18</v>
      </c>
      <c r="BC472">
        <v>0.5</v>
      </c>
      <c r="BD472" t="s">
        <v>355</v>
      </c>
      <c r="BE472">
        <v>2</v>
      </c>
      <c r="BF472" t="b">
        <v>1</v>
      </c>
      <c r="BG472">
        <v>1656178644.21429</v>
      </c>
      <c r="BH472">
        <v>1653.28035714286</v>
      </c>
      <c r="BI472">
        <v>1711.105</v>
      </c>
      <c r="BJ472">
        <v>24.3462571428571</v>
      </c>
      <c r="BK472">
        <v>21.863925</v>
      </c>
      <c r="BL472">
        <v>1649.57928571429</v>
      </c>
      <c r="BM472">
        <v>24.2947071428571</v>
      </c>
      <c r="BN472">
        <v>500.025142857143</v>
      </c>
      <c r="BO472">
        <v>76.3341785714286</v>
      </c>
      <c r="BP472">
        <v>0.100034657142857</v>
      </c>
      <c r="BQ472">
        <v>27.6966964285714</v>
      </c>
      <c r="BR472">
        <v>28.8113392857143</v>
      </c>
      <c r="BS472">
        <v>999.9</v>
      </c>
      <c r="BT472">
        <v>0</v>
      </c>
      <c r="BU472">
        <v>0</v>
      </c>
      <c r="BV472">
        <v>9983.43714285714</v>
      </c>
      <c r="BW472">
        <v>0</v>
      </c>
      <c r="BX472">
        <v>2204.9475</v>
      </c>
      <c r="BY472">
        <v>-57.8234821428571</v>
      </c>
      <c r="BZ472">
        <v>1694.53607142857</v>
      </c>
      <c r="CA472">
        <v>1749.35178571429</v>
      </c>
      <c r="CB472">
        <v>2.48233357142857</v>
      </c>
      <c r="CC472">
        <v>1711.105</v>
      </c>
      <c r="CD472">
        <v>21.863925</v>
      </c>
      <c r="CE472">
        <v>1.85845107142857</v>
      </c>
      <c r="CF472">
        <v>1.66896321428571</v>
      </c>
      <c r="CG472">
        <v>16.2872928571429</v>
      </c>
      <c r="CH472">
        <v>14.61075</v>
      </c>
      <c r="CI472">
        <v>2000.01142857143</v>
      </c>
      <c r="CJ472">
        <v>0.980002071428572</v>
      </c>
      <c r="CK472">
        <v>0.0199982928571429</v>
      </c>
      <c r="CL472">
        <v>0</v>
      </c>
      <c r="CM472">
        <v>2.48046071428571</v>
      </c>
      <c r="CN472">
        <v>0</v>
      </c>
      <c r="CO472">
        <v>4109.46714285714</v>
      </c>
      <c r="CP472">
        <v>16705.5214285714</v>
      </c>
      <c r="CQ472">
        <v>48.812</v>
      </c>
      <c r="CR472">
        <v>51.187</v>
      </c>
      <c r="CS472">
        <v>50</v>
      </c>
      <c r="CT472">
        <v>48.6382857142857</v>
      </c>
      <c r="CU472">
        <v>47.937</v>
      </c>
      <c r="CV472">
        <v>1960.01428571429</v>
      </c>
      <c r="CW472">
        <v>40</v>
      </c>
      <c r="CX472">
        <v>0</v>
      </c>
      <c r="CY472">
        <v>1656178651.2</v>
      </c>
      <c r="CZ472">
        <v>0</v>
      </c>
      <c r="DA472">
        <v>0</v>
      </c>
      <c r="DB472" t="s">
        <v>356</v>
      </c>
      <c r="DC472">
        <v>1656081796.1</v>
      </c>
      <c r="DD472">
        <v>1656081786.6</v>
      </c>
      <c r="DE472">
        <v>0</v>
      </c>
      <c r="DF472">
        <v>0.447</v>
      </c>
      <c r="DG472">
        <v>0.012</v>
      </c>
      <c r="DH472">
        <v>1.816</v>
      </c>
      <c r="DI472">
        <v>-0.091</v>
      </c>
      <c r="DJ472">
        <v>420</v>
      </c>
      <c r="DK472">
        <v>13</v>
      </c>
      <c r="DL472">
        <v>0.64</v>
      </c>
      <c r="DM472">
        <v>0.22</v>
      </c>
      <c r="DN472">
        <v>-57.717385</v>
      </c>
      <c r="DO472">
        <v>-0.575313320825542</v>
      </c>
      <c r="DP472">
        <v>0.430949484017559</v>
      </c>
      <c r="DQ472">
        <v>0</v>
      </c>
      <c r="DR472">
        <v>2.48865425</v>
      </c>
      <c r="DS472">
        <v>-0.148080787992503</v>
      </c>
      <c r="DT472">
        <v>0.0150143909113057</v>
      </c>
      <c r="DU472">
        <v>0</v>
      </c>
      <c r="DV472">
        <v>0</v>
      </c>
      <c r="DW472">
        <v>2</v>
      </c>
      <c r="DX472" t="s">
        <v>357</v>
      </c>
      <c r="DY472">
        <v>2.79478</v>
      </c>
      <c r="DZ472">
        <v>2.71628</v>
      </c>
      <c r="EA472">
        <v>0.192108</v>
      </c>
      <c r="EB472">
        <v>0.195687</v>
      </c>
      <c r="EC472">
        <v>0.0870708</v>
      </c>
      <c r="ED472">
        <v>0.0801563</v>
      </c>
      <c r="EE472">
        <v>22422.7</v>
      </c>
      <c r="EF472">
        <v>19388.3</v>
      </c>
      <c r="EG472">
        <v>24889.1</v>
      </c>
      <c r="EH472">
        <v>23516</v>
      </c>
      <c r="EI472">
        <v>38881.6</v>
      </c>
      <c r="EJ472">
        <v>35859.3</v>
      </c>
      <c r="EK472">
        <v>45102.1</v>
      </c>
      <c r="EL472">
        <v>42022.8</v>
      </c>
      <c r="EM472">
        <v>1.61108</v>
      </c>
      <c r="EN472">
        <v>2.05805</v>
      </c>
      <c r="EO472">
        <v>0.0530407</v>
      </c>
      <c r="EP472">
        <v>0</v>
      </c>
      <c r="EQ472">
        <v>27.947</v>
      </c>
      <c r="ER472">
        <v>999.9</v>
      </c>
      <c r="ES472">
        <v>24.979</v>
      </c>
      <c r="ET472">
        <v>41.634</v>
      </c>
      <c r="EU472">
        <v>26.4565</v>
      </c>
      <c r="EV472">
        <v>53.2736</v>
      </c>
      <c r="EW472">
        <v>33.0609</v>
      </c>
      <c r="EX472">
        <v>2</v>
      </c>
      <c r="EY472">
        <v>0.648262</v>
      </c>
      <c r="EZ472">
        <v>4.86803</v>
      </c>
      <c r="FA472">
        <v>20.173</v>
      </c>
      <c r="FB472">
        <v>5.22912</v>
      </c>
      <c r="FC472">
        <v>11.992</v>
      </c>
      <c r="FD472">
        <v>4.95505</v>
      </c>
      <c r="FE472">
        <v>3.3039</v>
      </c>
      <c r="FF472">
        <v>9999</v>
      </c>
      <c r="FG472">
        <v>313.3</v>
      </c>
      <c r="FH472">
        <v>3917.1</v>
      </c>
      <c r="FI472">
        <v>9999</v>
      </c>
      <c r="FJ472">
        <v>1.86819</v>
      </c>
      <c r="FK472">
        <v>1.86401</v>
      </c>
      <c r="FL472">
        <v>1.87134</v>
      </c>
      <c r="FM472">
        <v>1.86264</v>
      </c>
      <c r="FN472">
        <v>1.86188</v>
      </c>
      <c r="FO472">
        <v>1.86827</v>
      </c>
      <c r="FP472">
        <v>1.85837</v>
      </c>
      <c r="FQ472">
        <v>1.86462</v>
      </c>
      <c r="FR472">
        <v>5</v>
      </c>
      <c r="FS472">
        <v>0</v>
      </c>
      <c r="FT472">
        <v>0</v>
      </c>
      <c r="FU472">
        <v>0</v>
      </c>
      <c r="FV472" t="s">
        <v>358</v>
      </c>
      <c r="FW472" t="s">
        <v>359</v>
      </c>
      <c r="FX472" t="s">
        <v>360</v>
      </c>
      <c r="FY472" t="s">
        <v>360</v>
      </c>
      <c r="FZ472" t="s">
        <v>360</v>
      </c>
      <c r="GA472" t="s">
        <v>360</v>
      </c>
      <c r="GB472">
        <v>0</v>
      </c>
      <c r="GC472">
        <v>100</v>
      </c>
      <c r="GD472">
        <v>100</v>
      </c>
      <c r="GE472">
        <v>3.79</v>
      </c>
      <c r="GF472">
        <v>0.0516</v>
      </c>
      <c r="GG472">
        <v>0.394990895927804</v>
      </c>
      <c r="GH472">
        <v>0.00311535208462502</v>
      </c>
      <c r="GI472">
        <v>-2.16445174003142e-06</v>
      </c>
      <c r="GJ472">
        <v>9.0383515404126e-10</v>
      </c>
      <c r="GK472">
        <v>0.0515542376217994</v>
      </c>
      <c r="GL472">
        <v>0</v>
      </c>
      <c r="GM472">
        <v>0</v>
      </c>
      <c r="GN472">
        <v>0</v>
      </c>
      <c r="GO472">
        <v>18</v>
      </c>
      <c r="GP472">
        <v>2154</v>
      </c>
      <c r="GQ472">
        <v>2</v>
      </c>
      <c r="GR472">
        <v>17</v>
      </c>
      <c r="GS472">
        <v>1614.3</v>
      </c>
      <c r="GT472">
        <v>1614.4</v>
      </c>
      <c r="GU472">
        <v>4.06006</v>
      </c>
      <c r="GV472">
        <v>2.34619</v>
      </c>
      <c r="GW472">
        <v>1.99829</v>
      </c>
      <c r="GX472">
        <v>2.65869</v>
      </c>
      <c r="GY472">
        <v>2.09351</v>
      </c>
      <c r="GZ472">
        <v>2.43042</v>
      </c>
      <c r="HA472">
        <v>45.3188</v>
      </c>
      <c r="HB472">
        <v>14.3072</v>
      </c>
      <c r="HC472">
        <v>18</v>
      </c>
      <c r="HD472">
        <v>378.156</v>
      </c>
      <c r="HE472">
        <v>679.806</v>
      </c>
      <c r="HF472">
        <v>23.0055</v>
      </c>
      <c r="HG472">
        <v>35.3705</v>
      </c>
      <c r="HH472">
        <v>29.9998</v>
      </c>
      <c r="HI472">
        <v>35.4107</v>
      </c>
      <c r="HJ472">
        <v>35.3769</v>
      </c>
      <c r="HK472">
        <v>81.2044</v>
      </c>
      <c r="HL472">
        <v>9.75774</v>
      </c>
      <c r="HM472">
        <v>1.96569</v>
      </c>
      <c r="HN472">
        <v>23</v>
      </c>
      <c r="HO472">
        <v>1758.71</v>
      </c>
      <c r="HP472">
        <v>21.9598</v>
      </c>
      <c r="HQ472">
        <v>95.3758</v>
      </c>
      <c r="HR472">
        <v>98.736</v>
      </c>
    </row>
    <row r="473" spans="1:226">
      <c r="A473">
        <v>457</v>
      </c>
      <c r="B473">
        <v>1656178657</v>
      </c>
      <c r="C473">
        <v>8860.5</v>
      </c>
      <c r="D473" t="s">
        <v>1276</v>
      </c>
      <c r="E473" t="s">
        <v>1277</v>
      </c>
      <c r="F473">
        <v>5</v>
      </c>
      <c r="G473" t="s">
        <v>1069</v>
      </c>
      <c r="H473" t="s">
        <v>354</v>
      </c>
      <c r="I473">
        <v>1656178649.5</v>
      </c>
      <c r="J473">
        <f>(K473)/1000</f>
        <v>0</v>
      </c>
      <c r="K473">
        <f>IF(BF473, AN473, AH473)</f>
        <v>0</v>
      </c>
      <c r="L473">
        <f>IF(BF473, AI473, AG473)</f>
        <v>0</v>
      </c>
      <c r="M473">
        <f>BH473 - IF(AU473&gt;1, L473*BB473*100.0/(AW473*BV473), 0)</f>
        <v>0</v>
      </c>
      <c r="N473">
        <f>((T473-J473/2)*M473-L473)/(T473+J473/2)</f>
        <v>0</v>
      </c>
      <c r="O473">
        <f>N473*(BO473+BP473)/1000.0</f>
        <v>0</v>
      </c>
      <c r="P473">
        <f>(BH473 - IF(AU473&gt;1, L473*BB473*100.0/(AW473*BV473), 0))*(BO473+BP473)/1000.0</f>
        <v>0</v>
      </c>
      <c r="Q473">
        <f>2.0/((1/S473-1/R473)+SIGN(S473)*SQRT((1/S473-1/R473)*(1/S473-1/R473) + 4*BC473/((BC473+1)*(BC473+1))*(2*1/S473*1/R473-1/R473*1/R473)))</f>
        <v>0</v>
      </c>
      <c r="R473">
        <f>IF(LEFT(BD473,1)&lt;&gt;"0",IF(LEFT(BD473,1)="1",3.0,BE473),$D$5+$E$5*(BV473*BO473/($K$5*1000))+$F$5*(BV473*BO473/($K$5*1000))*MAX(MIN(BB473,$J$5),$I$5)*MAX(MIN(BB473,$J$5),$I$5)+$G$5*MAX(MIN(BB473,$J$5),$I$5)*(BV473*BO473/($K$5*1000))+$H$5*(BV473*BO473/($K$5*1000))*(BV473*BO473/($K$5*1000)))</f>
        <v>0</v>
      </c>
      <c r="S473">
        <f>J473*(1000-(1000*0.61365*exp(17.502*W473/(240.97+W473))/(BO473+BP473)+BJ473)/2)/(1000*0.61365*exp(17.502*W473/(240.97+W473))/(BO473+BP473)-BJ473)</f>
        <v>0</v>
      </c>
      <c r="T473">
        <f>1/((BC473+1)/(Q473/1.6)+1/(R473/1.37)) + BC473/((BC473+1)/(Q473/1.6) + BC473/(R473/1.37))</f>
        <v>0</v>
      </c>
      <c r="U473">
        <f>(AX473*BA473)</f>
        <v>0</v>
      </c>
      <c r="V473">
        <f>(BQ473+(U473+2*0.95*5.67E-8*(((BQ473+$B$7)+273)^4-(BQ473+273)^4)-44100*J473)/(1.84*29.3*R473+8*0.95*5.67E-8*(BQ473+273)^3))</f>
        <v>0</v>
      </c>
      <c r="W473">
        <f>($C$7*BR473+$D$7*BS473+$E$7*V473)</f>
        <v>0</v>
      </c>
      <c r="X473">
        <f>0.61365*exp(17.502*W473/(240.97+W473))</f>
        <v>0</v>
      </c>
      <c r="Y473">
        <f>(Z473/AA473*100)</f>
        <v>0</v>
      </c>
      <c r="Z473">
        <f>BJ473*(BO473+BP473)/1000</f>
        <v>0</v>
      </c>
      <c r="AA473">
        <f>0.61365*exp(17.502*BQ473/(240.97+BQ473))</f>
        <v>0</v>
      </c>
      <c r="AB473">
        <f>(X473-BJ473*(BO473+BP473)/1000)</f>
        <v>0</v>
      </c>
      <c r="AC473">
        <f>(-J473*44100)</f>
        <v>0</v>
      </c>
      <c r="AD473">
        <f>2*29.3*R473*0.92*(BQ473-W473)</f>
        <v>0</v>
      </c>
      <c r="AE473">
        <f>2*0.95*5.67E-8*(((BQ473+$B$7)+273)^4-(W473+273)^4)</f>
        <v>0</v>
      </c>
      <c r="AF473">
        <f>U473+AE473+AC473+AD473</f>
        <v>0</v>
      </c>
      <c r="AG473">
        <f>BN473*AU473*(BI473-BH473*(1000-AU473*BK473)/(1000-AU473*BJ473))/(100*BB473)</f>
        <v>0</v>
      </c>
      <c r="AH473">
        <f>1000*BN473*AU473*(BJ473-BK473)/(100*BB473*(1000-AU473*BJ473))</f>
        <v>0</v>
      </c>
      <c r="AI473">
        <f>(AJ473 - AK473 - BO473*1E3/(8.314*(BQ473+273.15)) * AM473/BN473 * AL473) * BN473/(100*BB473) * (1000 - BK473)/1000</f>
        <v>0</v>
      </c>
      <c r="AJ473">
        <v>1781.21302968064</v>
      </c>
      <c r="AK473">
        <v>1735.97509090909</v>
      </c>
      <c r="AL473">
        <v>3.37195333681866</v>
      </c>
      <c r="AM473">
        <v>66.8791295420707</v>
      </c>
      <c r="AN473">
        <f>(AP473 - AO473 + BO473*1E3/(8.314*(BQ473+273.15)) * AR473/BN473 * AQ473) * BN473/(100*BB473) * 1000/(1000 - AP473)</f>
        <v>0</v>
      </c>
      <c r="AO473">
        <v>21.8895593316689</v>
      </c>
      <c r="AP473">
        <v>24.3529958041958</v>
      </c>
      <c r="AQ473">
        <v>-7.54247392873495e-07</v>
      </c>
      <c r="AR473">
        <v>78.9869845117547</v>
      </c>
      <c r="AS473">
        <v>56</v>
      </c>
      <c r="AT473">
        <v>11</v>
      </c>
      <c r="AU473">
        <f>IF(AS473*$H$13&gt;=AW473,1.0,(AW473/(AW473-AS473*$H$13)))</f>
        <v>0</v>
      </c>
      <c r="AV473">
        <f>(AU473-1)*100</f>
        <v>0</v>
      </c>
      <c r="AW473">
        <f>MAX(0,($B$13+$C$13*BV473)/(1+$D$13*BV473)*BO473/(BQ473+273)*$E$13)</f>
        <v>0</v>
      </c>
      <c r="AX473">
        <f>$B$11*BW473+$C$11*BX473+$F$11*CI473*(1-CL473)</f>
        <v>0</v>
      </c>
      <c r="AY473">
        <f>AX473*AZ473</f>
        <v>0</v>
      </c>
      <c r="AZ473">
        <f>($B$11*$D$9+$C$11*$D$9+$F$11*((CV473+CN473)/MAX(CV473+CN473+CW473, 0.1)*$I$9+CW473/MAX(CV473+CN473+CW473, 0.1)*$J$9))/($B$11+$C$11+$F$11)</f>
        <v>0</v>
      </c>
      <c r="BA473">
        <f>($B$11*$K$9+$C$11*$K$9+$F$11*((CV473+CN473)/MAX(CV473+CN473+CW473, 0.1)*$P$9+CW473/MAX(CV473+CN473+CW473, 0.1)*$Q$9))/($B$11+$C$11+$F$11)</f>
        <v>0</v>
      </c>
      <c r="BB473">
        <v>2.18</v>
      </c>
      <c r="BC473">
        <v>0.5</v>
      </c>
      <c r="BD473" t="s">
        <v>355</v>
      </c>
      <c r="BE473">
        <v>2</v>
      </c>
      <c r="BF473" t="b">
        <v>1</v>
      </c>
      <c r="BG473">
        <v>1656178649.5</v>
      </c>
      <c r="BH473">
        <v>1670.71814814815</v>
      </c>
      <c r="BI473">
        <v>1728.4737037037</v>
      </c>
      <c r="BJ473">
        <v>24.3481296296296</v>
      </c>
      <c r="BK473">
        <v>21.8847444444444</v>
      </c>
      <c r="BL473">
        <v>1666.95740740741</v>
      </c>
      <c r="BM473">
        <v>24.2965703703704</v>
      </c>
      <c r="BN473">
        <v>499.999296296296</v>
      </c>
      <c r="BO473">
        <v>76.3342518518519</v>
      </c>
      <c r="BP473">
        <v>0.0999668703703704</v>
      </c>
      <c r="BQ473">
        <v>27.7069222222222</v>
      </c>
      <c r="BR473">
        <v>28.8192740740741</v>
      </c>
      <c r="BS473">
        <v>999.9</v>
      </c>
      <c r="BT473">
        <v>0</v>
      </c>
      <c r="BU473">
        <v>0</v>
      </c>
      <c r="BV473">
        <v>9987.64444444445</v>
      </c>
      <c r="BW473">
        <v>0</v>
      </c>
      <c r="BX473">
        <v>2207.04666666667</v>
      </c>
      <c r="BY473">
        <v>-57.7551592592593</v>
      </c>
      <c r="BZ473">
        <v>1712.41222222222</v>
      </c>
      <c r="CA473">
        <v>1767.14666666667</v>
      </c>
      <c r="CB473">
        <v>2.46338259259259</v>
      </c>
      <c r="CC473">
        <v>1728.4737037037</v>
      </c>
      <c r="CD473">
        <v>21.8847444444444</v>
      </c>
      <c r="CE473">
        <v>1.85859518518518</v>
      </c>
      <c r="CF473">
        <v>1.67055481481481</v>
      </c>
      <c r="CG473">
        <v>16.2885111111111</v>
      </c>
      <c r="CH473">
        <v>14.6255</v>
      </c>
      <c r="CI473">
        <v>1999.98444444444</v>
      </c>
      <c r="CJ473">
        <v>0.980001888888889</v>
      </c>
      <c r="CK473">
        <v>0.0199984814814815</v>
      </c>
      <c r="CL473">
        <v>0</v>
      </c>
      <c r="CM473">
        <v>2.4626</v>
      </c>
      <c r="CN473">
        <v>0</v>
      </c>
      <c r="CO473">
        <v>4109.1737037037</v>
      </c>
      <c r="CP473">
        <v>16705.2925925926</v>
      </c>
      <c r="CQ473">
        <v>48.812</v>
      </c>
      <c r="CR473">
        <v>51.187</v>
      </c>
      <c r="CS473">
        <v>50</v>
      </c>
      <c r="CT473">
        <v>48.6548518518518</v>
      </c>
      <c r="CU473">
        <v>47.937</v>
      </c>
      <c r="CV473">
        <v>1959.99</v>
      </c>
      <c r="CW473">
        <v>39.9996296296296</v>
      </c>
      <c r="CX473">
        <v>0</v>
      </c>
      <c r="CY473">
        <v>1656178656</v>
      </c>
      <c r="CZ473">
        <v>0</v>
      </c>
      <c r="DA473">
        <v>0</v>
      </c>
      <c r="DB473" t="s">
        <v>356</v>
      </c>
      <c r="DC473">
        <v>1656081796.1</v>
      </c>
      <c r="DD473">
        <v>1656081786.6</v>
      </c>
      <c r="DE473">
        <v>0</v>
      </c>
      <c r="DF473">
        <v>0.447</v>
      </c>
      <c r="DG473">
        <v>0.012</v>
      </c>
      <c r="DH473">
        <v>1.816</v>
      </c>
      <c r="DI473">
        <v>-0.091</v>
      </c>
      <c r="DJ473">
        <v>420</v>
      </c>
      <c r="DK473">
        <v>13</v>
      </c>
      <c r="DL473">
        <v>0.64</v>
      </c>
      <c r="DM473">
        <v>0.22</v>
      </c>
      <c r="DN473">
        <v>-57.812565</v>
      </c>
      <c r="DO473">
        <v>1.26283677298348</v>
      </c>
      <c r="DP473">
        <v>0.34681027345654</v>
      </c>
      <c r="DQ473">
        <v>0</v>
      </c>
      <c r="DR473">
        <v>2.4765845</v>
      </c>
      <c r="DS473">
        <v>-0.180528855534712</v>
      </c>
      <c r="DT473">
        <v>0.0187798272023467</v>
      </c>
      <c r="DU473">
        <v>0</v>
      </c>
      <c r="DV473">
        <v>0</v>
      </c>
      <c r="DW473">
        <v>2</v>
      </c>
      <c r="DX473" t="s">
        <v>357</v>
      </c>
      <c r="DY473">
        <v>2.79477</v>
      </c>
      <c r="DZ473">
        <v>2.71652</v>
      </c>
      <c r="EA473">
        <v>0.193216</v>
      </c>
      <c r="EB473">
        <v>0.19684</v>
      </c>
      <c r="EC473">
        <v>0.0870805</v>
      </c>
      <c r="ED473">
        <v>0.0802833</v>
      </c>
      <c r="EE473">
        <v>22392.1</v>
      </c>
      <c r="EF473">
        <v>19360.9</v>
      </c>
      <c r="EG473">
        <v>24889.4</v>
      </c>
      <c r="EH473">
        <v>23516.5</v>
      </c>
      <c r="EI473">
        <v>38881.3</v>
      </c>
      <c r="EJ473">
        <v>35855.1</v>
      </c>
      <c r="EK473">
        <v>45102.2</v>
      </c>
      <c r="EL473">
        <v>42023.7</v>
      </c>
      <c r="EM473">
        <v>1.61082</v>
      </c>
      <c r="EN473">
        <v>2.05805</v>
      </c>
      <c r="EO473">
        <v>0.0531301</v>
      </c>
      <c r="EP473">
        <v>0</v>
      </c>
      <c r="EQ473">
        <v>27.9559</v>
      </c>
      <c r="ER473">
        <v>999.9</v>
      </c>
      <c r="ES473">
        <v>24.979</v>
      </c>
      <c r="ET473">
        <v>41.634</v>
      </c>
      <c r="EU473">
        <v>26.457</v>
      </c>
      <c r="EV473">
        <v>53.3136</v>
      </c>
      <c r="EW473">
        <v>33.129</v>
      </c>
      <c r="EX473">
        <v>2</v>
      </c>
      <c r="EY473">
        <v>0.648127</v>
      </c>
      <c r="EZ473">
        <v>4.90078</v>
      </c>
      <c r="FA473">
        <v>20.1719</v>
      </c>
      <c r="FB473">
        <v>5.22942</v>
      </c>
      <c r="FC473">
        <v>11.992</v>
      </c>
      <c r="FD473">
        <v>4.9552</v>
      </c>
      <c r="FE473">
        <v>3.3039</v>
      </c>
      <c r="FF473">
        <v>9999</v>
      </c>
      <c r="FG473">
        <v>313.3</v>
      </c>
      <c r="FH473">
        <v>3917.1</v>
      </c>
      <c r="FI473">
        <v>9999</v>
      </c>
      <c r="FJ473">
        <v>1.86815</v>
      </c>
      <c r="FK473">
        <v>1.86401</v>
      </c>
      <c r="FL473">
        <v>1.87134</v>
      </c>
      <c r="FM473">
        <v>1.86264</v>
      </c>
      <c r="FN473">
        <v>1.86188</v>
      </c>
      <c r="FO473">
        <v>1.86825</v>
      </c>
      <c r="FP473">
        <v>1.85838</v>
      </c>
      <c r="FQ473">
        <v>1.86462</v>
      </c>
      <c r="FR473">
        <v>5</v>
      </c>
      <c r="FS473">
        <v>0</v>
      </c>
      <c r="FT473">
        <v>0</v>
      </c>
      <c r="FU473">
        <v>0</v>
      </c>
      <c r="FV473" t="s">
        <v>358</v>
      </c>
      <c r="FW473" t="s">
        <v>359</v>
      </c>
      <c r="FX473" t="s">
        <v>360</v>
      </c>
      <c r="FY473" t="s">
        <v>360</v>
      </c>
      <c r="FZ473" t="s">
        <v>360</v>
      </c>
      <c r="GA473" t="s">
        <v>360</v>
      </c>
      <c r="GB473">
        <v>0</v>
      </c>
      <c r="GC473">
        <v>100</v>
      </c>
      <c r="GD473">
        <v>100</v>
      </c>
      <c r="GE473">
        <v>3.84</v>
      </c>
      <c r="GF473">
        <v>0.0516</v>
      </c>
      <c r="GG473">
        <v>0.394990895927804</v>
      </c>
      <c r="GH473">
        <v>0.00311535208462502</v>
      </c>
      <c r="GI473">
        <v>-2.16445174003142e-06</v>
      </c>
      <c r="GJ473">
        <v>9.0383515404126e-10</v>
      </c>
      <c r="GK473">
        <v>0.0515542376217994</v>
      </c>
      <c r="GL473">
        <v>0</v>
      </c>
      <c r="GM473">
        <v>0</v>
      </c>
      <c r="GN473">
        <v>0</v>
      </c>
      <c r="GO473">
        <v>18</v>
      </c>
      <c r="GP473">
        <v>2154</v>
      </c>
      <c r="GQ473">
        <v>2</v>
      </c>
      <c r="GR473">
        <v>17</v>
      </c>
      <c r="GS473">
        <v>1614.3</v>
      </c>
      <c r="GT473">
        <v>1614.5</v>
      </c>
      <c r="GU473">
        <v>4.08691</v>
      </c>
      <c r="GV473">
        <v>2.33276</v>
      </c>
      <c r="GW473">
        <v>1.99829</v>
      </c>
      <c r="GX473">
        <v>2.65869</v>
      </c>
      <c r="GY473">
        <v>2.09351</v>
      </c>
      <c r="GZ473">
        <v>2.41455</v>
      </c>
      <c r="HA473">
        <v>45.3188</v>
      </c>
      <c r="HB473">
        <v>14.3072</v>
      </c>
      <c r="HC473">
        <v>18</v>
      </c>
      <c r="HD473">
        <v>378.012</v>
      </c>
      <c r="HE473">
        <v>679.797</v>
      </c>
      <c r="HF473">
        <v>23.0064</v>
      </c>
      <c r="HG473">
        <v>35.3705</v>
      </c>
      <c r="HH473">
        <v>29.9999</v>
      </c>
      <c r="HI473">
        <v>35.4091</v>
      </c>
      <c r="HJ473">
        <v>35.376</v>
      </c>
      <c r="HK473">
        <v>81.7519</v>
      </c>
      <c r="HL473">
        <v>9.75774</v>
      </c>
      <c r="HM473">
        <v>1.96569</v>
      </c>
      <c r="HN473">
        <v>23</v>
      </c>
      <c r="HO473">
        <v>1772.13</v>
      </c>
      <c r="HP473">
        <v>21.9694</v>
      </c>
      <c r="HQ473">
        <v>95.3764</v>
      </c>
      <c r="HR473">
        <v>98.7381</v>
      </c>
    </row>
    <row r="474" spans="1:226">
      <c r="A474">
        <v>458</v>
      </c>
      <c r="B474">
        <v>1656178661.5</v>
      </c>
      <c r="C474">
        <v>8865</v>
      </c>
      <c r="D474" t="s">
        <v>1278</v>
      </c>
      <c r="E474" t="s">
        <v>1279</v>
      </c>
      <c r="F474">
        <v>5</v>
      </c>
      <c r="G474" t="s">
        <v>1069</v>
      </c>
      <c r="H474" t="s">
        <v>354</v>
      </c>
      <c r="I474">
        <v>1656178653.94444</v>
      </c>
      <c r="J474">
        <f>(K474)/1000</f>
        <v>0</v>
      </c>
      <c r="K474">
        <f>IF(BF474, AN474, AH474)</f>
        <v>0</v>
      </c>
      <c r="L474">
        <f>IF(BF474, AI474, AG474)</f>
        <v>0</v>
      </c>
      <c r="M474">
        <f>BH474 - IF(AU474&gt;1, L474*BB474*100.0/(AW474*BV474), 0)</f>
        <v>0</v>
      </c>
      <c r="N474">
        <f>((T474-J474/2)*M474-L474)/(T474+J474/2)</f>
        <v>0</v>
      </c>
      <c r="O474">
        <f>N474*(BO474+BP474)/1000.0</f>
        <v>0</v>
      </c>
      <c r="P474">
        <f>(BH474 - IF(AU474&gt;1, L474*BB474*100.0/(AW474*BV474), 0))*(BO474+BP474)/1000.0</f>
        <v>0</v>
      </c>
      <c r="Q474">
        <f>2.0/((1/S474-1/R474)+SIGN(S474)*SQRT((1/S474-1/R474)*(1/S474-1/R474) + 4*BC474/((BC474+1)*(BC474+1))*(2*1/S474*1/R474-1/R474*1/R474)))</f>
        <v>0</v>
      </c>
      <c r="R474">
        <f>IF(LEFT(BD474,1)&lt;&gt;"0",IF(LEFT(BD474,1)="1",3.0,BE474),$D$5+$E$5*(BV474*BO474/($K$5*1000))+$F$5*(BV474*BO474/($K$5*1000))*MAX(MIN(BB474,$J$5),$I$5)*MAX(MIN(BB474,$J$5),$I$5)+$G$5*MAX(MIN(BB474,$J$5),$I$5)*(BV474*BO474/($K$5*1000))+$H$5*(BV474*BO474/($K$5*1000))*(BV474*BO474/($K$5*1000)))</f>
        <v>0</v>
      </c>
      <c r="S474">
        <f>J474*(1000-(1000*0.61365*exp(17.502*W474/(240.97+W474))/(BO474+BP474)+BJ474)/2)/(1000*0.61365*exp(17.502*W474/(240.97+W474))/(BO474+BP474)-BJ474)</f>
        <v>0</v>
      </c>
      <c r="T474">
        <f>1/((BC474+1)/(Q474/1.6)+1/(R474/1.37)) + BC474/((BC474+1)/(Q474/1.6) + BC474/(R474/1.37))</f>
        <v>0</v>
      </c>
      <c r="U474">
        <f>(AX474*BA474)</f>
        <v>0</v>
      </c>
      <c r="V474">
        <f>(BQ474+(U474+2*0.95*5.67E-8*(((BQ474+$B$7)+273)^4-(BQ474+273)^4)-44100*J474)/(1.84*29.3*R474+8*0.95*5.67E-8*(BQ474+273)^3))</f>
        <v>0</v>
      </c>
      <c r="W474">
        <f>($C$7*BR474+$D$7*BS474+$E$7*V474)</f>
        <v>0</v>
      </c>
      <c r="X474">
        <f>0.61365*exp(17.502*W474/(240.97+W474))</f>
        <v>0</v>
      </c>
      <c r="Y474">
        <f>(Z474/AA474*100)</f>
        <v>0</v>
      </c>
      <c r="Z474">
        <f>BJ474*(BO474+BP474)/1000</f>
        <v>0</v>
      </c>
      <c r="AA474">
        <f>0.61365*exp(17.502*BQ474/(240.97+BQ474))</f>
        <v>0</v>
      </c>
      <c r="AB474">
        <f>(X474-BJ474*(BO474+BP474)/1000)</f>
        <v>0</v>
      </c>
      <c r="AC474">
        <f>(-J474*44100)</f>
        <v>0</v>
      </c>
      <c r="AD474">
        <f>2*29.3*R474*0.92*(BQ474-W474)</f>
        <v>0</v>
      </c>
      <c r="AE474">
        <f>2*0.95*5.67E-8*(((BQ474+$B$7)+273)^4-(W474+273)^4)</f>
        <v>0</v>
      </c>
      <c r="AF474">
        <f>U474+AE474+AC474+AD474</f>
        <v>0</v>
      </c>
      <c r="AG474">
        <f>BN474*AU474*(BI474-BH474*(1000-AU474*BK474)/(1000-AU474*BJ474))/(100*BB474)</f>
        <v>0</v>
      </c>
      <c r="AH474">
        <f>1000*BN474*AU474*(BJ474-BK474)/(100*BB474*(1000-AU474*BJ474))</f>
        <v>0</v>
      </c>
      <c r="AI474">
        <f>(AJ474 - AK474 - BO474*1E3/(8.314*(BQ474+273.15)) * AM474/BN474 * AL474) * BN474/(100*BB474) * (1000 - BK474)/1000</f>
        <v>0</v>
      </c>
      <c r="AJ474">
        <v>1797.29933281844</v>
      </c>
      <c r="AK474">
        <v>1751.44363636364</v>
      </c>
      <c r="AL474">
        <v>3.43004860417644</v>
      </c>
      <c r="AM474">
        <v>66.8791295420707</v>
      </c>
      <c r="AN474">
        <f>(AP474 - AO474 + BO474*1E3/(8.314*(BQ474+273.15)) * AR474/BN474 * AQ474) * BN474/(100*BB474) * 1000/(1000 - AP474)</f>
        <v>0</v>
      </c>
      <c r="AO474">
        <v>21.9312007262726</v>
      </c>
      <c r="AP474">
        <v>24.3634384615385</v>
      </c>
      <c r="AQ474">
        <v>3.27805989519831e-05</v>
      </c>
      <c r="AR474">
        <v>78.9869845117547</v>
      </c>
      <c r="AS474">
        <v>56</v>
      </c>
      <c r="AT474">
        <v>11</v>
      </c>
      <c r="AU474">
        <f>IF(AS474*$H$13&gt;=AW474,1.0,(AW474/(AW474-AS474*$H$13)))</f>
        <v>0</v>
      </c>
      <c r="AV474">
        <f>(AU474-1)*100</f>
        <v>0</v>
      </c>
      <c r="AW474">
        <f>MAX(0,($B$13+$C$13*BV474)/(1+$D$13*BV474)*BO474/(BQ474+273)*$E$13)</f>
        <v>0</v>
      </c>
      <c r="AX474">
        <f>$B$11*BW474+$C$11*BX474+$F$11*CI474*(1-CL474)</f>
        <v>0</v>
      </c>
      <c r="AY474">
        <f>AX474*AZ474</f>
        <v>0</v>
      </c>
      <c r="AZ474">
        <f>($B$11*$D$9+$C$11*$D$9+$F$11*((CV474+CN474)/MAX(CV474+CN474+CW474, 0.1)*$I$9+CW474/MAX(CV474+CN474+CW474, 0.1)*$J$9))/($B$11+$C$11+$F$11)</f>
        <v>0</v>
      </c>
      <c r="BA474">
        <f>($B$11*$K$9+$C$11*$K$9+$F$11*((CV474+CN474)/MAX(CV474+CN474+CW474, 0.1)*$P$9+CW474/MAX(CV474+CN474+CW474, 0.1)*$Q$9))/($B$11+$C$11+$F$11)</f>
        <v>0</v>
      </c>
      <c r="BB474">
        <v>2.18</v>
      </c>
      <c r="BC474">
        <v>0.5</v>
      </c>
      <c r="BD474" t="s">
        <v>355</v>
      </c>
      <c r="BE474">
        <v>2</v>
      </c>
      <c r="BF474" t="b">
        <v>1</v>
      </c>
      <c r="BG474">
        <v>1656178653.94444</v>
      </c>
      <c r="BH474">
        <v>1685.36481481481</v>
      </c>
      <c r="BI474">
        <v>1743.33851851852</v>
      </c>
      <c r="BJ474">
        <v>24.3525925925926</v>
      </c>
      <c r="BK474">
        <v>21.9041185185185</v>
      </c>
      <c r="BL474">
        <v>1681.55296296296</v>
      </c>
      <c r="BM474">
        <v>24.3010296296296</v>
      </c>
      <c r="BN474">
        <v>500.017851851852</v>
      </c>
      <c r="BO474">
        <v>76.3342555555556</v>
      </c>
      <c r="BP474">
        <v>0.100015837037037</v>
      </c>
      <c r="BQ474">
        <v>27.7176407407407</v>
      </c>
      <c r="BR474">
        <v>28.8209703703704</v>
      </c>
      <c r="BS474">
        <v>999.9</v>
      </c>
      <c r="BT474">
        <v>0</v>
      </c>
      <c r="BU474">
        <v>0</v>
      </c>
      <c r="BV474">
        <v>9984.21851851852</v>
      </c>
      <c r="BW474">
        <v>0</v>
      </c>
      <c r="BX474">
        <v>2209.05</v>
      </c>
      <c r="BY474">
        <v>-57.973862962963</v>
      </c>
      <c r="BZ474">
        <v>1727.43222222222</v>
      </c>
      <c r="CA474">
        <v>1782.38074074074</v>
      </c>
      <c r="CB474">
        <v>2.44847</v>
      </c>
      <c r="CC474">
        <v>1743.33851851852</v>
      </c>
      <c r="CD474">
        <v>21.9041185185185</v>
      </c>
      <c r="CE474">
        <v>1.85893592592593</v>
      </c>
      <c r="CF474">
        <v>1.67203407407407</v>
      </c>
      <c r="CG474">
        <v>16.2913888888889</v>
      </c>
      <c r="CH474">
        <v>14.6392037037037</v>
      </c>
      <c r="CI474">
        <v>1999.96259259259</v>
      </c>
      <c r="CJ474">
        <v>0.980001888888889</v>
      </c>
      <c r="CK474">
        <v>0.0199984814814815</v>
      </c>
      <c r="CL474">
        <v>0</v>
      </c>
      <c r="CM474">
        <v>2.49182962962963</v>
      </c>
      <c r="CN474">
        <v>0</v>
      </c>
      <c r="CO474">
        <v>4108.66555555556</v>
      </c>
      <c r="CP474">
        <v>16705.1148148148</v>
      </c>
      <c r="CQ474">
        <v>48.812</v>
      </c>
      <c r="CR474">
        <v>51.187</v>
      </c>
      <c r="CS474">
        <v>50</v>
      </c>
      <c r="CT474">
        <v>48.6732222222222</v>
      </c>
      <c r="CU474">
        <v>47.937</v>
      </c>
      <c r="CV474">
        <v>1959.97037037037</v>
      </c>
      <c r="CW474">
        <v>39.9988888888889</v>
      </c>
      <c r="CX474">
        <v>0</v>
      </c>
      <c r="CY474">
        <v>1656178660.8</v>
      </c>
      <c r="CZ474">
        <v>0</v>
      </c>
      <c r="DA474">
        <v>0</v>
      </c>
      <c r="DB474" t="s">
        <v>356</v>
      </c>
      <c r="DC474">
        <v>1656081796.1</v>
      </c>
      <c r="DD474">
        <v>1656081786.6</v>
      </c>
      <c r="DE474">
        <v>0</v>
      </c>
      <c r="DF474">
        <v>0.447</v>
      </c>
      <c r="DG474">
        <v>0.012</v>
      </c>
      <c r="DH474">
        <v>1.816</v>
      </c>
      <c r="DI474">
        <v>-0.091</v>
      </c>
      <c r="DJ474">
        <v>420</v>
      </c>
      <c r="DK474">
        <v>13</v>
      </c>
      <c r="DL474">
        <v>0.64</v>
      </c>
      <c r="DM474">
        <v>0.22</v>
      </c>
      <c r="DN474">
        <v>-57.84652</v>
      </c>
      <c r="DO474">
        <v>-2.88274896810501</v>
      </c>
      <c r="DP474">
        <v>0.380267424452845</v>
      </c>
      <c r="DQ474">
        <v>0</v>
      </c>
      <c r="DR474">
        <v>2.4576805</v>
      </c>
      <c r="DS474">
        <v>-0.214909868667923</v>
      </c>
      <c r="DT474">
        <v>0.0224689081788591</v>
      </c>
      <c r="DU474">
        <v>0</v>
      </c>
      <c r="DV474">
        <v>0</v>
      </c>
      <c r="DW474">
        <v>2</v>
      </c>
      <c r="DX474" t="s">
        <v>357</v>
      </c>
      <c r="DY474">
        <v>2.7949</v>
      </c>
      <c r="DZ474">
        <v>2.71621</v>
      </c>
      <c r="EA474">
        <v>0.194231</v>
      </c>
      <c r="EB474">
        <v>0.197801</v>
      </c>
      <c r="EC474">
        <v>0.0871089</v>
      </c>
      <c r="ED474">
        <v>0.0803057</v>
      </c>
      <c r="EE474">
        <v>22364.2</v>
      </c>
      <c r="EF474">
        <v>19337.9</v>
      </c>
      <c r="EG474">
        <v>24889.8</v>
      </c>
      <c r="EH474">
        <v>23516.8</v>
      </c>
      <c r="EI474">
        <v>38880.9</v>
      </c>
      <c r="EJ474">
        <v>35854.8</v>
      </c>
      <c r="EK474">
        <v>45103.1</v>
      </c>
      <c r="EL474">
        <v>42024.4</v>
      </c>
      <c r="EM474">
        <v>1.61125</v>
      </c>
      <c r="EN474">
        <v>2.05808</v>
      </c>
      <c r="EO474">
        <v>0.0533089</v>
      </c>
      <c r="EP474">
        <v>0</v>
      </c>
      <c r="EQ474">
        <v>27.9662</v>
      </c>
      <c r="ER474">
        <v>999.9</v>
      </c>
      <c r="ES474">
        <v>24.979</v>
      </c>
      <c r="ET474">
        <v>41.654</v>
      </c>
      <c r="EU474">
        <v>26.487</v>
      </c>
      <c r="EV474">
        <v>53.5436</v>
      </c>
      <c r="EW474">
        <v>32.9688</v>
      </c>
      <c r="EX474">
        <v>2</v>
      </c>
      <c r="EY474">
        <v>0.648018</v>
      </c>
      <c r="EZ474">
        <v>4.92793</v>
      </c>
      <c r="FA474">
        <v>20.1713</v>
      </c>
      <c r="FB474">
        <v>5.22942</v>
      </c>
      <c r="FC474">
        <v>11.992</v>
      </c>
      <c r="FD474">
        <v>4.95515</v>
      </c>
      <c r="FE474">
        <v>3.30398</v>
      </c>
      <c r="FF474">
        <v>9999</v>
      </c>
      <c r="FG474">
        <v>313.3</v>
      </c>
      <c r="FH474">
        <v>3917.1</v>
      </c>
      <c r="FI474">
        <v>9999</v>
      </c>
      <c r="FJ474">
        <v>1.86816</v>
      </c>
      <c r="FK474">
        <v>1.86401</v>
      </c>
      <c r="FL474">
        <v>1.87134</v>
      </c>
      <c r="FM474">
        <v>1.86264</v>
      </c>
      <c r="FN474">
        <v>1.86188</v>
      </c>
      <c r="FO474">
        <v>1.86824</v>
      </c>
      <c r="FP474">
        <v>1.85837</v>
      </c>
      <c r="FQ474">
        <v>1.86461</v>
      </c>
      <c r="FR474">
        <v>5</v>
      </c>
      <c r="FS474">
        <v>0</v>
      </c>
      <c r="FT474">
        <v>0</v>
      </c>
      <c r="FU474">
        <v>0</v>
      </c>
      <c r="FV474" t="s">
        <v>358</v>
      </c>
      <c r="FW474" t="s">
        <v>359</v>
      </c>
      <c r="FX474" t="s">
        <v>360</v>
      </c>
      <c r="FY474" t="s">
        <v>360</v>
      </c>
      <c r="FZ474" t="s">
        <v>360</v>
      </c>
      <c r="GA474" t="s">
        <v>360</v>
      </c>
      <c r="GB474">
        <v>0</v>
      </c>
      <c r="GC474">
        <v>100</v>
      </c>
      <c r="GD474">
        <v>100</v>
      </c>
      <c r="GE474">
        <v>3.9</v>
      </c>
      <c r="GF474">
        <v>0.0516</v>
      </c>
      <c r="GG474">
        <v>0.394990895927804</v>
      </c>
      <c r="GH474">
        <v>0.00311535208462502</v>
      </c>
      <c r="GI474">
        <v>-2.16445174003142e-06</v>
      </c>
      <c r="GJ474">
        <v>9.0383515404126e-10</v>
      </c>
      <c r="GK474">
        <v>0.0515542376217994</v>
      </c>
      <c r="GL474">
        <v>0</v>
      </c>
      <c r="GM474">
        <v>0</v>
      </c>
      <c r="GN474">
        <v>0</v>
      </c>
      <c r="GO474">
        <v>18</v>
      </c>
      <c r="GP474">
        <v>2154</v>
      </c>
      <c r="GQ474">
        <v>2</v>
      </c>
      <c r="GR474">
        <v>17</v>
      </c>
      <c r="GS474">
        <v>1614.4</v>
      </c>
      <c r="GT474">
        <v>1614.6</v>
      </c>
      <c r="GU474">
        <v>4.11133</v>
      </c>
      <c r="GV474">
        <v>2.33398</v>
      </c>
      <c r="GW474">
        <v>1.99829</v>
      </c>
      <c r="GX474">
        <v>2.65869</v>
      </c>
      <c r="GY474">
        <v>2.09351</v>
      </c>
      <c r="GZ474">
        <v>2.37671</v>
      </c>
      <c r="HA474">
        <v>45.3188</v>
      </c>
      <c r="HB474">
        <v>14.2984</v>
      </c>
      <c r="HC474">
        <v>18</v>
      </c>
      <c r="HD474">
        <v>378.225</v>
      </c>
      <c r="HE474">
        <v>679.791</v>
      </c>
      <c r="HF474">
        <v>23.0064</v>
      </c>
      <c r="HG474">
        <v>35.3705</v>
      </c>
      <c r="HH474">
        <v>29.9998</v>
      </c>
      <c r="HI474">
        <v>35.406</v>
      </c>
      <c r="HJ474">
        <v>35.3734</v>
      </c>
      <c r="HK474">
        <v>82.2331</v>
      </c>
      <c r="HL474">
        <v>9.75774</v>
      </c>
      <c r="HM474">
        <v>1.96569</v>
      </c>
      <c r="HN474">
        <v>23</v>
      </c>
      <c r="HO474">
        <v>1792.27</v>
      </c>
      <c r="HP474">
        <v>21.9662</v>
      </c>
      <c r="HQ474">
        <v>95.3782</v>
      </c>
      <c r="HR474">
        <v>98.7396</v>
      </c>
    </row>
    <row r="475" spans="1:226">
      <c r="A475">
        <v>459</v>
      </c>
      <c r="B475">
        <v>1656178903.5</v>
      </c>
      <c r="C475">
        <v>9107</v>
      </c>
      <c r="D475" t="s">
        <v>1280</v>
      </c>
      <c r="E475" t="s">
        <v>1281</v>
      </c>
      <c r="F475">
        <v>5</v>
      </c>
      <c r="G475" t="s">
        <v>1069</v>
      </c>
      <c r="H475" t="s">
        <v>354</v>
      </c>
      <c r="I475">
        <v>1656178895.5</v>
      </c>
      <c r="J475">
        <f>(K475)/1000</f>
        <v>0</v>
      </c>
      <c r="K475">
        <f>IF(BF475, AN475, AH475)</f>
        <v>0</v>
      </c>
      <c r="L475">
        <f>IF(BF475, AI475, AG475)</f>
        <v>0</v>
      </c>
      <c r="M475">
        <f>BH475 - IF(AU475&gt;1, L475*BB475*100.0/(AW475*BV475), 0)</f>
        <v>0</v>
      </c>
      <c r="N475">
        <f>((T475-J475/2)*M475-L475)/(T475+J475/2)</f>
        <v>0</v>
      </c>
      <c r="O475">
        <f>N475*(BO475+BP475)/1000.0</f>
        <v>0</v>
      </c>
      <c r="P475">
        <f>(BH475 - IF(AU475&gt;1, L475*BB475*100.0/(AW475*BV475), 0))*(BO475+BP475)/1000.0</f>
        <v>0</v>
      </c>
      <c r="Q475">
        <f>2.0/((1/S475-1/R475)+SIGN(S475)*SQRT((1/S475-1/R475)*(1/S475-1/R475) + 4*BC475/((BC475+1)*(BC475+1))*(2*1/S475*1/R475-1/R475*1/R475)))</f>
        <v>0</v>
      </c>
      <c r="R475">
        <f>IF(LEFT(BD475,1)&lt;&gt;"0",IF(LEFT(BD475,1)="1",3.0,BE475),$D$5+$E$5*(BV475*BO475/($K$5*1000))+$F$5*(BV475*BO475/($K$5*1000))*MAX(MIN(BB475,$J$5),$I$5)*MAX(MIN(BB475,$J$5),$I$5)+$G$5*MAX(MIN(BB475,$J$5),$I$5)*(BV475*BO475/($K$5*1000))+$H$5*(BV475*BO475/($K$5*1000))*(BV475*BO475/($K$5*1000)))</f>
        <v>0</v>
      </c>
      <c r="S475">
        <f>J475*(1000-(1000*0.61365*exp(17.502*W475/(240.97+W475))/(BO475+BP475)+BJ475)/2)/(1000*0.61365*exp(17.502*W475/(240.97+W475))/(BO475+BP475)-BJ475)</f>
        <v>0</v>
      </c>
      <c r="T475">
        <f>1/((BC475+1)/(Q475/1.6)+1/(R475/1.37)) + BC475/((BC475+1)/(Q475/1.6) + BC475/(R475/1.37))</f>
        <v>0</v>
      </c>
      <c r="U475">
        <f>(AX475*BA475)</f>
        <v>0</v>
      </c>
      <c r="V475">
        <f>(BQ475+(U475+2*0.95*5.67E-8*(((BQ475+$B$7)+273)^4-(BQ475+273)^4)-44100*J475)/(1.84*29.3*R475+8*0.95*5.67E-8*(BQ475+273)^3))</f>
        <v>0</v>
      </c>
      <c r="W475">
        <f>($C$7*BR475+$D$7*BS475+$E$7*V475)</f>
        <v>0</v>
      </c>
      <c r="X475">
        <f>0.61365*exp(17.502*W475/(240.97+W475))</f>
        <v>0</v>
      </c>
      <c r="Y475">
        <f>(Z475/AA475*100)</f>
        <v>0</v>
      </c>
      <c r="Z475">
        <f>BJ475*(BO475+BP475)/1000</f>
        <v>0</v>
      </c>
      <c r="AA475">
        <f>0.61365*exp(17.502*BQ475/(240.97+BQ475))</f>
        <v>0</v>
      </c>
      <c r="AB475">
        <f>(X475-BJ475*(BO475+BP475)/1000)</f>
        <v>0</v>
      </c>
      <c r="AC475">
        <f>(-J475*44100)</f>
        <v>0</v>
      </c>
      <c r="AD475">
        <f>2*29.3*R475*0.92*(BQ475-W475)</f>
        <v>0</v>
      </c>
      <c r="AE475">
        <f>2*0.95*5.67E-8*(((BQ475+$B$7)+273)^4-(W475+273)^4)</f>
        <v>0</v>
      </c>
      <c r="AF475">
        <f>U475+AE475+AC475+AD475</f>
        <v>0</v>
      </c>
      <c r="AG475">
        <f>BN475*AU475*(BI475-BH475*(1000-AU475*BK475)/(1000-AU475*BJ475))/(100*BB475)</f>
        <v>0</v>
      </c>
      <c r="AH475">
        <f>1000*BN475*AU475*(BJ475-BK475)/(100*BB475*(1000-AU475*BJ475))</f>
        <v>0</v>
      </c>
      <c r="AI475">
        <f>(AJ475 - AK475 - BO475*1E3/(8.314*(BQ475+273.15)) * AM475/BN475 * AL475) * BN475/(100*BB475) * (1000 - BK475)/1000</f>
        <v>0</v>
      </c>
      <c r="AJ475">
        <v>429.790242907812</v>
      </c>
      <c r="AK475">
        <v>417.227642424242</v>
      </c>
      <c r="AL475">
        <v>-0.00307022483583361</v>
      </c>
      <c r="AM475">
        <v>66.8791295420707</v>
      </c>
      <c r="AN475">
        <f>(AP475 - AO475 + BO475*1E3/(8.314*(BQ475+273.15)) * AR475/BN475 * AQ475) * BN475/(100*BB475) * 1000/(1000 - AP475)</f>
        <v>0</v>
      </c>
      <c r="AO475">
        <v>22.5466001996159</v>
      </c>
      <c r="AP475">
        <v>24.6603944055944</v>
      </c>
      <c r="AQ475">
        <v>-6.20145058820897e-05</v>
      </c>
      <c r="AR475">
        <v>78.9869845117547</v>
      </c>
      <c r="AS475">
        <v>62</v>
      </c>
      <c r="AT475">
        <v>12</v>
      </c>
      <c r="AU475">
        <f>IF(AS475*$H$13&gt;=AW475,1.0,(AW475/(AW475-AS475*$H$13)))</f>
        <v>0</v>
      </c>
      <c r="AV475">
        <f>(AU475-1)*100</f>
        <v>0</v>
      </c>
      <c r="AW475">
        <f>MAX(0,($B$13+$C$13*BV475)/(1+$D$13*BV475)*BO475/(BQ475+273)*$E$13)</f>
        <v>0</v>
      </c>
      <c r="AX475">
        <f>$B$11*BW475+$C$11*BX475+$F$11*CI475*(1-CL475)</f>
        <v>0</v>
      </c>
      <c r="AY475">
        <f>AX475*AZ475</f>
        <v>0</v>
      </c>
      <c r="AZ475">
        <f>($B$11*$D$9+$C$11*$D$9+$F$11*((CV475+CN475)/MAX(CV475+CN475+CW475, 0.1)*$I$9+CW475/MAX(CV475+CN475+CW475, 0.1)*$J$9))/($B$11+$C$11+$F$11)</f>
        <v>0</v>
      </c>
      <c r="BA475">
        <f>($B$11*$K$9+$C$11*$K$9+$F$11*((CV475+CN475)/MAX(CV475+CN475+CW475, 0.1)*$P$9+CW475/MAX(CV475+CN475+CW475, 0.1)*$Q$9))/($B$11+$C$11+$F$11)</f>
        <v>0</v>
      </c>
      <c r="BB475">
        <v>2.18</v>
      </c>
      <c r="BC475">
        <v>0.5</v>
      </c>
      <c r="BD475" t="s">
        <v>355</v>
      </c>
      <c r="BE475">
        <v>2</v>
      </c>
      <c r="BF475" t="b">
        <v>1</v>
      </c>
      <c r="BG475">
        <v>1656178895.5</v>
      </c>
      <c r="BH475">
        <v>406.941451612903</v>
      </c>
      <c r="BI475">
        <v>420.072935483871</v>
      </c>
      <c r="BJ475">
        <v>24.7024451612903</v>
      </c>
      <c r="BK475">
        <v>22.5563387096774</v>
      </c>
      <c r="BL475">
        <v>405.57864516129</v>
      </c>
      <c r="BM475">
        <v>24.6509</v>
      </c>
      <c r="BN475">
        <v>499.948838709677</v>
      </c>
      <c r="BO475">
        <v>76.3298612903226</v>
      </c>
      <c r="BP475">
        <v>0.0998637032258065</v>
      </c>
      <c r="BQ475">
        <v>27.7759709677419</v>
      </c>
      <c r="BR475">
        <v>28.9387096774194</v>
      </c>
      <c r="BS475">
        <v>999.9</v>
      </c>
      <c r="BT475">
        <v>0</v>
      </c>
      <c r="BU475">
        <v>0</v>
      </c>
      <c r="BV475">
        <v>9991.09032258065</v>
      </c>
      <c r="BW475">
        <v>0</v>
      </c>
      <c r="BX475">
        <v>467.936322580645</v>
      </c>
      <c r="BY475">
        <v>-13.1315</v>
      </c>
      <c r="BZ475">
        <v>417.248451612903</v>
      </c>
      <c r="CA475">
        <v>429.766838709677</v>
      </c>
      <c r="CB475">
        <v>2.14609935483871</v>
      </c>
      <c r="CC475">
        <v>420.072935483871</v>
      </c>
      <c r="CD475">
        <v>22.5563387096774</v>
      </c>
      <c r="CE475">
        <v>1.88553483870968</v>
      </c>
      <c r="CF475">
        <v>1.72172290322581</v>
      </c>
      <c r="CG475">
        <v>16.5145129032258</v>
      </c>
      <c r="CH475">
        <v>15.0936806451613</v>
      </c>
      <c r="CI475">
        <v>1999.92290322581</v>
      </c>
      <c r="CJ475">
        <v>0.980002161290323</v>
      </c>
      <c r="CK475">
        <v>0.0199981322580645</v>
      </c>
      <c r="CL475">
        <v>0</v>
      </c>
      <c r="CM475">
        <v>2.50407096774194</v>
      </c>
      <c r="CN475">
        <v>0</v>
      </c>
      <c r="CO475">
        <v>3598.66096774194</v>
      </c>
      <c r="CP475">
        <v>16704.764516129</v>
      </c>
      <c r="CQ475">
        <v>49.125</v>
      </c>
      <c r="CR475">
        <v>51.3526451612903</v>
      </c>
      <c r="CS475">
        <v>50.312</v>
      </c>
      <c r="CT475">
        <v>48.9939032258064</v>
      </c>
      <c r="CU475">
        <v>48.312</v>
      </c>
      <c r="CV475">
        <v>1959.92935483871</v>
      </c>
      <c r="CW475">
        <v>39.9935483870968</v>
      </c>
      <c r="CX475">
        <v>0</v>
      </c>
      <c r="CY475">
        <v>1656178902.6</v>
      </c>
      <c r="CZ475">
        <v>0</v>
      </c>
      <c r="DA475">
        <v>0</v>
      </c>
      <c r="DB475" t="s">
        <v>356</v>
      </c>
      <c r="DC475">
        <v>1656081796.1</v>
      </c>
      <c r="DD475">
        <v>1656081786.6</v>
      </c>
      <c r="DE475">
        <v>0</v>
      </c>
      <c r="DF475">
        <v>0.447</v>
      </c>
      <c r="DG475">
        <v>0.012</v>
      </c>
      <c r="DH475">
        <v>1.816</v>
      </c>
      <c r="DI475">
        <v>-0.091</v>
      </c>
      <c r="DJ475">
        <v>420</v>
      </c>
      <c r="DK475">
        <v>13</v>
      </c>
      <c r="DL475">
        <v>0.64</v>
      </c>
      <c r="DM475">
        <v>0.22</v>
      </c>
      <c r="DN475">
        <v>-13.1182048780488</v>
      </c>
      <c r="DO475">
        <v>-0.31414285714285</v>
      </c>
      <c r="DP475">
        <v>0.0485486627944733</v>
      </c>
      <c r="DQ475">
        <v>0</v>
      </c>
      <c r="DR475">
        <v>2.14574804878049</v>
      </c>
      <c r="DS475">
        <v>-0.0170805574912871</v>
      </c>
      <c r="DT475">
        <v>0.00461848101917171</v>
      </c>
      <c r="DU475">
        <v>1</v>
      </c>
      <c r="DV475">
        <v>1</v>
      </c>
      <c r="DW475">
        <v>2</v>
      </c>
      <c r="DX475" t="s">
        <v>375</v>
      </c>
      <c r="DY475">
        <v>2.79531</v>
      </c>
      <c r="DZ475">
        <v>2.71686</v>
      </c>
      <c r="EA475">
        <v>0.0739445</v>
      </c>
      <c r="EB475">
        <v>0.0759112</v>
      </c>
      <c r="EC475">
        <v>0.0878464</v>
      </c>
      <c r="ED475">
        <v>0.0818204</v>
      </c>
      <c r="EE475">
        <v>25704.8</v>
      </c>
      <c r="EF475">
        <v>22280.6</v>
      </c>
      <c r="EG475">
        <v>24887</v>
      </c>
      <c r="EH475">
        <v>23516.6</v>
      </c>
      <c r="EI475">
        <v>38841.6</v>
      </c>
      <c r="EJ475">
        <v>35792.4</v>
      </c>
      <c r="EK475">
        <v>45097.4</v>
      </c>
      <c r="EL475">
        <v>42023.6</v>
      </c>
      <c r="EM475">
        <v>1.59765</v>
      </c>
      <c r="EN475">
        <v>2.05452</v>
      </c>
      <c r="EO475">
        <v>0.0284687</v>
      </c>
      <c r="EP475">
        <v>0</v>
      </c>
      <c r="EQ475">
        <v>28.2795</v>
      </c>
      <c r="ER475">
        <v>999.9</v>
      </c>
      <c r="ES475">
        <v>24.954</v>
      </c>
      <c r="ET475">
        <v>41.845</v>
      </c>
      <c r="EU475">
        <v>26.728</v>
      </c>
      <c r="EV475">
        <v>53.5237</v>
      </c>
      <c r="EW475">
        <v>33.3534</v>
      </c>
      <c r="EX475">
        <v>2</v>
      </c>
      <c r="EY475">
        <v>0.650567</v>
      </c>
      <c r="EZ475">
        <v>4.94994</v>
      </c>
      <c r="FA475">
        <v>20.1714</v>
      </c>
      <c r="FB475">
        <v>5.23226</v>
      </c>
      <c r="FC475">
        <v>11.992</v>
      </c>
      <c r="FD475">
        <v>4.9553</v>
      </c>
      <c r="FE475">
        <v>3.30393</v>
      </c>
      <c r="FF475">
        <v>9999</v>
      </c>
      <c r="FG475">
        <v>313.4</v>
      </c>
      <c r="FH475">
        <v>3923.6</v>
      </c>
      <c r="FI475">
        <v>9999</v>
      </c>
      <c r="FJ475">
        <v>1.86816</v>
      </c>
      <c r="FK475">
        <v>1.86401</v>
      </c>
      <c r="FL475">
        <v>1.87135</v>
      </c>
      <c r="FM475">
        <v>1.86262</v>
      </c>
      <c r="FN475">
        <v>1.86188</v>
      </c>
      <c r="FO475">
        <v>1.8682</v>
      </c>
      <c r="FP475">
        <v>1.85838</v>
      </c>
      <c r="FQ475">
        <v>1.86461</v>
      </c>
      <c r="FR475">
        <v>5</v>
      </c>
      <c r="FS475">
        <v>0</v>
      </c>
      <c r="FT475">
        <v>0</v>
      </c>
      <c r="FU475">
        <v>0</v>
      </c>
      <c r="FV475" t="s">
        <v>358</v>
      </c>
      <c r="FW475" t="s">
        <v>359</v>
      </c>
      <c r="FX475" t="s">
        <v>360</v>
      </c>
      <c r="FY475" t="s">
        <v>360</v>
      </c>
      <c r="FZ475" t="s">
        <v>360</v>
      </c>
      <c r="GA475" t="s">
        <v>360</v>
      </c>
      <c r="GB475">
        <v>0</v>
      </c>
      <c r="GC475">
        <v>100</v>
      </c>
      <c r="GD475">
        <v>100</v>
      </c>
      <c r="GE475">
        <v>1.362</v>
      </c>
      <c r="GF475">
        <v>0.0516</v>
      </c>
      <c r="GG475">
        <v>0.394990895927804</v>
      </c>
      <c r="GH475">
        <v>0.00311535208462502</v>
      </c>
      <c r="GI475">
        <v>-2.16445174003142e-06</v>
      </c>
      <c r="GJ475">
        <v>9.0383515404126e-10</v>
      </c>
      <c r="GK475">
        <v>0.0515542376217994</v>
      </c>
      <c r="GL475">
        <v>0</v>
      </c>
      <c r="GM475">
        <v>0</v>
      </c>
      <c r="GN475">
        <v>0</v>
      </c>
      <c r="GO475">
        <v>18</v>
      </c>
      <c r="GP475">
        <v>2154</v>
      </c>
      <c r="GQ475">
        <v>2</v>
      </c>
      <c r="GR475">
        <v>17</v>
      </c>
      <c r="GS475">
        <v>1618.5</v>
      </c>
      <c r="GT475">
        <v>1618.6</v>
      </c>
      <c r="GU475">
        <v>1.34277</v>
      </c>
      <c r="GV475">
        <v>2.3999</v>
      </c>
      <c r="GW475">
        <v>1.99829</v>
      </c>
      <c r="GX475">
        <v>2.65869</v>
      </c>
      <c r="GY475">
        <v>2.09351</v>
      </c>
      <c r="GZ475">
        <v>2.3938</v>
      </c>
      <c r="HA475">
        <v>45.3758</v>
      </c>
      <c r="HB475">
        <v>14.2634</v>
      </c>
      <c r="HC475">
        <v>18</v>
      </c>
      <c r="HD475">
        <v>370.899</v>
      </c>
      <c r="HE475">
        <v>676.698</v>
      </c>
      <c r="HF475">
        <v>22.9929</v>
      </c>
      <c r="HG475">
        <v>35.3867</v>
      </c>
      <c r="HH475">
        <v>30.0001</v>
      </c>
      <c r="HI475">
        <v>35.406</v>
      </c>
      <c r="HJ475">
        <v>35.376</v>
      </c>
      <c r="HK475">
        <v>26.924</v>
      </c>
      <c r="HL475">
        <v>5.29444</v>
      </c>
      <c r="HM475">
        <v>2.72544</v>
      </c>
      <c r="HN475">
        <v>23</v>
      </c>
      <c r="HO475">
        <v>420.074</v>
      </c>
      <c r="HP475">
        <v>22.4507</v>
      </c>
      <c r="HQ475">
        <v>95.3667</v>
      </c>
      <c r="HR475">
        <v>98.7381</v>
      </c>
    </row>
    <row r="476" spans="1:226">
      <c r="A476">
        <v>460</v>
      </c>
      <c r="B476">
        <v>1656178905</v>
      </c>
      <c r="C476">
        <v>9108.5</v>
      </c>
      <c r="D476" t="s">
        <v>1282</v>
      </c>
      <c r="E476" t="s">
        <v>1283</v>
      </c>
      <c r="F476">
        <v>5</v>
      </c>
      <c r="G476" t="s">
        <v>1069</v>
      </c>
      <c r="H476" t="s">
        <v>354</v>
      </c>
      <c r="I476">
        <v>1656178896.78333</v>
      </c>
      <c r="J476">
        <f>(K476)/1000</f>
        <v>0</v>
      </c>
      <c r="K476">
        <f>IF(BF476, AN476, AH476)</f>
        <v>0</v>
      </c>
      <c r="L476">
        <f>IF(BF476, AI476, AG476)</f>
        <v>0</v>
      </c>
      <c r="M476">
        <f>BH476 - IF(AU476&gt;1, L476*BB476*100.0/(AW476*BV476), 0)</f>
        <v>0</v>
      </c>
      <c r="N476">
        <f>((T476-J476/2)*M476-L476)/(T476+J476/2)</f>
        <v>0</v>
      </c>
      <c r="O476">
        <f>N476*(BO476+BP476)/1000.0</f>
        <v>0</v>
      </c>
      <c r="P476">
        <f>(BH476 - IF(AU476&gt;1, L476*BB476*100.0/(AW476*BV476), 0))*(BO476+BP476)/1000.0</f>
        <v>0</v>
      </c>
      <c r="Q476">
        <f>2.0/((1/S476-1/R476)+SIGN(S476)*SQRT((1/S476-1/R476)*(1/S476-1/R476) + 4*BC476/((BC476+1)*(BC476+1))*(2*1/S476*1/R476-1/R476*1/R476)))</f>
        <v>0</v>
      </c>
      <c r="R476">
        <f>IF(LEFT(BD476,1)&lt;&gt;"0",IF(LEFT(BD476,1)="1",3.0,BE476),$D$5+$E$5*(BV476*BO476/($K$5*1000))+$F$5*(BV476*BO476/($K$5*1000))*MAX(MIN(BB476,$J$5),$I$5)*MAX(MIN(BB476,$J$5),$I$5)+$G$5*MAX(MIN(BB476,$J$5),$I$5)*(BV476*BO476/($K$5*1000))+$H$5*(BV476*BO476/($K$5*1000))*(BV476*BO476/($K$5*1000)))</f>
        <v>0</v>
      </c>
      <c r="S476">
        <f>J476*(1000-(1000*0.61365*exp(17.502*W476/(240.97+W476))/(BO476+BP476)+BJ476)/2)/(1000*0.61365*exp(17.502*W476/(240.97+W476))/(BO476+BP476)-BJ476)</f>
        <v>0</v>
      </c>
      <c r="T476">
        <f>1/((BC476+1)/(Q476/1.6)+1/(R476/1.37)) + BC476/((BC476+1)/(Q476/1.6) + BC476/(R476/1.37))</f>
        <v>0</v>
      </c>
      <c r="U476">
        <f>(AX476*BA476)</f>
        <v>0</v>
      </c>
      <c r="V476">
        <f>(BQ476+(U476+2*0.95*5.67E-8*(((BQ476+$B$7)+273)^4-(BQ476+273)^4)-44100*J476)/(1.84*29.3*R476+8*0.95*5.67E-8*(BQ476+273)^3))</f>
        <v>0</v>
      </c>
      <c r="W476">
        <f>($C$7*BR476+$D$7*BS476+$E$7*V476)</f>
        <v>0</v>
      </c>
      <c r="X476">
        <f>0.61365*exp(17.502*W476/(240.97+W476))</f>
        <v>0</v>
      </c>
      <c r="Y476">
        <f>(Z476/AA476*100)</f>
        <v>0</v>
      </c>
      <c r="Z476">
        <f>BJ476*(BO476+BP476)/1000</f>
        <v>0</v>
      </c>
      <c r="AA476">
        <f>0.61365*exp(17.502*BQ476/(240.97+BQ476))</f>
        <v>0</v>
      </c>
      <c r="AB476">
        <f>(X476-BJ476*(BO476+BP476)/1000)</f>
        <v>0</v>
      </c>
      <c r="AC476">
        <f>(-J476*44100)</f>
        <v>0</v>
      </c>
      <c r="AD476">
        <f>2*29.3*R476*0.92*(BQ476-W476)</f>
        <v>0</v>
      </c>
      <c r="AE476">
        <f>2*0.95*5.67E-8*(((BQ476+$B$7)+273)^4-(W476+273)^4)</f>
        <v>0</v>
      </c>
      <c r="AF476">
        <f>U476+AE476+AC476+AD476</f>
        <v>0</v>
      </c>
      <c r="AG476">
        <f>BN476*AU476*(BI476-BH476*(1000-AU476*BK476)/(1000-AU476*BJ476))/(100*BB476)</f>
        <v>0</v>
      </c>
      <c r="AH476">
        <f>1000*BN476*AU476*(BJ476-BK476)/(100*BB476*(1000-AU476*BJ476))</f>
        <v>0</v>
      </c>
      <c r="AI476">
        <f>(AJ476 - AK476 - BO476*1E3/(8.314*(BQ476+273.15)) * AM476/BN476 * AL476) * BN476/(100*BB476) * (1000 - BK476)/1000</f>
        <v>0</v>
      </c>
      <c r="AJ476">
        <v>429.769673588281</v>
      </c>
      <c r="AK476">
        <v>417.212933333333</v>
      </c>
      <c r="AL476">
        <v>-0.00737154751846749</v>
      </c>
      <c r="AM476">
        <v>66.8791295420707</v>
      </c>
      <c r="AN476">
        <f>(AP476 - AO476 + BO476*1E3/(8.314*(BQ476+273.15)) * AR476/BN476 * AQ476) * BN476/(100*BB476) * 1000/(1000 - AP476)</f>
        <v>0</v>
      </c>
      <c r="AO476">
        <v>22.5418269372201</v>
      </c>
      <c r="AP476">
        <v>24.6474783216783</v>
      </c>
      <c r="AQ476">
        <v>-0.00913602542713323</v>
      </c>
      <c r="AR476">
        <v>78.9869845117547</v>
      </c>
      <c r="AS476">
        <v>61</v>
      </c>
      <c r="AT476">
        <v>12</v>
      </c>
      <c r="AU476">
        <f>IF(AS476*$H$13&gt;=AW476,1.0,(AW476/(AW476-AS476*$H$13)))</f>
        <v>0</v>
      </c>
      <c r="AV476">
        <f>(AU476-1)*100</f>
        <v>0</v>
      </c>
      <c r="AW476">
        <f>MAX(0,($B$13+$C$13*BV476)/(1+$D$13*BV476)*BO476/(BQ476+273)*$E$13)</f>
        <v>0</v>
      </c>
      <c r="AX476">
        <f>$B$11*BW476+$C$11*BX476+$F$11*CI476*(1-CL476)</f>
        <v>0</v>
      </c>
      <c r="AY476">
        <f>AX476*AZ476</f>
        <v>0</v>
      </c>
      <c r="AZ476">
        <f>($B$11*$D$9+$C$11*$D$9+$F$11*((CV476+CN476)/MAX(CV476+CN476+CW476, 0.1)*$I$9+CW476/MAX(CV476+CN476+CW476, 0.1)*$J$9))/($B$11+$C$11+$F$11)</f>
        <v>0</v>
      </c>
      <c r="BA476">
        <f>($B$11*$K$9+$C$11*$K$9+$F$11*((CV476+CN476)/MAX(CV476+CN476+CW476, 0.1)*$P$9+CW476/MAX(CV476+CN476+CW476, 0.1)*$Q$9))/($B$11+$C$11+$F$11)</f>
        <v>0</v>
      </c>
      <c r="BB476">
        <v>2.18</v>
      </c>
      <c r="BC476">
        <v>0.5</v>
      </c>
      <c r="BD476" t="s">
        <v>355</v>
      </c>
      <c r="BE476">
        <v>2</v>
      </c>
      <c r="BF476" t="b">
        <v>1</v>
      </c>
      <c r="BG476">
        <v>1656178896.78333</v>
      </c>
      <c r="BH476">
        <v>406.9338</v>
      </c>
      <c r="BI476">
        <v>420.0712</v>
      </c>
      <c r="BJ476">
        <v>24.6966566666667</v>
      </c>
      <c r="BK476">
        <v>22.5523866666667</v>
      </c>
      <c r="BL476">
        <v>405.571</v>
      </c>
      <c r="BM476">
        <v>24.64511</v>
      </c>
      <c r="BN476">
        <v>499.947033333333</v>
      </c>
      <c r="BO476">
        <v>76.32953</v>
      </c>
      <c r="BP476">
        <v>0.0998574266666667</v>
      </c>
      <c r="BQ476">
        <v>27.7699733333333</v>
      </c>
      <c r="BR476">
        <v>28.91893</v>
      </c>
      <c r="BS476">
        <v>999.9</v>
      </c>
      <c r="BT476">
        <v>0</v>
      </c>
      <c r="BU476">
        <v>0</v>
      </c>
      <c r="BV476">
        <v>9992.50166666667</v>
      </c>
      <c r="BW476">
        <v>0</v>
      </c>
      <c r="BX476">
        <v>432.085813333333</v>
      </c>
      <c r="BY476">
        <v>-13.1373333333333</v>
      </c>
      <c r="BZ476">
        <v>417.2382</v>
      </c>
      <c r="CA476">
        <v>429.763266666667</v>
      </c>
      <c r="CB476">
        <v>2.144262</v>
      </c>
      <c r="CC476">
        <v>420.0712</v>
      </c>
      <c r="CD476">
        <v>22.5523866666667</v>
      </c>
      <c r="CE476">
        <v>1.885085</v>
      </c>
      <c r="CF476">
        <v>1.721414</v>
      </c>
      <c r="CG476">
        <v>16.51076</v>
      </c>
      <c r="CH476">
        <v>15.0908933333333</v>
      </c>
      <c r="CI476">
        <v>1999.92566666667</v>
      </c>
      <c r="CJ476">
        <v>0.980001533333334</v>
      </c>
      <c r="CK476">
        <v>0.0199987566666667</v>
      </c>
      <c r="CL476">
        <v>0</v>
      </c>
      <c r="CM476">
        <v>2.52592666666667</v>
      </c>
      <c r="CN476">
        <v>0</v>
      </c>
      <c r="CO476">
        <v>3596.15566666667</v>
      </c>
      <c r="CP476">
        <v>16704.7866666667</v>
      </c>
      <c r="CQ476">
        <v>49.125</v>
      </c>
      <c r="CR476">
        <v>51.3435666666667</v>
      </c>
      <c r="CS476">
        <v>50.312</v>
      </c>
      <c r="CT476">
        <v>48.9895</v>
      </c>
      <c r="CU476">
        <v>48.312</v>
      </c>
      <c r="CV476">
        <v>1959.93066666667</v>
      </c>
      <c r="CW476">
        <v>39.995</v>
      </c>
      <c r="CX476">
        <v>0</v>
      </c>
      <c r="CY476">
        <v>1656178903.8</v>
      </c>
      <c r="CZ476">
        <v>0</v>
      </c>
      <c r="DA476">
        <v>0</v>
      </c>
      <c r="DB476" t="s">
        <v>356</v>
      </c>
      <c r="DC476">
        <v>1656081796.1</v>
      </c>
      <c r="DD476">
        <v>1656081786.6</v>
      </c>
      <c r="DE476">
        <v>0</v>
      </c>
      <c r="DF476">
        <v>0.447</v>
      </c>
      <c r="DG476">
        <v>0.012</v>
      </c>
      <c r="DH476">
        <v>1.816</v>
      </c>
      <c r="DI476">
        <v>-0.091</v>
      </c>
      <c r="DJ476">
        <v>420</v>
      </c>
      <c r="DK476">
        <v>13</v>
      </c>
      <c r="DL476">
        <v>0.64</v>
      </c>
      <c r="DM476">
        <v>0.22</v>
      </c>
      <c r="DN476">
        <v>-13.1196825</v>
      </c>
      <c r="DO476">
        <v>-0.293183864915566</v>
      </c>
      <c r="DP476">
        <v>0.0484380165133751</v>
      </c>
      <c r="DQ476">
        <v>0</v>
      </c>
      <c r="DR476">
        <v>2.14533725</v>
      </c>
      <c r="DS476">
        <v>-0.0279418761726049</v>
      </c>
      <c r="DT476">
        <v>0.00553360279903607</v>
      </c>
      <c r="DU476">
        <v>1</v>
      </c>
      <c r="DV476">
        <v>1</v>
      </c>
      <c r="DW476">
        <v>2</v>
      </c>
      <c r="DX476" t="s">
        <v>375</v>
      </c>
      <c r="DY476">
        <v>2.79502</v>
      </c>
      <c r="DZ476">
        <v>2.7168</v>
      </c>
      <c r="EA476">
        <v>0.0739384</v>
      </c>
      <c r="EB476">
        <v>0.0759121</v>
      </c>
      <c r="EC476">
        <v>0.0878167</v>
      </c>
      <c r="ED476">
        <v>0.0818054</v>
      </c>
      <c r="EE476">
        <v>25704.8</v>
      </c>
      <c r="EF476">
        <v>22280.6</v>
      </c>
      <c r="EG476">
        <v>24886.9</v>
      </c>
      <c r="EH476">
        <v>23516.6</v>
      </c>
      <c r="EI476">
        <v>38842.8</v>
      </c>
      <c r="EJ476">
        <v>35793</v>
      </c>
      <c r="EK476">
        <v>45097.3</v>
      </c>
      <c r="EL476">
        <v>42023.5</v>
      </c>
      <c r="EM476">
        <v>1.60008</v>
      </c>
      <c r="EN476">
        <v>2.0545</v>
      </c>
      <c r="EO476">
        <v>0.0268221</v>
      </c>
      <c r="EP476">
        <v>0</v>
      </c>
      <c r="EQ476">
        <v>28.2641</v>
      </c>
      <c r="ER476">
        <v>999.9</v>
      </c>
      <c r="ES476">
        <v>24.954</v>
      </c>
      <c r="ET476">
        <v>41.845</v>
      </c>
      <c r="EU476">
        <v>26.7325</v>
      </c>
      <c r="EV476">
        <v>53.6537</v>
      </c>
      <c r="EW476">
        <v>33.125</v>
      </c>
      <c r="EX476">
        <v>2</v>
      </c>
      <c r="EY476">
        <v>0.650742</v>
      </c>
      <c r="EZ476">
        <v>4.94041</v>
      </c>
      <c r="FA476">
        <v>20.1716</v>
      </c>
      <c r="FB476">
        <v>5.23137</v>
      </c>
      <c r="FC476">
        <v>11.992</v>
      </c>
      <c r="FD476">
        <v>4.95545</v>
      </c>
      <c r="FE476">
        <v>3.30393</v>
      </c>
      <c r="FF476">
        <v>9999</v>
      </c>
      <c r="FG476">
        <v>313.4</v>
      </c>
      <c r="FH476">
        <v>3923.6</v>
      </c>
      <c r="FI476">
        <v>9999</v>
      </c>
      <c r="FJ476">
        <v>1.86815</v>
      </c>
      <c r="FK476">
        <v>1.86401</v>
      </c>
      <c r="FL476">
        <v>1.87134</v>
      </c>
      <c r="FM476">
        <v>1.86262</v>
      </c>
      <c r="FN476">
        <v>1.86188</v>
      </c>
      <c r="FO476">
        <v>1.86821</v>
      </c>
      <c r="FP476">
        <v>1.85838</v>
      </c>
      <c r="FQ476">
        <v>1.86461</v>
      </c>
      <c r="FR476">
        <v>5</v>
      </c>
      <c r="FS476">
        <v>0</v>
      </c>
      <c r="FT476">
        <v>0</v>
      </c>
      <c r="FU476">
        <v>0</v>
      </c>
      <c r="FV476" t="s">
        <v>358</v>
      </c>
      <c r="FW476" t="s">
        <v>359</v>
      </c>
      <c r="FX476" t="s">
        <v>360</v>
      </c>
      <c r="FY476" t="s">
        <v>360</v>
      </c>
      <c r="FZ476" t="s">
        <v>360</v>
      </c>
      <c r="GA476" t="s">
        <v>360</v>
      </c>
      <c r="GB476">
        <v>0</v>
      </c>
      <c r="GC476">
        <v>100</v>
      </c>
      <c r="GD476">
        <v>100</v>
      </c>
      <c r="GE476">
        <v>1.363</v>
      </c>
      <c r="GF476">
        <v>0.0516</v>
      </c>
      <c r="GG476">
        <v>0.394990895927804</v>
      </c>
      <c r="GH476">
        <v>0.00311535208462502</v>
      </c>
      <c r="GI476">
        <v>-2.16445174003142e-06</v>
      </c>
      <c r="GJ476">
        <v>9.0383515404126e-10</v>
      </c>
      <c r="GK476">
        <v>0.0515542376217994</v>
      </c>
      <c r="GL476">
        <v>0</v>
      </c>
      <c r="GM476">
        <v>0</v>
      </c>
      <c r="GN476">
        <v>0</v>
      </c>
      <c r="GO476">
        <v>18</v>
      </c>
      <c r="GP476">
        <v>2154</v>
      </c>
      <c r="GQ476">
        <v>2</v>
      </c>
      <c r="GR476">
        <v>17</v>
      </c>
      <c r="GS476">
        <v>1618.5</v>
      </c>
      <c r="GT476">
        <v>1618.6</v>
      </c>
      <c r="GU476">
        <v>1.34277</v>
      </c>
      <c r="GV476">
        <v>2.40112</v>
      </c>
      <c r="GW476">
        <v>1.99829</v>
      </c>
      <c r="GX476">
        <v>2.65747</v>
      </c>
      <c r="GY476">
        <v>2.09351</v>
      </c>
      <c r="GZ476">
        <v>2.41699</v>
      </c>
      <c r="HA476">
        <v>45.3758</v>
      </c>
      <c r="HB476">
        <v>14.2634</v>
      </c>
      <c r="HC476">
        <v>18</v>
      </c>
      <c r="HD476">
        <v>372.199</v>
      </c>
      <c r="HE476">
        <v>676.673</v>
      </c>
      <c r="HF476">
        <v>22.993</v>
      </c>
      <c r="HG476">
        <v>35.3867</v>
      </c>
      <c r="HH476">
        <v>30.0002</v>
      </c>
      <c r="HI476">
        <v>35.406</v>
      </c>
      <c r="HJ476">
        <v>35.376</v>
      </c>
      <c r="HK476">
        <v>26.9252</v>
      </c>
      <c r="HL476">
        <v>5.29444</v>
      </c>
      <c r="HM476">
        <v>2.72544</v>
      </c>
      <c r="HN476">
        <v>23</v>
      </c>
      <c r="HO476">
        <v>420.074</v>
      </c>
      <c r="HP476">
        <v>22.4502</v>
      </c>
      <c r="HQ476">
        <v>95.3663</v>
      </c>
      <c r="HR476">
        <v>98.738</v>
      </c>
    </row>
    <row r="477" spans="1:226">
      <c r="A477">
        <v>461</v>
      </c>
      <c r="B477">
        <v>1656180128.6</v>
      </c>
      <c r="C477">
        <v>10332.0999999046</v>
      </c>
      <c r="D477" t="s">
        <v>1284</v>
      </c>
      <c r="E477" t="s">
        <v>1285</v>
      </c>
      <c r="F477">
        <v>5</v>
      </c>
      <c r="G477" t="s">
        <v>1286</v>
      </c>
      <c r="H477" t="s">
        <v>354</v>
      </c>
      <c r="I477">
        <v>1656180120.85</v>
      </c>
      <c r="J477">
        <f>(K477)/1000</f>
        <v>0</v>
      </c>
      <c r="K477">
        <f>IF(BF477, AN477, AH477)</f>
        <v>0</v>
      </c>
      <c r="L477">
        <f>IF(BF477, AI477, AG477)</f>
        <v>0</v>
      </c>
      <c r="M477">
        <f>BH477 - IF(AU477&gt;1, L477*BB477*100.0/(AW477*BV477), 0)</f>
        <v>0</v>
      </c>
      <c r="N477">
        <f>((T477-J477/2)*M477-L477)/(T477+J477/2)</f>
        <v>0</v>
      </c>
      <c r="O477">
        <f>N477*(BO477+BP477)/1000.0</f>
        <v>0</v>
      </c>
      <c r="P477">
        <f>(BH477 - IF(AU477&gt;1, L477*BB477*100.0/(AW477*BV477), 0))*(BO477+BP477)/1000.0</f>
        <v>0</v>
      </c>
      <c r="Q477">
        <f>2.0/((1/S477-1/R477)+SIGN(S477)*SQRT((1/S477-1/R477)*(1/S477-1/R477) + 4*BC477/((BC477+1)*(BC477+1))*(2*1/S477*1/R477-1/R477*1/R477)))</f>
        <v>0</v>
      </c>
      <c r="R477">
        <f>IF(LEFT(BD477,1)&lt;&gt;"0",IF(LEFT(BD477,1)="1",3.0,BE477),$D$5+$E$5*(BV477*BO477/($K$5*1000))+$F$5*(BV477*BO477/($K$5*1000))*MAX(MIN(BB477,$J$5),$I$5)*MAX(MIN(BB477,$J$5),$I$5)+$G$5*MAX(MIN(BB477,$J$5),$I$5)*(BV477*BO477/($K$5*1000))+$H$5*(BV477*BO477/($K$5*1000))*(BV477*BO477/($K$5*1000)))</f>
        <v>0</v>
      </c>
      <c r="S477">
        <f>J477*(1000-(1000*0.61365*exp(17.502*W477/(240.97+W477))/(BO477+BP477)+BJ477)/2)/(1000*0.61365*exp(17.502*W477/(240.97+W477))/(BO477+BP477)-BJ477)</f>
        <v>0</v>
      </c>
      <c r="T477">
        <f>1/((BC477+1)/(Q477/1.6)+1/(R477/1.37)) + BC477/((BC477+1)/(Q477/1.6) + BC477/(R477/1.37))</f>
        <v>0</v>
      </c>
      <c r="U477">
        <f>(AX477*BA477)</f>
        <v>0</v>
      </c>
      <c r="V477">
        <f>(BQ477+(U477+2*0.95*5.67E-8*(((BQ477+$B$7)+273)^4-(BQ477+273)^4)-44100*J477)/(1.84*29.3*R477+8*0.95*5.67E-8*(BQ477+273)^3))</f>
        <v>0</v>
      </c>
      <c r="W477">
        <f>($C$7*BR477+$D$7*BS477+$E$7*V477)</f>
        <v>0</v>
      </c>
      <c r="X477">
        <f>0.61365*exp(17.502*W477/(240.97+W477))</f>
        <v>0</v>
      </c>
      <c r="Y477">
        <f>(Z477/AA477*100)</f>
        <v>0</v>
      </c>
      <c r="Z477">
        <f>BJ477*(BO477+BP477)/1000</f>
        <v>0</v>
      </c>
      <c r="AA477">
        <f>0.61365*exp(17.502*BQ477/(240.97+BQ477))</f>
        <v>0</v>
      </c>
      <c r="AB477">
        <f>(X477-BJ477*(BO477+BP477)/1000)</f>
        <v>0</v>
      </c>
      <c r="AC477">
        <f>(-J477*44100)</f>
        <v>0</v>
      </c>
      <c r="AD477">
        <f>2*29.3*R477*0.92*(BQ477-W477)</f>
        <v>0</v>
      </c>
      <c r="AE477">
        <f>2*0.95*5.67E-8*(((BQ477+$B$7)+273)^4-(W477+273)^4)</f>
        <v>0</v>
      </c>
      <c r="AF477">
        <f>U477+AE477+AC477+AD477</f>
        <v>0</v>
      </c>
      <c r="AG477">
        <f>BN477*AU477*(BI477-BH477*(1000-AU477*BK477)/(1000-AU477*BJ477))/(100*BB477)</f>
        <v>0</v>
      </c>
      <c r="AH477">
        <f>1000*BN477*AU477*(BJ477-BK477)/(100*BB477*(1000-AU477*BJ477))</f>
        <v>0</v>
      </c>
      <c r="AI477">
        <f>(AJ477 - AK477 - BO477*1E3/(8.314*(BQ477+273.15)) * AM477/BN477 * AL477) * BN477/(100*BB477) * (1000 - BK477)/1000</f>
        <v>0</v>
      </c>
      <c r="AJ477">
        <v>429.884707072773</v>
      </c>
      <c r="AK477">
        <v>415.959012121212</v>
      </c>
      <c r="AL477">
        <v>0.0153494321667113</v>
      </c>
      <c r="AM477">
        <v>66.8780440013379</v>
      </c>
      <c r="AN477">
        <f>(AP477 - AO477 + BO477*1E3/(8.314*(BQ477+273.15)) * AR477/BN477 * AQ477) * BN477/(100*BB477) * 1000/(1000 - AP477)</f>
        <v>0</v>
      </c>
      <c r="AO477">
        <v>22.8016825918465</v>
      </c>
      <c r="AP477">
        <v>24.7669629370629</v>
      </c>
      <c r="AQ477">
        <v>0.00103845320773458</v>
      </c>
      <c r="AR477">
        <v>78.9649868564254</v>
      </c>
      <c r="AS477">
        <v>44</v>
      </c>
      <c r="AT477">
        <v>9</v>
      </c>
      <c r="AU477">
        <f>IF(AS477*$H$13&gt;=AW477,1.0,(AW477/(AW477-AS477*$H$13)))</f>
        <v>0</v>
      </c>
      <c r="AV477">
        <f>(AU477-1)*100</f>
        <v>0</v>
      </c>
      <c r="AW477">
        <f>MAX(0,($B$13+$C$13*BV477)/(1+$D$13*BV477)*BO477/(BQ477+273)*$E$13)</f>
        <v>0</v>
      </c>
      <c r="AX477">
        <f>$B$11*BW477+$C$11*BX477+$F$11*CI477*(1-CL477)</f>
        <v>0</v>
      </c>
      <c r="AY477">
        <f>AX477*AZ477</f>
        <v>0</v>
      </c>
      <c r="AZ477">
        <f>($B$11*$D$9+$C$11*$D$9+$F$11*((CV477+CN477)/MAX(CV477+CN477+CW477, 0.1)*$I$9+CW477/MAX(CV477+CN477+CW477, 0.1)*$J$9))/($B$11+$C$11+$F$11)</f>
        <v>0</v>
      </c>
      <c r="BA477">
        <f>($B$11*$K$9+$C$11*$K$9+$F$11*((CV477+CN477)/MAX(CV477+CN477+CW477, 0.1)*$P$9+CW477/MAX(CV477+CN477+CW477, 0.1)*$Q$9))/($B$11+$C$11+$F$11)</f>
        <v>0</v>
      </c>
      <c r="BB477">
        <v>2.18</v>
      </c>
      <c r="BC477">
        <v>0.5</v>
      </c>
      <c r="BD477" t="s">
        <v>355</v>
      </c>
      <c r="BE477">
        <v>2</v>
      </c>
      <c r="BF477" t="b">
        <v>1</v>
      </c>
      <c r="BG477">
        <v>1656180120.85</v>
      </c>
      <c r="BH477">
        <v>405.5956</v>
      </c>
      <c r="BI477">
        <v>420.084766666667</v>
      </c>
      <c r="BJ477">
        <v>24.7514533333333</v>
      </c>
      <c r="BK477">
        <v>22.77459</v>
      </c>
      <c r="BL477">
        <v>404.235466666667</v>
      </c>
      <c r="BM477">
        <v>24.6998966666667</v>
      </c>
      <c r="BN477">
        <v>499.989166666667</v>
      </c>
      <c r="BO477">
        <v>76.2901766666667</v>
      </c>
      <c r="BP477">
        <v>0.0999865633333333</v>
      </c>
      <c r="BQ477">
        <v>27.9319733333333</v>
      </c>
      <c r="BR477">
        <v>28.2233</v>
      </c>
      <c r="BS477">
        <v>999.9</v>
      </c>
      <c r="BT477">
        <v>0</v>
      </c>
      <c r="BU477">
        <v>0</v>
      </c>
      <c r="BV477">
        <v>9995.44</v>
      </c>
      <c r="BW477">
        <v>0</v>
      </c>
      <c r="BX477">
        <v>1672.874</v>
      </c>
      <c r="BY477">
        <v>-14.48908</v>
      </c>
      <c r="BZ477">
        <v>415.889533333333</v>
      </c>
      <c r="CA477">
        <v>429.875</v>
      </c>
      <c r="CB477">
        <v>1.97686333333333</v>
      </c>
      <c r="CC477">
        <v>420.084766666667</v>
      </c>
      <c r="CD477">
        <v>22.77459</v>
      </c>
      <c r="CE477">
        <v>1.88829333333333</v>
      </c>
      <c r="CF477">
        <v>1.73747833333333</v>
      </c>
      <c r="CG477">
        <v>16.5374966666667</v>
      </c>
      <c r="CH477">
        <v>15.23536</v>
      </c>
      <c r="CI477">
        <v>1999.98166666667</v>
      </c>
      <c r="CJ477">
        <v>0.9799929</v>
      </c>
      <c r="CK477">
        <v>0.02000697</v>
      </c>
      <c r="CL477">
        <v>0</v>
      </c>
      <c r="CM477">
        <v>2.5127</v>
      </c>
      <c r="CN477">
        <v>0</v>
      </c>
      <c r="CO477">
        <v>2886.72166666667</v>
      </c>
      <c r="CP477">
        <v>16705.2166666667</v>
      </c>
      <c r="CQ477">
        <v>47.979</v>
      </c>
      <c r="CR477">
        <v>50.25</v>
      </c>
      <c r="CS477">
        <v>49.062</v>
      </c>
      <c r="CT477">
        <v>47.875</v>
      </c>
      <c r="CU477">
        <v>47.25</v>
      </c>
      <c r="CV477">
        <v>1959.971</v>
      </c>
      <c r="CW477">
        <v>40.0106666666667</v>
      </c>
      <c r="CX477">
        <v>0</v>
      </c>
      <c r="CY477">
        <v>1656180127.8</v>
      </c>
      <c r="CZ477">
        <v>0</v>
      </c>
      <c r="DA477">
        <v>0</v>
      </c>
      <c r="DB477" t="s">
        <v>356</v>
      </c>
      <c r="DC477">
        <v>1656081796.1</v>
      </c>
      <c r="DD477">
        <v>1656081786.6</v>
      </c>
      <c r="DE477">
        <v>0</v>
      </c>
      <c r="DF477">
        <v>0.447</v>
      </c>
      <c r="DG477">
        <v>0.012</v>
      </c>
      <c r="DH477">
        <v>1.816</v>
      </c>
      <c r="DI477">
        <v>-0.091</v>
      </c>
      <c r="DJ477">
        <v>420</v>
      </c>
      <c r="DK477">
        <v>13</v>
      </c>
      <c r="DL477">
        <v>0.64</v>
      </c>
      <c r="DM477">
        <v>0.22</v>
      </c>
      <c r="DN477">
        <v>-14.490635</v>
      </c>
      <c r="DO477">
        <v>0.0369455909944272</v>
      </c>
      <c r="DP477">
        <v>0.0319063908175151</v>
      </c>
      <c r="DQ477">
        <v>1</v>
      </c>
      <c r="DR477">
        <v>1.9880655</v>
      </c>
      <c r="DS477">
        <v>-0.252505215759854</v>
      </c>
      <c r="DT477">
        <v>0.0277256229821802</v>
      </c>
      <c r="DU477">
        <v>0</v>
      </c>
      <c r="DV477">
        <v>1</v>
      </c>
      <c r="DW477">
        <v>2</v>
      </c>
      <c r="DX477" t="s">
        <v>375</v>
      </c>
      <c r="DY477">
        <v>2.80239</v>
      </c>
      <c r="DZ477">
        <v>2.71645</v>
      </c>
      <c r="EA477">
        <v>0.0739328</v>
      </c>
      <c r="EB477">
        <v>0.0760977</v>
      </c>
      <c r="EC477">
        <v>0.0883142</v>
      </c>
      <c r="ED477">
        <v>0.0826585</v>
      </c>
      <c r="EE477">
        <v>25767.7</v>
      </c>
      <c r="EF477">
        <v>22331.3</v>
      </c>
      <c r="EG477">
        <v>24943.5</v>
      </c>
      <c r="EH477">
        <v>23570.9</v>
      </c>
      <c r="EI477">
        <v>38897</v>
      </c>
      <c r="EJ477">
        <v>35836.8</v>
      </c>
      <c r="EK477">
        <v>45185.1</v>
      </c>
      <c r="EL477">
        <v>42112.6</v>
      </c>
      <c r="EM477">
        <v>1.6473</v>
      </c>
      <c r="EN477">
        <v>2.06175</v>
      </c>
      <c r="EO477">
        <v>-0.0608899</v>
      </c>
      <c r="EP477">
        <v>0</v>
      </c>
      <c r="EQ477">
        <v>29.1606</v>
      </c>
      <c r="ER477">
        <v>999.9</v>
      </c>
      <c r="ES477">
        <v>27.487</v>
      </c>
      <c r="ET477">
        <v>41.926</v>
      </c>
      <c r="EU477">
        <v>29.5847</v>
      </c>
      <c r="EV477">
        <v>53.3584</v>
      </c>
      <c r="EW477">
        <v>34.0825</v>
      </c>
      <c r="EX477">
        <v>2</v>
      </c>
      <c r="EY477">
        <v>0.566883</v>
      </c>
      <c r="EZ477">
        <v>4.9208</v>
      </c>
      <c r="FA477">
        <v>20.1735</v>
      </c>
      <c r="FB477">
        <v>5.23316</v>
      </c>
      <c r="FC477">
        <v>11.992</v>
      </c>
      <c r="FD477">
        <v>4.9556</v>
      </c>
      <c r="FE477">
        <v>3.30393</v>
      </c>
      <c r="FF477">
        <v>9999</v>
      </c>
      <c r="FG477">
        <v>313.7</v>
      </c>
      <c r="FH477">
        <v>3955.1</v>
      </c>
      <c r="FI477">
        <v>9999</v>
      </c>
      <c r="FJ477">
        <v>1.86813</v>
      </c>
      <c r="FK477">
        <v>1.86401</v>
      </c>
      <c r="FL477">
        <v>1.87134</v>
      </c>
      <c r="FM477">
        <v>1.86263</v>
      </c>
      <c r="FN477">
        <v>1.86188</v>
      </c>
      <c r="FO477">
        <v>1.8682</v>
      </c>
      <c r="FP477">
        <v>1.85837</v>
      </c>
      <c r="FQ477">
        <v>1.86459</v>
      </c>
      <c r="FR477">
        <v>5</v>
      </c>
      <c r="FS477">
        <v>0</v>
      </c>
      <c r="FT477">
        <v>0</v>
      </c>
      <c r="FU477">
        <v>0</v>
      </c>
      <c r="FV477" t="s">
        <v>358</v>
      </c>
      <c r="FW477" t="s">
        <v>359</v>
      </c>
      <c r="FX477" t="s">
        <v>360</v>
      </c>
      <c r="FY477" t="s">
        <v>360</v>
      </c>
      <c r="FZ477" t="s">
        <v>360</v>
      </c>
      <c r="GA477" t="s">
        <v>360</v>
      </c>
      <c r="GB477">
        <v>0</v>
      </c>
      <c r="GC477">
        <v>100</v>
      </c>
      <c r="GD477">
        <v>100</v>
      </c>
      <c r="GE477">
        <v>1.36</v>
      </c>
      <c r="GF477">
        <v>0.0516</v>
      </c>
      <c r="GG477">
        <v>0.394990895927804</v>
      </c>
      <c r="GH477">
        <v>0.00311535208462502</v>
      </c>
      <c r="GI477">
        <v>-2.16445174003142e-06</v>
      </c>
      <c r="GJ477">
        <v>9.0383515404126e-10</v>
      </c>
      <c r="GK477">
        <v>0.0515542376217994</v>
      </c>
      <c r="GL477">
        <v>0</v>
      </c>
      <c r="GM477">
        <v>0</v>
      </c>
      <c r="GN477">
        <v>0</v>
      </c>
      <c r="GO477">
        <v>18</v>
      </c>
      <c r="GP477">
        <v>2154</v>
      </c>
      <c r="GQ477">
        <v>2</v>
      </c>
      <c r="GR477">
        <v>17</v>
      </c>
      <c r="GS477">
        <v>1638.9</v>
      </c>
      <c r="GT477">
        <v>1639</v>
      </c>
      <c r="GU477">
        <v>1.34155</v>
      </c>
      <c r="GV477">
        <v>2.40845</v>
      </c>
      <c r="GW477">
        <v>1.99829</v>
      </c>
      <c r="GX477">
        <v>2.65869</v>
      </c>
      <c r="GY477">
        <v>2.09351</v>
      </c>
      <c r="GZ477">
        <v>2.43652</v>
      </c>
      <c r="HA477">
        <v>45.6331</v>
      </c>
      <c r="HB477">
        <v>14.0795</v>
      </c>
      <c r="HC477">
        <v>18</v>
      </c>
      <c r="HD477">
        <v>391.893</v>
      </c>
      <c r="HE477">
        <v>671.328</v>
      </c>
      <c r="HF477">
        <v>22.9987</v>
      </c>
      <c r="HG477">
        <v>34.4558</v>
      </c>
      <c r="HH477">
        <v>29.9997</v>
      </c>
      <c r="HI477">
        <v>34.3001</v>
      </c>
      <c r="HJ477">
        <v>34.2916</v>
      </c>
      <c r="HK477">
        <v>26.8908</v>
      </c>
      <c r="HL477">
        <v>25.3182</v>
      </c>
      <c r="HM477">
        <v>6.67499</v>
      </c>
      <c r="HN477">
        <v>23</v>
      </c>
      <c r="HO477">
        <v>420.105</v>
      </c>
      <c r="HP477">
        <v>22.8439</v>
      </c>
      <c r="HQ477">
        <v>95.5631</v>
      </c>
      <c r="HR477">
        <v>98.954</v>
      </c>
    </row>
    <row r="478" spans="1:226">
      <c r="A478">
        <v>462</v>
      </c>
      <c r="B478">
        <v>1656180133.6</v>
      </c>
      <c r="C478">
        <v>10337.0999999046</v>
      </c>
      <c r="D478" t="s">
        <v>1287</v>
      </c>
      <c r="E478" t="s">
        <v>1288</v>
      </c>
      <c r="F478">
        <v>5</v>
      </c>
      <c r="G478" t="s">
        <v>1286</v>
      </c>
      <c r="H478" t="s">
        <v>354</v>
      </c>
      <c r="I478">
        <v>1656180125.75517</v>
      </c>
      <c r="J478">
        <f>(K478)/1000</f>
        <v>0</v>
      </c>
      <c r="K478">
        <f>IF(BF478, AN478, AH478)</f>
        <v>0</v>
      </c>
      <c r="L478">
        <f>IF(BF478, AI478, AG478)</f>
        <v>0</v>
      </c>
      <c r="M478">
        <f>BH478 - IF(AU478&gt;1, L478*BB478*100.0/(AW478*BV478), 0)</f>
        <v>0</v>
      </c>
      <c r="N478">
        <f>((T478-J478/2)*M478-L478)/(T478+J478/2)</f>
        <v>0</v>
      </c>
      <c r="O478">
        <f>N478*(BO478+BP478)/1000.0</f>
        <v>0</v>
      </c>
      <c r="P478">
        <f>(BH478 - IF(AU478&gt;1, L478*BB478*100.0/(AW478*BV478), 0))*(BO478+BP478)/1000.0</f>
        <v>0</v>
      </c>
      <c r="Q478">
        <f>2.0/((1/S478-1/R478)+SIGN(S478)*SQRT((1/S478-1/R478)*(1/S478-1/R478) + 4*BC478/((BC478+1)*(BC478+1))*(2*1/S478*1/R478-1/R478*1/R478)))</f>
        <v>0</v>
      </c>
      <c r="R478">
        <f>IF(LEFT(BD478,1)&lt;&gt;"0",IF(LEFT(BD478,1)="1",3.0,BE478),$D$5+$E$5*(BV478*BO478/($K$5*1000))+$F$5*(BV478*BO478/($K$5*1000))*MAX(MIN(BB478,$J$5),$I$5)*MAX(MIN(BB478,$J$5),$I$5)+$G$5*MAX(MIN(BB478,$J$5),$I$5)*(BV478*BO478/($K$5*1000))+$H$5*(BV478*BO478/($K$5*1000))*(BV478*BO478/($K$5*1000)))</f>
        <v>0</v>
      </c>
      <c r="S478">
        <f>J478*(1000-(1000*0.61365*exp(17.502*W478/(240.97+W478))/(BO478+BP478)+BJ478)/2)/(1000*0.61365*exp(17.502*W478/(240.97+W478))/(BO478+BP478)-BJ478)</f>
        <v>0</v>
      </c>
      <c r="T478">
        <f>1/((BC478+1)/(Q478/1.6)+1/(R478/1.37)) + BC478/((BC478+1)/(Q478/1.6) + BC478/(R478/1.37))</f>
        <v>0</v>
      </c>
      <c r="U478">
        <f>(AX478*BA478)</f>
        <v>0</v>
      </c>
      <c r="V478">
        <f>(BQ478+(U478+2*0.95*5.67E-8*(((BQ478+$B$7)+273)^4-(BQ478+273)^4)-44100*J478)/(1.84*29.3*R478+8*0.95*5.67E-8*(BQ478+273)^3))</f>
        <v>0</v>
      </c>
      <c r="W478">
        <f>($C$7*BR478+$D$7*BS478+$E$7*V478)</f>
        <v>0</v>
      </c>
      <c r="X478">
        <f>0.61365*exp(17.502*W478/(240.97+W478))</f>
        <v>0</v>
      </c>
      <c r="Y478">
        <f>(Z478/AA478*100)</f>
        <v>0</v>
      </c>
      <c r="Z478">
        <f>BJ478*(BO478+BP478)/1000</f>
        <v>0</v>
      </c>
      <c r="AA478">
        <f>0.61365*exp(17.502*BQ478/(240.97+BQ478))</f>
        <v>0</v>
      </c>
      <c r="AB478">
        <f>(X478-BJ478*(BO478+BP478)/1000)</f>
        <v>0</v>
      </c>
      <c r="AC478">
        <f>(-J478*44100)</f>
        <v>0</v>
      </c>
      <c r="AD478">
        <f>2*29.3*R478*0.92*(BQ478-W478)</f>
        <v>0</v>
      </c>
      <c r="AE478">
        <f>2*0.95*5.67E-8*(((BQ478+$B$7)+273)^4-(W478+273)^4)</f>
        <v>0</v>
      </c>
      <c r="AF478">
        <f>U478+AE478+AC478+AD478</f>
        <v>0</v>
      </c>
      <c r="AG478">
        <f>BN478*AU478*(BI478-BH478*(1000-AU478*BK478)/(1000-AU478*BJ478))/(100*BB478)</f>
        <v>0</v>
      </c>
      <c r="AH478">
        <f>1000*BN478*AU478*(BJ478-BK478)/(100*BB478*(1000-AU478*BJ478))</f>
        <v>0</v>
      </c>
      <c r="AI478">
        <f>(AJ478 - AK478 - BO478*1E3/(8.314*(BQ478+273.15)) * AM478/BN478 * AL478) * BN478/(100*BB478) * (1000 - BK478)/1000</f>
        <v>0</v>
      </c>
      <c r="AJ478">
        <v>429.917210118026</v>
      </c>
      <c r="AK478">
        <v>415.802284848485</v>
      </c>
      <c r="AL478">
        <v>-0.0353236174014989</v>
      </c>
      <c r="AM478">
        <v>66.8780440013379</v>
      </c>
      <c r="AN478">
        <f>(AP478 - AO478 + BO478*1E3/(8.314*(BQ478+273.15)) * AR478/BN478 * AQ478) * BN478/(100*BB478) * 1000/(1000 - AP478)</f>
        <v>0</v>
      </c>
      <c r="AO478">
        <v>22.7911747364642</v>
      </c>
      <c r="AP478">
        <v>24.7720370629371</v>
      </c>
      <c r="AQ478">
        <v>0.000284703489674785</v>
      </c>
      <c r="AR478">
        <v>78.9649868564254</v>
      </c>
      <c r="AS478">
        <v>44</v>
      </c>
      <c r="AT478">
        <v>9</v>
      </c>
      <c r="AU478">
        <f>IF(AS478*$H$13&gt;=AW478,1.0,(AW478/(AW478-AS478*$H$13)))</f>
        <v>0</v>
      </c>
      <c r="AV478">
        <f>(AU478-1)*100</f>
        <v>0</v>
      </c>
      <c r="AW478">
        <f>MAX(0,($B$13+$C$13*BV478)/(1+$D$13*BV478)*BO478/(BQ478+273)*$E$13)</f>
        <v>0</v>
      </c>
      <c r="AX478">
        <f>$B$11*BW478+$C$11*BX478+$F$11*CI478*(1-CL478)</f>
        <v>0</v>
      </c>
      <c r="AY478">
        <f>AX478*AZ478</f>
        <v>0</v>
      </c>
      <c r="AZ478">
        <f>($B$11*$D$9+$C$11*$D$9+$F$11*((CV478+CN478)/MAX(CV478+CN478+CW478, 0.1)*$I$9+CW478/MAX(CV478+CN478+CW478, 0.1)*$J$9))/($B$11+$C$11+$F$11)</f>
        <v>0</v>
      </c>
      <c r="BA478">
        <f>($B$11*$K$9+$C$11*$K$9+$F$11*((CV478+CN478)/MAX(CV478+CN478+CW478, 0.1)*$P$9+CW478/MAX(CV478+CN478+CW478, 0.1)*$Q$9))/($B$11+$C$11+$F$11)</f>
        <v>0</v>
      </c>
      <c r="BB478">
        <v>2.18</v>
      </c>
      <c r="BC478">
        <v>0.5</v>
      </c>
      <c r="BD478" t="s">
        <v>355</v>
      </c>
      <c r="BE478">
        <v>2</v>
      </c>
      <c r="BF478" t="b">
        <v>1</v>
      </c>
      <c r="BG478">
        <v>1656180125.75517</v>
      </c>
      <c r="BH478">
        <v>405.595034482759</v>
      </c>
      <c r="BI478">
        <v>419.89724137931</v>
      </c>
      <c r="BJ478">
        <v>24.7597310344828</v>
      </c>
      <c r="BK478">
        <v>22.7914172413793</v>
      </c>
      <c r="BL478">
        <v>404.234896551724</v>
      </c>
      <c r="BM478">
        <v>24.708175862069</v>
      </c>
      <c r="BN478">
        <v>500.00424137931</v>
      </c>
      <c r="BO478">
        <v>76.2901827586207</v>
      </c>
      <c r="BP478">
        <v>0.100017593103448</v>
      </c>
      <c r="BQ478">
        <v>27.9325068965517</v>
      </c>
      <c r="BR478">
        <v>28.2173448275862</v>
      </c>
      <c r="BS478">
        <v>999.9</v>
      </c>
      <c r="BT478">
        <v>0</v>
      </c>
      <c r="BU478">
        <v>0</v>
      </c>
      <c r="BV478">
        <v>9988.08103448276</v>
      </c>
      <c r="BW478">
        <v>0</v>
      </c>
      <c r="BX478">
        <v>1746.82310344828</v>
      </c>
      <c r="BY478">
        <v>-14.3022</v>
      </c>
      <c r="BZ478">
        <v>415.892517241379</v>
      </c>
      <c r="CA478">
        <v>429.690517241379</v>
      </c>
      <c r="CB478">
        <v>1.96832</v>
      </c>
      <c r="CC478">
        <v>419.89724137931</v>
      </c>
      <c r="CD478">
        <v>22.7914172413793</v>
      </c>
      <c r="CE478">
        <v>1.88892482758621</v>
      </c>
      <c r="CF478">
        <v>1.73876137931034</v>
      </c>
      <c r="CG478">
        <v>16.5427655172414</v>
      </c>
      <c r="CH478">
        <v>15.2468620689655</v>
      </c>
      <c r="CI478">
        <v>2000.00931034483</v>
      </c>
      <c r="CJ478">
        <v>0.979993034482759</v>
      </c>
      <c r="CK478">
        <v>0.0200068310344828</v>
      </c>
      <c r="CL478">
        <v>0</v>
      </c>
      <c r="CM478">
        <v>2.49911724137931</v>
      </c>
      <c r="CN478">
        <v>0</v>
      </c>
      <c r="CO478">
        <v>2895.90034482759</v>
      </c>
      <c r="CP478">
        <v>16705.4448275862</v>
      </c>
      <c r="CQ478">
        <v>47.9630689655172</v>
      </c>
      <c r="CR478">
        <v>50.2391379310345</v>
      </c>
      <c r="CS478">
        <v>49.0555862068965</v>
      </c>
      <c r="CT478">
        <v>47.8619655172414</v>
      </c>
      <c r="CU478">
        <v>47.2413103448276</v>
      </c>
      <c r="CV478">
        <v>1959.99793103448</v>
      </c>
      <c r="CW478">
        <v>40.0113793103448</v>
      </c>
      <c r="CX478">
        <v>0</v>
      </c>
      <c r="CY478">
        <v>1656180132.6</v>
      </c>
      <c r="CZ478">
        <v>0</v>
      </c>
      <c r="DA478">
        <v>0</v>
      </c>
      <c r="DB478" t="s">
        <v>356</v>
      </c>
      <c r="DC478">
        <v>1656081796.1</v>
      </c>
      <c r="DD478">
        <v>1656081786.6</v>
      </c>
      <c r="DE478">
        <v>0</v>
      </c>
      <c r="DF478">
        <v>0.447</v>
      </c>
      <c r="DG478">
        <v>0.012</v>
      </c>
      <c r="DH478">
        <v>1.816</v>
      </c>
      <c r="DI478">
        <v>-0.091</v>
      </c>
      <c r="DJ478">
        <v>420</v>
      </c>
      <c r="DK478">
        <v>13</v>
      </c>
      <c r="DL478">
        <v>0.64</v>
      </c>
      <c r="DM478">
        <v>0.22</v>
      </c>
      <c r="DN478">
        <v>-14.4424875</v>
      </c>
      <c r="DO478">
        <v>0.848473170731744</v>
      </c>
      <c r="DP478">
        <v>0.188709228957542</v>
      </c>
      <c r="DQ478">
        <v>0</v>
      </c>
      <c r="DR478">
        <v>1.979663</v>
      </c>
      <c r="DS478">
        <v>-0.133890956848029</v>
      </c>
      <c r="DT478">
        <v>0.0222555332670327</v>
      </c>
      <c r="DU478">
        <v>0</v>
      </c>
      <c r="DV478">
        <v>0</v>
      </c>
      <c r="DW478">
        <v>2</v>
      </c>
      <c r="DX478" t="s">
        <v>357</v>
      </c>
      <c r="DY478">
        <v>2.80227</v>
      </c>
      <c r="DZ478">
        <v>2.71639</v>
      </c>
      <c r="EA478">
        <v>0.0739031</v>
      </c>
      <c r="EB478">
        <v>0.0756837</v>
      </c>
      <c r="EC478">
        <v>0.0883247</v>
      </c>
      <c r="ED478">
        <v>0.082583</v>
      </c>
      <c r="EE478">
        <v>25768.7</v>
      </c>
      <c r="EF478">
        <v>22341.5</v>
      </c>
      <c r="EG478">
        <v>24943.7</v>
      </c>
      <c r="EH478">
        <v>23571.1</v>
      </c>
      <c r="EI478">
        <v>38897.2</v>
      </c>
      <c r="EJ478">
        <v>35840.2</v>
      </c>
      <c r="EK478">
        <v>45185.8</v>
      </c>
      <c r="EL478">
        <v>42113.1</v>
      </c>
      <c r="EM478">
        <v>1.6476</v>
      </c>
      <c r="EN478">
        <v>2.06193</v>
      </c>
      <c r="EO478">
        <v>-0.0570342</v>
      </c>
      <c r="EP478">
        <v>0</v>
      </c>
      <c r="EQ478">
        <v>29.1559</v>
      </c>
      <c r="ER478">
        <v>999.9</v>
      </c>
      <c r="ES478">
        <v>27.463</v>
      </c>
      <c r="ET478">
        <v>41.926</v>
      </c>
      <c r="EU478">
        <v>29.5599</v>
      </c>
      <c r="EV478">
        <v>53.5784</v>
      </c>
      <c r="EW478">
        <v>33.9704</v>
      </c>
      <c r="EX478">
        <v>2</v>
      </c>
      <c r="EY478">
        <v>0.566387</v>
      </c>
      <c r="EZ478">
        <v>4.92979</v>
      </c>
      <c r="FA478">
        <v>20.1731</v>
      </c>
      <c r="FB478">
        <v>5.23316</v>
      </c>
      <c r="FC478">
        <v>11.992</v>
      </c>
      <c r="FD478">
        <v>4.9557</v>
      </c>
      <c r="FE478">
        <v>3.304</v>
      </c>
      <c r="FF478">
        <v>9999</v>
      </c>
      <c r="FG478">
        <v>313.7</v>
      </c>
      <c r="FH478">
        <v>3955.4</v>
      </c>
      <c r="FI478">
        <v>9999</v>
      </c>
      <c r="FJ478">
        <v>1.86813</v>
      </c>
      <c r="FK478">
        <v>1.86401</v>
      </c>
      <c r="FL478">
        <v>1.87134</v>
      </c>
      <c r="FM478">
        <v>1.86264</v>
      </c>
      <c r="FN478">
        <v>1.86187</v>
      </c>
      <c r="FO478">
        <v>1.86822</v>
      </c>
      <c r="FP478">
        <v>1.85837</v>
      </c>
      <c r="FQ478">
        <v>1.86461</v>
      </c>
      <c r="FR478">
        <v>5</v>
      </c>
      <c r="FS478">
        <v>0</v>
      </c>
      <c r="FT478">
        <v>0</v>
      </c>
      <c r="FU478">
        <v>0</v>
      </c>
      <c r="FV478" t="s">
        <v>358</v>
      </c>
      <c r="FW478" t="s">
        <v>359</v>
      </c>
      <c r="FX478" t="s">
        <v>360</v>
      </c>
      <c r="FY478" t="s">
        <v>360</v>
      </c>
      <c r="FZ478" t="s">
        <v>360</v>
      </c>
      <c r="GA478" t="s">
        <v>360</v>
      </c>
      <c r="GB478">
        <v>0</v>
      </c>
      <c r="GC478">
        <v>100</v>
      </c>
      <c r="GD478">
        <v>100</v>
      </c>
      <c r="GE478">
        <v>1.36</v>
      </c>
      <c r="GF478">
        <v>0.0516</v>
      </c>
      <c r="GG478">
        <v>0.394990895927804</v>
      </c>
      <c r="GH478">
        <v>0.00311535208462502</v>
      </c>
      <c r="GI478">
        <v>-2.16445174003142e-06</v>
      </c>
      <c r="GJ478">
        <v>9.0383515404126e-10</v>
      </c>
      <c r="GK478">
        <v>0.0515542376217994</v>
      </c>
      <c r="GL478">
        <v>0</v>
      </c>
      <c r="GM478">
        <v>0</v>
      </c>
      <c r="GN478">
        <v>0</v>
      </c>
      <c r="GO478">
        <v>18</v>
      </c>
      <c r="GP478">
        <v>2154</v>
      </c>
      <c r="GQ478">
        <v>2</v>
      </c>
      <c r="GR478">
        <v>17</v>
      </c>
      <c r="GS478">
        <v>1639</v>
      </c>
      <c r="GT478">
        <v>1639.1</v>
      </c>
      <c r="GU478">
        <v>1.3147</v>
      </c>
      <c r="GV478">
        <v>2.3999</v>
      </c>
      <c r="GW478">
        <v>1.99829</v>
      </c>
      <c r="GX478">
        <v>2.65869</v>
      </c>
      <c r="GY478">
        <v>2.09351</v>
      </c>
      <c r="GZ478">
        <v>2.42798</v>
      </c>
      <c r="HA478">
        <v>45.6331</v>
      </c>
      <c r="HB478">
        <v>14.0795</v>
      </c>
      <c r="HC478">
        <v>18</v>
      </c>
      <c r="HD478">
        <v>392.042</v>
      </c>
      <c r="HE478">
        <v>671.446</v>
      </c>
      <c r="HF478">
        <v>23.0007</v>
      </c>
      <c r="HG478">
        <v>34.4529</v>
      </c>
      <c r="HH478">
        <v>29.9996</v>
      </c>
      <c r="HI478">
        <v>34.297</v>
      </c>
      <c r="HJ478">
        <v>34.2884</v>
      </c>
      <c r="HK478">
        <v>26.3589</v>
      </c>
      <c r="HL478">
        <v>25.3182</v>
      </c>
      <c r="HM478">
        <v>6.29872</v>
      </c>
      <c r="HN478">
        <v>23</v>
      </c>
      <c r="HO478">
        <v>399.876</v>
      </c>
      <c r="HP478">
        <v>22.8375</v>
      </c>
      <c r="HQ478">
        <v>95.5643</v>
      </c>
      <c r="HR478">
        <v>98.9551</v>
      </c>
    </row>
    <row r="479" spans="1:226">
      <c r="A479">
        <v>463</v>
      </c>
      <c r="B479">
        <v>1656180138.6</v>
      </c>
      <c r="C479">
        <v>10342.0999999046</v>
      </c>
      <c r="D479" t="s">
        <v>1289</v>
      </c>
      <c r="E479" t="s">
        <v>1290</v>
      </c>
      <c r="F479">
        <v>5</v>
      </c>
      <c r="G479" t="s">
        <v>1286</v>
      </c>
      <c r="H479" t="s">
        <v>354</v>
      </c>
      <c r="I479">
        <v>1656180130.83214</v>
      </c>
      <c r="J479">
        <f>(K479)/1000</f>
        <v>0</v>
      </c>
      <c r="K479">
        <f>IF(BF479, AN479, AH479)</f>
        <v>0</v>
      </c>
      <c r="L479">
        <f>IF(BF479, AI479, AG479)</f>
        <v>0</v>
      </c>
      <c r="M479">
        <f>BH479 - IF(AU479&gt;1, L479*BB479*100.0/(AW479*BV479), 0)</f>
        <v>0</v>
      </c>
      <c r="N479">
        <f>((T479-J479/2)*M479-L479)/(T479+J479/2)</f>
        <v>0</v>
      </c>
      <c r="O479">
        <f>N479*(BO479+BP479)/1000.0</f>
        <v>0</v>
      </c>
      <c r="P479">
        <f>(BH479 - IF(AU479&gt;1, L479*BB479*100.0/(AW479*BV479), 0))*(BO479+BP479)/1000.0</f>
        <v>0</v>
      </c>
      <c r="Q479">
        <f>2.0/((1/S479-1/R479)+SIGN(S479)*SQRT((1/S479-1/R479)*(1/S479-1/R479) + 4*BC479/((BC479+1)*(BC479+1))*(2*1/S479*1/R479-1/R479*1/R479)))</f>
        <v>0</v>
      </c>
      <c r="R479">
        <f>IF(LEFT(BD479,1)&lt;&gt;"0",IF(LEFT(BD479,1)="1",3.0,BE479),$D$5+$E$5*(BV479*BO479/($K$5*1000))+$F$5*(BV479*BO479/($K$5*1000))*MAX(MIN(BB479,$J$5),$I$5)*MAX(MIN(BB479,$J$5),$I$5)+$G$5*MAX(MIN(BB479,$J$5),$I$5)*(BV479*BO479/($K$5*1000))+$H$5*(BV479*BO479/($K$5*1000))*(BV479*BO479/($K$5*1000)))</f>
        <v>0</v>
      </c>
      <c r="S479">
        <f>J479*(1000-(1000*0.61365*exp(17.502*W479/(240.97+W479))/(BO479+BP479)+BJ479)/2)/(1000*0.61365*exp(17.502*W479/(240.97+W479))/(BO479+BP479)-BJ479)</f>
        <v>0</v>
      </c>
      <c r="T479">
        <f>1/((BC479+1)/(Q479/1.6)+1/(R479/1.37)) + BC479/((BC479+1)/(Q479/1.6) + BC479/(R479/1.37))</f>
        <v>0</v>
      </c>
      <c r="U479">
        <f>(AX479*BA479)</f>
        <v>0</v>
      </c>
      <c r="V479">
        <f>(BQ479+(U479+2*0.95*5.67E-8*(((BQ479+$B$7)+273)^4-(BQ479+273)^4)-44100*J479)/(1.84*29.3*R479+8*0.95*5.67E-8*(BQ479+273)^3))</f>
        <v>0</v>
      </c>
      <c r="W479">
        <f>($C$7*BR479+$D$7*BS479+$E$7*V479)</f>
        <v>0</v>
      </c>
      <c r="X479">
        <f>0.61365*exp(17.502*W479/(240.97+W479))</f>
        <v>0</v>
      </c>
      <c r="Y479">
        <f>(Z479/AA479*100)</f>
        <v>0</v>
      </c>
      <c r="Z479">
        <f>BJ479*(BO479+BP479)/1000</f>
        <v>0</v>
      </c>
      <c r="AA479">
        <f>0.61365*exp(17.502*BQ479/(240.97+BQ479))</f>
        <v>0</v>
      </c>
      <c r="AB479">
        <f>(X479-BJ479*(BO479+BP479)/1000)</f>
        <v>0</v>
      </c>
      <c r="AC479">
        <f>(-J479*44100)</f>
        <v>0</v>
      </c>
      <c r="AD479">
        <f>2*29.3*R479*0.92*(BQ479-W479)</f>
        <v>0</v>
      </c>
      <c r="AE479">
        <f>2*0.95*5.67E-8*(((BQ479+$B$7)+273)^4-(W479+273)^4)</f>
        <v>0</v>
      </c>
      <c r="AF479">
        <f>U479+AE479+AC479+AD479</f>
        <v>0</v>
      </c>
      <c r="AG479">
        <f>BN479*AU479*(BI479-BH479*(1000-AU479*BK479)/(1000-AU479*BJ479))/(100*BB479)</f>
        <v>0</v>
      </c>
      <c r="AH479">
        <f>1000*BN479*AU479*(BJ479-BK479)/(100*BB479*(1000-AU479*BJ479))</f>
        <v>0</v>
      </c>
      <c r="AI479">
        <f>(AJ479 - AK479 - BO479*1E3/(8.314*(BQ479+273.15)) * AM479/BN479 * AL479) * BN479/(100*BB479) * (1000 - BK479)/1000</f>
        <v>0</v>
      </c>
      <c r="AJ479">
        <v>423.738892224682</v>
      </c>
      <c r="AK479">
        <v>412.760096969697</v>
      </c>
      <c r="AL479">
        <v>-0.749997318937911</v>
      </c>
      <c r="AM479">
        <v>66.8780440013379</v>
      </c>
      <c r="AN479">
        <f>(AP479 - AO479 + BO479*1E3/(8.314*(BQ479+273.15)) * AR479/BN479 * AQ479) * BN479/(100*BB479) * 1000/(1000 - AP479)</f>
        <v>0</v>
      </c>
      <c r="AO479">
        <v>22.7384709409991</v>
      </c>
      <c r="AP479">
        <v>24.7452811188811</v>
      </c>
      <c r="AQ479">
        <v>-0.00025046400143802</v>
      </c>
      <c r="AR479">
        <v>78.9649868564254</v>
      </c>
      <c r="AS479">
        <v>44</v>
      </c>
      <c r="AT479">
        <v>9</v>
      </c>
      <c r="AU479">
        <f>IF(AS479*$H$13&gt;=AW479,1.0,(AW479/(AW479-AS479*$H$13)))</f>
        <v>0</v>
      </c>
      <c r="AV479">
        <f>(AU479-1)*100</f>
        <v>0</v>
      </c>
      <c r="AW479">
        <f>MAX(0,($B$13+$C$13*BV479)/(1+$D$13*BV479)*BO479/(BQ479+273)*$E$13)</f>
        <v>0</v>
      </c>
      <c r="AX479">
        <f>$B$11*BW479+$C$11*BX479+$F$11*CI479*(1-CL479)</f>
        <v>0</v>
      </c>
      <c r="AY479">
        <f>AX479*AZ479</f>
        <v>0</v>
      </c>
      <c r="AZ479">
        <f>($B$11*$D$9+$C$11*$D$9+$F$11*((CV479+CN479)/MAX(CV479+CN479+CW479, 0.1)*$I$9+CW479/MAX(CV479+CN479+CW479, 0.1)*$J$9))/($B$11+$C$11+$F$11)</f>
        <v>0</v>
      </c>
      <c r="BA479">
        <f>($B$11*$K$9+$C$11*$K$9+$F$11*((CV479+CN479)/MAX(CV479+CN479+CW479, 0.1)*$P$9+CW479/MAX(CV479+CN479+CW479, 0.1)*$Q$9))/($B$11+$C$11+$F$11)</f>
        <v>0</v>
      </c>
      <c r="BB479">
        <v>2.18</v>
      </c>
      <c r="BC479">
        <v>0.5</v>
      </c>
      <c r="BD479" t="s">
        <v>355</v>
      </c>
      <c r="BE479">
        <v>2</v>
      </c>
      <c r="BF479" t="b">
        <v>1</v>
      </c>
      <c r="BG479">
        <v>1656180130.83214</v>
      </c>
      <c r="BH479">
        <v>405.145035714286</v>
      </c>
      <c r="BI479">
        <v>417.356107142857</v>
      </c>
      <c r="BJ479">
        <v>24.7645178571429</v>
      </c>
      <c r="BK479">
        <v>22.7639857142857</v>
      </c>
      <c r="BL479">
        <v>403.785678571429</v>
      </c>
      <c r="BM479">
        <v>24.7129642857143</v>
      </c>
      <c r="BN479">
        <v>500.006714285714</v>
      </c>
      <c r="BO479">
        <v>76.290325</v>
      </c>
      <c r="BP479">
        <v>0.100015078571429</v>
      </c>
      <c r="BQ479">
        <v>27.9353285714286</v>
      </c>
      <c r="BR479">
        <v>28.2099785714286</v>
      </c>
      <c r="BS479">
        <v>999.9</v>
      </c>
      <c r="BT479">
        <v>0</v>
      </c>
      <c r="BU479">
        <v>0</v>
      </c>
      <c r="BV479">
        <v>9987.99107142857</v>
      </c>
      <c r="BW479">
        <v>0</v>
      </c>
      <c r="BX479">
        <v>1864.5725</v>
      </c>
      <c r="BY479">
        <v>-12.2111189285714</v>
      </c>
      <c r="BZ479">
        <v>415.433107142857</v>
      </c>
      <c r="CA479">
        <v>427.078321428571</v>
      </c>
      <c r="CB479">
        <v>2.00053642857143</v>
      </c>
      <c r="CC479">
        <v>417.356107142857</v>
      </c>
      <c r="CD479">
        <v>22.7639857142857</v>
      </c>
      <c r="CE479">
        <v>1.88929285714286</v>
      </c>
      <c r="CF479">
        <v>1.73667142857143</v>
      </c>
      <c r="CG479">
        <v>16.5458357142857</v>
      </c>
      <c r="CH479">
        <v>15.228125</v>
      </c>
      <c r="CI479">
        <v>2000.025</v>
      </c>
      <c r="CJ479">
        <v>0.979993071428571</v>
      </c>
      <c r="CK479">
        <v>0.0200067928571429</v>
      </c>
      <c r="CL479">
        <v>0</v>
      </c>
      <c r="CM479">
        <v>2.45280714285714</v>
      </c>
      <c r="CN479">
        <v>0</v>
      </c>
      <c r="CO479">
        <v>2904.39464285714</v>
      </c>
      <c r="CP479">
        <v>16705.5821428571</v>
      </c>
      <c r="CQ479">
        <v>47.95725</v>
      </c>
      <c r="CR479">
        <v>50.2185</v>
      </c>
      <c r="CS479">
        <v>49.0354285714286</v>
      </c>
      <c r="CT479">
        <v>47.84575</v>
      </c>
      <c r="CU479">
        <v>47.22975</v>
      </c>
      <c r="CV479">
        <v>1960.01321428571</v>
      </c>
      <c r="CW479">
        <v>40.0117857142857</v>
      </c>
      <c r="CX479">
        <v>0</v>
      </c>
      <c r="CY479">
        <v>1656180137.4</v>
      </c>
      <c r="CZ479">
        <v>0</v>
      </c>
      <c r="DA479">
        <v>0</v>
      </c>
      <c r="DB479" t="s">
        <v>356</v>
      </c>
      <c r="DC479">
        <v>1656081796.1</v>
      </c>
      <c r="DD479">
        <v>1656081786.6</v>
      </c>
      <c r="DE479">
        <v>0</v>
      </c>
      <c r="DF479">
        <v>0.447</v>
      </c>
      <c r="DG479">
        <v>0.012</v>
      </c>
      <c r="DH479">
        <v>1.816</v>
      </c>
      <c r="DI479">
        <v>-0.091</v>
      </c>
      <c r="DJ479">
        <v>420</v>
      </c>
      <c r="DK479">
        <v>13</v>
      </c>
      <c r="DL479">
        <v>0.64</v>
      </c>
      <c r="DM479">
        <v>0.22</v>
      </c>
      <c r="DN479">
        <v>-13.2792915</v>
      </c>
      <c r="DO479">
        <v>17.4035837898687</v>
      </c>
      <c r="DP479">
        <v>2.25544950742701</v>
      </c>
      <c r="DQ479">
        <v>0</v>
      </c>
      <c r="DR479">
        <v>1.98617875</v>
      </c>
      <c r="DS479">
        <v>0.272262326454034</v>
      </c>
      <c r="DT479">
        <v>0.0359477248367334</v>
      </c>
      <c r="DU479">
        <v>0</v>
      </c>
      <c r="DV479">
        <v>0</v>
      </c>
      <c r="DW479">
        <v>2</v>
      </c>
      <c r="DX479" t="s">
        <v>357</v>
      </c>
      <c r="DY479">
        <v>2.80223</v>
      </c>
      <c r="DZ479">
        <v>2.71651</v>
      </c>
      <c r="EA479">
        <v>0.0734076</v>
      </c>
      <c r="EB479">
        <v>0.0741797</v>
      </c>
      <c r="EC479">
        <v>0.0882455</v>
      </c>
      <c r="ED479">
        <v>0.0823762</v>
      </c>
      <c r="EE479">
        <v>25782.9</v>
      </c>
      <c r="EF479">
        <v>22377.9</v>
      </c>
      <c r="EG479">
        <v>24944.1</v>
      </c>
      <c r="EH479">
        <v>23571.2</v>
      </c>
      <c r="EI479">
        <v>38900.9</v>
      </c>
      <c r="EJ479">
        <v>35848.1</v>
      </c>
      <c r="EK479">
        <v>45186.1</v>
      </c>
      <c r="EL479">
        <v>42113</v>
      </c>
      <c r="EM479">
        <v>1.64797</v>
      </c>
      <c r="EN479">
        <v>2.06208</v>
      </c>
      <c r="EO479">
        <v>-0.0558235</v>
      </c>
      <c r="EP479">
        <v>0</v>
      </c>
      <c r="EQ479">
        <v>29.1543</v>
      </c>
      <c r="ER479">
        <v>999.9</v>
      </c>
      <c r="ES479">
        <v>27.414</v>
      </c>
      <c r="ET479">
        <v>41.946</v>
      </c>
      <c r="EU479">
        <v>29.5375</v>
      </c>
      <c r="EV479">
        <v>53.4984</v>
      </c>
      <c r="EW479">
        <v>33.9303</v>
      </c>
      <c r="EX479">
        <v>2</v>
      </c>
      <c r="EY479">
        <v>0.566077</v>
      </c>
      <c r="EZ479">
        <v>4.941</v>
      </c>
      <c r="FA479">
        <v>20.1728</v>
      </c>
      <c r="FB479">
        <v>5.23316</v>
      </c>
      <c r="FC479">
        <v>11.992</v>
      </c>
      <c r="FD479">
        <v>4.95555</v>
      </c>
      <c r="FE479">
        <v>3.30393</v>
      </c>
      <c r="FF479">
        <v>9999</v>
      </c>
      <c r="FG479">
        <v>313.7</v>
      </c>
      <c r="FH479">
        <v>3955.4</v>
      </c>
      <c r="FI479">
        <v>9999</v>
      </c>
      <c r="FJ479">
        <v>1.86814</v>
      </c>
      <c r="FK479">
        <v>1.86401</v>
      </c>
      <c r="FL479">
        <v>1.87134</v>
      </c>
      <c r="FM479">
        <v>1.86263</v>
      </c>
      <c r="FN479">
        <v>1.86188</v>
      </c>
      <c r="FO479">
        <v>1.86823</v>
      </c>
      <c r="FP479">
        <v>1.85838</v>
      </c>
      <c r="FQ479">
        <v>1.8646</v>
      </c>
      <c r="FR479">
        <v>5</v>
      </c>
      <c r="FS479">
        <v>0</v>
      </c>
      <c r="FT479">
        <v>0</v>
      </c>
      <c r="FU479">
        <v>0</v>
      </c>
      <c r="FV479" t="s">
        <v>358</v>
      </c>
      <c r="FW479" t="s">
        <v>359</v>
      </c>
      <c r="FX479" t="s">
        <v>360</v>
      </c>
      <c r="FY479" t="s">
        <v>360</v>
      </c>
      <c r="FZ479" t="s">
        <v>360</v>
      </c>
      <c r="GA479" t="s">
        <v>360</v>
      </c>
      <c r="GB479">
        <v>0</v>
      </c>
      <c r="GC479">
        <v>100</v>
      </c>
      <c r="GD479">
        <v>100</v>
      </c>
      <c r="GE479">
        <v>1.354</v>
      </c>
      <c r="GF479">
        <v>0.0516</v>
      </c>
      <c r="GG479">
        <v>0.394990895927804</v>
      </c>
      <c r="GH479">
        <v>0.00311535208462502</v>
      </c>
      <c r="GI479">
        <v>-2.16445174003142e-06</v>
      </c>
      <c r="GJ479">
        <v>9.0383515404126e-10</v>
      </c>
      <c r="GK479">
        <v>0.0515542376217994</v>
      </c>
      <c r="GL479">
        <v>0</v>
      </c>
      <c r="GM479">
        <v>0</v>
      </c>
      <c r="GN479">
        <v>0</v>
      </c>
      <c r="GO479">
        <v>18</v>
      </c>
      <c r="GP479">
        <v>2154</v>
      </c>
      <c r="GQ479">
        <v>2</v>
      </c>
      <c r="GR479">
        <v>17</v>
      </c>
      <c r="GS479">
        <v>1639</v>
      </c>
      <c r="GT479">
        <v>1639.2</v>
      </c>
      <c r="GU479">
        <v>1.28296</v>
      </c>
      <c r="GV479">
        <v>2.40112</v>
      </c>
      <c r="GW479">
        <v>1.99829</v>
      </c>
      <c r="GX479">
        <v>2.65869</v>
      </c>
      <c r="GY479">
        <v>2.09351</v>
      </c>
      <c r="GZ479">
        <v>2.41821</v>
      </c>
      <c r="HA479">
        <v>45.6331</v>
      </c>
      <c r="HB479">
        <v>14.0795</v>
      </c>
      <c r="HC479">
        <v>18</v>
      </c>
      <c r="HD479">
        <v>392.25</v>
      </c>
      <c r="HE479">
        <v>671.577</v>
      </c>
      <c r="HF479">
        <v>23.0018</v>
      </c>
      <c r="HG479">
        <v>34.4514</v>
      </c>
      <c r="HH479">
        <v>29.9997</v>
      </c>
      <c r="HI479">
        <v>34.297</v>
      </c>
      <c r="HJ479">
        <v>34.2884</v>
      </c>
      <c r="HK479">
        <v>25.7224</v>
      </c>
      <c r="HL479">
        <v>24.7376</v>
      </c>
      <c r="HM479">
        <v>6.29872</v>
      </c>
      <c r="HN479">
        <v>23</v>
      </c>
      <c r="HO479">
        <v>386.345</v>
      </c>
      <c r="HP479">
        <v>22.8464</v>
      </c>
      <c r="HQ479">
        <v>95.5653</v>
      </c>
      <c r="HR479">
        <v>98.9551</v>
      </c>
    </row>
    <row r="480" spans="1:226">
      <c r="A480">
        <v>464</v>
      </c>
      <c r="B480">
        <v>1656180143.6</v>
      </c>
      <c r="C480">
        <v>10347.0999999046</v>
      </c>
      <c r="D480" t="s">
        <v>1291</v>
      </c>
      <c r="E480" t="s">
        <v>1292</v>
      </c>
      <c r="F480">
        <v>5</v>
      </c>
      <c r="G480" t="s">
        <v>1286</v>
      </c>
      <c r="H480" t="s">
        <v>354</v>
      </c>
      <c r="I480">
        <v>1656180136.1</v>
      </c>
      <c r="J480">
        <f>(K480)/1000</f>
        <v>0</v>
      </c>
      <c r="K480">
        <f>IF(BF480, AN480, AH480)</f>
        <v>0</v>
      </c>
      <c r="L480">
        <f>IF(BF480, AI480, AG480)</f>
        <v>0</v>
      </c>
      <c r="M480">
        <f>BH480 - IF(AU480&gt;1, L480*BB480*100.0/(AW480*BV480), 0)</f>
        <v>0</v>
      </c>
      <c r="N480">
        <f>((T480-J480/2)*M480-L480)/(T480+J480/2)</f>
        <v>0</v>
      </c>
      <c r="O480">
        <f>N480*(BO480+BP480)/1000.0</f>
        <v>0</v>
      </c>
      <c r="P480">
        <f>(BH480 - IF(AU480&gt;1, L480*BB480*100.0/(AW480*BV480), 0))*(BO480+BP480)/1000.0</f>
        <v>0</v>
      </c>
      <c r="Q480">
        <f>2.0/((1/S480-1/R480)+SIGN(S480)*SQRT((1/S480-1/R480)*(1/S480-1/R480) + 4*BC480/((BC480+1)*(BC480+1))*(2*1/S480*1/R480-1/R480*1/R480)))</f>
        <v>0</v>
      </c>
      <c r="R480">
        <f>IF(LEFT(BD480,1)&lt;&gt;"0",IF(LEFT(BD480,1)="1",3.0,BE480),$D$5+$E$5*(BV480*BO480/($K$5*1000))+$F$5*(BV480*BO480/($K$5*1000))*MAX(MIN(BB480,$J$5),$I$5)*MAX(MIN(BB480,$J$5),$I$5)+$G$5*MAX(MIN(BB480,$J$5),$I$5)*(BV480*BO480/($K$5*1000))+$H$5*(BV480*BO480/($K$5*1000))*(BV480*BO480/($K$5*1000)))</f>
        <v>0</v>
      </c>
      <c r="S480">
        <f>J480*(1000-(1000*0.61365*exp(17.502*W480/(240.97+W480))/(BO480+BP480)+BJ480)/2)/(1000*0.61365*exp(17.502*W480/(240.97+W480))/(BO480+BP480)-BJ480)</f>
        <v>0</v>
      </c>
      <c r="T480">
        <f>1/((BC480+1)/(Q480/1.6)+1/(R480/1.37)) + BC480/((BC480+1)/(Q480/1.6) + BC480/(R480/1.37))</f>
        <v>0</v>
      </c>
      <c r="U480">
        <f>(AX480*BA480)</f>
        <v>0</v>
      </c>
      <c r="V480">
        <f>(BQ480+(U480+2*0.95*5.67E-8*(((BQ480+$B$7)+273)^4-(BQ480+273)^4)-44100*J480)/(1.84*29.3*R480+8*0.95*5.67E-8*(BQ480+273)^3))</f>
        <v>0</v>
      </c>
      <c r="W480">
        <f>($C$7*BR480+$D$7*BS480+$E$7*V480)</f>
        <v>0</v>
      </c>
      <c r="X480">
        <f>0.61365*exp(17.502*W480/(240.97+W480))</f>
        <v>0</v>
      </c>
      <c r="Y480">
        <f>(Z480/AA480*100)</f>
        <v>0</v>
      </c>
      <c r="Z480">
        <f>BJ480*(BO480+BP480)/1000</f>
        <v>0</v>
      </c>
      <c r="AA480">
        <f>0.61365*exp(17.502*BQ480/(240.97+BQ480))</f>
        <v>0</v>
      </c>
      <c r="AB480">
        <f>(X480-BJ480*(BO480+BP480)/1000)</f>
        <v>0</v>
      </c>
      <c r="AC480">
        <f>(-J480*44100)</f>
        <v>0</v>
      </c>
      <c r="AD480">
        <f>2*29.3*R480*0.92*(BQ480-W480)</f>
        <v>0</v>
      </c>
      <c r="AE480">
        <f>2*0.95*5.67E-8*(((BQ480+$B$7)+273)^4-(W480+273)^4)</f>
        <v>0</v>
      </c>
      <c r="AF480">
        <f>U480+AE480+AC480+AD480</f>
        <v>0</v>
      </c>
      <c r="AG480">
        <f>BN480*AU480*(BI480-BH480*(1000-AU480*BK480)/(1000-AU480*BJ480))/(100*BB480)</f>
        <v>0</v>
      </c>
      <c r="AH480">
        <f>1000*BN480*AU480*(BJ480-BK480)/(100*BB480*(1000-AU480*BJ480))</f>
        <v>0</v>
      </c>
      <c r="AI480">
        <f>(AJ480 - AK480 - BO480*1E3/(8.314*(BQ480+273.15)) * AM480/BN480 * AL480) * BN480/(100*BB480) * (1000 - BK480)/1000</f>
        <v>0</v>
      </c>
      <c r="AJ480">
        <v>411.592464023866</v>
      </c>
      <c r="AK480">
        <v>404.758424242424</v>
      </c>
      <c r="AL480">
        <v>-1.71438280642134</v>
      </c>
      <c r="AM480">
        <v>66.8780440013379</v>
      </c>
      <c r="AN480">
        <f>(AP480 - AO480 + BO480*1E3/(8.314*(BQ480+273.15)) * AR480/BN480 * AQ480) * BN480/(100*BB480) * 1000/(1000 - AP480)</f>
        <v>0</v>
      </c>
      <c r="AO480">
        <v>22.6881379269187</v>
      </c>
      <c r="AP480">
        <v>24.7240664335664</v>
      </c>
      <c r="AQ480">
        <v>-0.00804518251873841</v>
      </c>
      <c r="AR480">
        <v>78.9649868564254</v>
      </c>
      <c r="AS480">
        <v>44</v>
      </c>
      <c r="AT480">
        <v>9</v>
      </c>
      <c r="AU480">
        <f>IF(AS480*$H$13&gt;=AW480,1.0,(AW480/(AW480-AS480*$H$13)))</f>
        <v>0</v>
      </c>
      <c r="AV480">
        <f>(AU480-1)*100</f>
        <v>0</v>
      </c>
      <c r="AW480">
        <f>MAX(0,($B$13+$C$13*BV480)/(1+$D$13*BV480)*BO480/(BQ480+273)*$E$13)</f>
        <v>0</v>
      </c>
      <c r="AX480">
        <f>$B$11*BW480+$C$11*BX480+$F$11*CI480*(1-CL480)</f>
        <v>0</v>
      </c>
      <c r="AY480">
        <f>AX480*AZ480</f>
        <v>0</v>
      </c>
      <c r="AZ480">
        <f>($B$11*$D$9+$C$11*$D$9+$F$11*((CV480+CN480)/MAX(CV480+CN480+CW480, 0.1)*$I$9+CW480/MAX(CV480+CN480+CW480, 0.1)*$J$9))/($B$11+$C$11+$F$11)</f>
        <v>0</v>
      </c>
      <c r="BA480">
        <f>($B$11*$K$9+$C$11*$K$9+$F$11*((CV480+CN480)/MAX(CV480+CN480+CW480, 0.1)*$P$9+CW480/MAX(CV480+CN480+CW480, 0.1)*$Q$9))/($B$11+$C$11+$F$11)</f>
        <v>0</v>
      </c>
      <c r="BB480">
        <v>2.18</v>
      </c>
      <c r="BC480">
        <v>0.5</v>
      </c>
      <c r="BD480" t="s">
        <v>355</v>
      </c>
      <c r="BE480">
        <v>2</v>
      </c>
      <c r="BF480" t="b">
        <v>1</v>
      </c>
      <c r="BG480">
        <v>1656180136.1</v>
      </c>
      <c r="BH480">
        <v>402.653592592593</v>
      </c>
      <c r="BI480">
        <v>410.550666666667</v>
      </c>
      <c r="BJ480">
        <v>24.7528407407407</v>
      </c>
      <c r="BK480">
        <v>22.7344962962963</v>
      </c>
      <c r="BL480">
        <v>401.298740740741</v>
      </c>
      <c r="BM480">
        <v>24.7012851851852</v>
      </c>
      <c r="BN480">
        <v>500.01862962963</v>
      </c>
      <c r="BO480">
        <v>76.2901888888889</v>
      </c>
      <c r="BP480">
        <v>0.100015496296296</v>
      </c>
      <c r="BQ480">
        <v>27.9329185185185</v>
      </c>
      <c r="BR480">
        <v>28.2256666666667</v>
      </c>
      <c r="BS480">
        <v>999.9</v>
      </c>
      <c r="BT480">
        <v>0</v>
      </c>
      <c r="BU480">
        <v>0</v>
      </c>
      <c r="BV480">
        <v>9994.14259259259</v>
      </c>
      <c r="BW480">
        <v>0</v>
      </c>
      <c r="BX480">
        <v>1965.74814814815</v>
      </c>
      <c r="BY480">
        <v>-7.89712466666667</v>
      </c>
      <c r="BZ480">
        <v>412.873444444444</v>
      </c>
      <c r="CA480">
        <v>420.101740740741</v>
      </c>
      <c r="CB480">
        <v>2.01834259259259</v>
      </c>
      <c r="CC480">
        <v>410.550666666667</v>
      </c>
      <c r="CD480">
        <v>22.7344962962963</v>
      </c>
      <c r="CE480">
        <v>1.88839851851852</v>
      </c>
      <c r="CF480">
        <v>1.73441888888889</v>
      </c>
      <c r="CG480">
        <v>16.5383925925926</v>
      </c>
      <c r="CH480">
        <v>15.2079333333333</v>
      </c>
      <c r="CI480">
        <v>2000.03185185185</v>
      </c>
      <c r="CJ480">
        <v>0.979993</v>
      </c>
      <c r="CK480">
        <v>0.0200068666666667</v>
      </c>
      <c r="CL480">
        <v>0</v>
      </c>
      <c r="CM480">
        <v>2.4153</v>
      </c>
      <c r="CN480">
        <v>0</v>
      </c>
      <c r="CO480">
        <v>2911.75555555556</v>
      </c>
      <c r="CP480">
        <v>16705.6407407407</v>
      </c>
      <c r="CQ480">
        <v>47.937</v>
      </c>
      <c r="CR480">
        <v>50.1986666666667</v>
      </c>
      <c r="CS480">
        <v>49.0137777777778</v>
      </c>
      <c r="CT480">
        <v>47.8236666666667</v>
      </c>
      <c r="CU480">
        <v>47.215</v>
      </c>
      <c r="CV480">
        <v>1960.02</v>
      </c>
      <c r="CW480">
        <v>40.0118518518519</v>
      </c>
      <c r="CX480">
        <v>0</v>
      </c>
      <c r="CY480">
        <v>1656180142.8</v>
      </c>
      <c r="CZ480">
        <v>0</v>
      </c>
      <c r="DA480">
        <v>0</v>
      </c>
      <c r="DB480" t="s">
        <v>356</v>
      </c>
      <c r="DC480">
        <v>1656081796.1</v>
      </c>
      <c r="DD480">
        <v>1656081786.6</v>
      </c>
      <c r="DE480">
        <v>0</v>
      </c>
      <c r="DF480">
        <v>0.447</v>
      </c>
      <c r="DG480">
        <v>0.012</v>
      </c>
      <c r="DH480">
        <v>1.816</v>
      </c>
      <c r="DI480">
        <v>-0.091</v>
      </c>
      <c r="DJ480">
        <v>420</v>
      </c>
      <c r="DK480">
        <v>13</v>
      </c>
      <c r="DL480">
        <v>0.64</v>
      </c>
      <c r="DM480">
        <v>0.22</v>
      </c>
      <c r="DN480">
        <v>-10.441115</v>
      </c>
      <c r="DO480">
        <v>45.9780315196998</v>
      </c>
      <c r="DP480">
        <v>4.80225607570494</v>
      </c>
      <c r="DQ480">
        <v>0</v>
      </c>
      <c r="DR480">
        <v>2.00322525</v>
      </c>
      <c r="DS480">
        <v>0.334388555347084</v>
      </c>
      <c r="DT480">
        <v>0.0403336363341752</v>
      </c>
      <c r="DU480">
        <v>0</v>
      </c>
      <c r="DV480">
        <v>0</v>
      </c>
      <c r="DW480">
        <v>2</v>
      </c>
      <c r="DX480" t="s">
        <v>357</v>
      </c>
      <c r="DY480">
        <v>2.80224</v>
      </c>
      <c r="DZ480">
        <v>2.71663</v>
      </c>
      <c r="EA480">
        <v>0.0722483</v>
      </c>
      <c r="EB480">
        <v>0.0722978</v>
      </c>
      <c r="EC480">
        <v>0.088205</v>
      </c>
      <c r="ED480">
        <v>0.0825678</v>
      </c>
      <c r="EE480">
        <v>25815.4</v>
      </c>
      <c r="EF480">
        <v>22423.4</v>
      </c>
      <c r="EG480">
        <v>24944.3</v>
      </c>
      <c r="EH480">
        <v>23571.2</v>
      </c>
      <c r="EI480">
        <v>38903.1</v>
      </c>
      <c r="EJ480">
        <v>35840.8</v>
      </c>
      <c r="EK480">
        <v>45186.8</v>
      </c>
      <c r="EL480">
        <v>42113.2</v>
      </c>
      <c r="EM480">
        <v>1.6482</v>
      </c>
      <c r="EN480">
        <v>2.06193</v>
      </c>
      <c r="EO480">
        <v>-0.0537857</v>
      </c>
      <c r="EP480">
        <v>0</v>
      </c>
      <c r="EQ480">
        <v>29.1543</v>
      </c>
      <c r="ER480">
        <v>999.9</v>
      </c>
      <c r="ES480">
        <v>27.39</v>
      </c>
      <c r="ET480">
        <v>41.946</v>
      </c>
      <c r="EU480">
        <v>29.5125</v>
      </c>
      <c r="EV480">
        <v>53.1784</v>
      </c>
      <c r="EW480">
        <v>34.0144</v>
      </c>
      <c r="EX480">
        <v>2</v>
      </c>
      <c r="EY480">
        <v>0.56581</v>
      </c>
      <c r="EZ480">
        <v>4.95534</v>
      </c>
      <c r="FA480">
        <v>20.1723</v>
      </c>
      <c r="FB480">
        <v>5.23271</v>
      </c>
      <c r="FC480">
        <v>11.992</v>
      </c>
      <c r="FD480">
        <v>4.9556</v>
      </c>
      <c r="FE480">
        <v>3.30398</v>
      </c>
      <c r="FF480">
        <v>9999</v>
      </c>
      <c r="FG480">
        <v>313.7</v>
      </c>
      <c r="FH480">
        <v>3955.7</v>
      </c>
      <c r="FI480">
        <v>9999</v>
      </c>
      <c r="FJ480">
        <v>1.86813</v>
      </c>
      <c r="FK480">
        <v>1.86401</v>
      </c>
      <c r="FL480">
        <v>1.87134</v>
      </c>
      <c r="FM480">
        <v>1.86263</v>
      </c>
      <c r="FN480">
        <v>1.86187</v>
      </c>
      <c r="FO480">
        <v>1.86821</v>
      </c>
      <c r="FP480">
        <v>1.85837</v>
      </c>
      <c r="FQ480">
        <v>1.8646</v>
      </c>
      <c r="FR480">
        <v>5</v>
      </c>
      <c r="FS480">
        <v>0</v>
      </c>
      <c r="FT480">
        <v>0</v>
      </c>
      <c r="FU480">
        <v>0</v>
      </c>
      <c r="FV480" t="s">
        <v>358</v>
      </c>
      <c r="FW480" t="s">
        <v>359</v>
      </c>
      <c r="FX480" t="s">
        <v>360</v>
      </c>
      <c r="FY480" t="s">
        <v>360</v>
      </c>
      <c r="FZ480" t="s">
        <v>360</v>
      </c>
      <c r="GA480" t="s">
        <v>360</v>
      </c>
      <c r="GB480">
        <v>0</v>
      </c>
      <c r="GC480">
        <v>100</v>
      </c>
      <c r="GD480">
        <v>100</v>
      </c>
      <c r="GE480">
        <v>1.338</v>
      </c>
      <c r="GF480">
        <v>0.0516</v>
      </c>
      <c r="GG480">
        <v>0.394990895927804</v>
      </c>
      <c r="GH480">
        <v>0.00311535208462502</v>
      </c>
      <c r="GI480">
        <v>-2.16445174003142e-06</v>
      </c>
      <c r="GJ480">
        <v>9.0383515404126e-10</v>
      </c>
      <c r="GK480">
        <v>0.0515542376217994</v>
      </c>
      <c r="GL480">
        <v>0</v>
      </c>
      <c r="GM480">
        <v>0</v>
      </c>
      <c r="GN480">
        <v>0</v>
      </c>
      <c r="GO480">
        <v>18</v>
      </c>
      <c r="GP480">
        <v>2154</v>
      </c>
      <c r="GQ480">
        <v>2</v>
      </c>
      <c r="GR480">
        <v>17</v>
      </c>
      <c r="GS480">
        <v>1639.1</v>
      </c>
      <c r="GT480">
        <v>1639.3</v>
      </c>
      <c r="GU480">
        <v>1.24756</v>
      </c>
      <c r="GV480">
        <v>2.40723</v>
      </c>
      <c r="GW480">
        <v>1.99829</v>
      </c>
      <c r="GX480">
        <v>2.65869</v>
      </c>
      <c r="GY480">
        <v>2.09351</v>
      </c>
      <c r="GZ480">
        <v>2.41333</v>
      </c>
      <c r="HA480">
        <v>45.6331</v>
      </c>
      <c r="HB480">
        <v>14.0707</v>
      </c>
      <c r="HC480">
        <v>18</v>
      </c>
      <c r="HD480">
        <v>392.375</v>
      </c>
      <c r="HE480">
        <v>671.426</v>
      </c>
      <c r="HF480">
        <v>23.0024</v>
      </c>
      <c r="HG480">
        <v>34.4496</v>
      </c>
      <c r="HH480">
        <v>29.9999</v>
      </c>
      <c r="HI480">
        <v>34.297</v>
      </c>
      <c r="HJ480">
        <v>34.2865</v>
      </c>
      <c r="HK480">
        <v>24.8745</v>
      </c>
      <c r="HL480">
        <v>24.7376</v>
      </c>
      <c r="HM480">
        <v>6.29872</v>
      </c>
      <c r="HN480">
        <v>23</v>
      </c>
      <c r="HO480">
        <v>364.813</v>
      </c>
      <c r="HP480">
        <v>22.8464</v>
      </c>
      <c r="HQ480">
        <v>95.5665</v>
      </c>
      <c r="HR480">
        <v>98.9554</v>
      </c>
    </row>
    <row r="481" spans="1:226">
      <c r="A481">
        <v>465</v>
      </c>
      <c r="B481">
        <v>1656180148.6</v>
      </c>
      <c r="C481">
        <v>10352.0999999046</v>
      </c>
      <c r="D481" t="s">
        <v>1293</v>
      </c>
      <c r="E481" t="s">
        <v>1294</v>
      </c>
      <c r="F481">
        <v>5</v>
      </c>
      <c r="G481" t="s">
        <v>1286</v>
      </c>
      <c r="H481" t="s">
        <v>354</v>
      </c>
      <c r="I481">
        <v>1656180140.81429</v>
      </c>
      <c r="J481">
        <f>(K481)/1000</f>
        <v>0</v>
      </c>
      <c r="K481">
        <f>IF(BF481, AN481, AH481)</f>
        <v>0</v>
      </c>
      <c r="L481">
        <f>IF(BF481, AI481, AG481)</f>
        <v>0</v>
      </c>
      <c r="M481">
        <f>BH481 - IF(AU481&gt;1, L481*BB481*100.0/(AW481*BV481), 0)</f>
        <v>0</v>
      </c>
      <c r="N481">
        <f>((T481-J481/2)*M481-L481)/(T481+J481/2)</f>
        <v>0</v>
      </c>
      <c r="O481">
        <f>N481*(BO481+BP481)/1000.0</f>
        <v>0</v>
      </c>
      <c r="P481">
        <f>(BH481 - IF(AU481&gt;1, L481*BB481*100.0/(AW481*BV481), 0))*(BO481+BP481)/1000.0</f>
        <v>0</v>
      </c>
      <c r="Q481">
        <f>2.0/((1/S481-1/R481)+SIGN(S481)*SQRT((1/S481-1/R481)*(1/S481-1/R481) + 4*BC481/((BC481+1)*(BC481+1))*(2*1/S481*1/R481-1/R481*1/R481)))</f>
        <v>0</v>
      </c>
      <c r="R481">
        <f>IF(LEFT(BD481,1)&lt;&gt;"0",IF(LEFT(BD481,1)="1",3.0,BE481),$D$5+$E$5*(BV481*BO481/($K$5*1000))+$F$5*(BV481*BO481/($K$5*1000))*MAX(MIN(BB481,$J$5),$I$5)*MAX(MIN(BB481,$J$5),$I$5)+$G$5*MAX(MIN(BB481,$J$5),$I$5)*(BV481*BO481/($K$5*1000))+$H$5*(BV481*BO481/($K$5*1000))*(BV481*BO481/($K$5*1000)))</f>
        <v>0</v>
      </c>
      <c r="S481">
        <f>J481*(1000-(1000*0.61365*exp(17.502*W481/(240.97+W481))/(BO481+BP481)+BJ481)/2)/(1000*0.61365*exp(17.502*W481/(240.97+W481))/(BO481+BP481)-BJ481)</f>
        <v>0</v>
      </c>
      <c r="T481">
        <f>1/((BC481+1)/(Q481/1.6)+1/(R481/1.37)) + BC481/((BC481+1)/(Q481/1.6) + BC481/(R481/1.37))</f>
        <v>0</v>
      </c>
      <c r="U481">
        <f>(AX481*BA481)</f>
        <v>0</v>
      </c>
      <c r="V481">
        <f>(BQ481+(U481+2*0.95*5.67E-8*(((BQ481+$B$7)+273)^4-(BQ481+273)^4)-44100*J481)/(1.84*29.3*R481+8*0.95*5.67E-8*(BQ481+273)^3))</f>
        <v>0</v>
      </c>
      <c r="W481">
        <f>($C$7*BR481+$D$7*BS481+$E$7*V481)</f>
        <v>0</v>
      </c>
      <c r="X481">
        <f>0.61365*exp(17.502*W481/(240.97+W481))</f>
        <v>0</v>
      </c>
      <c r="Y481">
        <f>(Z481/AA481*100)</f>
        <v>0</v>
      </c>
      <c r="Z481">
        <f>BJ481*(BO481+BP481)/1000</f>
        <v>0</v>
      </c>
      <c r="AA481">
        <f>0.61365*exp(17.502*BQ481/(240.97+BQ481))</f>
        <v>0</v>
      </c>
      <c r="AB481">
        <f>(X481-BJ481*(BO481+BP481)/1000)</f>
        <v>0</v>
      </c>
      <c r="AC481">
        <f>(-J481*44100)</f>
        <v>0</v>
      </c>
      <c r="AD481">
        <f>2*29.3*R481*0.92*(BQ481-W481)</f>
        <v>0</v>
      </c>
      <c r="AE481">
        <f>2*0.95*5.67E-8*(((BQ481+$B$7)+273)^4-(W481+273)^4)</f>
        <v>0</v>
      </c>
      <c r="AF481">
        <f>U481+AE481+AC481+AD481</f>
        <v>0</v>
      </c>
      <c r="AG481">
        <f>BN481*AU481*(BI481-BH481*(1000-AU481*BK481)/(1000-AU481*BJ481))/(100*BB481)</f>
        <v>0</v>
      </c>
      <c r="AH481">
        <f>1000*BN481*AU481*(BJ481-BK481)/(100*BB481*(1000-AU481*BJ481))</f>
        <v>0</v>
      </c>
      <c r="AI481">
        <f>(AJ481 - AK481 - BO481*1E3/(8.314*(BQ481+273.15)) * AM481/BN481 * AL481) * BN481/(100*BB481) * (1000 - BK481)/1000</f>
        <v>0</v>
      </c>
      <c r="AJ481">
        <v>396.807940019447</v>
      </c>
      <c r="AK481">
        <v>393.232636363636</v>
      </c>
      <c r="AL481">
        <v>-2.41801588687494</v>
      </c>
      <c r="AM481">
        <v>66.8780440013379</v>
      </c>
      <c r="AN481">
        <f>(AP481 - AO481 + BO481*1E3/(8.314*(BQ481+273.15)) * AR481/BN481 * AQ481) * BN481/(100*BB481) * 1000/(1000 - AP481)</f>
        <v>0</v>
      </c>
      <c r="AO481">
        <v>22.7630024009933</v>
      </c>
      <c r="AP481">
        <v>24.7339230769231</v>
      </c>
      <c r="AQ481">
        <v>0.000779656214708609</v>
      </c>
      <c r="AR481">
        <v>78.9649868564254</v>
      </c>
      <c r="AS481">
        <v>43</v>
      </c>
      <c r="AT481">
        <v>9</v>
      </c>
      <c r="AU481">
        <f>IF(AS481*$H$13&gt;=AW481,1.0,(AW481/(AW481-AS481*$H$13)))</f>
        <v>0</v>
      </c>
      <c r="AV481">
        <f>(AU481-1)*100</f>
        <v>0</v>
      </c>
      <c r="AW481">
        <f>MAX(0,($B$13+$C$13*BV481)/(1+$D$13*BV481)*BO481/(BQ481+273)*$E$13)</f>
        <v>0</v>
      </c>
      <c r="AX481">
        <f>$B$11*BW481+$C$11*BX481+$F$11*CI481*(1-CL481)</f>
        <v>0</v>
      </c>
      <c r="AY481">
        <f>AX481*AZ481</f>
        <v>0</v>
      </c>
      <c r="AZ481">
        <f>($B$11*$D$9+$C$11*$D$9+$F$11*((CV481+CN481)/MAX(CV481+CN481+CW481, 0.1)*$I$9+CW481/MAX(CV481+CN481+CW481, 0.1)*$J$9))/($B$11+$C$11+$F$11)</f>
        <v>0</v>
      </c>
      <c r="BA481">
        <f>($B$11*$K$9+$C$11*$K$9+$F$11*((CV481+CN481)/MAX(CV481+CN481+CW481, 0.1)*$P$9+CW481/MAX(CV481+CN481+CW481, 0.1)*$Q$9))/($B$11+$C$11+$F$11)</f>
        <v>0</v>
      </c>
      <c r="BB481">
        <v>2.18</v>
      </c>
      <c r="BC481">
        <v>0.5</v>
      </c>
      <c r="BD481" t="s">
        <v>355</v>
      </c>
      <c r="BE481">
        <v>2</v>
      </c>
      <c r="BF481" t="b">
        <v>1</v>
      </c>
      <c r="BG481">
        <v>1656180140.81429</v>
      </c>
      <c r="BH481">
        <v>397.211571428571</v>
      </c>
      <c r="BI481">
        <v>399.734821428571</v>
      </c>
      <c r="BJ481">
        <v>24.740625</v>
      </c>
      <c r="BK481">
        <v>22.7281714285714</v>
      </c>
      <c r="BL481">
        <v>395.866571428572</v>
      </c>
      <c r="BM481">
        <v>24.6890678571429</v>
      </c>
      <c r="BN481">
        <v>500.003035714286</v>
      </c>
      <c r="BO481">
        <v>76.2899142857143</v>
      </c>
      <c r="BP481">
        <v>0.0999925</v>
      </c>
      <c r="BQ481">
        <v>27.9327714285714</v>
      </c>
      <c r="BR481">
        <v>28.2393321428571</v>
      </c>
      <c r="BS481">
        <v>999.9</v>
      </c>
      <c r="BT481">
        <v>0</v>
      </c>
      <c r="BU481">
        <v>0</v>
      </c>
      <c r="BV481">
        <v>10010.4910714286</v>
      </c>
      <c r="BW481">
        <v>0</v>
      </c>
      <c r="BX481">
        <v>2020.15571428571</v>
      </c>
      <c r="BY481">
        <v>-2.52323485714286</v>
      </c>
      <c r="BZ481">
        <v>407.288214285714</v>
      </c>
      <c r="CA481">
        <v>409.031142857143</v>
      </c>
      <c r="CB481">
        <v>2.01243892857143</v>
      </c>
      <c r="CC481">
        <v>399.734821428571</v>
      </c>
      <c r="CD481">
        <v>22.7281714285714</v>
      </c>
      <c r="CE481">
        <v>1.88745964285714</v>
      </c>
      <c r="CF481">
        <v>1.73393107142857</v>
      </c>
      <c r="CG481">
        <v>16.5305642857143</v>
      </c>
      <c r="CH481">
        <v>15.2035642857143</v>
      </c>
      <c r="CI481">
        <v>2000.00928571429</v>
      </c>
      <c r="CJ481">
        <v>0.979992964285714</v>
      </c>
      <c r="CK481">
        <v>0.0200069035714286</v>
      </c>
      <c r="CL481">
        <v>0</v>
      </c>
      <c r="CM481">
        <v>2.41658571428571</v>
      </c>
      <c r="CN481">
        <v>0</v>
      </c>
      <c r="CO481">
        <v>2914.27071428571</v>
      </c>
      <c r="CP481">
        <v>16705.4392857143</v>
      </c>
      <c r="CQ481">
        <v>47.937</v>
      </c>
      <c r="CR481">
        <v>50.18925</v>
      </c>
      <c r="CS481">
        <v>49</v>
      </c>
      <c r="CT481">
        <v>47.81875</v>
      </c>
      <c r="CU481">
        <v>47.205</v>
      </c>
      <c r="CV481">
        <v>1959.99785714286</v>
      </c>
      <c r="CW481">
        <v>40.0107142857143</v>
      </c>
      <c r="CX481">
        <v>0</v>
      </c>
      <c r="CY481">
        <v>1656180147.6</v>
      </c>
      <c r="CZ481">
        <v>0</v>
      </c>
      <c r="DA481">
        <v>0</v>
      </c>
      <c r="DB481" t="s">
        <v>356</v>
      </c>
      <c r="DC481">
        <v>1656081796.1</v>
      </c>
      <c r="DD481">
        <v>1656081786.6</v>
      </c>
      <c r="DE481">
        <v>0</v>
      </c>
      <c r="DF481">
        <v>0.447</v>
      </c>
      <c r="DG481">
        <v>0.012</v>
      </c>
      <c r="DH481">
        <v>1.816</v>
      </c>
      <c r="DI481">
        <v>-0.091</v>
      </c>
      <c r="DJ481">
        <v>420</v>
      </c>
      <c r="DK481">
        <v>13</v>
      </c>
      <c r="DL481">
        <v>0.64</v>
      </c>
      <c r="DM481">
        <v>0.22</v>
      </c>
      <c r="DN481">
        <v>-6.297021025</v>
      </c>
      <c r="DO481">
        <v>66.4359651669793</v>
      </c>
      <c r="DP481">
        <v>6.44906617884865</v>
      </c>
      <c r="DQ481">
        <v>0</v>
      </c>
      <c r="DR481">
        <v>2.00524025</v>
      </c>
      <c r="DS481">
        <v>-0.0302441651031896</v>
      </c>
      <c r="DT481">
        <v>0.0383103992727497</v>
      </c>
      <c r="DU481">
        <v>1</v>
      </c>
      <c r="DV481">
        <v>1</v>
      </c>
      <c r="DW481">
        <v>2</v>
      </c>
      <c r="DX481" t="s">
        <v>375</v>
      </c>
      <c r="DY481">
        <v>2.8023</v>
      </c>
      <c r="DZ481">
        <v>2.71659</v>
      </c>
      <c r="EA481">
        <v>0.0705812</v>
      </c>
      <c r="EB481">
        <v>0.0699689</v>
      </c>
      <c r="EC481">
        <v>0.0882275</v>
      </c>
      <c r="ED481">
        <v>0.0825811</v>
      </c>
      <c r="EE481">
        <v>25862</v>
      </c>
      <c r="EF481">
        <v>22480.2</v>
      </c>
      <c r="EG481">
        <v>24944.5</v>
      </c>
      <c r="EH481">
        <v>23571.7</v>
      </c>
      <c r="EI481">
        <v>38902.2</v>
      </c>
      <c r="EJ481">
        <v>35840.6</v>
      </c>
      <c r="EK481">
        <v>45186.9</v>
      </c>
      <c r="EL481">
        <v>42113.7</v>
      </c>
      <c r="EM481">
        <v>1.64878</v>
      </c>
      <c r="EN481">
        <v>2.06173</v>
      </c>
      <c r="EO481">
        <v>-0.0567511</v>
      </c>
      <c r="EP481">
        <v>0</v>
      </c>
      <c r="EQ481">
        <v>29.1569</v>
      </c>
      <c r="ER481">
        <v>999.9</v>
      </c>
      <c r="ES481">
        <v>27.341</v>
      </c>
      <c r="ET481">
        <v>41.946</v>
      </c>
      <c r="EU481">
        <v>29.4576</v>
      </c>
      <c r="EV481">
        <v>53.2484</v>
      </c>
      <c r="EW481">
        <v>34.0905</v>
      </c>
      <c r="EX481">
        <v>2</v>
      </c>
      <c r="EY481">
        <v>0.565836</v>
      </c>
      <c r="EZ481">
        <v>4.9628</v>
      </c>
      <c r="FA481">
        <v>20.1723</v>
      </c>
      <c r="FB481">
        <v>5.23301</v>
      </c>
      <c r="FC481">
        <v>11.992</v>
      </c>
      <c r="FD481">
        <v>4.9556</v>
      </c>
      <c r="FE481">
        <v>3.30395</v>
      </c>
      <c r="FF481">
        <v>9999</v>
      </c>
      <c r="FG481">
        <v>313.7</v>
      </c>
      <c r="FH481">
        <v>3955.7</v>
      </c>
      <c r="FI481">
        <v>9999</v>
      </c>
      <c r="FJ481">
        <v>1.86813</v>
      </c>
      <c r="FK481">
        <v>1.86401</v>
      </c>
      <c r="FL481">
        <v>1.87134</v>
      </c>
      <c r="FM481">
        <v>1.86261</v>
      </c>
      <c r="FN481">
        <v>1.86187</v>
      </c>
      <c r="FO481">
        <v>1.86818</v>
      </c>
      <c r="FP481">
        <v>1.85837</v>
      </c>
      <c r="FQ481">
        <v>1.86458</v>
      </c>
      <c r="FR481">
        <v>5</v>
      </c>
      <c r="FS481">
        <v>0</v>
      </c>
      <c r="FT481">
        <v>0</v>
      </c>
      <c r="FU481">
        <v>0</v>
      </c>
      <c r="FV481" t="s">
        <v>358</v>
      </c>
      <c r="FW481" t="s">
        <v>359</v>
      </c>
      <c r="FX481" t="s">
        <v>360</v>
      </c>
      <c r="FY481" t="s">
        <v>360</v>
      </c>
      <c r="FZ481" t="s">
        <v>360</v>
      </c>
      <c r="GA481" t="s">
        <v>360</v>
      </c>
      <c r="GB481">
        <v>0</v>
      </c>
      <c r="GC481">
        <v>100</v>
      </c>
      <c r="GD481">
        <v>100</v>
      </c>
      <c r="GE481">
        <v>1.317</v>
      </c>
      <c r="GF481">
        <v>0.0515</v>
      </c>
      <c r="GG481">
        <v>0.394990895927804</v>
      </c>
      <c r="GH481">
        <v>0.00311535208462502</v>
      </c>
      <c r="GI481">
        <v>-2.16445174003142e-06</v>
      </c>
      <c r="GJ481">
        <v>9.0383515404126e-10</v>
      </c>
      <c r="GK481">
        <v>0.0515542376217994</v>
      </c>
      <c r="GL481">
        <v>0</v>
      </c>
      <c r="GM481">
        <v>0</v>
      </c>
      <c r="GN481">
        <v>0</v>
      </c>
      <c r="GO481">
        <v>18</v>
      </c>
      <c r="GP481">
        <v>2154</v>
      </c>
      <c r="GQ481">
        <v>2</v>
      </c>
      <c r="GR481">
        <v>17</v>
      </c>
      <c r="GS481">
        <v>1639.2</v>
      </c>
      <c r="GT481">
        <v>1639.4</v>
      </c>
      <c r="GU481">
        <v>1.20117</v>
      </c>
      <c r="GV481">
        <v>2.41577</v>
      </c>
      <c r="GW481">
        <v>1.99829</v>
      </c>
      <c r="GX481">
        <v>2.65869</v>
      </c>
      <c r="GY481">
        <v>2.09351</v>
      </c>
      <c r="GZ481">
        <v>2.35474</v>
      </c>
      <c r="HA481">
        <v>45.6331</v>
      </c>
      <c r="HB481">
        <v>14.0707</v>
      </c>
      <c r="HC481">
        <v>18</v>
      </c>
      <c r="HD481">
        <v>392.686</v>
      </c>
      <c r="HE481">
        <v>671.239</v>
      </c>
      <c r="HF481">
        <v>23.0017</v>
      </c>
      <c r="HG481">
        <v>34.4467</v>
      </c>
      <c r="HH481">
        <v>29.9999</v>
      </c>
      <c r="HI481">
        <v>34.2957</v>
      </c>
      <c r="HJ481">
        <v>34.2854</v>
      </c>
      <c r="HK481">
        <v>24.077</v>
      </c>
      <c r="HL481">
        <v>24.7376</v>
      </c>
      <c r="HM481">
        <v>6.29872</v>
      </c>
      <c r="HN481">
        <v>23</v>
      </c>
      <c r="HO481">
        <v>351.219</v>
      </c>
      <c r="HP481">
        <v>22.8464</v>
      </c>
      <c r="HQ481">
        <v>95.5669</v>
      </c>
      <c r="HR481">
        <v>98.9567</v>
      </c>
    </row>
    <row r="482" spans="1:226">
      <c r="A482">
        <v>466</v>
      </c>
      <c r="B482">
        <v>1656180153.6</v>
      </c>
      <c r="C482">
        <v>10357.0999999046</v>
      </c>
      <c r="D482" t="s">
        <v>1295</v>
      </c>
      <c r="E482" t="s">
        <v>1296</v>
      </c>
      <c r="F482">
        <v>5</v>
      </c>
      <c r="G482" t="s">
        <v>1286</v>
      </c>
      <c r="H482" t="s">
        <v>354</v>
      </c>
      <c r="I482">
        <v>1656180146.1</v>
      </c>
      <c r="J482">
        <f>(K482)/1000</f>
        <v>0</v>
      </c>
      <c r="K482">
        <f>IF(BF482, AN482, AH482)</f>
        <v>0</v>
      </c>
      <c r="L482">
        <f>IF(BF482, AI482, AG482)</f>
        <v>0</v>
      </c>
      <c r="M482">
        <f>BH482 - IF(AU482&gt;1, L482*BB482*100.0/(AW482*BV482), 0)</f>
        <v>0</v>
      </c>
      <c r="N482">
        <f>((T482-J482/2)*M482-L482)/(T482+J482/2)</f>
        <v>0</v>
      </c>
      <c r="O482">
        <f>N482*(BO482+BP482)/1000.0</f>
        <v>0</v>
      </c>
      <c r="P482">
        <f>(BH482 - IF(AU482&gt;1, L482*BB482*100.0/(AW482*BV482), 0))*(BO482+BP482)/1000.0</f>
        <v>0</v>
      </c>
      <c r="Q482">
        <f>2.0/((1/S482-1/R482)+SIGN(S482)*SQRT((1/S482-1/R482)*(1/S482-1/R482) + 4*BC482/((BC482+1)*(BC482+1))*(2*1/S482*1/R482-1/R482*1/R482)))</f>
        <v>0</v>
      </c>
      <c r="R482">
        <f>IF(LEFT(BD482,1)&lt;&gt;"0",IF(LEFT(BD482,1)="1",3.0,BE482),$D$5+$E$5*(BV482*BO482/($K$5*1000))+$F$5*(BV482*BO482/($K$5*1000))*MAX(MIN(BB482,$J$5),$I$5)*MAX(MIN(BB482,$J$5),$I$5)+$G$5*MAX(MIN(BB482,$J$5),$I$5)*(BV482*BO482/($K$5*1000))+$H$5*(BV482*BO482/($K$5*1000))*(BV482*BO482/($K$5*1000)))</f>
        <v>0</v>
      </c>
      <c r="S482">
        <f>J482*(1000-(1000*0.61365*exp(17.502*W482/(240.97+W482))/(BO482+BP482)+BJ482)/2)/(1000*0.61365*exp(17.502*W482/(240.97+W482))/(BO482+BP482)-BJ482)</f>
        <v>0</v>
      </c>
      <c r="T482">
        <f>1/((BC482+1)/(Q482/1.6)+1/(R482/1.37)) + BC482/((BC482+1)/(Q482/1.6) + BC482/(R482/1.37))</f>
        <v>0</v>
      </c>
      <c r="U482">
        <f>(AX482*BA482)</f>
        <v>0</v>
      </c>
      <c r="V482">
        <f>(BQ482+(U482+2*0.95*5.67E-8*(((BQ482+$B$7)+273)^4-(BQ482+273)^4)-44100*J482)/(1.84*29.3*R482+8*0.95*5.67E-8*(BQ482+273)^3))</f>
        <v>0</v>
      </c>
      <c r="W482">
        <f>($C$7*BR482+$D$7*BS482+$E$7*V482)</f>
        <v>0</v>
      </c>
      <c r="X482">
        <f>0.61365*exp(17.502*W482/(240.97+W482))</f>
        <v>0</v>
      </c>
      <c r="Y482">
        <f>(Z482/AA482*100)</f>
        <v>0</v>
      </c>
      <c r="Z482">
        <f>BJ482*(BO482+BP482)/1000</f>
        <v>0</v>
      </c>
      <c r="AA482">
        <f>0.61365*exp(17.502*BQ482/(240.97+BQ482))</f>
        <v>0</v>
      </c>
      <c r="AB482">
        <f>(X482-BJ482*(BO482+BP482)/1000)</f>
        <v>0</v>
      </c>
      <c r="AC482">
        <f>(-J482*44100)</f>
        <v>0</v>
      </c>
      <c r="AD482">
        <f>2*29.3*R482*0.92*(BQ482-W482)</f>
        <v>0</v>
      </c>
      <c r="AE482">
        <f>2*0.95*5.67E-8*(((BQ482+$B$7)+273)^4-(W482+273)^4)</f>
        <v>0</v>
      </c>
      <c r="AF482">
        <f>U482+AE482+AC482+AD482</f>
        <v>0</v>
      </c>
      <c r="AG482">
        <f>BN482*AU482*(BI482-BH482*(1000-AU482*BK482)/(1000-AU482*BJ482))/(100*BB482)</f>
        <v>0</v>
      </c>
      <c r="AH482">
        <f>1000*BN482*AU482*(BJ482-BK482)/(100*BB482*(1000-AU482*BJ482))</f>
        <v>0</v>
      </c>
      <c r="AI482">
        <f>(AJ482 - AK482 - BO482*1E3/(8.314*(BQ482+273.15)) * AM482/BN482 * AL482) * BN482/(100*BB482) * (1000 - BK482)/1000</f>
        <v>0</v>
      </c>
      <c r="AJ482">
        <v>380.457516240355</v>
      </c>
      <c r="AK482">
        <v>379.189393939394</v>
      </c>
      <c r="AL482">
        <v>-2.84625312570027</v>
      </c>
      <c r="AM482">
        <v>66.8780440013379</v>
      </c>
      <c r="AN482">
        <f>(AP482 - AO482 + BO482*1E3/(8.314*(BQ482+273.15)) * AR482/BN482 * AQ482) * BN482/(100*BB482) * 1000/(1000 - AP482)</f>
        <v>0</v>
      </c>
      <c r="AO482">
        <v>22.7603820350039</v>
      </c>
      <c r="AP482">
        <v>24.7360055944056</v>
      </c>
      <c r="AQ482">
        <v>0.000290342512745822</v>
      </c>
      <c r="AR482">
        <v>78.9649868564254</v>
      </c>
      <c r="AS482">
        <v>43</v>
      </c>
      <c r="AT482">
        <v>9</v>
      </c>
      <c r="AU482">
        <f>IF(AS482*$H$13&gt;=AW482,1.0,(AW482/(AW482-AS482*$H$13)))</f>
        <v>0</v>
      </c>
      <c r="AV482">
        <f>(AU482-1)*100</f>
        <v>0</v>
      </c>
      <c r="AW482">
        <f>MAX(0,($B$13+$C$13*BV482)/(1+$D$13*BV482)*BO482/(BQ482+273)*$E$13)</f>
        <v>0</v>
      </c>
      <c r="AX482">
        <f>$B$11*BW482+$C$11*BX482+$F$11*CI482*(1-CL482)</f>
        <v>0</v>
      </c>
      <c r="AY482">
        <f>AX482*AZ482</f>
        <v>0</v>
      </c>
      <c r="AZ482">
        <f>($B$11*$D$9+$C$11*$D$9+$F$11*((CV482+CN482)/MAX(CV482+CN482+CW482, 0.1)*$I$9+CW482/MAX(CV482+CN482+CW482, 0.1)*$J$9))/($B$11+$C$11+$F$11)</f>
        <v>0</v>
      </c>
      <c r="BA482">
        <f>($B$11*$K$9+$C$11*$K$9+$F$11*((CV482+CN482)/MAX(CV482+CN482+CW482, 0.1)*$P$9+CW482/MAX(CV482+CN482+CW482, 0.1)*$Q$9))/($B$11+$C$11+$F$11)</f>
        <v>0</v>
      </c>
      <c r="BB482">
        <v>2.18</v>
      </c>
      <c r="BC482">
        <v>0.5</v>
      </c>
      <c r="BD482" t="s">
        <v>355</v>
      </c>
      <c r="BE482">
        <v>2</v>
      </c>
      <c r="BF482" t="b">
        <v>1</v>
      </c>
      <c r="BG482">
        <v>1656180146.1</v>
      </c>
      <c r="BH482">
        <v>387.316037037037</v>
      </c>
      <c r="BI482">
        <v>384.716037037037</v>
      </c>
      <c r="BJ482">
        <v>24.7313592592593</v>
      </c>
      <c r="BK482">
        <v>22.746162962963</v>
      </c>
      <c r="BL482">
        <v>385.989259259259</v>
      </c>
      <c r="BM482">
        <v>24.6797925925926</v>
      </c>
      <c r="BN482">
        <v>500.000148148148</v>
      </c>
      <c r="BO482">
        <v>76.2903222222222</v>
      </c>
      <c r="BP482">
        <v>0.100022918518519</v>
      </c>
      <c r="BQ482">
        <v>27.9351148148148</v>
      </c>
      <c r="BR482">
        <v>28.240337037037</v>
      </c>
      <c r="BS482">
        <v>999.9</v>
      </c>
      <c r="BT482">
        <v>0</v>
      </c>
      <c r="BU482">
        <v>0</v>
      </c>
      <c r="BV482">
        <v>10017.1548148148</v>
      </c>
      <c r="BW482">
        <v>0</v>
      </c>
      <c r="BX482">
        <v>2035.85444444444</v>
      </c>
      <c r="BY482">
        <v>2.60005866666667</v>
      </c>
      <c r="BZ482">
        <v>397.137814814815</v>
      </c>
      <c r="CA482">
        <v>393.670222222222</v>
      </c>
      <c r="CB482">
        <v>1.98517851851852</v>
      </c>
      <c r="CC482">
        <v>384.716037037037</v>
      </c>
      <c r="CD482">
        <v>22.746162962963</v>
      </c>
      <c r="CE482">
        <v>1.88676296296296</v>
      </c>
      <c r="CF482">
        <v>1.73531259259259</v>
      </c>
      <c r="CG482">
        <v>16.5247592592593</v>
      </c>
      <c r="CH482">
        <v>15.215962962963</v>
      </c>
      <c r="CI482">
        <v>2000.01148148148</v>
      </c>
      <c r="CJ482">
        <v>0.979992777777778</v>
      </c>
      <c r="CK482">
        <v>0.0200070962962963</v>
      </c>
      <c r="CL482">
        <v>0</v>
      </c>
      <c r="CM482">
        <v>2.44321851851852</v>
      </c>
      <c r="CN482">
        <v>0</v>
      </c>
      <c r="CO482">
        <v>2914.14074074074</v>
      </c>
      <c r="CP482">
        <v>16705.4555555556</v>
      </c>
      <c r="CQ482">
        <v>47.937</v>
      </c>
      <c r="CR482">
        <v>50.1893333333333</v>
      </c>
      <c r="CS482">
        <v>49</v>
      </c>
      <c r="CT482">
        <v>47.8074074074074</v>
      </c>
      <c r="CU482">
        <v>47.194</v>
      </c>
      <c r="CV482">
        <v>1959.99962962963</v>
      </c>
      <c r="CW482">
        <v>40.0111111111111</v>
      </c>
      <c r="CX482">
        <v>0</v>
      </c>
      <c r="CY482">
        <v>1656180152.4</v>
      </c>
      <c r="CZ482">
        <v>0</v>
      </c>
      <c r="DA482">
        <v>0</v>
      </c>
      <c r="DB482" t="s">
        <v>356</v>
      </c>
      <c r="DC482">
        <v>1656081796.1</v>
      </c>
      <c r="DD482">
        <v>1656081786.6</v>
      </c>
      <c r="DE482">
        <v>0</v>
      </c>
      <c r="DF482">
        <v>0.447</v>
      </c>
      <c r="DG482">
        <v>0.012</v>
      </c>
      <c r="DH482">
        <v>1.816</v>
      </c>
      <c r="DI482">
        <v>-0.091</v>
      </c>
      <c r="DJ482">
        <v>420</v>
      </c>
      <c r="DK482">
        <v>13</v>
      </c>
      <c r="DL482">
        <v>0.64</v>
      </c>
      <c r="DM482">
        <v>0.22</v>
      </c>
      <c r="DN482">
        <v>-0.305288775</v>
      </c>
      <c r="DO482">
        <v>58.4542979324578</v>
      </c>
      <c r="DP482">
        <v>5.71233134374163</v>
      </c>
      <c r="DQ482">
        <v>0</v>
      </c>
      <c r="DR482">
        <v>2.003376</v>
      </c>
      <c r="DS482">
        <v>-0.328656135084433</v>
      </c>
      <c r="DT482">
        <v>0.0395040349711267</v>
      </c>
      <c r="DU482">
        <v>0</v>
      </c>
      <c r="DV482">
        <v>0</v>
      </c>
      <c r="DW482">
        <v>2</v>
      </c>
      <c r="DX482" t="s">
        <v>357</v>
      </c>
      <c r="DY482">
        <v>2.80248</v>
      </c>
      <c r="DZ482">
        <v>2.71648</v>
      </c>
      <c r="EA482">
        <v>0.0685658</v>
      </c>
      <c r="EB482">
        <v>0.067673</v>
      </c>
      <c r="EC482">
        <v>0.0882347</v>
      </c>
      <c r="ED482">
        <v>0.0826074</v>
      </c>
      <c r="EE482">
        <v>25918.1</v>
      </c>
      <c r="EF482">
        <v>22535.5</v>
      </c>
      <c r="EG482">
        <v>24944.5</v>
      </c>
      <c r="EH482">
        <v>23571.5</v>
      </c>
      <c r="EI482">
        <v>38902</v>
      </c>
      <c r="EJ482">
        <v>35838.9</v>
      </c>
      <c r="EK482">
        <v>45187</v>
      </c>
      <c r="EL482">
        <v>42113</v>
      </c>
      <c r="EM482">
        <v>1.64883</v>
      </c>
      <c r="EN482">
        <v>2.06183</v>
      </c>
      <c r="EO482">
        <v>-0.059016</v>
      </c>
      <c r="EP482">
        <v>0</v>
      </c>
      <c r="EQ482">
        <v>29.1555</v>
      </c>
      <c r="ER482">
        <v>999.9</v>
      </c>
      <c r="ES482">
        <v>27.341</v>
      </c>
      <c r="ET482">
        <v>41.946</v>
      </c>
      <c r="EU482">
        <v>29.4576</v>
      </c>
      <c r="EV482">
        <v>53.1384</v>
      </c>
      <c r="EW482">
        <v>33.8782</v>
      </c>
      <c r="EX482">
        <v>2</v>
      </c>
      <c r="EY482">
        <v>0.565567</v>
      </c>
      <c r="EZ482">
        <v>4.96653</v>
      </c>
      <c r="FA482">
        <v>20.1722</v>
      </c>
      <c r="FB482">
        <v>5.23226</v>
      </c>
      <c r="FC482">
        <v>11.992</v>
      </c>
      <c r="FD482">
        <v>4.95555</v>
      </c>
      <c r="FE482">
        <v>3.3039</v>
      </c>
      <c r="FF482">
        <v>9999</v>
      </c>
      <c r="FG482">
        <v>313.7</v>
      </c>
      <c r="FH482">
        <v>3955.9</v>
      </c>
      <c r="FI482">
        <v>9999</v>
      </c>
      <c r="FJ482">
        <v>1.86813</v>
      </c>
      <c r="FK482">
        <v>1.86401</v>
      </c>
      <c r="FL482">
        <v>1.87134</v>
      </c>
      <c r="FM482">
        <v>1.86259</v>
      </c>
      <c r="FN482">
        <v>1.86186</v>
      </c>
      <c r="FO482">
        <v>1.86819</v>
      </c>
      <c r="FP482">
        <v>1.85837</v>
      </c>
      <c r="FQ482">
        <v>1.86459</v>
      </c>
      <c r="FR482">
        <v>5</v>
      </c>
      <c r="FS482">
        <v>0</v>
      </c>
      <c r="FT482">
        <v>0</v>
      </c>
      <c r="FU482">
        <v>0</v>
      </c>
      <c r="FV482" t="s">
        <v>358</v>
      </c>
      <c r="FW482" t="s">
        <v>359</v>
      </c>
      <c r="FX482" t="s">
        <v>360</v>
      </c>
      <c r="FY482" t="s">
        <v>360</v>
      </c>
      <c r="FZ482" t="s">
        <v>360</v>
      </c>
      <c r="GA482" t="s">
        <v>360</v>
      </c>
      <c r="GB482">
        <v>0</v>
      </c>
      <c r="GC482">
        <v>100</v>
      </c>
      <c r="GD482">
        <v>100</v>
      </c>
      <c r="GE482">
        <v>1.292</v>
      </c>
      <c r="GF482">
        <v>0.0516</v>
      </c>
      <c r="GG482">
        <v>0.394990895927804</v>
      </c>
      <c r="GH482">
        <v>0.00311535208462502</v>
      </c>
      <c r="GI482">
        <v>-2.16445174003142e-06</v>
      </c>
      <c r="GJ482">
        <v>9.0383515404126e-10</v>
      </c>
      <c r="GK482">
        <v>0.0515542376217994</v>
      </c>
      <c r="GL482">
        <v>0</v>
      </c>
      <c r="GM482">
        <v>0</v>
      </c>
      <c r="GN482">
        <v>0</v>
      </c>
      <c r="GO482">
        <v>18</v>
      </c>
      <c r="GP482">
        <v>2154</v>
      </c>
      <c r="GQ482">
        <v>2</v>
      </c>
      <c r="GR482">
        <v>17</v>
      </c>
      <c r="GS482">
        <v>1639.3</v>
      </c>
      <c r="GT482">
        <v>1639.5</v>
      </c>
      <c r="GU482">
        <v>1.15967</v>
      </c>
      <c r="GV482">
        <v>2.42432</v>
      </c>
      <c r="GW482">
        <v>1.99829</v>
      </c>
      <c r="GX482">
        <v>2.65869</v>
      </c>
      <c r="GY482">
        <v>2.09351</v>
      </c>
      <c r="GZ482">
        <v>2.33276</v>
      </c>
      <c r="HA482">
        <v>45.6331</v>
      </c>
      <c r="HB482">
        <v>14.062</v>
      </c>
      <c r="HC482">
        <v>18</v>
      </c>
      <c r="HD482">
        <v>392.703</v>
      </c>
      <c r="HE482">
        <v>671.326</v>
      </c>
      <c r="HF482">
        <v>23.0012</v>
      </c>
      <c r="HG482">
        <v>34.4464</v>
      </c>
      <c r="HH482">
        <v>29.9998</v>
      </c>
      <c r="HI482">
        <v>34.2939</v>
      </c>
      <c r="HJ482">
        <v>34.2854</v>
      </c>
      <c r="HK482">
        <v>23.2536</v>
      </c>
      <c r="HL482">
        <v>24.4645</v>
      </c>
      <c r="HM482">
        <v>6.29872</v>
      </c>
      <c r="HN482">
        <v>23</v>
      </c>
      <c r="HO482">
        <v>330.989</v>
      </c>
      <c r="HP482">
        <v>22.8464</v>
      </c>
      <c r="HQ482">
        <v>95.5671</v>
      </c>
      <c r="HR482">
        <v>98.9555</v>
      </c>
    </row>
    <row r="483" spans="1:226">
      <c r="A483">
        <v>467</v>
      </c>
      <c r="B483">
        <v>1656180158.6</v>
      </c>
      <c r="C483">
        <v>10362.0999999046</v>
      </c>
      <c r="D483" t="s">
        <v>1297</v>
      </c>
      <c r="E483" t="s">
        <v>1298</v>
      </c>
      <c r="F483">
        <v>5</v>
      </c>
      <c r="G483" t="s">
        <v>1286</v>
      </c>
      <c r="H483" t="s">
        <v>354</v>
      </c>
      <c r="I483">
        <v>1656180150.81429</v>
      </c>
      <c r="J483">
        <f>(K483)/1000</f>
        <v>0</v>
      </c>
      <c r="K483">
        <f>IF(BF483, AN483, AH483)</f>
        <v>0</v>
      </c>
      <c r="L483">
        <f>IF(BF483, AI483, AG483)</f>
        <v>0</v>
      </c>
      <c r="M483">
        <f>BH483 - IF(AU483&gt;1, L483*BB483*100.0/(AW483*BV483), 0)</f>
        <v>0</v>
      </c>
      <c r="N483">
        <f>((T483-J483/2)*M483-L483)/(T483+J483/2)</f>
        <v>0</v>
      </c>
      <c r="O483">
        <f>N483*(BO483+BP483)/1000.0</f>
        <v>0</v>
      </c>
      <c r="P483">
        <f>(BH483 - IF(AU483&gt;1, L483*BB483*100.0/(AW483*BV483), 0))*(BO483+BP483)/1000.0</f>
        <v>0</v>
      </c>
      <c r="Q483">
        <f>2.0/((1/S483-1/R483)+SIGN(S483)*SQRT((1/S483-1/R483)*(1/S483-1/R483) + 4*BC483/((BC483+1)*(BC483+1))*(2*1/S483*1/R483-1/R483*1/R483)))</f>
        <v>0</v>
      </c>
      <c r="R483">
        <f>IF(LEFT(BD483,1)&lt;&gt;"0",IF(LEFT(BD483,1)="1",3.0,BE483),$D$5+$E$5*(BV483*BO483/($K$5*1000))+$F$5*(BV483*BO483/($K$5*1000))*MAX(MIN(BB483,$J$5),$I$5)*MAX(MIN(BB483,$J$5),$I$5)+$G$5*MAX(MIN(BB483,$J$5),$I$5)*(BV483*BO483/($K$5*1000))+$H$5*(BV483*BO483/($K$5*1000))*(BV483*BO483/($K$5*1000)))</f>
        <v>0</v>
      </c>
      <c r="S483">
        <f>J483*(1000-(1000*0.61365*exp(17.502*W483/(240.97+W483))/(BO483+BP483)+BJ483)/2)/(1000*0.61365*exp(17.502*W483/(240.97+W483))/(BO483+BP483)-BJ483)</f>
        <v>0</v>
      </c>
      <c r="T483">
        <f>1/((BC483+1)/(Q483/1.6)+1/(R483/1.37)) + BC483/((BC483+1)/(Q483/1.6) + BC483/(R483/1.37))</f>
        <v>0</v>
      </c>
      <c r="U483">
        <f>(AX483*BA483)</f>
        <v>0</v>
      </c>
      <c r="V483">
        <f>(BQ483+(U483+2*0.95*5.67E-8*(((BQ483+$B$7)+273)^4-(BQ483+273)^4)-44100*J483)/(1.84*29.3*R483+8*0.95*5.67E-8*(BQ483+273)^3))</f>
        <v>0</v>
      </c>
      <c r="W483">
        <f>($C$7*BR483+$D$7*BS483+$E$7*V483)</f>
        <v>0</v>
      </c>
      <c r="X483">
        <f>0.61365*exp(17.502*W483/(240.97+W483))</f>
        <v>0</v>
      </c>
      <c r="Y483">
        <f>(Z483/AA483*100)</f>
        <v>0</v>
      </c>
      <c r="Z483">
        <f>BJ483*(BO483+BP483)/1000</f>
        <v>0</v>
      </c>
      <c r="AA483">
        <f>0.61365*exp(17.502*BQ483/(240.97+BQ483))</f>
        <v>0</v>
      </c>
      <c r="AB483">
        <f>(X483-BJ483*(BO483+BP483)/1000)</f>
        <v>0</v>
      </c>
      <c r="AC483">
        <f>(-J483*44100)</f>
        <v>0</v>
      </c>
      <c r="AD483">
        <f>2*29.3*R483*0.92*(BQ483-W483)</f>
        <v>0</v>
      </c>
      <c r="AE483">
        <f>2*0.95*5.67E-8*(((BQ483+$B$7)+273)^4-(W483+273)^4)</f>
        <v>0</v>
      </c>
      <c r="AF483">
        <f>U483+AE483+AC483+AD483</f>
        <v>0</v>
      </c>
      <c r="AG483">
        <f>BN483*AU483*(BI483-BH483*(1000-AU483*BK483)/(1000-AU483*BJ483))/(100*BB483)</f>
        <v>0</v>
      </c>
      <c r="AH483">
        <f>1000*BN483*AU483*(BJ483-BK483)/(100*BB483*(1000-AU483*BJ483))</f>
        <v>0</v>
      </c>
      <c r="AI483">
        <f>(AJ483 - AK483 - BO483*1E3/(8.314*(BQ483+273.15)) * AM483/BN483 * AL483) * BN483/(100*BB483) * (1000 - BK483)/1000</f>
        <v>0</v>
      </c>
      <c r="AJ483">
        <v>364.120844970244</v>
      </c>
      <c r="AK483">
        <v>364.1744</v>
      </c>
      <c r="AL483">
        <v>-3.04438716853332</v>
      </c>
      <c r="AM483">
        <v>66.8780440013379</v>
      </c>
      <c r="AN483">
        <f>(AP483 - AO483 + BO483*1E3/(8.314*(BQ483+273.15)) * AR483/BN483 * AQ483) * BN483/(100*BB483) * 1000/(1000 - AP483)</f>
        <v>0</v>
      </c>
      <c r="AO483">
        <v>22.7797286998722</v>
      </c>
      <c r="AP483">
        <v>24.7458321678322</v>
      </c>
      <c r="AQ483">
        <v>0.00010821511607427</v>
      </c>
      <c r="AR483">
        <v>78.9649868564254</v>
      </c>
      <c r="AS483">
        <v>43</v>
      </c>
      <c r="AT483">
        <v>9</v>
      </c>
      <c r="AU483">
        <f>IF(AS483*$H$13&gt;=AW483,1.0,(AW483/(AW483-AS483*$H$13)))</f>
        <v>0</v>
      </c>
      <c r="AV483">
        <f>(AU483-1)*100</f>
        <v>0</v>
      </c>
      <c r="AW483">
        <f>MAX(0,($B$13+$C$13*BV483)/(1+$D$13*BV483)*BO483/(BQ483+273)*$E$13)</f>
        <v>0</v>
      </c>
      <c r="AX483">
        <f>$B$11*BW483+$C$11*BX483+$F$11*CI483*(1-CL483)</f>
        <v>0</v>
      </c>
      <c r="AY483">
        <f>AX483*AZ483</f>
        <v>0</v>
      </c>
      <c r="AZ483">
        <f>($B$11*$D$9+$C$11*$D$9+$F$11*((CV483+CN483)/MAX(CV483+CN483+CW483, 0.1)*$I$9+CW483/MAX(CV483+CN483+CW483, 0.1)*$J$9))/($B$11+$C$11+$F$11)</f>
        <v>0</v>
      </c>
      <c r="BA483">
        <f>($B$11*$K$9+$C$11*$K$9+$F$11*((CV483+CN483)/MAX(CV483+CN483+CW483, 0.1)*$P$9+CW483/MAX(CV483+CN483+CW483, 0.1)*$Q$9))/($B$11+$C$11+$F$11)</f>
        <v>0</v>
      </c>
      <c r="BB483">
        <v>2.18</v>
      </c>
      <c r="BC483">
        <v>0.5</v>
      </c>
      <c r="BD483" t="s">
        <v>355</v>
      </c>
      <c r="BE483">
        <v>2</v>
      </c>
      <c r="BF483" t="b">
        <v>1</v>
      </c>
      <c r="BG483">
        <v>1656180150.81429</v>
      </c>
      <c r="BH483">
        <v>375.670785714286</v>
      </c>
      <c r="BI483">
        <v>369.980464285714</v>
      </c>
      <c r="BJ483">
        <v>24.7351357142857</v>
      </c>
      <c r="BK483">
        <v>22.7698642857143</v>
      </c>
      <c r="BL483">
        <v>374.365642857143</v>
      </c>
      <c r="BM483">
        <v>24.6835714285714</v>
      </c>
      <c r="BN483">
        <v>500.011035714286</v>
      </c>
      <c r="BO483">
        <v>76.2906</v>
      </c>
      <c r="BP483">
        <v>0.100024814285714</v>
      </c>
      <c r="BQ483">
        <v>27.9373857142857</v>
      </c>
      <c r="BR483">
        <v>28.2309392857143</v>
      </c>
      <c r="BS483">
        <v>999.9</v>
      </c>
      <c r="BT483">
        <v>0</v>
      </c>
      <c r="BU483">
        <v>0</v>
      </c>
      <c r="BV483">
        <v>10014.395</v>
      </c>
      <c r="BW483">
        <v>0</v>
      </c>
      <c r="BX483">
        <v>2042.65785714286</v>
      </c>
      <c r="BY483">
        <v>5.69033035714286</v>
      </c>
      <c r="BZ483">
        <v>385.198678571429</v>
      </c>
      <c r="CA483">
        <v>378.600964285714</v>
      </c>
      <c r="CB483">
        <v>1.96526464285714</v>
      </c>
      <c r="CC483">
        <v>369.980464285714</v>
      </c>
      <c r="CD483">
        <v>22.7698642857143</v>
      </c>
      <c r="CE483">
        <v>1.88705785714286</v>
      </c>
      <c r="CF483">
        <v>1.73712678571429</v>
      </c>
      <c r="CG483">
        <v>16.5272178571429</v>
      </c>
      <c r="CH483">
        <v>15.2322285714286</v>
      </c>
      <c r="CI483">
        <v>2000.00964285714</v>
      </c>
      <c r="CJ483">
        <v>0.97999275</v>
      </c>
      <c r="CK483">
        <v>0.020007125</v>
      </c>
      <c r="CL483">
        <v>0</v>
      </c>
      <c r="CM483">
        <v>2.47545357142857</v>
      </c>
      <c r="CN483">
        <v>0</v>
      </c>
      <c r="CO483">
        <v>2913.89571428571</v>
      </c>
      <c r="CP483">
        <v>16705.4321428571</v>
      </c>
      <c r="CQ483">
        <v>47.9259285714286</v>
      </c>
      <c r="CR483">
        <v>50.18925</v>
      </c>
      <c r="CS483">
        <v>49</v>
      </c>
      <c r="CT483">
        <v>47.7965</v>
      </c>
      <c r="CU483">
        <v>47.18925</v>
      </c>
      <c r="CV483">
        <v>1959.99714285714</v>
      </c>
      <c r="CW483">
        <v>40.0110714285714</v>
      </c>
      <c r="CX483">
        <v>0</v>
      </c>
      <c r="CY483">
        <v>1656180157.8</v>
      </c>
      <c r="CZ483">
        <v>0</v>
      </c>
      <c r="DA483">
        <v>0</v>
      </c>
      <c r="DB483" t="s">
        <v>356</v>
      </c>
      <c r="DC483">
        <v>1656081796.1</v>
      </c>
      <c r="DD483">
        <v>1656081786.6</v>
      </c>
      <c r="DE483">
        <v>0</v>
      </c>
      <c r="DF483">
        <v>0.447</v>
      </c>
      <c r="DG483">
        <v>0.012</v>
      </c>
      <c r="DH483">
        <v>1.816</v>
      </c>
      <c r="DI483">
        <v>-0.091</v>
      </c>
      <c r="DJ483">
        <v>420</v>
      </c>
      <c r="DK483">
        <v>13</v>
      </c>
      <c r="DL483">
        <v>0.64</v>
      </c>
      <c r="DM483">
        <v>0.22</v>
      </c>
      <c r="DN483">
        <v>3.088229725</v>
      </c>
      <c r="DO483">
        <v>43.2724803264541</v>
      </c>
      <c r="DP483">
        <v>4.27424215125564</v>
      </c>
      <c r="DQ483">
        <v>0</v>
      </c>
      <c r="DR483">
        <v>1.98426125</v>
      </c>
      <c r="DS483">
        <v>-0.280062326454038</v>
      </c>
      <c r="DT483">
        <v>0.0335404266660026</v>
      </c>
      <c r="DU483">
        <v>0</v>
      </c>
      <c r="DV483">
        <v>0</v>
      </c>
      <c r="DW483">
        <v>2</v>
      </c>
      <c r="DX483" t="s">
        <v>357</v>
      </c>
      <c r="DY483">
        <v>2.80237</v>
      </c>
      <c r="DZ483">
        <v>2.71656</v>
      </c>
      <c r="EA483">
        <v>0.0663742</v>
      </c>
      <c r="EB483">
        <v>0.0652156</v>
      </c>
      <c r="EC483">
        <v>0.0882603</v>
      </c>
      <c r="ED483">
        <v>0.0826537</v>
      </c>
      <c r="EE483">
        <v>25979.4</v>
      </c>
      <c r="EF483">
        <v>22595.1</v>
      </c>
      <c r="EG483">
        <v>24944.8</v>
      </c>
      <c r="EH483">
        <v>23571.7</v>
      </c>
      <c r="EI483">
        <v>38901.3</v>
      </c>
      <c r="EJ483">
        <v>35837.6</v>
      </c>
      <c r="EK483">
        <v>45187.5</v>
      </c>
      <c r="EL483">
        <v>42113.6</v>
      </c>
      <c r="EM483">
        <v>1.649</v>
      </c>
      <c r="EN483">
        <v>2.0618</v>
      </c>
      <c r="EO483">
        <v>-0.0548661</v>
      </c>
      <c r="EP483">
        <v>0</v>
      </c>
      <c r="EQ483">
        <v>29.1534</v>
      </c>
      <c r="ER483">
        <v>999.9</v>
      </c>
      <c r="ES483">
        <v>27.31</v>
      </c>
      <c r="ET483">
        <v>41.956</v>
      </c>
      <c r="EU483">
        <v>29.4416</v>
      </c>
      <c r="EV483">
        <v>53.1184</v>
      </c>
      <c r="EW483">
        <v>34.0625</v>
      </c>
      <c r="EX483">
        <v>2</v>
      </c>
      <c r="EY483">
        <v>0.565287</v>
      </c>
      <c r="EZ483">
        <v>4.96584</v>
      </c>
      <c r="FA483">
        <v>20.1719</v>
      </c>
      <c r="FB483">
        <v>5.23256</v>
      </c>
      <c r="FC483">
        <v>11.992</v>
      </c>
      <c r="FD483">
        <v>4.95555</v>
      </c>
      <c r="FE483">
        <v>3.30393</v>
      </c>
      <c r="FF483">
        <v>9999</v>
      </c>
      <c r="FG483">
        <v>313.7</v>
      </c>
      <c r="FH483">
        <v>3955.9</v>
      </c>
      <c r="FI483">
        <v>9999</v>
      </c>
      <c r="FJ483">
        <v>1.86814</v>
      </c>
      <c r="FK483">
        <v>1.86401</v>
      </c>
      <c r="FL483">
        <v>1.87134</v>
      </c>
      <c r="FM483">
        <v>1.86263</v>
      </c>
      <c r="FN483">
        <v>1.86188</v>
      </c>
      <c r="FO483">
        <v>1.86818</v>
      </c>
      <c r="FP483">
        <v>1.85837</v>
      </c>
      <c r="FQ483">
        <v>1.86459</v>
      </c>
      <c r="FR483">
        <v>5</v>
      </c>
      <c r="FS483">
        <v>0</v>
      </c>
      <c r="FT483">
        <v>0</v>
      </c>
      <c r="FU483">
        <v>0</v>
      </c>
      <c r="FV483" t="s">
        <v>358</v>
      </c>
      <c r="FW483" t="s">
        <v>359</v>
      </c>
      <c r="FX483" t="s">
        <v>360</v>
      </c>
      <c r="FY483" t="s">
        <v>360</v>
      </c>
      <c r="FZ483" t="s">
        <v>360</v>
      </c>
      <c r="GA483" t="s">
        <v>360</v>
      </c>
      <c r="GB483">
        <v>0</v>
      </c>
      <c r="GC483">
        <v>100</v>
      </c>
      <c r="GD483">
        <v>100</v>
      </c>
      <c r="GE483">
        <v>1.263</v>
      </c>
      <c r="GF483">
        <v>0.0515</v>
      </c>
      <c r="GG483">
        <v>0.394990895927804</v>
      </c>
      <c r="GH483">
        <v>0.00311535208462502</v>
      </c>
      <c r="GI483">
        <v>-2.16445174003142e-06</v>
      </c>
      <c r="GJ483">
        <v>9.0383515404126e-10</v>
      </c>
      <c r="GK483">
        <v>0.0515542376217994</v>
      </c>
      <c r="GL483">
        <v>0</v>
      </c>
      <c r="GM483">
        <v>0</v>
      </c>
      <c r="GN483">
        <v>0</v>
      </c>
      <c r="GO483">
        <v>18</v>
      </c>
      <c r="GP483">
        <v>2154</v>
      </c>
      <c r="GQ483">
        <v>2</v>
      </c>
      <c r="GR483">
        <v>17</v>
      </c>
      <c r="GS483">
        <v>1639.4</v>
      </c>
      <c r="GT483">
        <v>1639.5</v>
      </c>
      <c r="GU483">
        <v>1.11328</v>
      </c>
      <c r="GV483">
        <v>2.42432</v>
      </c>
      <c r="GW483">
        <v>1.99829</v>
      </c>
      <c r="GX483">
        <v>2.65869</v>
      </c>
      <c r="GY483">
        <v>2.09351</v>
      </c>
      <c r="GZ483">
        <v>2.41821</v>
      </c>
      <c r="HA483">
        <v>45.6331</v>
      </c>
      <c r="HB483">
        <v>14.0707</v>
      </c>
      <c r="HC483">
        <v>18</v>
      </c>
      <c r="HD483">
        <v>392.8</v>
      </c>
      <c r="HE483">
        <v>671.284</v>
      </c>
      <c r="HF483">
        <v>23.0001</v>
      </c>
      <c r="HG483">
        <v>34.4433</v>
      </c>
      <c r="HH483">
        <v>29.9999</v>
      </c>
      <c r="HI483">
        <v>34.2939</v>
      </c>
      <c r="HJ483">
        <v>34.2834</v>
      </c>
      <c r="HK483">
        <v>22.3376</v>
      </c>
      <c r="HL483">
        <v>24.4645</v>
      </c>
      <c r="HM483">
        <v>5.92701</v>
      </c>
      <c r="HN483">
        <v>23</v>
      </c>
      <c r="HO483">
        <v>317.456</v>
      </c>
      <c r="HP483">
        <v>22.8464</v>
      </c>
      <c r="HQ483">
        <v>95.5682</v>
      </c>
      <c r="HR483">
        <v>98.9567</v>
      </c>
    </row>
    <row r="484" spans="1:226">
      <c r="A484">
        <v>468</v>
      </c>
      <c r="B484">
        <v>1656180163.6</v>
      </c>
      <c r="C484">
        <v>10367.0999999046</v>
      </c>
      <c r="D484" t="s">
        <v>1299</v>
      </c>
      <c r="E484" t="s">
        <v>1300</v>
      </c>
      <c r="F484">
        <v>5</v>
      </c>
      <c r="G484" t="s">
        <v>1286</v>
      </c>
      <c r="H484" t="s">
        <v>354</v>
      </c>
      <c r="I484">
        <v>1656180156.1</v>
      </c>
      <c r="J484">
        <f>(K484)/1000</f>
        <v>0</v>
      </c>
      <c r="K484">
        <f>IF(BF484, AN484, AH484)</f>
        <v>0</v>
      </c>
      <c r="L484">
        <f>IF(BF484, AI484, AG484)</f>
        <v>0</v>
      </c>
      <c r="M484">
        <f>BH484 - IF(AU484&gt;1, L484*BB484*100.0/(AW484*BV484), 0)</f>
        <v>0</v>
      </c>
      <c r="N484">
        <f>((T484-J484/2)*M484-L484)/(T484+J484/2)</f>
        <v>0</v>
      </c>
      <c r="O484">
        <f>N484*(BO484+BP484)/1000.0</f>
        <v>0</v>
      </c>
      <c r="P484">
        <f>(BH484 - IF(AU484&gt;1, L484*BB484*100.0/(AW484*BV484), 0))*(BO484+BP484)/1000.0</f>
        <v>0</v>
      </c>
      <c r="Q484">
        <f>2.0/((1/S484-1/R484)+SIGN(S484)*SQRT((1/S484-1/R484)*(1/S484-1/R484) + 4*BC484/((BC484+1)*(BC484+1))*(2*1/S484*1/R484-1/R484*1/R484)))</f>
        <v>0</v>
      </c>
      <c r="R484">
        <f>IF(LEFT(BD484,1)&lt;&gt;"0",IF(LEFT(BD484,1)="1",3.0,BE484),$D$5+$E$5*(BV484*BO484/($K$5*1000))+$F$5*(BV484*BO484/($K$5*1000))*MAX(MIN(BB484,$J$5),$I$5)*MAX(MIN(BB484,$J$5),$I$5)+$G$5*MAX(MIN(BB484,$J$5),$I$5)*(BV484*BO484/($K$5*1000))+$H$5*(BV484*BO484/($K$5*1000))*(BV484*BO484/($K$5*1000)))</f>
        <v>0</v>
      </c>
      <c r="S484">
        <f>J484*(1000-(1000*0.61365*exp(17.502*W484/(240.97+W484))/(BO484+BP484)+BJ484)/2)/(1000*0.61365*exp(17.502*W484/(240.97+W484))/(BO484+BP484)-BJ484)</f>
        <v>0</v>
      </c>
      <c r="T484">
        <f>1/((BC484+1)/(Q484/1.6)+1/(R484/1.37)) + BC484/((BC484+1)/(Q484/1.6) + BC484/(R484/1.37))</f>
        <v>0</v>
      </c>
      <c r="U484">
        <f>(AX484*BA484)</f>
        <v>0</v>
      </c>
      <c r="V484">
        <f>(BQ484+(U484+2*0.95*5.67E-8*(((BQ484+$B$7)+273)^4-(BQ484+273)^4)-44100*J484)/(1.84*29.3*R484+8*0.95*5.67E-8*(BQ484+273)^3))</f>
        <v>0</v>
      </c>
      <c r="W484">
        <f>($C$7*BR484+$D$7*BS484+$E$7*V484)</f>
        <v>0</v>
      </c>
      <c r="X484">
        <f>0.61365*exp(17.502*W484/(240.97+W484))</f>
        <v>0</v>
      </c>
      <c r="Y484">
        <f>(Z484/AA484*100)</f>
        <v>0</v>
      </c>
      <c r="Z484">
        <f>BJ484*(BO484+BP484)/1000</f>
        <v>0</v>
      </c>
      <c r="AA484">
        <f>0.61365*exp(17.502*BQ484/(240.97+BQ484))</f>
        <v>0</v>
      </c>
      <c r="AB484">
        <f>(X484-BJ484*(BO484+BP484)/1000)</f>
        <v>0</v>
      </c>
      <c r="AC484">
        <f>(-J484*44100)</f>
        <v>0</v>
      </c>
      <c r="AD484">
        <f>2*29.3*R484*0.92*(BQ484-W484)</f>
        <v>0</v>
      </c>
      <c r="AE484">
        <f>2*0.95*5.67E-8*(((BQ484+$B$7)+273)^4-(W484+273)^4)</f>
        <v>0</v>
      </c>
      <c r="AF484">
        <f>U484+AE484+AC484+AD484</f>
        <v>0</v>
      </c>
      <c r="AG484">
        <f>BN484*AU484*(BI484-BH484*(1000-AU484*BK484)/(1000-AU484*BJ484))/(100*BB484)</f>
        <v>0</v>
      </c>
      <c r="AH484">
        <f>1000*BN484*AU484*(BJ484-BK484)/(100*BB484*(1000-AU484*BJ484))</f>
        <v>0</v>
      </c>
      <c r="AI484">
        <f>(AJ484 - AK484 - BO484*1E3/(8.314*(BQ484+273.15)) * AM484/BN484 * AL484) * BN484/(100*BB484) * (1000 - BK484)/1000</f>
        <v>0</v>
      </c>
      <c r="AJ484">
        <v>347.450440534836</v>
      </c>
      <c r="AK484">
        <v>348.461654545454</v>
      </c>
      <c r="AL484">
        <v>-3.15076447103307</v>
      </c>
      <c r="AM484">
        <v>66.8780440013379</v>
      </c>
      <c r="AN484">
        <f>(AP484 - AO484 + BO484*1E3/(8.314*(BQ484+273.15)) * AR484/BN484 * AQ484) * BN484/(100*BB484) * 1000/(1000 - AP484)</f>
        <v>0</v>
      </c>
      <c r="AO484">
        <v>22.7774573514534</v>
      </c>
      <c r="AP484">
        <v>24.7398909090909</v>
      </c>
      <c r="AQ484">
        <v>0.000295735219454339</v>
      </c>
      <c r="AR484">
        <v>78.9649868564254</v>
      </c>
      <c r="AS484">
        <v>43</v>
      </c>
      <c r="AT484">
        <v>9</v>
      </c>
      <c r="AU484">
        <f>IF(AS484*$H$13&gt;=AW484,1.0,(AW484/(AW484-AS484*$H$13)))</f>
        <v>0</v>
      </c>
      <c r="AV484">
        <f>(AU484-1)*100</f>
        <v>0</v>
      </c>
      <c r="AW484">
        <f>MAX(0,($B$13+$C$13*BV484)/(1+$D$13*BV484)*BO484/(BQ484+273)*$E$13)</f>
        <v>0</v>
      </c>
      <c r="AX484">
        <f>$B$11*BW484+$C$11*BX484+$F$11*CI484*(1-CL484)</f>
        <v>0</v>
      </c>
      <c r="AY484">
        <f>AX484*AZ484</f>
        <v>0</v>
      </c>
      <c r="AZ484">
        <f>($B$11*$D$9+$C$11*$D$9+$F$11*((CV484+CN484)/MAX(CV484+CN484+CW484, 0.1)*$I$9+CW484/MAX(CV484+CN484+CW484, 0.1)*$J$9))/($B$11+$C$11+$F$11)</f>
        <v>0</v>
      </c>
      <c r="BA484">
        <f>($B$11*$K$9+$C$11*$K$9+$F$11*((CV484+CN484)/MAX(CV484+CN484+CW484, 0.1)*$P$9+CW484/MAX(CV484+CN484+CW484, 0.1)*$Q$9))/($B$11+$C$11+$F$11)</f>
        <v>0</v>
      </c>
      <c r="BB484">
        <v>2.18</v>
      </c>
      <c r="BC484">
        <v>0.5</v>
      </c>
      <c r="BD484" t="s">
        <v>355</v>
      </c>
      <c r="BE484">
        <v>2</v>
      </c>
      <c r="BF484" t="b">
        <v>1</v>
      </c>
      <c r="BG484">
        <v>1656180156.1</v>
      </c>
      <c r="BH484">
        <v>360.847481481482</v>
      </c>
      <c r="BI484">
        <v>352.974222222222</v>
      </c>
      <c r="BJ484">
        <v>24.7411333333333</v>
      </c>
      <c r="BK484">
        <v>22.7619074074074</v>
      </c>
      <c r="BL484">
        <v>359.570296296296</v>
      </c>
      <c r="BM484">
        <v>24.6895740740741</v>
      </c>
      <c r="BN484">
        <v>500.016185185185</v>
      </c>
      <c r="BO484">
        <v>76.2902</v>
      </c>
      <c r="BP484">
        <v>0.100021814814815</v>
      </c>
      <c r="BQ484">
        <v>27.9366666666667</v>
      </c>
      <c r="BR484">
        <v>28.2376333333333</v>
      </c>
      <c r="BS484">
        <v>999.9</v>
      </c>
      <c r="BT484">
        <v>0</v>
      </c>
      <c r="BU484">
        <v>0</v>
      </c>
      <c r="BV484">
        <v>10002.7966666667</v>
      </c>
      <c r="BW484">
        <v>0</v>
      </c>
      <c r="BX484">
        <v>2061.60777777778</v>
      </c>
      <c r="BY484">
        <v>7.87324592592593</v>
      </c>
      <c r="BZ484">
        <v>370.001666666667</v>
      </c>
      <c r="CA484">
        <v>361.195814814815</v>
      </c>
      <c r="CB484">
        <v>1.97922962962963</v>
      </c>
      <c r="CC484">
        <v>352.974222222222</v>
      </c>
      <c r="CD484">
        <v>22.7619074074074</v>
      </c>
      <c r="CE484">
        <v>1.88750592592593</v>
      </c>
      <c r="CF484">
        <v>1.73651037037037</v>
      </c>
      <c r="CG484">
        <v>16.5309481481481</v>
      </c>
      <c r="CH484">
        <v>15.2267</v>
      </c>
      <c r="CI484">
        <v>1999.99703703704</v>
      </c>
      <c r="CJ484">
        <v>0.979992333333333</v>
      </c>
      <c r="CK484">
        <v>0.0200075555555556</v>
      </c>
      <c r="CL484">
        <v>0</v>
      </c>
      <c r="CM484">
        <v>2.46021111111111</v>
      </c>
      <c r="CN484">
        <v>0</v>
      </c>
      <c r="CO484">
        <v>2911.93851851852</v>
      </c>
      <c r="CP484">
        <v>16705.3407407407</v>
      </c>
      <c r="CQ484">
        <v>47.9048518518519</v>
      </c>
      <c r="CR484">
        <v>50.187</v>
      </c>
      <c r="CS484">
        <v>48.9883333333333</v>
      </c>
      <c r="CT484">
        <v>47.7752592592593</v>
      </c>
      <c r="CU484">
        <v>47.187</v>
      </c>
      <c r="CV484">
        <v>1959.98333333333</v>
      </c>
      <c r="CW484">
        <v>40.0114814814815</v>
      </c>
      <c r="CX484">
        <v>0</v>
      </c>
      <c r="CY484">
        <v>1656180162.6</v>
      </c>
      <c r="CZ484">
        <v>0</v>
      </c>
      <c r="DA484">
        <v>0</v>
      </c>
      <c r="DB484" t="s">
        <v>356</v>
      </c>
      <c r="DC484">
        <v>1656081796.1</v>
      </c>
      <c r="DD484">
        <v>1656081786.6</v>
      </c>
      <c r="DE484">
        <v>0</v>
      </c>
      <c r="DF484">
        <v>0.447</v>
      </c>
      <c r="DG484">
        <v>0.012</v>
      </c>
      <c r="DH484">
        <v>1.816</v>
      </c>
      <c r="DI484">
        <v>-0.091</v>
      </c>
      <c r="DJ484">
        <v>420</v>
      </c>
      <c r="DK484">
        <v>13</v>
      </c>
      <c r="DL484">
        <v>0.64</v>
      </c>
      <c r="DM484">
        <v>0.22</v>
      </c>
      <c r="DN484">
        <v>6.611283625</v>
      </c>
      <c r="DO484">
        <v>24.6267596060037</v>
      </c>
      <c r="DP484">
        <v>2.45778544680521</v>
      </c>
      <c r="DQ484">
        <v>0</v>
      </c>
      <c r="DR484">
        <v>1.9749155</v>
      </c>
      <c r="DS484">
        <v>0.122203902439025</v>
      </c>
      <c r="DT484">
        <v>0.0242097276884727</v>
      </c>
      <c r="DU484">
        <v>0</v>
      </c>
      <c r="DV484">
        <v>0</v>
      </c>
      <c r="DW484">
        <v>2</v>
      </c>
      <c r="DX484" t="s">
        <v>357</v>
      </c>
      <c r="DY484">
        <v>2.80222</v>
      </c>
      <c r="DZ484">
        <v>2.7163</v>
      </c>
      <c r="EA484">
        <v>0.0640538</v>
      </c>
      <c r="EB484">
        <v>0.0626951</v>
      </c>
      <c r="EC484">
        <v>0.0882326</v>
      </c>
      <c r="ED484">
        <v>0.0824324</v>
      </c>
      <c r="EE484">
        <v>26044</v>
      </c>
      <c r="EF484">
        <v>22655.8</v>
      </c>
      <c r="EG484">
        <v>24944.9</v>
      </c>
      <c r="EH484">
        <v>23571.5</v>
      </c>
      <c r="EI484">
        <v>38902.4</v>
      </c>
      <c r="EJ484">
        <v>35846.1</v>
      </c>
      <c r="EK484">
        <v>45187.6</v>
      </c>
      <c r="EL484">
        <v>42113.5</v>
      </c>
      <c r="EM484">
        <v>1.64933</v>
      </c>
      <c r="EN484">
        <v>2.06177</v>
      </c>
      <c r="EO484">
        <v>-0.0550784</v>
      </c>
      <c r="EP484">
        <v>0</v>
      </c>
      <c r="EQ484">
        <v>29.1502</v>
      </c>
      <c r="ER484">
        <v>999.9</v>
      </c>
      <c r="ES484">
        <v>27.286</v>
      </c>
      <c r="ET484">
        <v>41.956</v>
      </c>
      <c r="EU484">
        <v>29.4176</v>
      </c>
      <c r="EV484">
        <v>53.4884</v>
      </c>
      <c r="EW484">
        <v>34.0024</v>
      </c>
      <c r="EX484">
        <v>2</v>
      </c>
      <c r="EY484">
        <v>0.565277</v>
      </c>
      <c r="EZ484">
        <v>4.95934</v>
      </c>
      <c r="FA484">
        <v>20.1719</v>
      </c>
      <c r="FB484">
        <v>5.23301</v>
      </c>
      <c r="FC484">
        <v>11.992</v>
      </c>
      <c r="FD484">
        <v>4.9556</v>
      </c>
      <c r="FE484">
        <v>3.30393</v>
      </c>
      <c r="FF484">
        <v>9999</v>
      </c>
      <c r="FG484">
        <v>313.7</v>
      </c>
      <c r="FH484">
        <v>3956.2</v>
      </c>
      <c r="FI484">
        <v>9999</v>
      </c>
      <c r="FJ484">
        <v>1.86813</v>
      </c>
      <c r="FK484">
        <v>1.86401</v>
      </c>
      <c r="FL484">
        <v>1.87134</v>
      </c>
      <c r="FM484">
        <v>1.86261</v>
      </c>
      <c r="FN484">
        <v>1.86188</v>
      </c>
      <c r="FO484">
        <v>1.86816</v>
      </c>
      <c r="FP484">
        <v>1.85837</v>
      </c>
      <c r="FQ484">
        <v>1.86458</v>
      </c>
      <c r="FR484">
        <v>5</v>
      </c>
      <c r="FS484">
        <v>0</v>
      </c>
      <c r="FT484">
        <v>0</v>
      </c>
      <c r="FU484">
        <v>0</v>
      </c>
      <c r="FV484" t="s">
        <v>358</v>
      </c>
      <c r="FW484" t="s">
        <v>359</v>
      </c>
      <c r="FX484" t="s">
        <v>360</v>
      </c>
      <c r="FY484" t="s">
        <v>360</v>
      </c>
      <c r="FZ484" t="s">
        <v>360</v>
      </c>
      <c r="GA484" t="s">
        <v>360</v>
      </c>
      <c r="GB484">
        <v>0</v>
      </c>
      <c r="GC484">
        <v>100</v>
      </c>
      <c r="GD484">
        <v>100</v>
      </c>
      <c r="GE484">
        <v>1.234</v>
      </c>
      <c r="GF484">
        <v>0.0516</v>
      </c>
      <c r="GG484">
        <v>0.394990895927804</v>
      </c>
      <c r="GH484">
        <v>0.00311535208462502</v>
      </c>
      <c r="GI484">
        <v>-2.16445174003142e-06</v>
      </c>
      <c r="GJ484">
        <v>9.0383515404126e-10</v>
      </c>
      <c r="GK484">
        <v>0.0515542376217994</v>
      </c>
      <c r="GL484">
        <v>0</v>
      </c>
      <c r="GM484">
        <v>0</v>
      </c>
      <c r="GN484">
        <v>0</v>
      </c>
      <c r="GO484">
        <v>18</v>
      </c>
      <c r="GP484">
        <v>2154</v>
      </c>
      <c r="GQ484">
        <v>2</v>
      </c>
      <c r="GR484">
        <v>17</v>
      </c>
      <c r="GS484">
        <v>1639.5</v>
      </c>
      <c r="GT484">
        <v>1639.6</v>
      </c>
      <c r="GU484">
        <v>1.07056</v>
      </c>
      <c r="GV484">
        <v>2.41455</v>
      </c>
      <c r="GW484">
        <v>1.99829</v>
      </c>
      <c r="GX484">
        <v>2.65869</v>
      </c>
      <c r="GY484">
        <v>2.09351</v>
      </c>
      <c r="GZ484">
        <v>2.41821</v>
      </c>
      <c r="HA484">
        <v>45.6331</v>
      </c>
      <c r="HB484">
        <v>14.0707</v>
      </c>
      <c r="HC484">
        <v>18</v>
      </c>
      <c r="HD484">
        <v>392.974</v>
      </c>
      <c r="HE484">
        <v>671.248</v>
      </c>
      <c r="HF484">
        <v>22.999</v>
      </c>
      <c r="HG484">
        <v>34.4429</v>
      </c>
      <c r="HH484">
        <v>30</v>
      </c>
      <c r="HI484">
        <v>34.2928</v>
      </c>
      <c r="HJ484">
        <v>34.2822</v>
      </c>
      <c r="HK484">
        <v>21.4784</v>
      </c>
      <c r="HL484">
        <v>24.1769</v>
      </c>
      <c r="HM484">
        <v>5.92701</v>
      </c>
      <c r="HN484">
        <v>23</v>
      </c>
      <c r="HO484">
        <v>297.244</v>
      </c>
      <c r="HP484">
        <v>22.8464</v>
      </c>
      <c r="HQ484">
        <v>95.5684</v>
      </c>
      <c r="HR484">
        <v>98.9562</v>
      </c>
    </row>
    <row r="485" spans="1:226">
      <c r="A485">
        <v>469</v>
      </c>
      <c r="B485">
        <v>1656180168.6</v>
      </c>
      <c r="C485">
        <v>10372.0999999046</v>
      </c>
      <c r="D485" t="s">
        <v>1301</v>
      </c>
      <c r="E485" t="s">
        <v>1302</v>
      </c>
      <c r="F485">
        <v>5</v>
      </c>
      <c r="G485" t="s">
        <v>1286</v>
      </c>
      <c r="H485" t="s">
        <v>354</v>
      </c>
      <c r="I485">
        <v>1656180160.81429</v>
      </c>
      <c r="J485">
        <f>(K485)/1000</f>
        <v>0</v>
      </c>
      <c r="K485">
        <f>IF(BF485, AN485, AH485)</f>
        <v>0</v>
      </c>
      <c r="L485">
        <f>IF(BF485, AI485, AG485)</f>
        <v>0</v>
      </c>
      <c r="M485">
        <f>BH485 - IF(AU485&gt;1, L485*BB485*100.0/(AW485*BV485), 0)</f>
        <v>0</v>
      </c>
      <c r="N485">
        <f>((T485-J485/2)*M485-L485)/(T485+J485/2)</f>
        <v>0</v>
      </c>
      <c r="O485">
        <f>N485*(BO485+BP485)/1000.0</f>
        <v>0</v>
      </c>
      <c r="P485">
        <f>(BH485 - IF(AU485&gt;1, L485*BB485*100.0/(AW485*BV485), 0))*(BO485+BP485)/1000.0</f>
        <v>0</v>
      </c>
      <c r="Q485">
        <f>2.0/((1/S485-1/R485)+SIGN(S485)*SQRT((1/S485-1/R485)*(1/S485-1/R485) + 4*BC485/((BC485+1)*(BC485+1))*(2*1/S485*1/R485-1/R485*1/R485)))</f>
        <v>0</v>
      </c>
      <c r="R485">
        <f>IF(LEFT(BD485,1)&lt;&gt;"0",IF(LEFT(BD485,1)="1",3.0,BE485),$D$5+$E$5*(BV485*BO485/($K$5*1000))+$F$5*(BV485*BO485/($K$5*1000))*MAX(MIN(BB485,$J$5),$I$5)*MAX(MIN(BB485,$J$5),$I$5)+$G$5*MAX(MIN(BB485,$J$5),$I$5)*(BV485*BO485/($K$5*1000))+$H$5*(BV485*BO485/($K$5*1000))*(BV485*BO485/($K$5*1000)))</f>
        <v>0</v>
      </c>
      <c r="S485">
        <f>J485*(1000-(1000*0.61365*exp(17.502*W485/(240.97+W485))/(BO485+BP485)+BJ485)/2)/(1000*0.61365*exp(17.502*W485/(240.97+W485))/(BO485+BP485)-BJ485)</f>
        <v>0</v>
      </c>
      <c r="T485">
        <f>1/((BC485+1)/(Q485/1.6)+1/(R485/1.37)) + BC485/((BC485+1)/(Q485/1.6) + BC485/(R485/1.37))</f>
        <v>0</v>
      </c>
      <c r="U485">
        <f>(AX485*BA485)</f>
        <v>0</v>
      </c>
      <c r="V485">
        <f>(BQ485+(U485+2*0.95*5.67E-8*(((BQ485+$B$7)+273)^4-(BQ485+273)^4)-44100*J485)/(1.84*29.3*R485+8*0.95*5.67E-8*(BQ485+273)^3))</f>
        <v>0</v>
      </c>
      <c r="W485">
        <f>($C$7*BR485+$D$7*BS485+$E$7*V485)</f>
        <v>0</v>
      </c>
      <c r="X485">
        <f>0.61365*exp(17.502*W485/(240.97+W485))</f>
        <v>0</v>
      </c>
      <c r="Y485">
        <f>(Z485/AA485*100)</f>
        <v>0</v>
      </c>
      <c r="Z485">
        <f>BJ485*(BO485+BP485)/1000</f>
        <v>0</v>
      </c>
      <c r="AA485">
        <f>0.61365*exp(17.502*BQ485/(240.97+BQ485))</f>
        <v>0</v>
      </c>
      <c r="AB485">
        <f>(X485-BJ485*(BO485+BP485)/1000)</f>
        <v>0</v>
      </c>
      <c r="AC485">
        <f>(-J485*44100)</f>
        <v>0</v>
      </c>
      <c r="AD485">
        <f>2*29.3*R485*0.92*(BQ485-W485)</f>
        <v>0</v>
      </c>
      <c r="AE485">
        <f>2*0.95*5.67E-8*(((BQ485+$B$7)+273)^4-(W485+273)^4)</f>
        <v>0</v>
      </c>
      <c r="AF485">
        <f>U485+AE485+AC485+AD485</f>
        <v>0</v>
      </c>
      <c r="AG485">
        <f>BN485*AU485*(BI485-BH485*(1000-AU485*BK485)/(1000-AU485*BJ485))/(100*BB485)</f>
        <v>0</v>
      </c>
      <c r="AH485">
        <f>1000*BN485*AU485*(BJ485-BK485)/(100*BB485*(1000-AU485*BJ485))</f>
        <v>0</v>
      </c>
      <c r="AI485">
        <f>(AJ485 - AK485 - BO485*1E3/(8.314*(BQ485+273.15)) * AM485/BN485 * AL485) * BN485/(100*BB485) * (1000 - BK485)/1000</f>
        <v>0</v>
      </c>
      <c r="AJ485">
        <v>330.29289201732</v>
      </c>
      <c r="AK485">
        <v>332.325551515152</v>
      </c>
      <c r="AL485">
        <v>-3.2514193670651</v>
      </c>
      <c r="AM485">
        <v>66.8780440013379</v>
      </c>
      <c r="AN485">
        <f>(AP485 - AO485 + BO485*1E3/(8.314*(BQ485+273.15)) * AR485/BN485 * AQ485) * BN485/(100*BB485) * 1000/(1000 - AP485)</f>
        <v>0</v>
      </c>
      <c r="AO485">
        <v>22.7180287566606</v>
      </c>
      <c r="AP485">
        <v>24.7192097902098</v>
      </c>
      <c r="AQ485">
        <v>-0.00617634281949469</v>
      </c>
      <c r="AR485">
        <v>78.9649868564254</v>
      </c>
      <c r="AS485">
        <v>43</v>
      </c>
      <c r="AT485">
        <v>9</v>
      </c>
      <c r="AU485">
        <f>IF(AS485*$H$13&gt;=AW485,1.0,(AW485/(AW485-AS485*$H$13)))</f>
        <v>0</v>
      </c>
      <c r="AV485">
        <f>(AU485-1)*100</f>
        <v>0</v>
      </c>
      <c r="AW485">
        <f>MAX(0,($B$13+$C$13*BV485)/(1+$D$13*BV485)*BO485/(BQ485+273)*$E$13)</f>
        <v>0</v>
      </c>
      <c r="AX485">
        <f>$B$11*BW485+$C$11*BX485+$F$11*CI485*(1-CL485)</f>
        <v>0</v>
      </c>
      <c r="AY485">
        <f>AX485*AZ485</f>
        <v>0</v>
      </c>
      <c r="AZ485">
        <f>($B$11*$D$9+$C$11*$D$9+$F$11*((CV485+CN485)/MAX(CV485+CN485+CW485, 0.1)*$I$9+CW485/MAX(CV485+CN485+CW485, 0.1)*$J$9))/($B$11+$C$11+$F$11)</f>
        <v>0</v>
      </c>
      <c r="BA485">
        <f>($B$11*$K$9+$C$11*$K$9+$F$11*((CV485+CN485)/MAX(CV485+CN485+CW485, 0.1)*$P$9+CW485/MAX(CV485+CN485+CW485, 0.1)*$Q$9))/($B$11+$C$11+$F$11)</f>
        <v>0</v>
      </c>
      <c r="BB485">
        <v>2.18</v>
      </c>
      <c r="BC485">
        <v>0.5</v>
      </c>
      <c r="BD485" t="s">
        <v>355</v>
      </c>
      <c r="BE485">
        <v>2</v>
      </c>
      <c r="BF485" t="b">
        <v>1</v>
      </c>
      <c r="BG485">
        <v>1656180160.81429</v>
      </c>
      <c r="BH485">
        <v>346.7235</v>
      </c>
      <c r="BI485">
        <v>337.52725</v>
      </c>
      <c r="BJ485">
        <v>24.7372071428571</v>
      </c>
      <c r="BK485">
        <v>22.7550428571429</v>
      </c>
      <c r="BL485">
        <v>345.473571428571</v>
      </c>
      <c r="BM485">
        <v>24.6856571428571</v>
      </c>
      <c r="BN485">
        <v>500.022428571429</v>
      </c>
      <c r="BO485">
        <v>76.2891928571429</v>
      </c>
      <c r="BP485">
        <v>0.100000435714286</v>
      </c>
      <c r="BQ485">
        <v>27.935125</v>
      </c>
      <c r="BR485">
        <v>28.232275</v>
      </c>
      <c r="BS485">
        <v>999.9</v>
      </c>
      <c r="BT485">
        <v>0</v>
      </c>
      <c r="BU485">
        <v>0</v>
      </c>
      <c r="BV485">
        <v>10000.0403571429</v>
      </c>
      <c r="BW485">
        <v>0</v>
      </c>
      <c r="BX485">
        <v>2075.05357142857</v>
      </c>
      <c r="BY485">
        <v>9.19622714285714</v>
      </c>
      <c r="BZ485">
        <v>355.518142857143</v>
      </c>
      <c r="CA485">
        <v>345.386785714286</v>
      </c>
      <c r="CB485">
        <v>1.98217142857143</v>
      </c>
      <c r="CC485">
        <v>337.52725</v>
      </c>
      <c r="CD485">
        <v>22.7550428571429</v>
      </c>
      <c r="CE485">
        <v>1.88718107142857</v>
      </c>
      <c r="CF485">
        <v>1.73596357142857</v>
      </c>
      <c r="CG485">
        <v>16.52825</v>
      </c>
      <c r="CH485">
        <v>15.2218071428571</v>
      </c>
      <c r="CI485">
        <v>1999.985</v>
      </c>
      <c r="CJ485">
        <v>0.979992214285714</v>
      </c>
      <c r="CK485">
        <v>0.0200076785714286</v>
      </c>
      <c r="CL485">
        <v>0</v>
      </c>
      <c r="CM485">
        <v>2.49321428571429</v>
      </c>
      <c r="CN485">
        <v>0</v>
      </c>
      <c r="CO485">
        <v>2909.61035714286</v>
      </c>
      <c r="CP485">
        <v>16705.2428571429</v>
      </c>
      <c r="CQ485">
        <v>47.8860714285714</v>
      </c>
      <c r="CR485">
        <v>50.187</v>
      </c>
      <c r="CS485">
        <v>48.973</v>
      </c>
      <c r="CT485">
        <v>47.7610714285714</v>
      </c>
      <c r="CU485">
        <v>47.1847857142857</v>
      </c>
      <c r="CV485">
        <v>1959.96928571429</v>
      </c>
      <c r="CW485">
        <v>40.0125</v>
      </c>
      <c r="CX485">
        <v>0</v>
      </c>
      <c r="CY485">
        <v>1656180167.4</v>
      </c>
      <c r="CZ485">
        <v>0</v>
      </c>
      <c r="DA485">
        <v>0</v>
      </c>
      <c r="DB485" t="s">
        <v>356</v>
      </c>
      <c r="DC485">
        <v>1656081796.1</v>
      </c>
      <c r="DD485">
        <v>1656081786.6</v>
      </c>
      <c r="DE485">
        <v>0</v>
      </c>
      <c r="DF485">
        <v>0.447</v>
      </c>
      <c r="DG485">
        <v>0.012</v>
      </c>
      <c r="DH485">
        <v>1.816</v>
      </c>
      <c r="DI485">
        <v>-0.091</v>
      </c>
      <c r="DJ485">
        <v>420</v>
      </c>
      <c r="DK485">
        <v>13</v>
      </c>
      <c r="DL485">
        <v>0.64</v>
      </c>
      <c r="DM485">
        <v>0.22</v>
      </c>
      <c r="DN485">
        <v>8.15806225</v>
      </c>
      <c r="DO485">
        <v>17.7696572983114</v>
      </c>
      <c r="DP485">
        <v>1.72480035268214</v>
      </c>
      <c r="DQ485">
        <v>0</v>
      </c>
      <c r="DR485">
        <v>1.98102975</v>
      </c>
      <c r="DS485">
        <v>0.13415133208255</v>
      </c>
      <c r="DT485">
        <v>0.0267747180645754</v>
      </c>
      <c r="DU485">
        <v>0</v>
      </c>
      <c r="DV485">
        <v>0</v>
      </c>
      <c r="DW485">
        <v>2</v>
      </c>
      <c r="DX485" t="s">
        <v>357</v>
      </c>
      <c r="DY485">
        <v>2.8022</v>
      </c>
      <c r="DZ485">
        <v>2.71648</v>
      </c>
      <c r="EA485">
        <v>0.0616147</v>
      </c>
      <c r="EB485">
        <v>0.0601076</v>
      </c>
      <c r="EC485">
        <v>0.0881898</v>
      </c>
      <c r="ED485">
        <v>0.0825599</v>
      </c>
      <c r="EE485">
        <v>26112</v>
      </c>
      <c r="EF485">
        <v>22718.4</v>
      </c>
      <c r="EG485">
        <v>24945</v>
      </c>
      <c r="EH485">
        <v>23571.6</v>
      </c>
      <c r="EI485">
        <v>38904.6</v>
      </c>
      <c r="EJ485">
        <v>35841.2</v>
      </c>
      <c r="EK485">
        <v>45188</v>
      </c>
      <c r="EL485">
        <v>42113.6</v>
      </c>
      <c r="EM485">
        <v>1.64963</v>
      </c>
      <c r="EN485">
        <v>2.06165</v>
      </c>
      <c r="EO485">
        <v>-0.0568852</v>
      </c>
      <c r="EP485">
        <v>0</v>
      </c>
      <c r="EQ485">
        <v>29.1427</v>
      </c>
      <c r="ER485">
        <v>999.9</v>
      </c>
      <c r="ES485">
        <v>27.262</v>
      </c>
      <c r="ET485">
        <v>41.956</v>
      </c>
      <c r="EU485">
        <v>29.3893</v>
      </c>
      <c r="EV485">
        <v>53.4684</v>
      </c>
      <c r="EW485">
        <v>33.9183</v>
      </c>
      <c r="EX485">
        <v>2</v>
      </c>
      <c r="EY485">
        <v>0.565028</v>
      </c>
      <c r="EZ485">
        <v>4.95258</v>
      </c>
      <c r="FA485">
        <v>20.172</v>
      </c>
      <c r="FB485">
        <v>5.23271</v>
      </c>
      <c r="FC485">
        <v>11.992</v>
      </c>
      <c r="FD485">
        <v>4.9556</v>
      </c>
      <c r="FE485">
        <v>3.30393</v>
      </c>
      <c r="FF485">
        <v>9999</v>
      </c>
      <c r="FG485">
        <v>313.7</v>
      </c>
      <c r="FH485">
        <v>3956.2</v>
      </c>
      <c r="FI485">
        <v>9999</v>
      </c>
      <c r="FJ485">
        <v>1.86813</v>
      </c>
      <c r="FK485">
        <v>1.86401</v>
      </c>
      <c r="FL485">
        <v>1.87134</v>
      </c>
      <c r="FM485">
        <v>1.86262</v>
      </c>
      <c r="FN485">
        <v>1.86186</v>
      </c>
      <c r="FO485">
        <v>1.8682</v>
      </c>
      <c r="FP485">
        <v>1.85837</v>
      </c>
      <c r="FQ485">
        <v>1.86459</v>
      </c>
      <c r="FR485">
        <v>5</v>
      </c>
      <c r="FS485">
        <v>0</v>
      </c>
      <c r="FT485">
        <v>0</v>
      </c>
      <c r="FU485">
        <v>0</v>
      </c>
      <c r="FV485" t="s">
        <v>358</v>
      </c>
      <c r="FW485" t="s">
        <v>359</v>
      </c>
      <c r="FX485" t="s">
        <v>360</v>
      </c>
      <c r="FY485" t="s">
        <v>360</v>
      </c>
      <c r="FZ485" t="s">
        <v>360</v>
      </c>
      <c r="GA485" t="s">
        <v>360</v>
      </c>
      <c r="GB485">
        <v>0</v>
      </c>
      <c r="GC485">
        <v>100</v>
      </c>
      <c r="GD485">
        <v>100</v>
      </c>
      <c r="GE485">
        <v>1.202</v>
      </c>
      <c r="GF485">
        <v>0.0515</v>
      </c>
      <c r="GG485">
        <v>0.394990895927804</v>
      </c>
      <c r="GH485">
        <v>0.00311535208462502</v>
      </c>
      <c r="GI485">
        <v>-2.16445174003142e-06</v>
      </c>
      <c r="GJ485">
        <v>9.0383515404126e-10</v>
      </c>
      <c r="GK485">
        <v>0.0515542376217994</v>
      </c>
      <c r="GL485">
        <v>0</v>
      </c>
      <c r="GM485">
        <v>0</v>
      </c>
      <c r="GN485">
        <v>0</v>
      </c>
      <c r="GO485">
        <v>18</v>
      </c>
      <c r="GP485">
        <v>2154</v>
      </c>
      <c r="GQ485">
        <v>2</v>
      </c>
      <c r="GR485">
        <v>17</v>
      </c>
      <c r="GS485">
        <v>1639.5</v>
      </c>
      <c r="GT485">
        <v>1639.7</v>
      </c>
      <c r="GU485">
        <v>1.02295</v>
      </c>
      <c r="GV485">
        <v>2.41699</v>
      </c>
      <c r="GW485">
        <v>1.99829</v>
      </c>
      <c r="GX485">
        <v>2.65869</v>
      </c>
      <c r="GY485">
        <v>2.09351</v>
      </c>
      <c r="GZ485">
        <v>2.43408</v>
      </c>
      <c r="HA485">
        <v>45.6331</v>
      </c>
      <c r="HB485">
        <v>14.0795</v>
      </c>
      <c r="HC485">
        <v>18</v>
      </c>
      <c r="HD485">
        <v>393.129</v>
      </c>
      <c r="HE485">
        <v>671.14</v>
      </c>
      <c r="HF485">
        <v>22.9988</v>
      </c>
      <c r="HG485">
        <v>34.4402</v>
      </c>
      <c r="HH485">
        <v>29.9999</v>
      </c>
      <c r="HI485">
        <v>34.2908</v>
      </c>
      <c r="HJ485">
        <v>34.2822</v>
      </c>
      <c r="HK485">
        <v>20.5393</v>
      </c>
      <c r="HL485">
        <v>24.1769</v>
      </c>
      <c r="HM485">
        <v>5.92701</v>
      </c>
      <c r="HN485">
        <v>23</v>
      </c>
      <c r="HO485">
        <v>283.814</v>
      </c>
      <c r="HP485">
        <v>22.8464</v>
      </c>
      <c r="HQ485">
        <v>95.5691</v>
      </c>
      <c r="HR485">
        <v>98.9566</v>
      </c>
    </row>
    <row r="486" spans="1:226">
      <c r="A486">
        <v>470</v>
      </c>
      <c r="B486">
        <v>1656180173.6</v>
      </c>
      <c r="C486">
        <v>10377.0999999046</v>
      </c>
      <c r="D486" t="s">
        <v>1303</v>
      </c>
      <c r="E486" t="s">
        <v>1304</v>
      </c>
      <c r="F486">
        <v>5</v>
      </c>
      <c r="G486" t="s">
        <v>1286</v>
      </c>
      <c r="H486" t="s">
        <v>354</v>
      </c>
      <c r="I486">
        <v>1656180166.1</v>
      </c>
      <c r="J486">
        <f>(K486)/1000</f>
        <v>0</v>
      </c>
      <c r="K486">
        <f>IF(BF486, AN486, AH486)</f>
        <v>0</v>
      </c>
      <c r="L486">
        <f>IF(BF486, AI486, AG486)</f>
        <v>0</v>
      </c>
      <c r="M486">
        <f>BH486 - IF(AU486&gt;1, L486*BB486*100.0/(AW486*BV486), 0)</f>
        <v>0</v>
      </c>
      <c r="N486">
        <f>((T486-J486/2)*M486-L486)/(T486+J486/2)</f>
        <v>0</v>
      </c>
      <c r="O486">
        <f>N486*(BO486+BP486)/1000.0</f>
        <v>0</v>
      </c>
      <c r="P486">
        <f>(BH486 - IF(AU486&gt;1, L486*BB486*100.0/(AW486*BV486), 0))*(BO486+BP486)/1000.0</f>
        <v>0</v>
      </c>
      <c r="Q486">
        <f>2.0/((1/S486-1/R486)+SIGN(S486)*SQRT((1/S486-1/R486)*(1/S486-1/R486) + 4*BC486/((BC486+1)*(BC486+1))*(2*1/S486*1/R486-1/R486*1/R486)))</f>
        <v>0</v>
      </c>
      <c r="R486">
        <f>IF(LEFT(BD486,1)&lt;&gt;"0",IF(LEFT(BD486,1)="1",3.0,BE486),$D$5+$E$5*(BV486*BO486/($K$5*1000))+$F$5*(BV486*BO486/($K$5*1000))*MAX(MIN(BB486,$J$5),$I$5)*MAX(MIN(BB486,$J$5),$I$5)+$G$5*MAX(MIN(BB486,$J$5),$I$5)*(BV486*BO486/($K$5*1000))+$H$5*(BV486*BO486/($K$5*1000))*(BV486*BO486/($K$5*1000)))</f>
        <v>0</v>
      </c>
      <c r="S486">
        <f>J486*(1000-(1000*0.61365*exp(17.502*W486/(240.97+W486))/(BO486+BP486)+BJ486)/2)/(1000*0.61365*exp(17.502*W486/(240.97+W486))/(BO486+BP486)-BJ486)</f>
        <v>0</v>
      </c>
      <c r="T486">
        <f>1/((BC486+1)/(Q486/1.6)+1/(R486/1.37)) + BC486/((BC486+1)/(Q486/1.6) + BC486/(R486/1.37))</f>
        <v>0</v>
      </c>
      <c r="U486">
        <f>(AX486*BA486)</f>
        <v>0</v>
      </c>
      <c r="V486">
        <f>(BQ486+(U486+2*0.95*5.67E-8*(((BQ486+$B$7)+273)^4-(BQ486+273)^4)-44100*J486)/(1.84*29.3*R486+8*0.95*5.67E-8*(BQ486+273)^3))</f>
        <v>0</v>
      </c>
      <c r="W486">
        <f>($C$7*BR486+$D$7*BS486+$E$7*V486)</f>
        <v>0</v>
      </c>
      <c r="X486">
        <f>0.61365*exp(17.502*W486/(240.97+W486))</f>
        <v>0</v>
      </c>
      <c r="Y486">
        <f>(Z486/AA486*100)</f>
        <v>0</v>
      </c>
      <c r="Z486">
        <f>BJ486*(BO486+BP486)/1000</f>
        <v>0</v>
      </c>
      <c r="AA486">
        <f>0.61365*exp(17.502*BQ486/(240.97+BQ486))</f>
        <v>0</v>
      </c>
      <c r="AB486">
        <f>(X486-BJ486*(BO486+BP486)/1000)</f>
        <v>0</v>
      </c>
      <c r="AC486">
        <f>(-J486*44100)</f>
        <v>0</v>
      </c>
      <c r="AD486">
        <f>2*29.3*R486*0.92*(BQ486-W486)</f>
        <v>0</v>
      </c>
      <c r="AE486">
        <f>2*0.95*5.67E-8*(((BQ486+$B$7)+273)^4-(W486+273)^4)</f>
        <v>0</v>
      </c>
      <c r="AF486">
        <f>U486+AE486+AC486+AD486</f>
        <v>0</v>
      </c>
      <c r="AG486">
        <f>BN486*AU486*(BI486-BH486*(1000-AU486*BK486)/(1000-AU486*BJ486))/(100*BB486)</f>
        <v>0</v>
      </c>
      <c r="AH486">
        <f>1000*BN486*AU486*(BJ486-BK486)/(100*BB486*(1000-AU486*BJ486))</f>
        <v>0</v>
      </c>
      <c r="AI486">
        <f>(AJ486 - AK486 - BO486*1E3/(8.314*(BQ486+273.15)) * AM486/BN486 * AL486) * BN486/(100*BB486) * (1000 - BK486)/1000</f>
        <v>0</v>
      </c>
      <c r="AJ486">
        <v>313.419173007699</v>
      </c>
      <c r="AK486">
        <v>316.130066666667</v>
      </c>
      <c r="AL486">
        <v>-3.23060098703589</v>
      </c>
      <c r="AM486">
        <v>66.8780440013379</v>
      </c>
      <c r="AN486">
        <f>(AP486 - AO486 + BO486*1E3/(8.314*(BQ486+273.15)) * AR486/BN486 * AQ486) * BN486/(100*BB486) * 1000/(1000 - AP486)</f>
        <v>0</v>
      </c>
      <c r="AO486">
        <v>22.7553261209335</v>
      </c>
      <c r="AP486">
        <v>24.7205951048951</v>
      </c>
      <c r="AQ486">
        <v>-1.80095462647983e-06</v>
      </c>
      <c r="AR486">
        <v>78.9649868564254</v>
      </c>
      <c r="AS486">
        <v>43</v>
      </c>
      <c r="AT486">
        <v>9</v>
      </c>
      <c r="AU486">
        <f>IF(AS486*$H$13&gt;=AW486,1.0,(AW486/(AW486-AS486*$H$13)))</f>
        <v>0</v>
      </c>
      <c r="AV486">
        <f>(AU486-1)*100</f>
        <v>0</v>
      </c>
      <c r="AW486">
        <f>MAX(0,($B$13+$C$13*BV486)/(1+$D$13*BV486)*BO486/(BQ486+273)*$E$13)</f>
        <v>0</v>
      </c>
      <c r="AX486">
        <f>$B$11*BW486+$C$11*BX486+$F$11*CI486*(1-CL486)</f>
        <v>0</v>
      </c>
      <c r="AY486">
        <f>AX486*AZ486</f>
        <v>0</v>
      </c>
      <c r="AZ486">
        <f>($B$11*$D$9+$C$11*$D$9+$F$11*((CV486+CN486)/MAX(CV486+CN486+CW486, 0.1)*$I$9+CW486/MAX(CV486+CN486+CW486, 0.1)*$J$9))/($B$11+$C$11+$F$11)</f>
        <v>0</v>
      </c>
      <c r="BA486">
        <f>($B$11*$K$9+$C$11*$K$9+$F$11*((CV486+CN486)/MAX(CV486+CN486+CW486, 0.1)*$P$9+CW486/MAX(CV486+CN486+CW486, 0.1)*$Q$9))/($B$11+$C$11+$F$11)</f>
        <v>0</v>
      </c>
      <c r="BB486">
        <v>2.18</v>
      </c>
      <c r="BC486">
        <v>0.5</v>
      </c>
      <c r="BD486" t="s">
        <v>355</v>
      </c>
      <c r="BE486">
        <v>2</v>
      </c>
      <c r="BF486" t="b">
        <v>1</v>
      </c>
      <c r="BG486">
        <v>1656180166.1</v>
      </c>
      <c r="BH486">
        <v>330.359851851852</v>
      </c>
      <c r="BI486">
        <v>320.078962962963</v>
      </c>
      <c r="BJ486">
        <v>24.7302148148148</v>
      </c>
      <c r="BK486">
        <v>22.744962962963</v>
      </c>
      <c r="BL486">
        <v>329.142037037037</v>
      </c>
      <c r="BM486">
        <v>24.678662962963</v>
      </c>
      <c r="BN486">
        <v>500.005481481482</v>
      </c>
      <c r="BO486">
        <v>76.2887185185185</v>
      </c>
      <c r="BP486">
        <v>0.0999995814814815</v>
      </c>
      <c r="BQ486">
        <v>27.9346</v>
      </c>
      <c r="BR486">
        <v>28.2309111111111</v>
      </c>
      <c r="BS486">
        <v>999.9</v>
      </c>
      <c r="BT486">
        <v>0</v>
      </c>
      <c r="BU486">
        <v>0</v>
      </c>
      <c r="BV486">
        <v>9996.08703703704</v>
      </c>
      <c r="BW486">
        <v>0</v>
      </c>
      <c r="BX486">
        <v>2086.24925925926</v>
      </c>
      <c r="BY486">
        <v>10.2809385185185</v>
      </c>
      <c r="BZ486">
        <v>338.737111111111</v>
      </c>
      <c r="CA486">
        <v>327.528407407407</v>
      </c>
      <c r="CB486">
        <v>1.98525555555556</v>
      </c>
      <c r="CC486">
        <v>320.078962962963</v>
      </c>
      <c r="CD486">
        <v>22.744962962963</v>
      </c>
      <c r="CE486">
        <v>1.88663518518519</v>
      </c>
      <c r="CF486">
        <v>1.73518333333333</v>
      </c>
      <c r="CG486">
        <v>16.5237037037037</v>
      </c>
      <c r="CH486">
        <v>15.2148185185185</v>
      </c>
      <c r="CI486">
        <v>2000.01518518519</v>
      </c>
      <c r="CJ486">
        <v>0.979992703703704</v>
      </c>
      <c r="CK486">
        <v>0.0200071851851852</v>
      </c>
      <c r="CL486">
        <v>0</v>
      </c>
      <c r="CM486">
        <v>2.45878518518519</v>
      </c>
      <c r="CN486">
        <v>0</v>
      </c>
      <c r="CO486">
        <v>2905.9362962963</v>
      </c>
      <c r="CP486">
        <v>16705.5</v>
      </c>
      <c r="CQ486">
        <v>47.875</v>
      </c>
      <c r="CR486">
        <v>50.187</v>
      </c>
      <c r="CS486">
        <v>48.951</v>
      </c>
      <c r="CT486">
        <v>47.75</v>
      </c>
      <c r="CU486">
        <v>47.1663333333333</v>
      </c>
      <c r="CV486">
        <v>1959.99851851852</v>
      </c>
      <c r="CW486">
        <v>40.0140740740741</v>
      </c>
      <c r="CX486">
        <v>0</v>
      </c>
      <c r="CY486">
        <v>1656180172.8</v>
      </c>
      <c r="CZ486">
        <v>0</v>
      </c>
      <c r="DA486">
        <v>0</v>
      </c>
      <c r="DB486" t="s">
        <v>356</v>
      </c>
      <c r="DC486">
        <v>1656081796.1</v>
      </c>
      <c r="DD486">
        <v>1656081786.6</v>
      </c>
      <c r="DE486">
        <v>0</v>
      </c>
      <c r="DF486">
        <v>0.447</v>
      </c>
      <c r="DG486">
        <v>0.012</v>
      </c>
      <c r="DH486">
        <v>1.816</v>
      </c>
      <c r="DI486">
        <v>-0.091</v>
      </c>
      <c r="DJ486">
        <v>420</v>
      </c>
      <c r="DK486">
        <v>13</v>
      </c>
      <c r="DL486">
        <v>0.64</v>
      </c>
      <c r="DM486">
        <v>0.22</v>
      </c>
      <c r="DN486">
        <v>9.67818</v>
      </c>
      <c r="DO486">
        <v>12.4960460037523</v>
      </c>
      <c r="DP486">
        <v>1.21967568300553</v>
      </c>
      <c r="DQ486">
        <v>0</v>
      </c>
      <c r="DR486">
        <v>1.977424</v>
      </c>
      <c r="DS486">
        <v>0.010014484052523</v>
      </c>
      <c r="DT486">
        <v>0.0282252217706079</v>
      </c>
      <c r="DU486">
        <v>1</v>
      </c>
      <c r="DV486">
        <v>1</v>
      </c>
      <c r="DW486">
        <v>2</v>
      </c>
      <c r="DX486" t="s">
        <v>375</v>
      </c>
      <c r="DY486">
        <v>2.80219</v>
      </c>
      <c r="DZ486">
        <v>2.71651</v>
      </c>
      <c r="EA486">
        <v>0.0591357</v>
      </c>
      <c r="EB486">
        <v>0.0574941</v>
      </c>
      <c r="EC486">
        <v>0.0881954</v>
      </c>
      <c r="ED486">
        <v>0.0825971</v>
      </c>
      <c r="EE486">
        <v>26181.2</v>
      </c>
      <c r="EF486">
        <v>22781.8</v>
      </c>
      <c r="EG486">
        <v>24945.2</v>
      </c>
      <c r="EH486">
        <v>23571.8</v>
      </c>
      <c r="EI486">
        <v>38904.2</v>
      </c>
      <c r="EJ486">
        <v>35839.9</v>
      </c>
      <c r="EK486">
        <v>45188</v>
      </c>
      <c r="EL486">
        <v>42113.8</v>
      </c>
      <c r="EM486">
        <v>1.64983</v>
      </c>
      <c r="EN486">
        <v>2.06173</v>
      </c>
      <c r="EO486">
        <v>-0.0570342</v>
      </c>
      <c r="EP486">
        <v>0</v>
      </c>
      <c r="EQ486">
        <v>29.1339</v>
      </c>
      <c r="ER486">
        <v>999.9</v>
      </c>
      <c r="ES486">
        <v>27.237</v>
      </c>
      <c r="ET486">
        <v>41.956</v>
      </c>
      <c r="EU486">
        <v>29.3624</v>
      </c>
      <c r="EV486">
        <v>53.5684</v>
      </c>
      <c r="EW486">
        <v>33.9784</v>
      </c>
      <c r="EX486">
        <v>2</v>
      </c>
      <c r="EY486">
        <v>0.564675</v>
      </c>
      <c r="EZ486">
        <v>4.9499</v>
      </c>
      <c r="FA486">
        <v>20.1722</v>
      </c>
      <c r="FB486">
        <v>5.23346</v>
      </c>
      <c r="FC486">
        <v>11.992</v>
      </c>
      <c r="FD486">
        <v>4.9556</v>
      </c>
      <c r="FE486">
        <v>3.30393</v>
      </c>
      <c r="FF486">
        <v>9999</v>
      </c>
      <c r="FG486">
        <v>313.7</v>
      </c>
      <c r="FH486">
        <v>3956.5</v>
      </c>
      <c r="FI486">
        <v>9999</v>
      </c>
      <c r="FJ486">
        <v>1.86813</v>
      </c>
      <c r="FK486">
        <v>1.86401</v>
      </c>
      <c r="FL486">
        <v>1.87134</v>
      </c>
      <c r="FM486">
        <v>1.86261</v>
      </c>
      <c r="FN486">
        <v>1.86187</v>
      </c>
      <c r="FO486">
        <v>1.8682</v>
      </c>
      <c r="FP486">
        <v>1.85837</v>
      </c>
      <c r="FQ486">
        <v>1.86458</v>
      </c>
      <c r="FR486">
        <v>5</v>
      </c>
      <c r="FS486">
        <v>0</v>
      </c>
      <c r="FT486">
        <v>0</v>
      </c>
      <c r="FU486">
        <v>0</v>
      </c>
      <c r="FV486" t="s">
        <v>358</v>
      </c>
      <c r="FW486" t="s">
        <v>359</v>
      </c>
      <c r="FX486" t="s">
        <v>360</v>
      </c>
      <c r="FY486" t="s">
        <v>360</v>
      </c>
      <c r="FZ486" t="s">
        <v>360</v>
      </c>
      <c r="GA486" t="s">
        <v>360</v>
      </c>
      <c r="GB486">
        <v>0</v>
      </c>
      <c r="GC486">
        <v>100</v>
      </c>
      <c r="GD486">
        <v>100</v>
      </c>
      <c r="GE486">
        <v>1.171</v>
      </c>
      <c r="GF486">
        <v>0.0516</v>
      </c>
      <c r="GG486">
        <v>0.394990895927804</v>
      </c>
      <c r="GH486">
        <v>0.00311535208462502</v>
      </c>
      <c r="GI486">
        <v>-2.16445174003142e-06</v>
      </c>
      <c r="GJ486">
        <v>9.0383515404126e-10</v>
      </c>
      <c r="GK486">
        <v>0.0515542376217994</v>
      </c>
      <c r="GL486">
        <v>0</v>
      </c>
      <c r="GM486">
        <v>0</v>
      </c>
      <c r="GN486">
        <v>0</v>
      </c>
      <c r="GO486">
        <v>18</v>
      </c>
      <c r="GP486">
        <v>2154</v>
      </c>
      <c r="GQ486">
        <v>2</v>
      </c>
      <c r="GR486">
        <v>17</v>
      </c>
      <c r="GS486">
        <v>1639.6</v>
      </c>
      <c r="GT486">
        <v>1639.8</v>
      </c>
      <c r="GU486">
        <v>0.980225</v>
      </c>
      <c r="GV486">
        <v>2.41821</v>
      </c>
      <c r="GW486">
        <v>1.99829</v>
      </c>
      <c r="GX486">
        <v>2.65869</v>
      </c>
      <c r="GY486">
        <v>2.09351</v>
      </c>
      <c r="GZ486">
        <v>2.41455</v>
      </c>
      <c r="HA486">
        <v>45.6331</v>
      </c>
      <c r="HB486">
        <v>14.0707</v>
      </c>
      <c r="HC486">
        <v>18</v>
      </c>
      <c r="HD486">
        <v>393.24</v>
      </c>
      <c r="HE486">
        <v>671.186</v>
      </c>
      <c r="HF486">
        <v>22.9991</v>
      </c>
      <c r="HG486">
        <v>34.4398</v>
      </c>
      <c r="HH486">
        <v>29.9999</v>
      </c>
      <c r="HI486">
        <v>34.2908</v>
      </c>
      <c r="HJ486">
        <v>34.2804</v>
      </c>
      <c r="HK486">
        <v>19.6607</v>
      </c>
      <c r="HL486">
        <v>23.8959</v>
      </c>
      <c r="HM486">
        <v>5.92701</v>
      </c>
      <c r="HN486">
        <v>23</v>
      </c>
      <c r="HO486">
        <v>263.689</v>
      </c>
      <c r="HP486">
        <v>22.8464</v>
      </c>
      <c r="HQ486">
        <v>95.5694</v>
      </c>
      <c r="HR486">
        <v>98.9572</v>
      </c>
    </row>
    <row r="487" spans="1:226">
      <c r="A487">
        <v>471</v>
      </c>
      <c r="B487">
        <v>1656180178.6</v>
      </c>
      <c r="C487">
        <v>10382.0999999046</v>
      </c>
      <c r="D487" t="s">
        <v>1305</v>
      </c>
      <c r="E487" t="s">
        <v>1306</v>
      </c>
      <c r="F487">
        <v>5</v>
      </c>
      <c r="G487" t="s">
        <v>1286</v>
      </c>
      <c r="H487" t="s">
        <v>354</v>
      </c>
      <c r="I487">
        <v>1656180170.81429</v>
      </c>
      <c r="J487">
        <f>(K487)/1000</f>
        <v>0</v>
      </c>
      <c r="K487">
        <f>IF(BF487, AN487, AH487)</f>
        <v>0</v>
      </c>
      <c r="L487">
        <f>IF(BF487, AI487, AG487)</f>
        <v>0</v>
      </c>
      <c r="M487">
        <f>BH487 - IF(AU487&gt;1, L487*BB487*100.0/(AW487*BV487), 0)</f>
        <v>0</v>
      </c>
      <c r="N487">
        <f>((T487-J487/2)*M487-L487)/(T487+J487/2)</f>
        <v>0</v>
      </c>
      <c r="O487">
        <f>N487*(BO487+BP487)/1000.0</f>
        <v>0</v>
      </c>
      <c r="P487">
        <f>(BH487 - IF(AU487&gt;1, L487*BB487*100.0/(AW487*BV487), 0))*(BO487+BP487)/1000.0</f>
        <v>0</v>
      </c>
      <c r="Q487">
        <f>2.0/((1/S487-1/R487)+SIGN(S487)*SQRT((1/S487-1/R487)*(1/S487-1/R487) + 4*BC487/((BC487+1)*(BC487+1))*(2*1/S487*1/R487-1/R487*1/R487)))</f>
        <v>0</v>
      </c>
      <c r="R487">
        <f>IF(LEFT(BD487,1)&lt;&gt;"0",IF(LEFT(BD487,1)="1",3.0,BE487),$D$5+$E$5*(BV487*BO487/($K$5*1000))+$F$5*(BV487*BO487/($K$5*1000))*MAX(MIN(BB487,$J$5),$I$5)*MAX(MIN(BB487,$J$5),$I$5)+$G$5*MAX(MIN(BB487,$J$5),$I$5)*(BV487*BO487/($K$5*1000))+$H$5*(BV487*BO487/($K$5*1000))*(BV487*BO487/($K$5*1000)))</f>
        <v>0</v>
      </c>
      <c r="S487">
        <f>J487*(1000-(1000*0.61365*exp(17.502*W487/(240.97+W487))/(BO487+BP487)+BJ487)/2)/(1000*0.61365*exp(17.502*W487/(240.97+W487))/(BO487+BP487)-BJ487)</f>
        <v>0</v>
      </c>
      <c r="T487">
        <f>1/((BC487+1)/(Q487/1.6)+1/(R487/1.37)) + BC487/((BC487+1)/(Q487/1.6) + BC487/(R487/1.37))</f>
        <v>0</v>
      </c>
      <c r="U487">
        <f>(AX487*BA487)</f>
        <v>0</v>
      </c>
      <c r="V487">
        <f>(BQ487+(U487+2*0.95*5.67E-8*(((BQ487+$B$7)+273)^4-(BQ487+273)^4)-44100*J487)/(1.84*29.3*R487+8*0.95*5.67E-8*(BQ487+273)^3))</f>
        <v>0</v>
      </c>
      <c r="W487">
        <f>($C$7*BR487+$D$7*BS487+$E$7*V487)</f>
        <v>0</v>
      </c>
      <c r="X487">
        <f>0.61365*exp(17.502*W487/(240.97+W487))</f>
        <v>0</v>
      </c>
      <c r="Y487">
        <f>(Z487/AA487*100)</f>
        <v>0</v>
      </c>
      <c r="Z487">
        <f>BJ487*(BO487+BP487)/1000</f>
        <v>0</v>
      </c>
      <c r="AA487">
        <f>0.61365*exp(17.502*BQ487/(240.97+BQ487))</f>
        <v>0</v>
      </c>
      <c r="AB487">
        <f>(X487-BJ487*(BO487+BP487)/1000)</f>
        <v>0</v>
      </c>
      <c r="AC487">
        <f>(-J487*44100)</f>
        <v>0</v>
      </c>
      <c r="AD487">
        <f>2*29.3*R487*0.92*(BQ487-W487)</f>
        <v>0</v>
      </c>
      <c r="AE487">
        <f>2*0.95*5.67E-8*(((BQ487+$B$7)+273)^4-(W487+273)^4)</f>
        <v>0</v>
      </c>
      <c r="AF487">
        <f>U487+AE487+AC487+AD487</f>
        <v>0</v>
      </c>
      <c r="AG487">
        <f>BN487*AU487*(BI487-BH487*(1000-AU487*BK487)/(1000-AU487*BJ487))/(100*BB487)</f>
        <v>0</v>
      </c>
      <c r="AH487">
        <f>1000*BN487*AU487*(BJ487-BK487)/(100*BB487*(1000-AU487*BJ487))</f>
        <v>0</v>
      </c>
      <c r="AI487">
        <f>(AJ487 - AK487 - BO487*1E3/(8.314*(BQ487+273.15)) * AM487/BN487 * AL487) * BN487/(100*BB487) * (1000 - BK487)/1000</f>
        <v>0</v>
      </c>
      <c r="AJ487">
        <v>296.532881912033</v>
      </c>
      <c r="AK487">
        <v>299.809</v>
      </c>
      <c r="AL487">
        <v>-3.2698994605865</v>
      </c>
      <c r="AM487">
        <v>66.8780440013379</v>
      </c>
      <c r="AN487">
        <f>(AP487 - AO487 + BO487*1E3/(8.314*(BQ487+273.15)) * AR487/BN487 * AQ487) * BN487/(100*BB487) * 1000/(1000 - AP487)</f>
        <v>0</v>
      </c>
      <c r="AO487">
        <v>22.7751273735652</v>
      </c>
      <c r="AP487">
        <v>24.7314629370629</v>
      </c>
      <c r="AQ487">
        <v>0.000173220287510896</v>
      </c>
      <c r="AR487">
        <v>78.9649868564254</v>
      </c>
      <c r="AS487">
        <v>43</v>
      </c>
      <c r="AT487">
        <v>9</v>
      </c>
      <c r="AU487">
        <f>IF(AS487*$H$13&gt;=AW487,1.0,(AW487/(AW487-AS487*$H$13)))</f>
        <v>0</v>
      </c>
      <c r="AV487">
        <f>(AU487-1)*100</f>
        <v>0</v>
      </c>
      <c r="AW487">
        <f>MAX(0,($B$13+$C$13*BV487)/(1+$D$13*BV487)*BO487/(BQ487+273)*$E$13)</f>
        <v>0</v>
      </c>
      <c r="AX487">
        <f>$B$11*BW487+$C$11*BX487+$F$11*CI487*(1-CL487)</f>
        <v>0</v>
      </c>
      <c r="AY487">
        <f>AX487*AZ487</f>
        <v>0</v>
      </c>
      <c r="AZ487">
        <f>($B$11*$D$9+$C$11*$D$9+$F$11*((CV487+CN487)/MAX(CV487+CN487+CW487, 0.1)*$I$9+CW487/MAX(CV487+CN487+CW487, 0.1)*$J$9))/($B$11+$C$11+$F$11)</f>
        <v>0</v>
      </c>
      <c r="BA487">
        <f>($B$11*$K$9+$C$11*$K$9+$F$11*((CV487+CN487)/MAX(CV487+CN487+CW487, 0.1)*$P$9+CW487/MAX(CV487+CN487+CW487, 0.1)*$Q$9))/($B$11+$C$11+$F$11)</f>
        <v>0</v>
      </c>
      <c r="BB487">
        <v>2.18</v>
      </c>
      <c r="BC487">
        <v>0.5</v>
      </c>
      <c r="BD487" t="s">
        <v>355</v>
      </c>
      <c r="BE487">
        <v>2</v>
      </c>
      <c r="BF487" t="b">
        <v>1</v>
      </c>
      <c r="BG487">
        <v>1656180170.81429</v>
      </c>
      <c r="BH487">
        <v>315.517357142857</v>
      </c>
      <c r="BI487">
        <v>304.441857142857</v>
      </c>
      <c r="BJ487">
        <v>24.72365</v>
      </c>
      <c r="BK487">
        <v>22.7596035714286</v>
      </c>
      <c r="BL487">
        <v>314.32925</v>
      </c>
      <c r="BM487">
        <v>24.6721107142857</v>
      </c>
      <c r="BN487">
        <v>499.995071428571</v>
      </c>
      <c r="BO487">
        <v>76.28905</v>
      </c>
      <c r="BP487">
        <v>0.0999752785714286</v>
      </c>
      <c r="BQ487">
        <v>27.934825</v>
      </c>
      <c r="BR487">
        <v>28.2193035714286</v>
      </c>
      <c r="BS487">
        <v>999.9</v>
      </c>
      <c r="BT487">
        <v>0</v>
      </c>
      <c r="BU487">
        <v>0</v>
      </c>
      <c r="BV487">
        <v>10004.5946428571</v>
      </c>
      <c r="BW487">
        <v>0</v>
      </c>
      <c r="BX487">
        <v>2072.51928571429</v>
      </c>
      <c r="BY487">
        <v>11.0754757142857</v>
      </c>
      <c r="BZ487">
        <v>323.515857142857</v>
      </c>
      <c r="CA487">
        <v>311.531785714286</v>
      </c>
      <c r="CB487">
        <v>1.96405</v>
      </c>
      <c r="CC487">
        <v>304.441857142857</v>
      </c>
      <c r="CD487">
        <v>22.7596035714286</v>
      </c>
      <c r="CE487">
        <v>1.88614321428571</v>
      </c>
      <c r="CF487">
        <v>1.73630892857143</v>
      </c>
      <c r="CG487">
        <v>16.5196107142857</v>
      </c>
      <c r="CH487">
        <v>15.2249035714286</v>
      </c>
      <c r="CI487">
        <v>2000.01607142857</v>
      </c>
      <c r="CJ487">
        <v>0.979992678571428</v>
      </c>
      <c r="CK487">
        <v>0.0200072107142857</v>
      </c>
      <c r="CL487">
        <v>0</v>
      </c>
      <c r="CM487">
        <v>2.48517857142857</v>
      </c>
      <c r="CN487">
        <v>0</v>
      </c>
      <c r="CO487">
        <v>2900.54214285714</v>
      </c>
      <c r="CP487">
        <v>16705.5035714286</v>
      </c>
      <c r="CQ487">
        <v>47.875</v>
      </c>
      <c r="CR487">
        <v>50.187</v>
      </c>
      <c r="CS487">
        <v>48.94375</v>
      </c>
      <c r="CT487">
        <v>47.75</v>
      </c>
      <c r="CU487">
        <v>47.1515714285714</v>
      </c>
      <c r="CV487">
        <v>1959.99785714286</v>
      </c>
      <c r="CW487">
        <v>40.0153571428571</v>
      </c>
      <c r="CX487">
        <v>0</v>
      </c>
      <c r="CY487">
        <v>1656180177.6</v>
      </c>
      <c r="CZ487">
        <v>0</v>
      </c>
      <c r="DA487">
        <v>0</v>
      </c>
      <c r="DB487" t="s">
        <v>356</v>
      </c>
      <c r="DC487">
        <v>1656081796.1</v>
      </c>
      <c r="DD487">
        <v>1656081786.6</v>
      </c>
      <c r="DE487">
        <v>0</v>
      </c>
      <c r="DF487">
        <v>0.447</v>
      </c>
      <c r="DG487">
        <v>0.012</v>
      </c>
      <c r="DH487">
        <v>1.816</v>
      </c>
      <c r="DI487">
        <v>-0.091</v>
      </c>
      <c r="DJ487">
        <v>420</v>
      </c>
      <c r="DK487">
        <v>13</v>
      </c>
      <c r="DL487">
        <v>0.64</v>
      </c>
      <c r="DM487">
        <v>0.22</v>
      </c>
      <c r="DN487">
        <v>10.4499255</v>
      </c>
      <c r="DO487">
        <v>10.2761768105066</v>
      </c>
      <c r="DP487">
        <v>1.00121013287908</v>
      </c>
      <c r="DQ487">
        <v>0</v>
      </c>
      <c r="DR487">
        <v>1.97471225</v>
      </c>
      <c r="DS487">
        <v>-0.196179849906193</v>
      </c>
      <c r="DT487">
        <v>0.0309342676079053</v>
      </c>
      <c r="DU487">
        <v>0</v>
      </c>
      <c r="DV487">
        <v>0</v>
      </c>
      <c r="DW487">
        <v>2</v>
      </c>
      <c r="DX487" t="s">
        <v>357</v>
      </c>
      <c r="DY487">
        <v>2.8024</v>
      </c>
      <c r="DZ487">
        <v>2.71672</v>
      </c>
      <c r="EA487">
        <v>0.0565736</v>
      </c>
      <c r="EB487">
        <v>0.0547954</v>
      </c>
      <c r="EC487">
        <v>0.0882233</v>
      </c>
      <c r="ED487">
        <v>0.082681</v>
      </c>
      <c r="EE487">
        <v>26252.2</v>
      </c>
      <c r="EF487">
        <v>22846.8</v>
      </c>
      <c r="EG487">
        <v>24945</v>
      </c>
      <c r="EH487">
        <v>23571.6</v>
      </c>
      <c r="EI487">
        <v>38902.8</v>
      </c>
      <c r="EJ487">
        <v>35836.4</v>
      </c>
      <c r="EK487">
        <v>45187.8</v>
      </c>
      <c r="EL487">
        <v>42113.7</v>
      </c>
      <c r="EM487">
        <v>1.65033</v>
      </c>
      <c r="EN487">
        <v>2.0616</v>
      </c>
      <c r="EO487">
        <v>-0.0543967</v>
      </c>
      <c r="EP487">
        <v>0</v>
      </c>
      <c r="EQ487">
        <v>29.1262</v>
      </c>
      <c r="ER487">
        <v>999.9</v>
      </c>
      <c r="ES487">
        <v>27.237</v>
      </c>
      <c r="ET487">
        <v>41.956</v>
      </c>
      <c r="EU487">
        <v>29.3613</v>
      </c>
      <c r="EV487">
        <v>53.2784</v>
      </c>
      <c r="EW487">
        <v>34.0264</v>
      </c>
      <c r="EX487">
        <v>2</v>
      </c>
      <c r="EY487">
        <v>0.564682</v>
      </c>
      <c r="EZ487">
        <v>4.95144</v>
      </c>
      <c r="FA487">
        <v>20.1723</v>
      </c>
      <c r="FB487">
        <v>5.23316</v>
      </c>
      <c r="FC487">
        <v>11.992</v>
      </c>
      <c r="FD487">
        <v>4.9554</v>
      </c>
      <c r="FE487">
        <v>3.3039</v>
      </c>
      <c r="FF487">
        <v>9999</v>
      </c>
      <c r="FG487">
        <v>313.7</v>
      </c>
      <c r="FH487">
        <v>3956.5</v>
      </c>
      <c r="FI487">
        <v>9999</v>
      </c>
      <c r="FJ487">
        <v>1.86813</v>
      </c>
      <c r="FK487">
        <v>1.86401</v>
      </c>
      <c r="FL487">
        <v>1.87134</v>
      </c>
      <c r="FM487">
        <v>1.86261</v>
      </c>
      <c r="FN487">
        <v>1.86188</v>
      </c>
      <c r="FO487">
        <v>1.86821</v>
      </c>
      <c r="FP487">
        <v>1.85837</v>
      </c>
      <c r="FQ487">
        <v>1.8646</v>
      </c>
      <c r="FR487">
        <v>5</v>
      </c>
      <c r="FS487">
        <v>0</v>
      </c>
      <c r="FT487">
        <v>0</v>
      </c>
      <c r="FU487">
        <v>0</v>
      </c>
      <c r="FV487" t="s">
        <v>358</v>
      </c>
      <c r="FW487" t="s">
        <v>359</v>
      </c>
      <c r="FX487" t="s">
        <v>360</v>
      </c>
      <c r="FY487" t="s">
        <v>360</v>
      </c>
      <c r="FZ487" t="s">
        <v>360</v>
      </c>
      <c r="GA487" t="s">
        <v>360</v>
      </c>
      <c r="GB487">
        <v>0</v>
      </c>
      <c r="GC487">
        <v>100</v>
      </c>
      <c r="GD487">
        <v>100</v>
      </c>
      <c r="GE487">
        <v>1.138</v>
      </c>
      <c r="GF487">
        <v>0.0516</v>
      </c>
      <c r="GG487">
        <v>0.394990895927804</v>
      </c>
      <c r="GH487">
        <v>0.00311535208462502</v>
      </c>
      <c r="GI487">
        <v>-2.16445174003142e-06</v>
      </c>
      <c r="GJ487">
        <v>9.0383515404126e-10</v>
      </c>
      <c r="GK487">
        <v>0.0515542376217994</v>
      </c>
      <c r="GL487">
        <v>0</v>
      </c>
      <c r="GM487">
        <v>0</v>
      </c>
      <c r="GN487">
        <v>0</v>
      </c>
      <c r="GO487">
        <v>18</v>
      </c>
      <c r="GP487">
        <v>2154</v>
      </c>
      <c r="GQ487">
        <v>2</v>
      </c>
      <c r="GR487">
        <v>17</v>
      </c>
      <c r="GS487">
        <v>1639.7</v>
      </c>
      <c r="GT487">
        <v>1639.9</v>
      </c>
      <c r="GU487">
        <v>0.932617</v>
      </c>
      <c r="GV487">
        <v>2.42798</v>
      </c>
      <c r="GW487">
        <v>1.99829</v>
      </c>
      <c r="GX487">
        <v>2.65869</v>
      </c>
      <c r="GY487">
        <v>2.09351</v>
      </c>
      <c r="GZ487">
        <v>2.39868</v>
      </c>
      <c r="HA487">
        <v>45.6331</v>
      </c>
      <c r="HB487">
        <v>14.062</v>
      </c>
      <c r="HC487">
        <v>18</v>
      </c>
      <c r="HD487">
        <v>393.518</v>
      </c>
      <c r="HE487">
        <v>671.063</v>
      </c>
      <c r="HF487">
        <v>22.9998</v>
      </c>
      <c r="HG487">
        <v>34.4371</v>
      </c>
      <c r="HH487">
        <v>30</v>
      </c>
      <c r="HI487">
        <v>34.2908</v>
      </c>
      <c r="HJ487">
        <v>34.2791</v>
      </c>
      <c r="HK487">
        <v>18.6996</v>
      </c>
      <c r="HL487">
        <v>23.8959</v>
      </c>
      <c r="HM487">
        <v>5.92701</v>
      </c>
      <c r="HN487">
        <v>23</v>
      </c>
      <c r="HO487">
        <v>250.227</v>
      </c>
      <c r="HP487">
        <v>22.8464</v>
      </c>
      <c r="HQ487">
        <v>95.5688</v>
      </c>
      <c r="HR487">
        <v>98.9567</v>
      </c>
    </row>
    <row r="488" spans="1:226">
      <c r="A488">
        <v>472</v>
      </c>
      <c r="B488">
        <v>1656180183.6</v>
      </c>
      <c r="C488">
        <v>10387.0999999046</v>
      </c>
      <c r="D488" t="s">
        <v>1307</v>
      </c>
      <c r="E488" t="s">
        <v>1308</v>
      </c>
      <c r="F488">
        <v>5</v>
      </c>
      <c r="G488" t="s">
        <v>1286</v>
      </c>
      <c r="H488" t="s">
        <v>354</v>
      </c>
      <c r="I488">
        <v>1656180176.1</v>
      </c>
      <c r="J488">
        <f>(K488)/1000</f>
        <v>0</v>
      </c>
      <c r="K488">
        <f>IF(BF488, AN488, AH488)</f>
        <v>0</v>
      </c>
      <c r="L488">
        <f>IF(BF488, AI488, AG488)</f>
        <v>0</v>
      </c>
      <c r="M488">
        <f>BH488 - IF(AU488&gt;1, L488*BB488*100.0/(AW488*BV488), 0)</f>
        <v>0</v>
      </c>
      <c r="N488">
        <f>((T488-J488/2)*M488-L488)/(T488+J488/2)</f>
        <v>0</v>
      </c>
      <c r="O488">
        <f>N488*(BO488+BP488)/1000.0</f>
        <v>0</v>
      </c>
      <c r="P488">
        <f>(BH488 - IF(AU488&gt;1, L488*BB488*100.0/(AW488*BV488), 0))*(BO488+BP488)/1000.0</f>
        <v>0</v>
      </c>
      <c r="Q488">
        <f>2.0/((1/S488-1/R488)+SIGN(S488)*SQRT((1/S488-1/R488)*(1/S488-1/R488) + 4*BC488/((BC488+1)*(BC488+1))*(2*1/S488*1/R488-1/R488*1/R488)))</f>
        <v>0</v>
      </c>
      <c r="R488">
        <f>IF(LEFT(BD488,1)&lt;&gt;"0",IF(LEFT(BD488,1)="1",3.0,BE488),$D$5+$E$5*(BV488*BO488/($K$5*1000))+$F$5*(BV488*BO488/($K$5*1000))*MAX(MIN(BB488,$J$5),$I$5)*MAX(MIN(BB488,$J$5),$I$5)+$G$5*MAX(MIN(BB488,$J$5),$I$5)*(BV488*BO488/($K$5*1000))+$H$5*(BV488*BO488/($K$5*1000))*(BV488*BO488/($K$5*1000)))</f>
        <v>0</v>
      </c>
      <c r="S488">
        <f>J488*(1000-(1000*0.61365*exp(17.502*W488/(240.97+W488))/(BO488+BP488)+BJ488)/2)/(1000*0.61365*exp(17.502*W488/(240.97+W488))/(BO488+BP488)-BJ488)</f>
        <v>0</v>
      </c>
      <c r="T488">
        <f>1/((BC488+1)/(Q488/1.6)+1/(R488/1.37)) + BC488/((BC488+1)/(Q488/1.6) + BC488/(R488/1.37))</f>
        <v>0</v>
      </c>
      <c r="U488">
        <f>(AX488*BA488)</f>
        <v>0</v>
      </c>
      <c r="V488">
        <f>(BQ488+(U488+2*0.95*5.67E-8*(((BQ488+$B$7)+273)^4-(BQ488+273)^4)-44100*J488)/(1.84*29.3*R488+8*0.95*5.67E-8*(BQ488+273)^3))</f>
        <v>0</v>
      </c>
      <c r="W488">
        <f>($C$7*BR488+$D$7*BS488+$E$7*V488)</f>
        <v>0</v>
      </c>
      <c r="X488">
        <f>0.61365*exp(17.502*W488/(240.97+W488))</f>
        <v>0</v>
      </c>
      <c r="Y488">
        <f>(Z488/AA488*100)</f>
        <v>0</v>
      </c>
      <c r="Z488">
        <f>BJ488*(BO488+BP488)/1000</f>
        <v>0</v>
      </c>
      <c r="AA488">
        <f>0.61365*exp(17.502*BQ488/(240.97+BQ488))</f>
        <v>0</v>
      </c>
      <c r="AB488">
        <f>(X488-BJ488*(BO488+BP488)/1000)</f>
        <v>0</v>
      </c>
      <c r="AC488">
        <f>(-J488*44100)</f>
        <v>0</v>
      </c>
      <c r="AD488">
        <f>2*29.3*R488*0.92*(BQ488-W488)</f>
        <v>0</v>
      </c>
      <c r="AE488">
        <f>2*0.95*5.67E-8*(((BQ488+$B$7)+273)^4-(W488+273)^4)</f>
        <v>0</v>
      </c>
      <c r="AF488">
        <f>U488+AE488+AC488+AD488</f>
        <v>0</v>
      </c>
      <c r="AG488">
        <f>BN488*AU488*(BI488-BH488*(1000-AU488*BK488)/(1000-AU488*BJ488))/(100*BB488)</f>
        <v>0</v>
      </c>
      <c r="AH488">
        <f>1000*BN488*AU488*(BJ488-BK488)/(100*BB488*(1000-AU488*BJ488))</f>
        <v>0</v>
      </c>
      <c r="AI488">
        <f>(AJ488 - AK488 - BO488*1E3/(8.314*(BQ488+273.15)) * AM488/BN488 * AL488) * BN488/(100*BB488) * (1000 - BK488)/1000</f>
        <v>0</v>
      </c>
      <c r="AJ488">
        <v>279.563053236026</v>
      </c>
      <c r="AK488">
        <v>283.502363636364</v>
      </c>
      <c r="AL488">
        <v>-3.26409873092912</v>
      </c>
      <c r="AM488">
        <v>66.8780440013379</v>
      </c>
      <c r="AN488">
        <f>(AP488 - AO488 + BO488*1E3/(8.314*(BQ488+273.15)) * AR488/BN488 * AQ488) * BN488/(100*BB488) * 1000/(1000 - AP488)</f>
        <v>0</v>
      </c>
      <c r="AO488">
        <v>22.8024823991133</v>
      </c>
      <c r="AP488">
        <v>24.7437055944056</v>
      </c>
      <c r="AQ488">
        <v>0.000385857182644906</v>
      </c>
      <c r="AR488">
        <v>78.9649868564254</v>
      </c>
      <c r="AS488">
        <v>43</v>
      </c>
      <c r="AT488">
        <v>9</v>
      </c>
      <c r="AU488">
        <f>IF(AS488*$H$13&gt;=AW488,1.0,(AW488/(AW488-AS488*$H$13)))</f>
        <v>0</v>
      </c>
      <c r="AV488">
        <f>(AU488-1)*100</f>
        <v>0</v>
      </c>
      <c r="AW488">
        <f>MAX(0,($B$13+$C$13*BV488)/(1+$D$13*BV488)*BO488/(BQ488+273)*$E$13)</f>
        <v>0</v>
      </c>
      <c r="AX488">
        <f>$B$11*BW488+$C$11*BX488+$F$11*CI488*(1-CL488)</f>
        <v>0</v>
      </c>
      <c r="AY488">
        <f>AX488*AZ488</f>
        <v>0</v>
      </c>
      <c r="AZ488">
        <f>($B$11*$D$9+$C$11*$D$9+$F$11*((CV488+CN488)/MAX(CV488+CN488+CW488, 0.1)*$I$9+CW488/MAX(CV488+CN488+CW488, 0.1)*$J$9))/($B$11+$C$11+$F$11)</f>
        <v>0</v>
      </c>
      <c r="BA488">
        <f>($B$11*$K$9+$C$11*$K$9+$F$11*((CV488+CN488)/MAX(CV488+CN488+CW488, 0.1)*$P$9+CW488/MAX(CV488+CN488+CW488, 0.1)*$Q$9))/($B$11+$C$11+$F$11)</f>
        <v>0</v>
      </c>
      <c r="BB488">
        <v>2.18</v>
      </c>
      <c r="BC488">
        <v>0.5</v>
      </c>
      <c r="BD488" t="s">
        <v>355</v>
      </c>
      <c r="BE488">
        <v>2</v>
      </c>
      <c r="BF488" t="b">
        <v>1</v>
      </c>
      <c r="BG488">
        <v>1656180176.1</v>
      </c>
      <c r="BH488">
        <v>298.742481481481</v>
      </c>
      <c r="BI488">
        <v>286.958185185185</v>
      </c>
      <c r="BJ488">
        <v>24.7278962962963</v>
      </c>
      <c r="BK488">
        <v>22.7838518518518</v>
      </c>
      <c r="BL488">
        <v>297.588518518519</v>
      </c>
      <c r="BM488">
        <v>24.6763518518519</v>
      </c>
      <c r="BN488">
        <v>499.984925925926</v>
      </c>
      <c r="BO488">
        <v>76.2897037037037</v>
      </c>
      <c r="BP488">
        <v>0.0999551</v>
      </c>
      <c r="BQ488">
        <v>27.9357666666667</v>
      </c>
      <c r="BR488">
        <v>28.2120888888889</v>
      </c>
      <c r="BS488">
        <v>999.9</v>
      </c>
      <c r="BT488">
        <v>0</v>
      </c>
      <c r="BU488">
        <v>0</v>
      </c>
      <c r="BV488">
        <v>10014.8777777778</v>
      </c>
      <c r="BW488">
        <v>0</v>
      </c>
      <c r="BX488">
        <v>2033.41518518519</v>
      </c>
      <c r="BY488">
        <v>11.7842296296296</v>
      </c>
      <c r="BZ488">
        <v>306.316962962963</v>
      </c>
      <c r="CA488">
        <v>293.648333333333</v>
      </c>
      <c r="CB488">
        <v>1.94404555555556</v>
      </c>
      <c r="CC488">
        <v>286.958185185185</v>
      </c>
      <c r="CD488">
        <v>22.7838518518518</v>
      </c>
      <c r="CE488">
        <v>1.88648407407407</v>
      </c>
      <c r="CF488">
        <v>1.73817407407407</v>
      </c>
      <c r="CG488">
        <v>16.5224407407407</v>
      </c>
      <c r="CH488">
        <v>15.2416074074074</v>
      </c>
      <c r="CI488">
        <v>2000.01888888889</v>
      </c>
      <c r="CJ488">
        <v>0.979992814814815</v>
      </c>
      <c r="CK488">
        <v>0.0200070703703704</v>
      </c>
      <c r="CL488">
        <v>0</v>
      </c>
      <c r="CM488">
        <v>2.4693037037037</v>
      </c>
      <c r="CN488">
        <v>0</v>
      </c>
      <c r="CO488">
        <v>2893.56333333333</v>
      </c>
      <c r="CP488">
        <v>16705.5259259259</v>
      </c>
      <c r="CQ488">
        <v>47.875</v>
      </c>
      <c r="CR488">
        <v>50.187</v>
      </c>
      <c r="CS488">
        <v>48.937</v>
      </c>
      <c r="CT488">
        <v>47.7453333333333</v>
      </c>
      <c r="CU488">
        <v>47.1318888888889</v>
      </c>
      <c r="CV488">
        <v>1960.00037037037</v>
      </c>
      <c r="CW488">
        <v>40.0155555555556</v>
      </c>
      <c r="CX488">
        <v>0</v>
      </c>
      <c r="CY488">
        <v>1656180183</v>
      </c>
      <c r="CZ488">
        <v>0</v>
      </c>
      <c r="DA488">
        <v>0</v>
      </c>
      <c r="DB488" t="s">
        <v>356</v>
      </c>
      <c r="DC488">
        <v>1656081796.1</v>
      </c>
      <c r="DD488">
        <v>1656081786.6</v>
      </c>
      <c r="DE488">
        <v>0</v>
      </c>
      <c r="DF488">
        <v>0.447</v>
      </c>
      <c r="DG488">
        <v>0.012</v>
      </c>
      <c r="DH488">
        <v>1.816</v>
      </c>
      <c r="DI488">
        <v>-0.091</v>
      </c>
      <c r="DJ488">
        <v>420</v>
      </c>
      <c r="DK488">
        <v>13</v>
      </c>
      <c r="DL488">
        <v>0.64</v>
      </c>
      <c r="DM488">
        <v>0.22</v>
      </c>
      <c r="DN488">
        <v>11.4185425</v>
      </c>
      <c r="DO488">
        <v>8.02686191369604</v>
      </c>
      <c r="DP488">
        <v>0.773191243124074</v>
      </c>
      <c r="DQ488">
        <v>0</v>
      </c>
      <c r="DR488">
        <v>1.9559745</v>
      </c>
      <c r="DS488">
        <v>-0.235779061913698</v>
      </c>
      <c r="DT488">
        <v>0.0254034822366935</v>
      </c>
      <c r="DU488">
        <v>0</v>
      </c>
      <c r="DV488">
        <v>0</v>
      </c>
      <c r="DW488">
        <v>2</v>
      </c>
      <c r="DX488" t="s">
        <v>357</v>
      </c>
      <c r="DY488">
        <v>2.80232</v>
      </c>
      <c r="DZ488">
        <v>2.71678</v>
      </c>
      <c r="EA488">
        <v>0.0539702</v>
      </c>
      <c r="EB488">
        <v>0.0520445</v>
      </c>
      <c r="EC488">
        <v>0.0882538</v>
      </c>
      <c r="ED488">
        <v>0.0827061</v>
      </c>
      <c r="EE488">
        <v>26324.6</v>
      </c>
      <c r="EF488">
        <v>22913.6</v>
      </c>
      <c r="EG488">
        <v>24945</v>
      </c>
      <c r="EH488">
        <v>23571.9</v>
      </c>
      <c r="EI488">
        <v>38901.6</v>
      </c>
      <c r="EJ488">
        <v>35836</v>
      </c>
      <c r="EK488">
        <v>45188</v>
      </c>
      <c r="EL488">
        <v>42114.4</v>
      </c>
      <c r="EM488">
        <v>1.65058</v>
      </c>
      <c r="EN488">
        <v>2.06165</v>
      </c>
      <c r="EO488">
        <v>-0.0569373</v>
      </c>
      <c r="EP488">
        <v>0</v>
      </c>
      <c r="EQ488">
        <v>29.1203</v>
      </c>
      <c r="ER488">
        <v>999.9</v>
      </c>
      <c r="ES488">
        <v>27.237</v>
      </c>
      <c r="ET488">
        <v>41.976</v>
      </c>
      <c r="EU488">
        <v>29.3954</v>
      </c>
      <c r="EV488">
        <v>53.1984</v>
      </c>
      <c r="EW488">
        <v>34.1066</v>
      </c>
      <c r="EX488">
        <v>2</v>
      </c>
      <c r="EY488">
        <v>0.564606</v>
      </c>
      <c r="EZ488">
        <v>4.95531</v>
      </c>
      <c r="FA488">
        <v>20.1724</v>
      </c>
      <c r="FB488">
        <v>5.23301</v>
      </c>
      <c r="FC488">
        <v>11.992</v>
      </c>
      <c r="FD488">
        <v>4.95565</v>
      </c>
      <c r="FE488">
        <v>3.30398</v>
      </c>
      <c r="FF488">
        <v>9999</v>
      </c>
      <c r="FG488">
        <v>313.7</v>
      </c>
      <c r="FH488">
        <v>3956.5</v>
      </c>
      <c r="FI488">
        <v>9999</v>
      </c>
      <c r="FJ488">
        <v>1.86813</v>
      </c>
      <c r="FK488">
        <v>1.86401</v>
      </c>
      <c r="FL488">
        <v>1.87134</v>
      </c>
      <c r="FM488">
        <v>1.86258</v>
      </c>
      <c r="FN488">
        <v>1.86187</v>
      </c>
      <c r="FO488">
        <v>1.8682</v>
      </c>
      <c r="FP488">
        <v>1.85837</v>
      </c>
      <c r="FQ488">
        <v>1.86459</v>
      </c>
      <c r="FR488">
        <v>5</v>
      </c>
      <c r="FS488">
        <v>0</v>
      </c>
      <c r="FT488">
        <v>0</v>
      </c>
      <c r="FU488">
        <v>0</v>
      </c>
      <c r="FV488" t="s">
        <v>358</v>
      </c>
      <c r="FW488" t="s">
        <v>359</v>
      </c>
      <c r="FX488" t="s">
        <v>360</v>
      </c>
      <c r="FY488" t="s">
        <v>360</v>
      </c>
      <c r="FZ488" t="s">
        <v>360</v>
      </c>
      <c r="GA488" t="s">
        <v>360</v>
      </c>
      <c r="GB488">
        <v>0</v>
      </c>
      <c r="GC488">
        <v>100</v>
      </c>
      <c r="GD488">
        <v>100</v>
      </c>
      <c r="GE488">
        <v>1.104</v>
      </c>
      <c r="GF488">
        <v>0.0515</v>
      </c>
      <c r="GG488">
        <v>0.394990895927804</v>
      </c>
      <c r="GH488">
        <v>0.00311535208462502</v>
      </c>
      <c r="GI488">
        <v>-2.16445174003142e-06</v>
      </c>
      <c r="GJ488">
        <v>9.0383515404126e-10</v>
      </c>
      <c r="GK488">
        <v>0.0515542376217994</v>
      </c>
      <c r="GL488">
        <v>0</v>
      </c>
      <c r="GM488">
        <v>0</v>
      </c>
      <c r="GN488">
        <v>0</v>
      </c>
      <c r="GO488">
        <v>18</v>
      </c>
      <c r="GP488">
        <v>2154</v>
      </c>
      <c r="GQ488">
        <v>2</v>
      </c>
      <c r="GR488">
        <v>17</v>
      </c>
      <c r="GS488">
        <v>1639.8</v>
      </c>
      <c r="GT488">
        <v>1640</v>
      </c>
      <c r="GU488">
        <v>0.887451</v>
      </c>
      <c r="GV488">
        <v>2.43896</v>
      </c>
      <c r="GW488">
        <v>1.99829</v>
      </c>
      <c r="GX488">
        <v>2.65869</v>
      </c>
      <c r="GY488">
        <v>2.09351</v>
      </c>
      <c r="GZ488">
        <v>2.35962</v>
      </c>
      <c r="HA488">
        <v>45.6618</v>
      </c>
      <c r="HB488">
        <v>14.062</v>
      </c>
      <c r="HC488">
        <v>18</v>
      </c>
      <c r="HD488">
        <v>393.657</v>
      </c>
      <c r="HE488">
        <v>671.106</v>
      </c>
      <c r="HF488">
        <v>23.0005</v>
      </c>
      <c r="HG488">
        <v>34.4371</v>
      </c>
      <c r="HH488">
        <v>29.9999</v>
      </c>
      <c r="HI488">
        <v>34.2908</v>
      </c>
      <c r="HJ488">
        <v>34.2791</v>
      </c>
      <c r="HK488">
        <v>17.8047</v>
      </c>
      <c r="HL488">
        <v>23.8959</v>
      </c>
      <c r="HM488">
        <v>5.92701</v>
      </c>
      <c r="HN488">
        <v>23</v>
      </c>
      <c r="HO488">
        <v>230.123</v>
      </c>
      <c r="HP488">
        <v>22.8464</v>
      </c>
      <c r="HQ488">
        <v>95.569</v>
      </c>
      <c r="HR488">
        <v>98.9583</v>
      </c>
    </row>
    <row r="489" spans="1:226">
      <c r="A489">
        <v>473</v>
      </c>
      <c r="B489">
        <v>1656180188.6</v>
      </c>
      <c r="C489">
        <v>10392.0999999046</v>
      </c>
      <c r="D489" t="s">
        <v>1309</v>
      </c>
      <c r="E489" t="s">
        <v>1310</v>
      </c>
      <c r="F489">
        <v>5</v>
      </c>
      <c r="G489" t="s">
        <v>1286</v>
      </c>
      <c r="H489" t="s">
        <v>354</v>
      </c>
      <c r="I489">
        <v>1656180180.81429</v>
      </c>
      <c r="J489">
        <f>(K489)/1000</f>
        <v>0</v>
      </c>
      <c r="K489">
        <f>IF(BF489, AN489, AH489)</f>
        <v>0</v>
      </c>
      <c r="L489">
        <f>IF(BF489, AI489, AG489)</f>
        <v>0</v>
      </c>
      <c r="M489">
        <f>BH489 - IF(AU489&gt;1, L489*BB489*100.0/(AW489*BV489), 0)</f>
        <v>0</v>
      </c>
      <c r="N489">
        <f>((T489-J489/2)*M489-L489)/(T489+J489/2)</f>
        <v>0</v>
      </c>
      <c r="O489">
        <f>N489*(BO489+BP489)/1000.0</f>
        <v>0</v>
      </c>
      <c r="P489">
        <f>(BH489 - IF(AU489&gt;1, L489*BB489*100.0/(AW489*BV489), 0))*(BO489+BP489)/1000.0</f>
        <v>0</v>
      </c>
      <c r="Q489">
        <f>2.0/((1/S489-1/R489)+SIGN(S489)*SQRT((1/S489-1/R489)*(1/S489-1/R489) + 4*BC489/((BC489+1)*(BC489+1))*(2*1/S489*1/R489-1/R489*1/R489)))</f>
        <v>0</v>
      </c>
      <c r="R489">
        <f>IF(LEFT(BD489,1)&lt;&gt;"0",IF(LEFT(BD489,1)="1",3.0,BE489),$D$5+$E$5*(BV489*BO489/($K$5*1000))+$F$5*(BV489*BO489/($K$5*1000))*MAX(MIN(BB489,$J$5),$I$5)*MAX(MIN(BB489,$J$5),$I$5)+$G$5*MAX(MIN(BB489,$J$5),$I$5)*(BV489*BO489/($K$5*1000))+$H$5*(BV489*BO489/($K$5*1000))*(BV489*BO489/($K$5*1000)))</f>
        <v>0</v>
      </c>
      <c r="S489">
        <f>J489*(1000-(1000*0.61365*exp(17.502*W489/(240.97+W489))/(BO489+BP489)+BJ489)/2)/(1000*0.61365*exp(17.502*W489/(240.97+W489))/(BO489+BP489)-BJ489)</f>
        <v>0</v>
      </c>
      <c r="T489">
        <f>1/((BC489+1)/(Q489/1.6)+1/(R489/1.37)) + BC489/((BC489+1)/(Q489/1.6) + BC489/(R489/1.37))</f>
        <v>0</v>
      </c>
      <c r="U489">
        <f>(AX489*BA489)</f>
        <v>0</v>
      </c>
      <c r="V489">
        <f>(BQ489+(U489+2*0.95*5.67E-8*(((BQ489+$B$7)+273)^4-(BQ489+273)^4)-44100*J489)/(1.84*29.3*R489+8*0.95*5.67E-8*(BQ489+273)^3))</f>
        <v>0</v>
      </c>
      <c r="W489">
        <f>($C$7*BR489+$D$7*BS489+$E$7*V489)</f>
        <v>0</v>
      </c>
      <c r="X489">
        <f>0.61365*exp(17.502*W489/(240.97+W489))</f>
        <v>0</v>
      </c>
      <c r="Y489">
        <f>(Z489/AA489*100)</f>
        <v>0</v>
      </c>
      <c r="Z489">
        <f>BJ489*(BO489+BP489)/1000</f>
        <v>0</v>
      </c>
      <c r="AA489">
        <f>0.61365*exp(17.502*BQ489/(240.97+BQ489))</f>
        <v>0</v>
      </c>
      <c r="AB489">
        <f>(X489-BJ489*(BO489+BP489)/1000)</f>
        <v>0</v>
      </c>
      <c r="AC489">
        <f>(-J489*44100)</f>
        <v>0</v>
      </c>
      <c r="AD489">
        <f>2*29.3*R489*0.92*(BQ489-W489)</f>
        <v>0</v>
      </c>
      <c r="AE489">
        <f>2*0.95*5.67E-8*(((BQ489+$B$7)+273)^4-(W489+273)^4)</f>
        <v>0</v>
      </c>
      <c r="AF489">
        <f>U489+AE489+AC489+AD489</f>
        <v>0</v>
      </c>
      <c r="AG489">
        <f>BN489*AU489*(BI489-BH489*(1000-AU489*BK489)/(1000-AU489*BJ489))/(100*BB489)</f>
        <v>0</v>
      </c>
      <c r="AH489">
        <f>1000*BN489*AU489*(BJ489-BK489)/(100*BB489*(1000-AU489*BJ489))</f>
        <v>0</v>
      </c>
      <c r="AI489">
        <f>(AJ489 - AK489 - BO489*1E3/(8.314*(BQ489+273.15)) * AM489/BN489 * AL489) * BN489/(100*BB489) * (1000 - BK489)/1000</f>
        <v>0</v>
      </c>
      <c r="AJ489">
        <v>262.651475022586</v>
      </c>
      <c r="AK489">
        <v>267.114018181818</v>
      </c>
      <c r="AL489">
        <v>-3.27983806710877</v>
      </c>
      <c r="AM489">
        <v>66.8780440013379</v>
      </c>
      <c r="AN489">
        <f>(AP489 - AO489 + BO489*1E3/(8.314*(BQ489+273.15)) * AR489/BN489 * AQ489) * BN489/(100*BB489) * 1000/(1000 - AP489)</f>
        <v>0</v>
      </c>
      <c r="AO489">
        <v>22.8118668350219</v>
      </c>
      <c r="AP489">
        <v>24.753486013986</v>
      </c>
      <c r="AQ489">
        <v>0.000205903706474698</v>
      </c>
      <c r="AR489">
        <v>78.9649868564254</v>
      </c>
      <c r="AS489">
        <v>42</v>
      </c>
      <c r="AT489">
        <v>8</v>
      </c>
      <c r="AU489">
        <f>IF(AS489*$H$13&gt;=AW489,1.0,(AW489/(AW489-AS489*$H$13)))</f>
        <v>0</v>
      </c>
      <c r="AV489">
        <f>(AU489-1)*100</f>
        <v>0</v>
      </c>
      <c r="AW489">
        <f>MAX(0,($B$13+$C$13*BV489)/(1+$D$13*BV489)*BO489/(BQ489+273)*$E$13)</f>
        <v>0</v>
      </c>
      <c r="AX489">
        <f>$B$11*BW489+$C$11*BX489+$F$11*CI489*(1-CL489)</f>
        <v>0</v>
      </c>
      <c r="AY489">
        <f>AX489*AZ489</f>
        <v>0</v>
      </c>
      <c r="AZ489">
        <f>($B$11*$D$9+$C$11*$D$9+$F$11*((CV489+CN489)/MAX(CV489+CN489+CW489, 0.1)*$I$9+CW489/MAX(CV489+CN489+CW489, 0.1)*$J$9))/($B$11+$C$11+$F$11)</f>
        <v>0</v>
      </c>
      <c r="BA489">
        <f>($B$11*$K$9+$C$11*$K$9+$F$11*((CV489+CN489)/MAX(CV489+CN489+CW489, 0.1)*$P$9+CW489/MAX(CV489+CN489+CW489, 0.1)*$Q$9))/($B$11+$C$11+$F$11)</f>
        <v>0</v>
      </c>
      <c r="BB489">
        <v>2.18</v>
      </c>
      <c r="BC489">
        <v>0.5</v>
      </c>
      <c r="BD489" t="s">
        <v>355</v>
      </c>
      <c r="BE489">
        <v>2</v>
      </c>
      <c r="BF489" t="b">
        <v>1</v>
      </c>
      <c r="BG489">
        <v>1656180180.81429</v>
      </c>
      <c r="BH489">
        <v>283.749285714286</v>
      </c>
      <c r="BI489">
        <v>271.35075</v>
      </c>
      <c r="BJ489">
        <v>24.737325</v>
      </c>
      <c r="BK489">
        <v>22.7994607142857</v>
      </c>
      <c r="BL489">
        <v>282.626571428571</v>
      </c>
      <c r="BM489">
        <v>24.685775</v>
      </c>
      <c r="BN489">
        <v>499.992178571429</v>
      </c>
      <c r="BO489">
        <v>76.2898142857143</v>
      </c>
      <c r="BP489">
        <v>0.099961575</v>
      </c>
      <c r="BQ489">
        <v>27.9347714285714</v>
      </c>
      <c r="BR489">
        <v>28.2175142857143</v>
      </c>
      <c r="BS489">
        <v>999.9</v>
      </c>
      <c r="BT489">
        <v>0</v>
      </c>
      <c r="BU489">
        <v>0</v>
      </c>
      <c r="BV489">
        <v>10017.9642857143</v>
      </c>
      <c r="BW489">
        <v>0</v>
      </c>
      <c r="BX489">
        <v>2006.29178571429</v>
      </c>
      <c r="BY489">
        <v>12.3984821428571</v>
      </c>
      <c r="BZ489">
        <v>290.946392857143</v>
      </c>
      <c r="CA489">
        <v>277.681571428571</v>
      </c>
      <c r="CB489">
        <v>1.93786214285714</v>
      </c>
      <c r="CC489">
        <v>271.35075</v>
      </c>
      <c r="CD489">
        <v>22.7994607142857</v>
      </c>
      <c r="CE489">
        <v>1.88720642857143</v>
      </c>
      <c r="CF489">
        <v>1.7393675</v>
      </c>
      <c r="CG489">
        <v>16.5284428571429</v>
      </c>
      <c r="CH489">
        <v>15.2522892857143</v>
      </c>
      <c r="CI489">
        <v>1999.98892857143</v>
      </c>
      <c r="CJ489">
        <v>0.979992107142857</v>
      </c>
      <c r="CK489">
        <v>0.0200077892857143</v>
      </c>
      <c r="CL489">
        <v>0</v>
      </c>
      <c r="CM489">
        <v>2.47513571428571</v>
      </c>
      <c r="CN489">
        <v>0</v>
      </c>
      <c r="CO489">
        <v>2889.04285714286</v>
      </c>
      <c r="CP489">
        <v>16705.2714285714</v>
      </c>
      <c r="CQ489">
        <v>47.86375</v>
      </c>
      <c r="CR489">
        <v>50.187</v>
      </c>
      <c r="CS489">
        <v>48.937</v>
      </c>
      <c r="CT489">
        <v>47.73875</v>
      </c>
      <c r="CU489">
        <v>47.1316428571429</v>
      </c>
      <c r="CV489">
        <v>1959.97</v>
      </c>
      <c r="CW489">
        <v>40.0153571428571</v>
      </c>
      <c r="CX489">
        <v>0</v>
      </c>
      <c r="CY489">
        <v>1656180187.8</v>
      </c>
      <c r="CZ489">
        <v>0</v>
      </c>
      <c r="DA489">
        <v>0</v>
      </c>
      <c r="DB489" t="s">
        <v>356</v>
      </c>
      <c r="DC489">
        <v>1656081796.1</v>
      </c>
      <c r="DD489">
        <v>1656081786.6</v>
      </c>
      <c r="DE489">
        <v>0</v>
      </c>
      <c r="DF489">
        <v>0.447</v>
      </c>
      <c r="DG489">
        <v>0.012</v>
      </c>
      <c r="DH489">
        <v>1.816</v>
      </c>
      <c r="DI489">
        <v>-0.091</v>
      </c>
      <c r="DJ489">
        <v>420</v>
      </c>
      <c r="DK489">
        <v>13</v>
      </c>
      <c r="DL489">
        <v>0.64</v>
      </c>
      <c r="DM489">
        <v>0.22</v>
      </c>
      <c r="DN489">
        <v>11.9407325</v>
      </c>
      <c r="DO489">
        <v>7.89481013133208</v>
      </c>
      <c r="DP489">
        <v>0.760029365349622</v>
      </c>
      <c r="DQ489">
        <v>0</v>
      </c>
      <c r="DR489">
        <v>1.94369225</v>
      </c>
      <c r="DS489">
        <v>-0.113299249530962</v>
      </c>
      <c r="DT489">
        <v>0.0129031911726325</v>
      </c>
      <c r="DU489">
        <v>0</v>
      </c>
      <c r="DV489">
        <v>0</v>
      </c>
      <c r="DW489">
        <v>2</v>
      </c>
      <c r="DX489" t="s">
        <v>357</v>
      </c>
      <c r="DY489">
        <v>2.80237</v>
      </c>
      <c r="DZ489">
        <v>2.71651</v>
      </c>
      <c r="EA489">
        <v>0.0512975</v>
      </c>
      <c r="EB489">
        <v>0.049228</v>
      </c>
      <c r="EC489">
        <v>0.0882769</v>
      </c>
      <c r="ED489">
        <v>0.0826172</v>
      </c>
      <c r="EE489">
        <v>26398.8</v>
      </c>
      <c r="EF489">
        <v>22981.7</v>
      </c>
      <c r="EG489">
        <v>24944.8</v>
      </c>
      <c r="EH489">
        <v>23571.9</v>
      </c>
      <c r="EI489">
        <v>38900.2</v>
      </c>
      <c r="EJ489">
        <v>35839.7</v>
      </c>
      <c r="EK489">
        <v>45187.6</v>
      </c>
      <c r="EL489">
        <v>42114.7</v>
      </c>
      <c r="EM489">
        <v>1.65068</v>
      </c>
      <c r="EN489">
        <v>2.0616</v>
      </c>
      <c r="EO489">
        <v>-0.0556745</v>
      </c>
      <c r="EP489">
        <v>0</v>
      </c>
      <c r="EQ489">
        <v>29.1165</v>
      </c>
      <c r="ER489">
        <v>999.9</v>
      </c>
      <c r="ES489">
        <v>27.213</v>
      </c>
      <c r="ET489">
        <v>41.956</v>
      </c>
      <c r="EU489">
        <v>29.3374</v>
      </c>
      <c r="EV489">
        <v>53.1484</v>
      </c>
      <c r="EW489">
        <v>34.1386</v>
      </c>
      <c r="EX489">
        <v>2</v>
      </c>
      <c r="EY489">
        <v>0.564144</v>
      </c>
      <c r="EZ489">
        <v>4.96052</v>
      </c>
      <c r="FA489">
        <v>20.1721</v>
      </c>
      <c r="FB489">
        <v>5.23271</v>
      </c>
      <c r="FC489">
        <v>11.992</v>
      </c>
      <c r="FD489">
        <v>4.9555</v>
      </c>
      <c r="FE489">
        <v>3.30387</v>
      </c>
      <c r="FF489">
        <v>9999</v>
      </c>
      <c r="FG489">
        <v>313.7</v>
      </c>
      <c r="FH489">
        <v>3956.7</v>
      </c>
      <c r="FI489">
        <v>9999</v>
      </c>
      <c r="FJ489">
        <v>1.86813</v>
      </c>
      <c r="FK489">
        <v>1.86401</v>
      </c>
      <c r="FL489">
        <v>1.87134</v>
      </c>
      <c r="FM489">
        <v>1.8626</v>
      </c>
      <c r="FN489">
        <v>1.86188</v>
      </c>
      <c r="FO489">
        <v>1.86822</v>
      </c>
      <c r="FP489">
        <v>1.85837</v>
      </c>
      <c r="FQ489">
        <v>1.8646</v>
      </c>
      <c r="FR489">
        <v>5</v>
      </c>
      <c r="FS489">
        <v>0</v>
      </c>
      <c r="FT489">
        <v>0</v>
      </c>
      <c r="FU489">
        <v>0</v>
      </c>
      <c r="FV489" t="s">
        <v>358</v>
      </c>
      <c r="FW489" t="s">
        <v>359</v>
      </c>
      <c r="FX489" t="s">
        <v>360</v>
      </c>
      <c r="FY489" t="s">
        <v>360</v>
      </c>
      <c r="FZ489" t="s">
        <v>360</v>
      </c>
      <c r="GA489" t="s">
        <v>360</v>
      </c>
      <c r="GB489">
        <v>0</v>
      </c>
      <c r="GC489">
        <v>100</v>
      </c>
      <c r="GD489">
        <v>100</v>
      </c>
      <c r="GE489">
        <v>1.069</v>
      </c>
      <c r="GF489">
        <v>0.0515</v>
      </c>
      <c r="GG489">
        <v>0.394990895927804</v>
      </c>
      <c r="GH489">
        <v>0.00311535208462502</v>
      </c>
      <c r="GI489">
        <v>-2.16445174003142e-06</v>
      </c>
      <c r="GJ489">
        <v>9.0383515404126e-10</v>
      </c>
      <c r="GK489">
        <v>0.0515542376217994</v>
      </c>
      <c r="GL489">
        <v>0</v>
      </c>
      <c r="GM489">
        <v>0</v>
      </c>
      <c r="GN489">
        <v>0</v>
      </c>
      <c r="GO489">
        <v>18</v>
      </c>
      <c r="GP489">
        <v>2154</v>
      </c>
      <c r="GQ489">
        <v>2</v>
      </c>
      <c r="GR489">
        <v>17</v>
      </c>
      <c r="GS489">
        <v>1639.9</v>
      </c>
      <c r="GT489">
        <v>1640</v>
      </c>
      <c r="GU489">
        <v>0.838623</v>
      </c>
      <c r="GV489">
        <v>2.44141</v>
      </c>
      <c r="GW489">
        <v>1.99829</v>
      </c>
      <c r="GX489">
        <v>2.65869</v>
      </c>
      <c r="GY489">
        <v>2.09351</v>
      </c>
      <c r="GZ489">
        <v>2.36816</v>
      </c>
      <c r="HA489">
        <v>45.6618</v>
      </c>
      <c r="HB489">
        <v>14.062</v>
      </c>
      <c r="HC489">
        <v>18</v>
      </c>
      <c r="HD489">
        <v>393.712</v>
      </c>
      <c r="HE489">
        <v>671.063</v>
      </c>
      <c r="HF489">
        <v>23.0008</v>
      </c>
      <c r="HG489">
        <v>34.434</v>
      </c>
      <c r="HH489">
        <v>30</v>
      </c>
      <c r="HI489">
        <v>34.2908</v>
      </c>
      <c r="HJ489">
        <v>34.2791</v>
      </c>
      <c r="HK489">
        <v>16.8253</v>
      </c>
      <c r="HL489">
        <v>23.8959</v>
      </c>
      <c r="HM489">
        <v>5.54608</v>
      </c>
      <c r="HN489">
        <v>23</v>
      </c>
      <c r="HO489">
        <v>216.573</v>
      </c>
      <c r="HP489">
        <v>22.8464</v>
      </c>
      <c r="HQ489">
        <v>95.5683</v>
      </c>
      <c r="HR489">
        <v>98.9588</v>
      </c>
    </row>
    <row r="490" spans="1:226">
      <c r="A490">
        <v>474</v>
      </c>
      <c r="B490">
        <v>1656180193.6</v>
      </c>
      <c r="C490">
        <v>10397.0999999046</v>
      </c>
      <c r="D490" t="s">
        <v>1311</v>
      </c>
      <c r="E490" t="s">
        <v>1312</v>
      </c>
      <c r="F490">
        <v>5</v>
      </c>
      <c r="G490" t="s">
        <v>1286</v>
      </c>
      <c r="H490" t="s">
        <v>354</v>
      </c>
      <c r="I490">
        <v>1656180186.1</v>
      </c>
      <c r="J490">
        <f>(K490)/1000</f>
        <v>0</v>
      </c>
      <c r="K490">
        <f>IF(BF490, AN490, AH490)</f>
        <v>0</v>
      </c>
      <c r="L490">
        <f>IF(BF490, AI490, AG490)</f>
        <v>0</v>
      </c>
      <c r="M490">
        <f>BH490 - IF(AU490&gt;1, L490*BB490*100.0/(AW490*BV490), 0)</f>
        <v>0</v>
      </c>
      <c r="N490">
        <f>((T490-J490/2)*M490-L490)/(T490+J490/2)</f>
        <v>0</v>
      </c>
      <c r="O490">
        <f>N490*(BO490+BP490)/1000.0</f>
        <v>0</v>
      </c>
      <c r="P490">
        <f>(BH490 - IF(AU490&gt;1, L490*BB490*100.0/(AW490*BV490), 0))*(BO490+BP490)/1000.0</f>
        <v>0</v>
      </c>
      <c r="Q490">
        <f>2.0/((1/S490-1/R490)+SIGN(S490)*SQRT((1/S490-1/R490)*(1/S490-1/R490) + 4*BC490/((BC490+1)*(BC490+1))*(2*1/S490*1/R490-1/R490*1/R490)))</f>
        <v>0</v>
      </c>
      <c r="R490">
        <f>IF(LEFT(BD490,1)&lt;&gt;"0",IF(LEFT(BD490,1)="1",3.0,BE490),$D$5+$E$5*(BV490*BO490/($K$5*1000))+$F$5*(BV490*BO490/($K$5*1000))*MAX(MIN(BB490,$J$5),$I$5)*MAX(MIN(BB490,$J$5),$I$5)+$G$5*MAX(MIN(BB490,$J$5),$I$5)*(BV490*BO490/($K$5*1000))+$H$5*(BV490*BO490/($K$5*1000))*(BV490*BO490/($K$5*1000)))</f>
        <v>0</v>
      </c>
      <c r="S490">
        <f>J490*(1000-(1000*0.61365*exp(17.502*W490/(240.97+W490))/(BO490+BP490)+BJ490)/2)/(1000*0.61365*exp(17.502*W490/(240.97+W490))/(BO490+BP490)-BJ490)</f>
        <v>0</v>
      </c>
      <c r="T490">
        <f>1/((BC490+1)/(Q490/1.6)+1/(R490/1.37)) + BC490/((BC490+1)/(Q490/1.6) + BC490/(R490/1.37))</f>
        <v>0</v>
      </c>
      <c r="U490">
        <f>(AX490*BA490)</f>
        <v>0</v>
      </c>
      <c r="V490">
        <f>(BQ490+(U490+2*0.95*5.67E-8*(((BQ490+$B$7)+273)^4-(BQ490+273)^4)-44100*J490)/(1.84*29.3*R490+8*0.95*5.67E-8*(BQ490+273)^3))</f>
        <v>0</v>
      </c>
      <c r="W490">
        <f>($C$7*BR490+$D$7*BS490+$E$7*V490)</f>
        <v>0</v>
      </c>
      <c r="X490">
        <f>0.61365*exp(17.502*W490/(240.97+W490))</f>
        <v>0</v>
      </c>
      <c r="Y490">
        <f>(Z490/AA490*100)</f>
        <v>0</v>
      </c>
      <c r="Z490">
        <f>BJ490*(BO490+BP490)/1000</f>
        <v>0</v>
      </c>
      <c r="AA490">
        <f>0.61365*exp(17.502*BQ490/(240.97+BQ490))</f>
        <v>0</v>
      </c>
      <c r="AB490">
        <f>(X490-BJ490*(BO490+BP490)/1000)</f>
        <v>0</v>
      </c>
      <c r="AC490">
        <f>(-J490*44100)</f>
        <v>0</v>
      </c>
      <c r="AD490">
        <f>2*29.3*R490*0.92*(BQ490-W490)</f>
        <v>0</v>
      </c>
      <c r="AE490">
        <f>2*0.95*5.67E-8*(((BQ490+$B$7)+273)^4-(W490+273)^4)</f>
        <v>0</v>
      </c>
      <c r="AF490">
        <f>U490+AE490+AC490+AD490</f>
        <v>0</v>
      </c>
      <c r="AG490">
        <f>BN490*AU490*(BI490-BH490*(1000-AU490*BK490)/(1000-AU490*BJ490))/(100*BB490)</f>
        <v>0</v>
      </c>
      <c r="AH490">
        <f>1000*BN490*AU490*(BJ490-BK490)/(100*BB490*(1000-AU490*BJ490))</f>
        <v>0</v>
      </c>
      <c r="AI490">
        <f>(AJ490 - AK490 - BO490*1E3/(8.314*(BQ490+273.15)) * AM490/BN490 * AL490) * BN490/(100*BB490) * (1000 - BK490)/1000</f>
        <v>0</v>
      </c>
      <c r="AJ490">
        <v>245.799983475322</v>
      </c>
      <c r="AK490">
        <v>250.882206060606</v>
      </c>
      <c r="AL490">
        <v>-3.25227611405981</v>
      </c>
      <c r="AM490">
        <v>66.8780440013379</v>
      </c>
      <c r="AN490">
        <f>(AP490 - AO490 + BO490*1E3/(8.314*(BQ490+273.15)) * AR490/BN490 * AQ490) * BN490/(100*BB490) * 1000/(1000 - AP490)</f>
        <v>0</v>
      </c>
      <c r="AO490">
        <v>22.7525237252775</v>
      </c>
      <c r="AP490">
        <v>24.728013986014</v>
      </c>
      <c r="AQ490">
        <v>-0.000114827843652999</v>
      </c>
      <c r="AR490">
        <v>78.9649868564254</v>
      </c>
      <c r="AS490">
        <v>42</v>
      </c>
      <c r="AT490">
        <v>8</v>
      </c>
      <c r="AU490">
        <f>IF(AS490*$H$13&gt;=AW490,1.0,(AW490/(AW490-AS490*$H$13)))</f>
        <v>0</v>
      </c>
      <c r="AV490">
        <f>(AU490-1)*100</f>
        <v>0</v>
      </c>
      <c r="AW490">
        <f>MAX(0,($B$13+$C$13*BV490)/(1+$D$13*BV490)*BO490/(BQ490+273)*$E$13)</f>
        <v>0</v>
      </c>
      <c r="AX490">
        <f>$B$11*BW490+$C$11*BX490+$F$11*CI490*(1-CL490)</f>
        <v>0</v>
      </c>
      <c r="AY490">
        <f>AX490*AZ490</f>
        <v>0</v>
      </c>
      <c r="AZ490">
        <f>($B$11*$D$9+$C$11*$D$9+$F$11*((CV490+CN490)/MAX(CV490+CN490+CW490, 0.1)*$I$9+CW490/MAX(CV490+CN490+CW490, 0.1)*$J$9))/($B$11+$C$11+$F$11)</f>
        <v>0</v>
      </c>
      <c r="BA490">
        <f>($B$11*$K$9+$C$11*$K$9+$F$11*((CV490+CN490)/MAX(CV490+CN490+CW490, 0.1)*$P$9+CW490/MAX(CV490+CN490+CW490, 0.1)*$Q$9))/($B$11+$C$11+$F$11)</f>
        <v>0</v>
      </c>
      <c r="BB490">
        <v>2.18</v>
      </c>
      <c r="BC490">
        <v>0.5</v>
      </c>
      <c r="BD490" t="s">
        <v>355</v>
      </c>
      <c r="BE490">
        <v>2</v>
      </c>
      <c r="BF490" t="b">
        <v>1</v>
      </c>
      <c r="BG490">
        <v>1656180186.1</v>
      </c>
      <c r="BH490">
        <v>266.923037037037</v>
      </c>
      <c r="BI490">
        <v>253.896888888889</v>
      </c>
      <c r="BJ490">
        <v>24.7437222222222</v>
      </c>
      <c r="BK490">
        <v>22.7809851851852</v>
      </c>
      <c r="BL490">
        <v>265.836037037037</v>
      </c>
      <c r="BM490">
        <v>24.6921666666667</v>
      </c>
      <c r="BN490">
        <v>500.009481481481</v>
      </c>
      <c r="BO490">
        <v>76.2899481481481</v>
      </c>
      <c r="BP490">
        <v>0.100018181481481</v>
      </c>
      <c r="BQ490">
        <v>27.9382592592593</v>
      </c>
      <c r="BR490">
        <v>28.2117444444444</v>
      </c>
      <c r="BS490">
        <v>999.9</v>
      </c>
      <c r="BT490">
        <v>0</v>
      </c>
      <c r="BU490">
        <v>0</v>
      </c>
      <c r="BV490">
        <v>10008.1240740741</v>
      </c>
      <c r="BW490">
        <v>0</v>
      </c>
      <c r="BX490">
        <v>1989.14703703704</v>
      </c>
      <c r="BY490">
        <v>13.0260111111111</v>
      </c>
      <c r="BZ490">
        <v>273.695296296296</v>
      </c>
      <c r="CA490">
        <v>259.816259259259</v>
      </c>
      <c r="CB490">
        <v>1.96273074074074</v>
      </c>
      <c r="CC490">
        <v>253.896888888889</v>
      </c>
      <c r="CD490">
        <v>22.7809851851852</v>
      </c>
      <c r="CE490">
        <v>1.88769740740741</v>
      </c>
      <c r="CF490">
        <v>1.73796074074074</v>
      </c>
      <c r="CG490">
        <v>16.5325333333333</v>
      </c>
      <c r="CH490">
        <v>15.2396777777778</v>
      </c>
      <c r="CI490">
        <v>1999.98518518519</v>
      </c>
      <c r="CJ490">
        <v>0.979992111111111</v>
      </c>
      <c r="CK490">
        <v>0.0200077851851852</v>
      </c>
      <c r="CL490">
        <v>0</v>
      </c>
      <c r="CM490">
        <v>2.42126666666667</v>
      </c>
      <c r="CN490">
        <v>0</v>
      </c>
      <c r="CO490">
        <v>2885.25</v>
      </c>
      <c r="CP490">
        <v>16705.2592592593</v>
      </c>
      <c r="CQ490">
        <v>47.8446666666667</v>
      </c>
      <c r="CR490">
        <v>50.1847037037037</v>
      </c>
      <c r="CS490">
        <v>48.937</v>
      </c>
      <c r="CT490">
        <v>47.7336666666667</v>
      </c>
      <c r="CU490">
        <v>47.125</v>
      </c>
      <c r="CV490">
        <v>1959.96777777778</v>
      </c>
      <c r="CW490">
        <v>40.0137037037037</v>
      </c>
      <c r="CX490">
        <v>0</v>
      </c>
      <c r="CY490">
        <v>1656180192.6</v>
      </c>
      <c r="CZ490">
        <v>0</v>
      </c>
      <c r="DA490">
        <v>0</v>
      </c>
      <c r="DB490" t="s">
        <v>356</v>
      </c>
      <c r="DC490">
        <v>1656081796.1</v>
      </c>
      <c r="DD490">
        <v>1656081786.6</v>
      </c>
      <c r="DE490">
        <v>0</v>
      </c>
      <c r="DF490">
        <v>0.447</v>
      </c>
      <c r="DG490">
        <v>0.012</v>
      </c>
      <c r="DH490">
        <v>1.816</v>
      </c>
      <c r="DI490">
        <v>-0.091</v>
      </c>
      <c r="DJ490">
        <v>420</v>
      </c>
      <c r="DK490">
        <v>13</v>
      </c>
      <c r="DL490">
        <v>0.64</v>
      </c>
      <c r="DM490">
        <v>0.22</v>
      </c>
      <c r="DN490">
        <v>12.5684525</v>
      </c>
      <c r="DO490">
        <v>7.36455422138833</v>
      </c>
      <c r="DP490">
        <v>0.709991923541212</v>
      </c>
      <c r="DQ490">
        <v>0</v>
      </c>
      <c r="DR490">
        <v>1.9529425</v>
      </c>
      <c r="DS490">
        <v>0.202339362101309</v>
      </c>
      <c r="DT490">
        <v>0.0308098178954372</v>
      </c>
      <c r="DU490">
        <v>0</v>
      </c>
      <c r="DV490">
        <v>0</v>
      </c>
      <c r="DW490">
        <v>2</v>
      </c>
      <c r="DX490" t="s">
        <v>357</v>
      </c>
      <c r="DY490">
        <v>2.80252</v>
      </c>
      <c r="DZ490">
        <v>2.71654</v>
      </c>
      <c r="EA490">
        <v>0.0485854</v>
      </c>
      <c r="EB490">
        <v>0.0464025</v>
      </c>
      <c r="EC490">
        <v>0.0882104</v>
      </c>
      <c r="ED490">
        <v>0.0824926</v>
      </c>
      <c r="EE490">
        <v>26474.2</v>
      </c>
      <c r="EF490">
        <v>23049.8</v>
      </c>
      <c r="EG490">
        <v>24944.8</v>
      </c>
      <c r="EH490">
        <v>23571.8</v>
      </c>
      <c r="EI490">
        <v>38902.9</v>
      </c>
      <c r="EJ490">
        <v>35844.2</v>
      </c>
      <c r="EK490">
        <v>45187.4</v>
      </c>
      <c r="EL490">
        <v>42114.4</v>
      </c>
      <c r="EM490">
        <v>1.65112</v>
      </c>
      <c r="EN490">
        <v>2.06145</v>
      </c>
      <c r="EO490">
        <v>-0.0534989</v>
      </c>
      <c r="EP490">
        <v>0</v>
      </c>
      <c r="EQ490">
        <v>29.1159</v>
      </c>
      <c r="ER490">
        <v>999.9</v>
      </c>
      <c r="ES490">
        <v>27.188</v>
      </c>
      <c r="ET490">
        <v>41.956</v>
      </c>
      <c r="EU490">
        <v>29.3105</v>
      </c>
      <c r="EV490">
        <v>53.1584</v>
      </c>
      <c r="EW490">
        <v>33.9343</v>
      </c>
      <c r="EX490">
        <v>2</v>
      </c>
      <c r="EY490">
        <v>0.564184</v>
      </c>
      <c r="EZ490">
        <v>4.96667</v>
      </c>
      <c r="FA490">
        <v>20.1721</v>
      </c>
      <c r="FB490">
        <v>5.23331</v>
      </c>
      <c r="FC490">
        <v>11.992</v>
      </c>
      <c r="FD490">
        <v>4.9556</v>
      </c>
      <c r="FE490">
        <v>3.30395</v>
      </c>
      <c r="FF490">
        <v>9999</v>
      </c>
      <c r="FG490">
        <v>313.7</v>
      </c>
      <c r="FH490">
        <v>3956.7</v>
      </c>
      <c r="FI490">
        <v>9999</v>
      </c>
      <c r="FJ490">
        <v>1.86813</v>
      </c>
      <c r="FK490">
        <v>1.86401</v>
      </c>
      <c r="FL490">
        <v>1.87134</v>
      </c>
      <c r="FM490">
        <v>1.86259</v>
      </c>
      <c r="FN490">
        <v>1.86188</v>
      </c>
      <c r="FO490">
        <v>1.86821</v>
      </c>
      <c r="FP490">
        <v>1.85837</v>
      </c>
      <c r="FQ490">
        <v>1.86458</v>
      </c>
      <c r="FR490">
        <v>5</v>
      </c>
      <c r="FS490">
        <v>0</v>
      </c>
      <c r="FT490">
        <v>0</v>
      </c>
      <c r="FU490">
        <v>0</v>
      </c>
      <c r="FV490" t="s">
        <v>358</v>
      </c>
      <c r="FW490" t="s">
        <v>359</v>
      </c>
      <c r="FX490" t="s">
        <v>360</v>
      </c>
      <c r="FY490" t="s">
        <v>360</v>
      </c>
      <c r="FZ490" t="s">
        <v>360</v>
      </c>
      <c r="GA490" t="s">
        <v>360</v>
      </c>
      <c r="GB490">
        <v>0</v>
      </c>
      <c r="GC490">
        <v>100</v>
      </c>
      <c r="GD490">
        <v>100</v>
      </c>
      <c r="GE490">
        <v>1.035</v>
      </c>
      <c r="GF490">
        <v>0.0516</v>
      </c>
      <c r="GG490">
        <v>0.394990895927804</v>
      </c>
      <c r="GH490">
        <v>0.00311535208462502</v>
      </c>
      <c r="GI490">
        <v>-2.16445174003142e-06</v>
      </c>
      <c r="GJ490">
        <v>9.0383515404126e-10</v>
      </c>
      <c r="GK490">
        <v>0.0515542376217994</v>
      </c>
      <c r="GL490">
        <v>0</v>
      </c>
      <c r="GM490">
        <v>0</v>
      </c>
      <c r="GN490">
        <v>0</v>
      </c>
      <c r="GO490">
        <v>18</v>
      </c>
      <c r="GP490">
        <v>2154</v>
      </c>
      <c r="GQ490">
        <v>2</v>
      </c>
      <c r="GR490">
        <v>17</v>
      </c>
      <c r="GS490">
        <v>1640</v>
      </c>
      <c r="GT490">
        <v>1640.1</v>
      </c>
      <c r="GU490">
        <v>0.793457</v>
      </c>
      <c r="GV490">
        <v>2.44263</v>
      </c>
      <c r="GW490">
        <v>1.99829</v>
      </c>
      <c r="GX490">
        <v>2.65869</v>
      </c>
      <c r="GY490">
        <v>2.09351</v>
      </c>
      <c r="GZ490">
        <v>2.43042</v>
      </c>
      <c r="HA490">
        <v>45.6618</v>
      </c>
      <c r="HB490">
        <v>14.0707</v>
      </c>
      <c r="HC490">
        <v>18</v>
      </c>
      <c r="HD490">
        <v>393.962</v>
      </c>
      <c r="HE490">
        <v>670.932</v>
      </c>
      <c r="HF490">
        <v>23.0011</v>
      </c>
      <c r="HG490">
        <v>34.434</v>
      </c>
      <c r="HH490">
        <v>30</v>
      </c>
      <c r="HI490">
        <v>34.2908</v>
      </c>
      <c r="HJ490">
        <v>34.2791</v>
      </c>
      <c r="HK490">
        <v>15.9192</v>
      </c>
      <c r="HL490">
        <v>23.6087</v>
      </c>
      <c r="HM490">
        <v>5.54608</v>
      </c>
      <c r="HN490">
        <v>23</v>
      </c>
      <c r="HO490">
        <v>203.137</v>
      </c>
      <c r="HP490">
        <v>22.8464</v>
      </c>
      <c r="HQ490">
        <v>95.568</v>
      </c>
      <c r="HR490">
        <v>98.9581</v>
      </c>
    </row>
    <row r="491" spans="1:226">
      <c r="A491">
        <v>475</v>
      </c>
      <c r="B491">
        <v>1656180198.6</v>
      </c>
      <c r="C491">
        <v>10402.0999999046</v>
      </c>
      <c r="D491" t="s">
        <v>1313</v>
      </c>
      <c r="E491" t="s">
        <v>1314</v>
      </c>
      <c r="F491">
        <v>5</v>
      </c>
      <c r="G491" t="s">
        <v>1286</v>
      </c>
      <c r="H491" t="s">
        <v>354</v>
      </c>
      <c r="I491">
        <v>1656180190.81429</v>
      </c>
      <c r="J491">
        <f>(K491)/1000</f>
        <v>0</v>
      </c>
      <c r="K491">
        <f>IF(BF491, AN491, AH491)</f>
        <v>0</v>
      </c>
      <c r="L491">
        <f>IF(BF491, AI491, AG491)</f>
        <v>0</v>
      </c>
      <c r="M491">
        <f>BH491 - IF(AU491&gt;1, L491*BB491*100.0/(AW491*BV491), 0)</f>
        <v>0</v>
      </c>
      <c r="N491">
        <f>((T491-J491/2)*M491-L491)/(T491+J491/2)</f>
        <v>0</v>
      </c>
      <c r="O491">
        <f>N491*(BO491+BP491)/1000.0</f>
        <v>0</v>
      </c>
      <c r="P491">
        <f>(BH491 - IF(AU491&gt;1, L491*BB491*100.0/(AW491*BV491), 0))*(BO491+BP491)/1000.0</f>
        <v>0</v>
      </c>
      <c r="Q491">
        <f>2.0/((1/S491-1/R491)+SIGN(S491)*SQRT((1/S491-1/R491)*(1/S491-1/R491) + 4*BC491/((BC491+1)*(BC491+1))*(2*1/S491*1/R491-1/R491*1/R491)))</f>
        <v>0</v>
      </c>
      <c r="R491">
        <f>IF(LEFT(BD491,1)&lt;&gt;"0",IF(LEFT(BD491,1)="1",3.0,BE491),$D$5+$E$5*(BV491*BO491/($K$5*1000))+$F$5*(BV491*BO491/($K$5*1000))*MAX(MIN(BB491,$J$5),$I$5)*MAX(MIN(BB491,$J$5),$I$5)+$G$5*MAX(MIN(BB491,$J$5),$I$5)*(BV491*BO491/($K$5*1000))+$H$5*(BV491*BO491/($K$5*1000))*(BV491*BO491/($K$5*1000)))</f>
        <v>0</v>
      </c>
      <c r="S491">
        <f>J491*(1000-(1000*0.61365*exp(17.502*W491/(240.97+W491))/(BO491+BP491)+BJ491)/2)/(1000*0.61365*exp(17.502*W491/(240.97+W491))/(BO491+BP491)-BJ491)</f>
        <v>0</v>
      </c>
      <c r="T491">
        <f>1/((BC491+1)/(Q491/1.6)+1/(R491/1.37)) + BC491/((BC491+1)/(Q491/1.6) + BC491/(R491/1.37))</f>
        <v>0</v>
      </c>
      <c r="U491">
        <f>(AX491*BA491)</f>
        <v>0</v>
      </c>
      <c r="V491">
        <f>(BQ491+(U491+2*0.95*5.67E-8*(((BQ491+$B$7)+273)^4-(BQ491+273)^4)-44100*J491)/(1.84*29.3*R491+8*0.95*5.67E-8*(BQ491+273)^3))</f>
        <v>0</v>
      </c>
      <c r="W491">
        <f>($C$7*BR491+$D$7*BS491+$E$7*V491)</f>
        <v>0</v>
      </c>
      <c r="X491">
        <f>0.61365*exp(17.502*W491/(240.97+W491))</f>
        <v>0</v>
      </c>
      <c r="Y491">
        <f>(Z491/AA491*100)</f>
        <v>0</v>
      </c>
      <c r="Z491">
        <f>BJ491*(BO491+BP491)/1000</f>
        <v>0</v>
      </c>
      <c r="AA491">
        <f>0.61365*exp(17.502*BQ491/(240.97+BQ491))</f>
        <v>0</v>
      </c>
      <c r="AB491">
        <f>(X491-BJ491*(BO491+BP491)/1000)</f>
        <v>0</v>
      </c>
      <c r="AC491">
        <f>(-J491*44100)</f>
        <v>0</v>
      </c>
      <c r="AD491">
        <f>2*29.3*R491*0.92*(BQ491-W491)</f>
        <v>0</v>
      </c>
      <c r="AE491">
        <f>2*0.95*5.67E-8*(((BQ491+$B$7)+273)^4-(W491+273)^4)</f>
        <v>0</v>
      </c>
      <c r="AF491">
        <f>U491+AE491+AC491+AD491</f>
        <v>0</v>
      </c>
      <c r="AG491">
        <f>BN491*AU491*(BI491-BH491*(1000-AU491*BK491)/(1000-AU491*BJ491))/(100*BB491)</f>
        <v>0</v>
      </c>
      <c r="AH491">
        <f>1000*BN491*AU491*(BJ491-BK491)/(100*BB491*(1000-AU491*BJ491))</f>
        <v>0</v>
      </c>
      <c r="AI491">
        <f>(AJ491 - AK491 - BO491*1E3/(8.314*(BQ491+273.15)) * AM491/BN491 * AL491) * BN491/(100*BB491) * (1000 - BK491)/1000</f>
        <v>0</v>
      </c>
      <c r="AJ491">
        <v>229.095005318517</v>
      </c>
      <c r="AK491">
        <v>234.6688</v>
      </c>
      <c r="AL491">
        <v>-3.22653159648234</v>
      </c>
      <c r="AM491">
        <v>66.8780440013379</v>
      </c>
      <c r="AN491">
        <f>(AP491 - AO491 + BO491*1E3/(8.314*(BQ491+273.15)) * AR491/BN491 * AQ491) * BN491/(100*BB491) * 1000/(1000 - AP491)</f>
        <v>0</v>
      </c>
      <c r="AO491">
        <v>22.7351136989992</v>
      </c>
      <c r="AP491">
        <v>24.7224118881119</v>
      </c>
      <c r="AQ491">
        <v>-0.00343204022774764</v>
      </c>
      <c r="AR491">
        <v>78.9649868564254</v>
      </c>
      <c r="AS491">
        <v>42</v>
      </c>
      <c r="AT491">
        <v>8</v>
      </c>
      <c r="AU491">
        <f>IF(AS491*$H$13&gt;=AW491,1.0,(AW491/(AW491-AS491*$H$13)))</f>
        <v>0</v>
      </c>
      <c r="AV491">
        <f>(AU491-1)*100</f>
        <v>0</v>
      </c>
      <c r="AW491">
        <f>MAX(0,($B$13+$C$13*BV491)/(1+$D$13*BV491)*BO491/(BQ491+273)*$E$13)</f>
        <v>0</v>
      </c>
      <c r="AX491">
        <f>$B$11*BW491+$C$11*BX491+$F$11*CI491*(1-CL491)</f>
        <v>0</v>
      </c>
      <c r="AY491">
        <f>AX491*AZ491</f>
        <v>0</v>
      </c>
      <c r="AZ491">
        <f>($B$11*$D$9+$C$11*$D$9+$F$11*((CV491+CN491)/MAX(CV491+CN491+CW491, 0.1)*$I$9+CW491/MAX(CV491+CN491+CW491, 0.1)*$J$9))/($B$11+$C$11+$F$11)</f>
        <v>0</v>
      </c>
      <c r="BA491">
        <f>($B$11*$K$9+$C$11*$K$9+$F$11*((CV491+CN491)/MAX(CV491+CN491+CW491, 0.1)*$P$9+CW491/MAX(CV491+CN491+CW491, 0.1)*$Q$9))/($B$11+$C$11+$F$11)</f>
        <v>0</v>
      </c>
      <c r="BB491">
        <v>2.18</v>
      </c>
      <c r="BC491">
        <v>0.5</v>
      </c>
      <c r="BD491" t="s">
        <v>355</v>
      </c>
      <c r="BE491">
        <v>2</v>
      </c>
      <c r="BF491" t="b">
        <v>1</v>
      </c>
      <c r="BG491">
        <v>1656180190.81429</v>
      </c>
      <c r="BH491">
        <v>251.935</v>
      </c>
      <c r="BI491">
        <v>238.382107142857</v>
      </c>
      <c r="BJ491">
        <v>24.7379285714286</v>
      </c>
      <c r="BK491">
        <v>22.7632285714286</v>
      </c>
      <c r="BL491">
        <v>250.880642857143</v>
      </c>
      <c r="BM491">
        <v>24.6863714285714</v>
      </c>
      <c r="BN491">
        <v>500.00675</v>
      </c>
      <c r="BO491">
        <v>76.2902714285714</v>
      </c>
      <c r="BP491">
        <v>0.100010767857143</v>
      </c>
      <c r="BQ491">
        <v>27.9373678571429</v>
      </c>
      <c r="BR491">
        <v>28.2356321428571</v>
      </c>
      <c r="BS491">
        <v>999.9</v>
      </c>
      <c r="BT491">
        <v>0</v>
      </c>
      <c r="BU491">
        <v>0</v>
      </c>
      <c r="BV491">
        <v>10008.6375</v>
      </c>
      <c r="BW491">
        <v>0</v>
      </c>
      <c r="BX491">
        <v>2029.80607142857</v>
      </c>
      <c r="BY491">
        <v>13.552775</v>
      </c>
      <c r="BZ491">
        <v>258.3255</v>
      </c>
      <c r="CA491">
        <v>243.935285714286</v>
      </c>
      <c r="CB491">
        <v>1.97469928571429</v>
      </c>
      <c r="CC491">
        <v>238.382107142857</v>
      </c>
      <c r="CD491">
        <v>22.7632285714286</v>
      </c>
      <c r="CE491">
        <v>1.88726214285714</v>
      </c>
      <c r="CF491">
        <v>1.73661285714286</v>
      </c>
      <c r="CG491">
        <v>16.5289178571429</v>
      </c>
      <c r="CH491">
        <v>15.2276035714286</v>
      </c>
      <c r="CI491">
        <v>1999.97071428571</v>
      </c>
      <c r="CJ491">
        <v>0.979992107142857</v>
      </c>
      <c r="CK491">
        <v>0.0200077892857143</v>
      </c>
      <c r="CL491">
        <v>0</v>
      </c>
      <c r="CM491">
        <v>2.39874285714286</v>
      </c>
      <c r="CN491">
        <v>0</v>
      </c>
      <c r="CO491">
        <v>2886.65107142857</v>
      </c>
      <c r="CP491">
        <v>16705.1357142857</v>
      </c>
      <c r="CQ491">
        <v>47.83</v>
      </c>
      <c r="CR491">
        <v>50.1803571428571</v>
      </c>
      <c r="CS491">
        <v>48.937</v>
      </c>
      <c r="CT491">
        <v>47.7365</v>
      </c>
      <c r="CU491">
        <v>47.125</v>
      </c>
      <c r="CV491">
        <v>1959.95607142857</v>
      </c>
      <c r="CW491">
        <v>40.0117857142857</v>
      </c>
      <c r="CX491">
        <v>0</v>
      </c>
      <c r="CY491">
        <v>1656180197.4</v>
      </c>
      <c r="CZ491">
        <v>0</v>
      </c>
      <c r="DA491">
        <v>0</v>
      </c>
      <c r="DB491" t="s">
        <v>356</v>
      </c>
      <c r="DC491">
        <v>1656081796.1</v>
      </c>
      <c r="DD491">
        <v>1656081786.6</v>
      </c>
      <c r="DE491">
        <v>0</v>
      </c>
      <c r="DF491">
        <v>0.447</v>
      </c>
      <c r="DG491">
        <v>0.012</v>
      </c>
      <c r="DH491">
        <v>1.816</v>
      </c>
      <c r="DI491">
        <v>-0.091</v>
      </c>
      <c r="DJ491">
        <v>420</v>
      </c>
      <c r="DK491">
        <v>13</v>
      </c>
      <c r="DL491">
        <v>0.64</v>
      </c>
      <c r="DM491">
        <v>0.22</v>
      </c>
      <c r="DN491">
        <v>13.14473</v>
      </c>
      <c r="DO491">
        <v>6.62689756097559</v>
      </c>
      <c r="DP491">
        <v>0.640748645414097</v>
      </c>
      <c r="DQ491">
        <v>0</v>
      </c>
      <c r="DR491">
        <v>1.96336375</v>
      </c>
      <c r="DS491">
        <v>0.259491894934329</v>
      </c>
      <c r="DT491">
        <v>0.033654771629555</v>
      </c>
      <c r="DU491">
        <v>0</v>
      </c>
      <c r="DV491">
        <v>0</v>
      </c>
      <c r="DW491">
        <v>2</v>
      </c>
      <c r="DX491" t="s">
        <v>357</v>
      </c>
      <c r="DY491">
        <v>2.80247</v>
      </c>
      <c r="DZ491">
        <v>2.71665</v>
      </c>
      <c r="EA491">
        <v>0.0458289</v>
      </c>
      <c r="EB491">
        <v>0.0434457</v>
      </c>
      <c r="EC491">
        <v>0.0882</v>
      </c>
      <c r="ED491">
        <v>0.0825746</v>
      </c>
      <c r="EE491">
        <v>26551.1</v>
      </c>
      <c r="EF491">
        <v>23120.8</v>
      </c>
      <c r="EG491">
        <v>24945.1</v>
      </c>
      <c r="EH491">
        <v>23571.4</v>
      </c>
      <c r="EI491">
        <v>38903.6</v>
      </c>
      <c r="EJ491">
        <v>35840.9</v>
      </c>
      <c r="EK491">
        <v>45187.9</v>
      </c>
      <c r="EL491">
        <v>42114.4</v>
      </c>
      <c r="EM491">
        <v>1.65143</v>
      </c>
      <c r="EN491">
        <v>2.0614</v>
      </c>
      <c r="EO491">
        <v>-0.0496805</v>
      </c>
      <c r="EP491">
        <v>0</v>
      </c>
      <c r="EQ491">
        <v>29.1183</v>
      </c>
      <c r="ER491">
        <v>999.9</v>
      </c>
      <c r="ES491">
        <v>27.164</v>
      </c>
      <c r="ET491">
        <v>41.976</v>
      </c>
      <c r="EU491">
        <v>29.3138</v>
      </c>
      <c r="EV491">
        <v>53.1384</v>
      </c>
      <c r="EW491">
        <v>33.9383</v>
      </c>
      <c r="EX491">
        <v>2</v>
      </c>
      <c r="EY491">
        <v>0.56423</v>
      </c>
      <c r="EZ491">
        <v>4.97617</v>
      </c>
      <c r="FA491">
        <v>20.1719</v>
      </c>
      <c r="FB491">
        <v>5.23376</v>
      </c>
      <c r="FC491">
        <v>11.992</v>
      </c>
      <c r="FD491">
        <v>4.9555</v>
      </c>
      <c r="FE491">
        <v>3.30395</v>
      </c>
      <c r="FF491">
        <v>9999</v>
      </c>
      <c r="FG491">
        <v>313.7</v>
      </c>
      <c r="FH491">
        <v>3957</v>
      </c>
      <c r="FI491">
        <v>9999</v>
      </c>
      <c r="FJ491">
        <v>1.86813</v>
      </c>
      <c r="FK491">
        <v>1.86401</v>
      </c>
      <c r="FL491">
        <v>1.87134</v>
      </c>
      <c r="FM491">
        <v>1.86261</v>
      </c>
      <c r="FN491">
        <v>1.86188</v>
      </c>
      <c r="FO491">
        <v>1.8682</v>
      </c>
      <c r="FP491">
        <v>1.85837</v>
      </c>
      <c r="FQ491">
        <v>1.86459</v>
      </c>
      <c r="FR491">
        <v>5</v>
      </c>
      <c r="FS491">
        <v>0</v>
      </c>
      <c r="FT491">
        <v>0</v>
      </c>
      <c r="FU491">
        <v>0</v>
      </c>
      <c r="FV491" t="s">
        <v>358</v>
      </c>
      <c r="FW491" t="s">
        <v>359</v>
      </c>
      <c r="FX491" t="s">
        <v>360</v>
      </c>
      <c r="FY491" t="s">
        <v>360</v>
      </c>
      <c r="FZ491" t="s">
        <v>360</v>
      </c>
      <c r="GA491" t="s">
        <v>360</v>
      </c>
      <c r="GB491">
        <v>0</v>
      </c>
      <c r="GC491">
        <v>100</v>
      </c>
      <c r="GD491">
        <v>100</v>
      </c>
      <c r="GE491">
        <v>1</v>
      </c>
      <c r="GF491">
        <v>0.0516</v>
      </c>
      <c r="GG491">
        <v>0.394990895927804</v>
      </c>
      <c r="GH491">
        <v>0.00311535208462502</v>
      </c>
      <c r="GI491">
        <v>-2.16445174003142e-06</v>
      </c>
      <c r="GJ491">
        <v>9.0383515404126e-10</v>
      </c>
      <c r="GK491">
        <v>0.0515542376217994</v>
      </c>
      <c r="GL491">
        <v>0</v>
      </c>
      <c r="GM491">
        <v>0</v>
      </c>
      <c r="GN491">
        <v>0</v>
      </c>
      <c r="GO491">
        <v>18</v>
      </c>
      <c r="GP491">
        <v>2154</v>
      </c>
      <c r="GQ491">
        <v>2</v>
      </c>
      <c r="GR491">
        <v>17</v>
      </c>
      <c r="GS491">
        <v>1640</v>
      </c>
      <c r="GT491">
        <v>1640.2</v>
      </c>
      <c r="GU491">
        <v>0.744629</v>
      </c>
      <c r="GV491">
        <v>2.43408</v>
      </c>
      <c r="GW491">
        <v>1.99829</v>
      </c>
      <c r="GX491">
        <v>2.65869</v>
      </c>
      <c r="GY491">
        <v>2.09351</v>
      </c>
      <c r="GZ491">
        <v>2.42432</v>
      </c>
      <c r="HA491">
        <v>45.6618</v>
      </c>
      <c r="HB491">
        <v>14.0707</v>
      </c>
      <c r="HC491">
        <v>18</v>
      </c>
      <c r="HD491">
        <v>394.129</v>
      </c>
      <c r="HE491">
        <v>670.889</v>
      </c>
      <c r="HF491">
        <v>23.0017</v>
      </c>
      <c r="HG491">
        <v>34.434</v>
      </c>
      <c r="HH491">
        <v>30.0001</v>
      </c>
      <c r="HI491">
        <v>34.2908</v>
      </c>
      <c r="HJ491">
        <v>34.2791</v>
      </c>
      <c r="HK491">
        <v>14.9614</v>
      </c>
      <c r="HL491">
        <v>23.6087</v>
      </c>
      <c r="HM491">
        <v>5.54608</v>
      </c>
      <c r="HN491">
        <v>23</v>
      </c>
      <c r="HO491">
        <v>182.855</v>
      </c>
      <c r="HP491">
        <v>22.8464</v>
      </c>
      <c r="HQ491">
        <v>95.5691</v>
      </c>
      <c r="HR491">
        <v>98.9575</v>
      </c>
    </row>
    <row r="492" spans="1:226">
      <c r="A492">
        <v>476</v>
      </c>
      <c r="B492">
        <v>1656180203.6</v>
      </c>
      <c r="C492">
        <v>10407.0999999046</v>
      </c>
      <c r="D492" t="s">
        <v>1315</v>
      </c>
      <c r="E492" t="s">
        <v>1316</v>
      </c>
      <c r="F492">
        <v>5</v>
      </c>
      <c r="G492" t="s">
        <v>1286</v>
      </c>
      <c r="H492" t="s">
        <v>354</v>
      </c>
      <c r="I492">
        <v>1656180196.1</v>
      </c>
      <c r="J492">
        <f>(K492)/1000</f>
        <v>0</v>
      </c>
      <c r="K492">
        <f>IF(BF492, AN492, AH492)</f>
        <v>0</v>
      </c>
      <c r="L492">
        <f>IF(BF492, AI492, AG492)</f>
        <v>0</v>
      </c>
      <c r="M492">
        <f>BH492 - IF(AU492&gt;1, L492*BB492*100.0/(AW492*BV492), 0)</f>
        <v>0</v>
      </c>
      <c r="N492">
        <f>((T492-J492/2)*M492-L492)/(T492+J492/2)</f>
        <v>0</v>
      </c>
      <c r="O492">
        <f>N492*(BO492+BP492)/1000.0</f>
        <v>0</v>
      </c>
      <c r="P492">
        <f>(BH492 - IF(AU492&gt;1, L492*BB492*100.0/(AW492*BV492), 0))*(BO492+BP492)/1000.0</f>
        <v>0</v>
      </c>
      <c r="Q492">
        <f>2.0/((1/S492-1/R492)+SIGN(S492)*SQRT((1/S492-1/R492)*(1/S492-1/R492) + 4*BC492/((BC492+1)*(BC492+1))*(2*1/S492*1/R492-1/R492*1/R492)))</f>
        <v>0</v>
      </c>
      <c r="R492">
        <f>IF(LEFT(BD492,1)&lt;&gt;"0",IF(LEFT(BD492,1)="1",3.0,BE492),$D$5+$E$5*(BV492*BO492/($K$5*1000))+$F$5*(BV492*BO492/($K$5*1000))*MAX(MIN(BB492,$J$5),$I$5)*MAX(MIN(BB492,$J$5),$I$5)+$G$5*MAX(MIN(BB492,$J$5),$I$5)*(BV492*BO492/($K$5*1000))+$H$5*(BV492*BO492/($K$5*1000))*(BV492*BO492/($K$5*1000)))</f>
        <v>0</v>
      </c>
      <c r="S492">
        <f>J492*(1000-(1000*0.61365*exp(17.502*W492/(240.97+W492))/(BO492+BP492)+BJ492)/2)/(1000*0.61365*exp(17.502*W492/(240.97+W492))/(BO492+BP492)-BJ492)</f>
        <v>0</v>
      </c>
      <c r="T492">
        <f>1/((BC492+1)/(Q492/1.6)+1/(R492/1.37)) + BC492/((BC492+1)/(Q492/1.6) + BC492/(R492/1.37))</f>
        <v>0</v>
      </c>
      <c r="U492">
        <f>(AX492*BA492)</f>
        <v>0</v>
      </c>
      <c r="V492">
        <f>(BQ492+(U492+2*0.95*5.67E-8*(((BQ492+$B$7)+273)^4-(BQ492+273)^4)-44100*J492)/(1.84*29.3*R492+8*0.95*5.67E-8*(BQ492+273)^3))</f>
        <v>0</v>
      </c>
      <c r="W492">
        <f>($C$7*BR492+$D$7*BS492+$E$7*V492)</f>
        <v>0</v>
      </c>
      <c r="X492">
        <f>0.61365*exp(17.502*W492/(240.97+W492))</f>
        <v>0</v>
      </c>
      <c r="Y492">
        <f>(Z492/AA492*100)</f>
        <v>0</v>
      </c>
      <c r="Z492">
        <f>BJ492*(BO492+BP492)/1000</f>
        <v>0</v>
      </c>
      <c r="AA492">
        <f>0.61365*exp(17.502*BQ492/(240.97+BQ492))</f>
        <v>0</v>
      </c>
      <c r="AB492">
        <f>(X492-BJ492*(BO492+BP492)/1000)</f>
        <v>0</v>
      </c>
      <c r="AC492">
        <f>(-J492*44100)</f>
        <v>0</v>
      </c>
      <c r="AD492">
        <f>2*29.3*R492*0.92*(BQ492-W492)</f>
        <v>0</v>
      </c>
      <c r="AE492">
        <f>2*0.95*5.67E-8*(((BQ492+$B$7)+273)^4-(W492+273)^4)</f>
        <v>0</v>
      </c>
      <c r="AF492">
        <f>U492+AE492+AC492+AD492</f>
        <v>0</v>
      </c>
      <c r="AG492">
        <f>BN492*AU492*(BI492-BH492*(1000-AU492*BK492)/(1000-AU492*BJ492))/(100*BB492)</f>
        <v>0</v>
      </c>
      <c r="AH492">
        <f>1000*BN492*AU492*(BJ492-BK492)/(100*BB492*(1000-AU492*BJ492))</f>
        <v>0</v>
      </c>
      <c r="AI492">
        <f>(AJ492 - AK492 - BO492*1E3/(8.314*(BQ492+273.15)) * AM492/BN492 * AL492) * BN492/(100*BB492) * (1000 - BK492)/1000</f>
        <v>0</v>
      </c>
      <c r="AJ492">
        <v>212.22901242475</v>
      </c>
      <c r="AK492">
        <v>218.391339393939</v>
      </c>
      <c r="AL492">
        <v>-3.25641339553672</v>
      </c>
      <c r="AM492">
        <v>66.8780440013379</v>
      </c>
      <c r="AN492">
        <f>(AP492 - AO492 + BO492*1E3/(8.314*(BQ492+273.15)) * AR492/BN492 * AQ492) * BN492/(100*BB492) * 1000/(1000 - AP492)</f>
        <v>0</v>
      </c>
      <c r="AO492">
        <v>22.7619906339558</v>
      </c>
      <c r="AP492">
        <v>24.7219321678322</v>
      </c>
      <c r="AQ492">
        <v>-0.000135971373122807</v>
      </c>
      <c r="AR492">
        <v>78.9649868564254</v>
      </c>
      <c r="AS492">
        <v>42</v>
      </c>
      <c r="AT492">
        <v>8</v>
      </c>
      <c r="AU492">
        <f>IF(AS492*$H$13&gt;=AW492,1.0,(AW492/(AW492-AS492*$H$13)))</f>
        <v>0</v>
      </c>
      <c r="AV492">
        <f>(AU492-1)*100</f>
        <v>0</v>
      </c>
      <c r="AW492">
        <f>MAX(0,($B$13+$C$13*BV492)/(1+$D$13*BV492)*BO492/(BQ492+273)*$E$13)</f>
        <v>0</v>
      </c>
      <c r="AX492">
        <f>$B$11*BW492+$C$11*BX492+$F$11*CI492*(1-CL492)</f>
        <v>0</v>
      </c>
      <c r="AY492">
        <f>AX492*AZ492</f>
        <v>0</v>
      </c>
      <c r="AZ492">
        <f>($B$11*$D$9+$C$11*$D$9+$F$11*((CV492+CN492)/MAX(CV492+CN492+CW492, 0.1)*$I$9+CW492/MAX(CV492+CN492+CW492, 0.1)*$J$9))/($B$11+$C$11+$F$11)</f>
        <v>0</v>
      </c>
      <c r="BA492">
        <f>($B$11*$K$9+$C$11*$K$9+$F$11*((CV492+CN492)/MAX(CV492+CN492+CW492, 0.1)*$P$9+CW492/MAX(CV492+CN492+CW492, 0.1)*$Q$9))/($B$11+$C$11+$F$11)</f>
        <v>0</v>
      </c>
      <c r="BB492">
        <v>2.18</v>
      </c>
      <c r="BC492">
        <v>0.5</v>
      </c>
      <c r="BD492" t="s">
        <v>355</v>
      </c>
      <c r="BE492">
        <v>2</v>
      </c>
      <c r="BF492" t="b">
        <v>1</v>
      </c>
      <c r="BG492">
        <v>1656180196.1</v>
      </c>
      <c r="BH492">
        <v>235.168185185185</v>
      </c>
      <c r="BI492">
        <v>221.052185185185</v>
      </c>
      <c r="BJ492">
        <v>24.7285333333333</v>
      </c>
      <c r="BK492">
        <v>22.7477148148148</v>
      </c>
      <c r="BL492">
        <v>234.151037037037</v>
      </c>
      <c r="BM492">
        <v>24.6769925925926</v>
      </c>
      <c r="BN492">
        <v>500.021925925926</v>
      </c>
      <c r="BO492">
        <v>76.2904703703704</v>
      </c>
      <c r="BP492">
        <v>0.100055248148148</v>
      </c>
      <c r="BQ492">
        <v>27.9391814814815</v>
      </c>
      <c r="BR492">
        <v>28.2592481481481</v>
      </c>
      <c r="BS492">
        <v>999.9</v>
      </c>
      <c r="BT492">
        <v>0</v>
      </c>
      <c r="BU492">
        <v>0</v>
      </c>
      <c r="BV492">
        <v>9997.8</v>
      </c>
      <c r="BW492">
        <v>0</v>
      </c>
      <c r="BX492">
        <v>2068.19703703704</v>
      </c>
      <c r="BY492">
        <v>14.1158444444444</v>
      </c>
      <c r="BZ492">
        <v>241.131</v>
      </c>
      <c r="CA492">
        <v>226.197481481482</v>
      </c>
      <c r="CB492">
        <v>1.98082148148148</v>
      </c>
      <c r="CC492">
        <v>221.052185185185</v>
      </c>
      <c r="CD492">
        <v>22.7477148148148</v>
      </c>
      <c r="CE492">
        <v>1.88655148148148</v>
      </c>
      <c r="CF492">
        <v>1.73543444444444</v>
      </c>
      <c r="CG492">
        <v>16.5229962962963</v>
      </c>
      <c r="CH492">
        <v>15.2170592592593</v>
      </c>
      <c r="CI492">
        <v>1999.96814814815</v>
      </c>
      <c r="CJ492">
        <v>0.979992333333333</v>
      </c>
      <c r="CK492">
        <v>0.0200075555555556</v>
      </c>
      <c r="CL492">
        <v>0</v>
      </c>
      <c r="CM492">
        <v>2.39136296296296</v>
      </c>
      <c r="CN492">
        <v>0</v>
      </c>
      <c r="CO492">
        <v>2883.59259259259</v>
      </c>
      <c r="CP492">
        <v>16705.1111111111</v>
      </c>
      <c r="CQ492">
        <v>47.8213333333333</v>
      </c>
      <c r="CR492">
        <v>50.1801111111111</v>
      </c>
      <c r="CS492">
        <v>48.9324074074074</v>
      </c>
      <c r="CT492">
        <v>47.7383333333333</v>
      </c>
      <c r="CU492">
        <v>47.125</v>
      </c>
      <c r="CV492">
        <v>1959.95555555556</v>
      </c>
      <c r="CW492">
        <v>40.01</v>
      </c>
      <c r="CX492">
        <v>0</v>
      </c>
      <c r="CY492">
        <v>1656180202.8</v>
      </c>
      <c r="CZ492">
        <v>0</v>
      </c>
      <c r="DA492">
        <v>0</v>
      </c>
      <c r="DB492" t="s">
        <v>356</v>
      </c>
      <c r="DC492">
        <v>1656081796.1</v>
      </c>
      <c r="DD492">
        <v>1656081786.6</v>
      </c>
      <c r="DE492">
        <v>0</v>
      </c>
      <c r="DF492">
        <v>0.447</v>
      </c>
      <c r="DG492">
        <v>0.012</v>
      </c>
      <c r="DH492">
        <v>1.816</v>
      </c>
      <c r="DI492">
        <v>-0.091</v>
      </c>
      <c r="DJ492">
        <v>420</v>
      </c>
      <c r="DK492">
        <v>13</v>
      </c>
      <c r="DL492">
        <v>0.64</v>
      </c>
      <c r="DM492">
        <v>0.22</v>
      </c>
      <c r="DN492">
        <v>13.7264525</v>
      </c>
      <c r="DO492">
        <v>6.63401988742963</v>
      </c>
      <c r="DP492">
        <v>0.64539993646866</v>
      </c>
      <c r="DQ492">
        <v>0</v>
      </c>
      <c r="DR492">
        <v>1.96976275</v>
      </c>
      <c r="DS492">
        <v>0.0672867917448329</v>
      </c>
      <c r="DT492">
        <v>0.0295446485837537</v>
      </c>
      <c r="DU492">
        <v>1</v>
      </c>
      <c r="DV492">
        <v>1</v>
      </c>
      <c r="DW492">
        <v>2</v>
      </c>
      <c r="DX492" t="s">
        <v>375</v>
      </c>
      <c r="DY492">
        <v>2.80245</v>
      </c>
      <c r="DZ492">
        <v>2.71641</v>
      </c>
      <c r="EA492">
        <v>0.0429967</v>
      </c>
      <c r="EB492">
        <v>0.0405285</v>
      </c>
      <c r="EC492">
        <v>0.0882031</v>
      </c>
      <c r="ED492">
        <v>0.082619</v>
      </c>
      <c r="EE492">
        <v>26629.4</v>
      </c>
      <c r="EF492">
        <v>23191.4</v>
      </c>
      <c r="EG492">
        <v>24944.6</v>
      </c>
      <c r="EH492">
        <v>23571.5</v>
      </c>
      <c r="EI492">
        <v>38903.1</v>
      </c>
      <c r="EJ492">
        <v>35839.5</v>
      </c>
      <c r="EK492">
        <v>45187.5</v>
      </c>
      <c r="EL492">
        <v>42114.8</v>
      </c>
      <c r="EM492">
        <v>1.65178</v>
      </c>
      <c r="EN492">
        <v>2.06135</v>
      </c>
      <c r="EO492">
        <v>-0.0512041</v>
      </c>
      <c r="EP492">
        <v>0</v>
      </c>
      <c r="EQ492">
        <v>29.1252</v>
      </c>
      <c r="ER492">
        <v>999.9</v>
      </c>
      <c r="ES492">
        <v>27.164</v>
      </c>
      <c r="ET492">
        <v>41.976</v>
      </c>
      <c r="EU492">
        <v>29.3168</v>
      </c>
      <c r="EV492">
        <v>53.2384</v>
      </c>
      <c r="EW492">
        <v>33.9864</v>
      </c>
      <c r="EX492">
        <v>2</v>
      </c>
      <c r="EY492">
        <v>0.56423</v>
      </c>
      <c r="EZ492">
        <v>5.00016</v>
      </c>
      <c r="FA492">
        <v>20.1713</v>
      </c>
      <c r="FB492">
        <v>5.23376</v>
      </c>
      <c r="FC492">
        <v>11.992</v>
      </c>
      <c r="FD492">
        <v>4.9556</v>
      </c>
      <c r="FE492">
        <v>3.30395</v>
      </c>
      <c r="FF492">
        <v>9999</v>
      </c>
      <c r="FG492">
        <v>313.7</v>
      </c>
      <c r="FH492">
        <v>3957</v>
      </c>
      <c r="FI492">
        <v>9999</v>
      </c>
      <c r="FJ492">
        <v>1.86813</v>
      </c>
      <c r="FK492">
        <v>1.86401</v>
      </c>
      <c r="FL492">
        <v>1.87134</v>
      </c>
      <c r="FM492">
        <v>1.86261</v>
      </c>
      <c r="FN492">
        <v>1.86188</v>
      </c>
      <c r="FO492">
        <v>1.86819</v>
      </c>
      <c r="FP492">
        <v>1.85837</v>
      </c>
      <c r="FQ492">
        <v>1.86458</v>
      </c>
      <c r="FR492">
        <v>5</v>
      </c>
      <c r="FS492">
        <v>0</v>
      </c>
      <c r="FT492">
        <v>0</v>
      </c>
      <c r="FU492">
        <v>0</v>
      </c>
      <c r="FV492" t="s">
        <v>358</v>
      </c>
      <c r="FW492" t="s">
        <v>359</v>
      </c>
      <c r="FX492" t="s">
        <v>360</v>
      </c>
      <c r="FY492" t="s">
        <v>360</v>
      </c>
      <c r="FZ492" t="s">
        <v>360</v>
      </c>
      <c r="GA492" t="s">
        <v>360</v>
      </c>
      <c r="GB492">
        <v>0</v>
      </c>
      <c r="GC492">
        <v>100</v>
      </c>
      <c r="GD492">
        <v>100</v>
      </c>
      <c r="GE492">
        <v>0.963</v>
      </c>
      <c r="GF492">
        <v>0.0516</v>
      </c>
      <c r="GG492">
        <v>0.394990895927804</v>
      </c>
      <c r="GH492">
        <v>0.00311535208462502</v>
      </c>
      <c r="GI492">
        <v>-2.16445174003142e-06</v>
      </c>
      <c r="GJ492">
        <v>9.0383515404126e-10</v>
      </c>
      <c r="GK492">
        <v>0.0515542376217994</v>
      </c>
      <c r="GL492">
        <v>0</v>
      </c>
      <c r="GM492">
        <v>0</v>
      </c>
      <c r="GN492">
        <v>0</v>
      </c>
      <c r="GO492">
        <v>18</v>
      </c>
      <c r="GP492">
        <v>2154</v>
      </c>
      <c r="GQ492">
        <v>2</v>
      </c>
      <c r="GR492">
        <v>17</v>
      </c>
      <c r="GS492">
        <v>1640.1</v>
      </c>
      <c r="GT492">
        <v>1640.3</v>
      </c>
      <c r="GU492">
        <v>0.699463</v>
      </c>
      <c r="GV492">
        <v>2.43286</v>
      </c>
      <c r="GW492">
        <v>1.99829</v>
      </c>
      <c r="GX492">
        <v>2.65869</v>
      </c>
      <c r="GY492">
        <v>2.09351</v>
      </c>
      <c r="GZ492">
        <v>2.44385</v>
      </c>
      <c r="HA492">
        <v>45.6618</v>
      </c>
      <c r="HB492">
        <v>14.0707</v>
      </c>
      <c r="HC492">
        <v>18</v>
      </c>
      <c r="HD492">
        <v>394.324</v>
      </c>
      <c r="HE492">
        <v>670.845</v>
      </c>
      <c r="HF492">
        <v>23.0039</v>
      </c>
      <c r="HG492">
        <v>34.434</v>
      </c>
      <c r="HH492">
        <v>30.0001</v>
      </c>
      <c r="HI492">
        <v>34.2908</v>
      </c>
      <c r="HJ492">
        <v>34.2791</v>
      </c>
      <c r="HK492">
        <v>14.0396</v>
      </c>
      <c r="HL492">
        <v>23.6087</v>
      </c>
      <c r="HM492">
        <v>5.54608</v>
      </c>
      <c r="HN492">
        <v>23</v>
      </c>
      <c r="HO492">
        <v>169.263</v>
      </c>
      <c r="HP492">
        <v>22.8464</v>
      </c>
      <c r="HQ492">
        <v>95.568</v>
      </c>
      <c r="HR492">
        <v>98.9582</v>
      </c>
    </row>
    <row r="493" spans="1:226">
      <c r="A493">
        <v>477</v>
      </c>
      <c r="B493">
        <v>1656180208.6</v>
      </c>
      <c r="C493">
        <v>10412.0999999046</v>
      </c>
      <c r="D493" t="s">
        <v>1317</v>
      </c>
      <c r="E493" t="s">
        <v>1318</v>
      </c>
      <c r="F493">
        <v>5</v>
      </c>
      <c r="G493" t="s">
        <v>1286</v>
      </c>
      <c r="H493" t="s">
        <v>354</v>
      </c>
      <c r="I493">
        <v>1656180200.81429</v>
      </c>
      <c r="J493">
        <f>(K493)/1000</f>
        <v>0</v>
      </c>
      <c r="K493">
        <f>IF(BF493, AN493, AH493)</f>
        <v>0</v>
      </c>
      <c r="L493">
        <f>IF(BF493, AI493, AG493)</f>
        <v>0</v>
      </c>
      <c r="M493">
        <f>BH493 - IF(AU493&gt;1, L493*BB493*100.0/(AW493*BV493), 0)</f>
        <v>0</v>
      </c>
      <c r="N493">
        <f>((T493-J493/2)*M493-L493)/(T493+J493/2)</f>
        <v>0</v>
      </c>
      <c r="O493">
        <f>N493*(BO493+BP493)/1000.0</f>
        <v>0</v>
      </c>
      <c r="P493">
        <f>(BH493 - IF(AU493&gt;1, L493*BB493*100.0/(AW493*BV493), 0))*(BO493+BP493)/1000.0</f>
        <v>0</v>
      </c>
      <c r="Q493">
        <f>2.0/((1/S493-1/R493)+SIGN(S493)*SQRT((1/S493-1/R493)*(1/S493-1/R493) + 4*BC493/((BC493+1)*(BC493+1))*(2*1/S493*1/R493-1/R493*1/R493)))</f>
        <v>0</v>
      </c>
      <c r="R493">
        <f>IF(LEFT(BD493,1)&lt;&gt;"0",IF(LEFT(BD493,1)="1",3.0,BE493),$D$5+$E$5*(BV493*BO493/($K$5*1000))+$F$5*(BV493*BO493/($K$5*1000))*MAX(MIN(BB493,$J$5),$I$5)*MAX(MIN(BB493,$J$5),$I$5)+$G$5*MAX(MIN(BB493,$J$5),$I$5)*(BV493*BO493/($K$5*1000))+$H$5*(BV493*BO493/($K$5*1000))*(BV493*BO493/($K$5*1000)))</f>
        <v>0</v>
      </c>
      <c r="S493">
        <f>J493*(1000-(1000*0.61365*exp(17.502*W493/(240.97+W493))/(BO493+BP493)+BJ493)/2)/(1000*0.61365*exp(17.502*W493/(240.97+W493))/(BO493+BP493)-BJ493)</f>
        <v>0</v>
      </c>
      <c r="T493">
        <f>1/((BC493+1)/(Q493/1.6)+1/(R493/1.37)) + BC493/((BC493+1)/(Q493/1.6) + BC493/(R493/1.37))</f>
        <v>0</v>
      </c>
      <c r="U493">
        <f>(AX493*BA493)</f>
        <v>0</v>
      </c>
      <c r="V493">
        <f>(BQ493+(U493+2*0.95*5.67E-8*(((BQ493+$B$7)+273)^4-(BQ493+273)^4)-44100*J493)/(1.84*29.3*R493+8*0.95*5.67E-8*(BQ493+273)^3))</f>
        <v>0</v>
      </c>
      <c r="W493">
        <f>($C$7*BR493+$D$7*BS493+$E$7*V493)</f>
        <v>0</v>
      </c>
      <c r="X493">
        <f>0.61365*exp(17.502*W493/(240.97+W493))</f>
        <v>0</v>
      </c>
      <c r="Y493">
        <f>(Z493/AA493*100)</f>
        <v>0</v>
      </c>
      <c r="Z493">
        <f>BJ493*(BO493+BP493)/1000</f>
        <v>0</v>
      </c>
      <c r="AA493">
        <f>0.61365*exp(17.502*BQ493/(240.97+BQ493))</f>
        <v>0</v>
      </c>
      <c r="AB493">
        <f>(X493-BJ493*(BO493+BP493)/1000)</f>
        <v>0</v>
      </c>
      <c r="AC493">
        <f>(-J493*44100)</f>
        <v>0</v>
      </c>
      <c r="AD493">
        <f>2*29.3*R493*0.92*(BQ493-W493)</f>
        <v>0</v>
      </c>
      <c r="AE493">
        <f>2*0.95*5.67E-8*(((BQ493+$B$7)+273)^4-(W493+273)^4)</f>
        <v>0</v>
      </c>
      <c r="AF493">
        <f>U493+AE493+AC493+AD493</f>
        <v>0</v>
      </c>
      <c r="AG493">
        <f>BN493*AU493*(BI493-BH493*(1000-AU493*BK493)/(1000-AU493*BJ493))/(100*BB493)</f>
        <v>0</v>
      </c>
      <c r="AH493">
        <f>1000*BN493*AU493*(BJ493-BK493)/(100*BB493*(1000-AU493*BJ493))</f>
        <v>0</v>
      </c>
      <c r="AI493">
        <f>(AJ493 - AK493 - BO493*1E3/(8.314*(BQ493+273.15)) * AM493/BN493 * AL493) * BN493/(100*BB493) * (1000 - BK493)/1000</f>
        <v>0</v>
      </c>
      <c r="AJ493">
        <v>195.769090071006</v>
      </c>
      <c r="AK493">
        <v>202.460096969697</v>
      </c>
      <c r="AL493">
        <v>-3.17905654109188</v>
      </c>
      <c r="AM493">
        <v>66.8780440013379</v>
      </c>
      <c r="AN493">
        <f>(AP493 - AO493 + BO493*1E3/(8.314*(BQ493+273.15)) * AR493/BN493 * AQ493) * BN493/(100*BB493) * 1000/(1000 - AP493)</f>
        <v>0</v>
      </c>
      <c r="AO493">
        <v>22.7791437538265</v>
      </c>
      <c r="AP493">
        <v>24.7332111888112</v>
      </c>
      <c r="AQ493">
        <v>0.00046458309422423</v>
      </c>
      <c r="AR493">
        <v>78.9649868564254</v>
      </c>
      <c r="AS493">
        <v>42</v>
      </c>
      <c r="AT493">
        <v>8</v>
      </c>
      <c r="AU493">
        <f>IF(AS493*$H$13&gt;=AW493,1.0,(AW493/(AW493-AS493*$H$13)))</f>
        <v>0</v>
      </c>
      <c r="AV493">
        <f>(AU493-1)*100</f>
        <v>0</v>
      </c>
      <c r="AW493">
        <f>MAX(0,($B$13+$C$13*BV493)/(1+$D$13*BV493)*BO493/(BQ493+273)*$E$13)</f>
        <v>0</v>
      </c>
      <c r="AX493">
        <f>$B$11*BW493+$C$11*BX493+$F$11*CI493*(1-CL493)</f>
        <v>0</v>
      </c>
      <c r="AY493">
        <f>AX493*AZ493</f>
        <v>0</v>
      </c>
      <c r="AZ493">
        <f>($B$11*$D$9+$C$11*$D$9+$F$11*((CV493+CN493)/MAX(CV493+CN493+CW493, 0.1)*$I$9+CW493/MAX(CV493+CN493+CW493, 0.1)*$J$9))/($B$11+$C$11+$F$11)</f>
        <v>0</v>
      </c>
      <c r="BA493">
        <f>($B$11*$K$9+$C$11*$K$9+$F$11*((CV493+CN493)/MAX(CV493+CN493+CW493, 0.1)*$P$9+CW493/MAX(CV493+CN493+CW493, 0.1)*$Q$9))/($B$11+$C$11+$F$11)</f>
        <v>0</v>
      </c>
      <c r="BB493">
        <v>2.18</v>
      </c>
      <c r="BC493">
        <v>0.5</v>
      </c>
      <c r="BD493" t="s">
        <v>355</v>
      </c>
      <c r="BE493">
        <v>2</v>
      </c>
      <c r="BF493" t="b">
        <v>1</v>
      </c>
      <c r="BG493">
        <v>1656180200.81429</v>
      </c>
      <c r="BH493">
        <v>220.281107142857</v>
      </c>
      <c r="BI493">
        <v>205.723428571429</v>
      </c>
      <c r="BJ493">
        <v>24.7245</v>
      </c>
      <c r="BK493">
        <v>22.7666535714286</v>
      </c>
      <c r="BL493">
        <v>219.297821428571</v>
      </c>
      <c r="BM493">
        <v>24.6729428571429</v>
      </c>
      <c r="BN493">
        <v>500.01875</v>
      </c>
      <c r="BO493">
        <v>76.2900392857143</v>
      </c>
      <c r="BP493">
        <v>0.100006717857143</v>
      </c>
      <c r="BQ493">
        <v>27.9430035714286</v>
      </c>
      <c r="BR493">
        <v>28.2756428571429</v>
      </c>
      <c r="BS493">
        <v>999.9</v>
      </c>
      <c r="BT493">
        <v>0</v>
      </c>
      <c r="BU493">
        <v>0</v>
      </c>
      <c r="BV493">
        <v>9996.29392857143</v>
      </c>
      <c r="BW493">
        <v>0</v>
      </c>
      <c r="BX493">
        <v>2087.58428571429</v>
      </c>
      <c r="BY493">
        <v>14.5576892857143</v>
      </c>
      <c r="BZ493">
        <v>225.865392857143</v>
      </c>
      <c r="CA493">
        <v>210.515821428571</v>
      </c>
      <c r="CB493">
        <v>1.95784535714286</v>
      </c>
      <c r="CC493">
        <v>205.723428571429</v>
      </c>
      <c r="CD493">
        <v>22.7666535714286</v>
      </c>
      <c r="CE493">
        <v>1.8862325</v>
      </c>
      <c r="CF493">
        <v>1.73686892857143</v>
      </c>
      <c r="CG493">
        <v>16.5203392857143</v>
      </c>
      <c r="CH493">
        <v>15.2299142857143</v>
      </c>
      <c r="CI493">
        <v>1999.97571428571</v>
      </c>
      <c r="CJ493">
        <v>0.979992428571428</v>
      </c>
      <c r="CK493">
        <v>0.0200074571428571</v>
      </c>
      <c r="CL493">
        <v>0</v>
      </c>
      <c r="CM493">
        <v>2.41782857142857</v>
      </c>
      <c r="CN493">
        <v>0</v>
      </c>
      <c r="CO493">
        <v>2881.45357142857</v>
      </c>
      <c r="CP493">
        <v>16705.1607142857</v>
      </c>
      <c r="CQ493">
        <v>47.82775</v>
      </c>
      <c r="CR493">
        <v>50.1737142857143</v>
      </c>
      <c r="CS493">
        <v>48.9237142857143</v>
      </c>
      <c r="CT493">
        <v>47.74325</v>
      </c>
      <c r="CU493">
        <v>47.12275</v>
      </c>
      <c r="CV493">
        <v>1959.96428571429</v>
      </c>
      <c r="CW493">
        <v>40.0103571428571</v>
      </c>
      <c r="CX493">
        <v>0</v>
      </c>
      <c r="CY493">
        <v>1656180207.6</v>
      </c>
      <c r="CZ493">
        <v>0</v>
      </c>
      <c r="DA493">
        <v>0</v>
      </c>
      <c r="DB493" t="s">
        <v>356</v>
      </c>
      <c r="DC493">
        <v>1656081796.1</v>
      </c>
      <c r="DD493">
        <v>1656081786.6</v>
      </c>
      <c r="DE493">
        <v>0</v>
      </c>
      <c r="DF493">
        <v>0.447</v>
      </c>
      <c r="DG493">
        <v>0.012</v>
      </c>
      <c r="DH493">
        <v>1.816</v>
      </c>
      <c r="DI493">
        <v>-0.091</v>
      </c>
      <c r="DJ493">
        <v>420</v>
      </c>
      <c r="DK493">
        <v>13</v>
      </c>
      <c r="DL493">
        <v>0.64</v>
      </c>
      <c r="DM493">
        <v>0.22</v>
      </c>
      <c r="DN493">
        <v>14.3109925</v>
      </c>
      <c r="DO493">
        <v>5.72634934333954</v>
      </c>
      <c r="DP493">
        <v>0.566016388184786</v>
      </c>
      <c r="DQ493">
        <v>0</v>
      </c>
      <c r="DR493">
        <v>1.970641</v>
      </c>
      <c r="DS493">
        <v>-0.270055384615389</v>
      </c>
      <c r="DT493">
        <v>0.0286420356993004</v>
      </c>
      <c r="DU493">
        <v>0</v>
      </c>
      <c r="DV493">
        <v>0</v>
      </c>
      <c r="DW493">
        <v>2</v>
      </c>
      <c r="DX493" t="s">
        <v>357</v>
      </c>
      <c r="DY493">
        <v>2.80228</v>
      </c>
      <c r="DZ493">
        <v>2.71619</v>
      </c>
      <c r="EA493">
        <v>0.0401694</v>
      </c>
      <c r="EB493">
        <v>0.0375747</v>
      </c>
      <c r="EC493">
        <v>0.0882323</v>
      </c>
      <c r="ED493">
        <v>0.0827423</v>
      </c>
      <c r="EE493">
        <v>26708.6</v>
      </c>
      <c r="EF493">
        <v>23262.8</v>
      </c>
      <c r="EG493">
        <v>24945.2</v>
      </c>
      <c r="EH493">
        <v>23571.6</v>
      </c>
      <c r="EI493">
        <v>38902.4</v>
      </c>
      <c r="EJ493">
        <v>35834.9</v>
      </c>
      <c r="EK493">
        <v>45188.3</v>
      </c>
      <c r="EL493">
        <v>42115.1</v>
      </c>
      <c r="EM493">
        <v>1.6518</v>
      </c>
      <c r="EN493">
        <v>2.06165</v>
      </c>
      <c r="EO493">
        <v>-0.0555851</v>
      </c>
      <c r="EP493">
        <v>0</v>
      </c>
      <c r="EQ493">
        <v>29.1352</v>
      </c>
      <c r="ER493">
        <v>999.9</v>
      </c>
      <c r="ES493">
        <v>27.164</v>
      </c>
      <c r="ET493">
        <v>41.976</v>
      </c>
      <c r="EU493">
        <v>29.3163</v>
      </c>
      <c r="EV493">
        <v>53.3384</v>
      </c>
      <c r="EW493">
        <v>34.0144</v>
      </c>
      <c r="EX493">
        <v>2</v>
      </c>
      <c r="EY493">
        <v>0.564413</v>
      </c>
      <c r="EZ493">
        <v>5.0278</v>
      </c>
      <c r="FA493">
        <v>20.1704</v>
      </c>
      <c r="FB493">
        <v>5.23361</v>
      </c>
      <c r="FC493">
        <v>11.992</v>
      </c>
      <c r="FD493">
        <v>4.95555</v>
      </c>
      <c r="FE493">
        <v>3.304</v>
      </c>
      <c r="FF493">
        <v>9999</v>
      </c>
      <c r="FG493">
        <v>313.8</v>
      </c>
      <c r="FH493">
        <v>3957.3</v>
      </c>
      <c r="FI493">
        <v>9999</v>
      </c>
      <c r="FJ493">
        <v>1.86813</v>
      </c>
      <c r="FK493">
        <v>1.86401</v>
      </c>
      <c r="FL493">
        <v>1.87134</v>
      </c>
      <c r="FM493">
        <v>1.86258</v>
      </c>
      <c r="FN493">
        <v>1.86188</v>
      </c>
      <c r="FO493">
        <v>1.86819</v>
      </c>
      <c r="FP493">
        <v>1.85837</v>
      </c>
      <c r="FQ493">
        <v>1.86459</v>
      </c>
      <c r="FR493">
        <v>5</v>
      </c>
      <c r="FS493">
        <v>0</v>
      </c>
      <c r="FT493">
        <v>0</v>
      </c>
      <c r="FU493">
        <v>0</v>
      </c>
      <c r="FV493" t="s">
        <v>358</v>
      </c>
      <c r="FW493" t="s">
        <v>359</v>
      </c>
      <c r="FX493" t="s">
        <v>360</v>
      </c>
      <c r="FY493" t="s">
        <v>360</v>
      </c>
      <c r="FZ493" t="s">
        <v>360</v>
      </c>
      <c r="GA493" t="s">
        <v>360</v>
      </c>
      <c r="GB493">
        <v>0</v>
      </c>
      <c r="GC493">
        <v>100</v>
      </c>
      <c r="GD493">
        <v>100</v>
      </c>
      <c r="GE493">
        <v>0.927</v>
      </c>
      <c r="GF493">
        <v>0.0516</v>
      </c>
      <c r="GG493">
        <v>0.394990895927804</v>
      </c>
      <c r="GH493">
        <v>0.00311535208462502</v>
      </c>
      <c r="GI493">
        <v>-2.16445174003142e-06</v>
      </c>
      <c r="GJ493">
        <v>9.0383515404126e-10</v>
      </c>
      <c r="GK493">
        <v>0.0515542376217994</v>
      </c>
      <c r="GL493">
        <v>0</v>
      </c>
      <c r="GM493">
        <v>0</v>
      </c>
      <c r="GN493">
        <v>0</v>
      </c>
      <c r="GO493">
        <v>18</v>
      </c>
      <c r="GP493">
        <v>2154</v>
      </c>
      <c r="GQ493">
        <v>2</v>
      </c>
      <c r="GR493">
        <v>17</v>
      </c>
      <c r="GS493">
        <v>1640.2</v>
      </c>
      <c r="GT493">
        <v>1640.4</v>
      </c>
      <c r="GU493">
        <v>0.650635</v>
      </c>
      <c r="GV493">
        <v>2.44385</v>
      </c>
      <c r="GW493">
        <v>1.99829</v>
      </c>
      <c r="GX493">
        <v>2.65869</v>
      </c>
      <c r="GY493">
        <v>2.09351</v>
      </c>
      <c r="GZ493">
        <v>2.39624</v>
      </c>
      <c r="HA493">
        <v>45.6618</v>
      </c>
      <c r="HB493">
        <v>14.062</v>
      </c>
      <c r="HC493">
        <v>18</v>
      </c>
      <c r="HD493">
        <v>394.345</v>
      </c>
      <c r="HE493">
        <v>671.106</v>
      </c>
      <c r="HF493">
        <v>23.005</v>
      </c>
      <c r="HG493">
        <v>34.434</v>
      </c>
      <c r="HH493">
        <v>30.0002</v>
      </c>
      <c r="HI493">
        <v>34.2921</v>
      </c>
      <c r="HJ493">
        <v>34.2791</v>
      </c>
      <c r="HK493">
        <v>13.0594</v>
      </c>
      <c r="HL493">
        <v>23.3351</v>
      </c>
      <c r="HM493">
        <v>5.54608</v>
      </c>
      <c r="HN493">
        <v>23</v>
      </c>
      <c r="HO493">
        <v>149.136</v>
      </c>
      <c r="HP493">
        <v>22.8464</v>
      </c>
      <c r="HQ493">
        <v>95.5697</v>
      </c>
      <c r="HR493">
        <v>98.9589</v>
      </c>
    </row>
    <row r="494" spans="1:226">
      <c r="A494">
        <v>478</v>
      </c>
      <c r="B494">
        <v>1656180213.6</v>
      </c>
      <c r="C494">
        <v>10417.0999999046</v>
      </c>
      <c r="D494" t="s">
        <v>1319</v>
      </c>
      <c r="E494" t="s">
        <v>1320</v>
      </c>
      <c r="F494">
        <v>5</v>
      </c>
      <c r="G494" t="s">
        <v>1286</v>
      </c>
      <c r="H494" t="s">
        <v>354</v>
      </c>
      <c r="I494">
        <v>1656180206.1</v>
      </c>
      <c r="J494">
        <f>(K494)/1000</f>
        <v>0</v>
      </c>
      <c r="K494">
        <f>IF(BF494, AN494, AH494)</f>
        <v>0</v>
      </c>
      <c r="L494">
        <f>IF(BF494, AI494, AG494)</f>
        <v>0</v>
      </c>
      <c r="M494">
        <f>BH494 - IF(AU494&gt;1, L494*BB494*100.0/(AW494*BV494), 0)</f>
        <v>0</v>
      </c>
      <c r="N494">
        <f>((T494-J494/2)*M494-L494)/(T494+J494/2)</f>
        <v>0</v>
      </c>
      <c r="O494">
        <f>N494*(BO494+BP494)/1000.0</f>
        <v>0</v>
      </c>
      <c r="P494">
        <f>(BH494 - IF(AU494&gt;1, L494*BB494*100.0/(AW494*BV494), 0))*(BO494+BP494)/1000.0</f>
        <v>0</v>
      </c>
      <c r="Q494">
        <f>2.0/((1/S494-1/R494)+SIGN(S494)*SQRT((1/S494-1/R494)*(1/S494-1/R494) + 4*BC494/((BC494+1)*(BC494+1))*(2*1/S494*1/R494-1/R494*1/R494)))</f>
        <v>0</v>
      </c>
      <c r="R494">
        <f>IF(LEFT(BD494,1)&lt;&gt;"0",IF(LEFT(BD494,1)="1",3.0,BE494),$D$5+$E$5*(BV494*BO494/($K$5*1000))+$F$5*(BV494*BO494/($K$5*1000))*MAX(MIN(BB494,$J$5),$I$5)*MAX(MIN(BB494,$J$5),$I$5)+$G$5*MAX(MIN(BB494,$J$5),$I$5)*(BV494*BO494/($K$5*1000))+$H$5*(BV494*BO494/($K$5*1000))*(BV494*BO494/($K$5*1000)))</f>
        <v>0</v>
      </c>
      <c r="S494">
        <f>J494*(1000-(1000*0.61365*exp(17.502*W494/(240.97+W494))/(BO494+BP494)+BJ494)/2)/(1000*0.61365*exp(17.502*W494/(240.97+W494))/(BO494+BP494)-BJ494)</f>
        <v>0</v>
      </c>
      <c r="T494">
        <f>1/((BC494+1)/(Q494/1.6)+1/(R494/1.37)) + BC494/((BC494+1)/(Q494/1.6) + BC494/(R494/1.37))</f>
        <v>0</v>
      </c>
      <c r="U494">
        <f>(AX494*BA494)</f>
        <v>0</v>
      </c>
      <c r="V494">
        <f>(BQ494+(U494+2*0.95*5.67E-8*(((BQ494+$B$7)+273)^4-(BQ494+273)^4)-44100*J494)/(1.84*29.3*R494+8*0.95*5.67E-8*(BQ494+273)^3))</f>
        <v>0</v>
      </c>
      <c r="W494">
        <f>($C$7*BR494+$D$7*BS494+$E$7*V494)</f>
        <v>0</v>
      </c>
      <c r="X494">
        <f>0.61365*exp(17.502*W494/(240.97+W494))</f>
        <v>0</v>
      </c>
      <c r="Y494">
        <f>(Z494/AA494*100)</f>
        <v>0</v>
      </c>
      <c r="Z494">
        <f>BJ494*(BO494+BP494)/1000</f>
        <v>0</v>
      </c>
      <c r="AA494">
        <f>0.61365*exp(17.502*BQ494/(240.97+BQ494))</f>
        <v>0</v>
      </c>
      <c r="AB494">
        <f>(X494-BJ494*(BO494+BP494)/1000)</f>
        <v>0</v>
      </c>
      <c r="AC494">
        <f>(-J494*44100)</f>
        <v>0</v>
      </c>
      <c r="AD494">
        <f>2*29.3*R494*0.92*(BQ494-W494)</f>
        <v>0</v>
      </c>
      <c r="AE494">
        <f>2*0.95*5.67E-8*(((BQ494+$B$7)+273)^4-(W494+273)^4)</f>
        <v>0</v>
      </c>
      <c r="AF494">
        <f>U494+AE494+AC494+AD494</f>
        <v>0</v>
      </c>
      <c r="AG494">
        <f>BN494*AU494*(BI494-BH494*(1000-AU494*BK494)/(1000-AU494*BJ494))/(100*BB494)</f>
        <v>0</v>
      </c>
      <c r="AH494">
        <f>1000*BN494*AU494*(BJ494-BK494)/(100*BB494*(1000-AU494*BJ494))</f>
        <v>0</v>
      </c>
      <c r="AI494">
        <f>(AJ494 - AK494 - BO494*1E3/(8.314*(BQ494+273.15)) * AM494/BN494 * AL494) * BN494/(100*BB494) * (1000 - BK494)/1000</f>
        <v>0</v>
      </c>
      <c r="AJ494">
        <v>179.275007900362</v>
      </c>
      <c r="AK494">
        <v>186.466745454545</v>
      </c>
      <c r="AL494">
        <v>-3.21395974175639</v>
      </c>
      <c r="AM494">
        <v>66.8780440013379</v>
      </c>
      <c r="AN494">
        <f>(AP494 - AO494 + BO494*1E3/(8.314*(BQ494+273.15)) * AR494/BN494 * AQ494) * BN494/(100*BB494) * 1000/(1000 - AP494)</f>
        <v>0</v>
      </c>
      <c r="AO494">
        <v>22.8418730901086</v>
      </c>
      <c r="AP494">
        <v>24.765962937063</v>
      </c>
      <c r="AQ494">
        <v>0.000552258967843144</v>
      </c>
      <c r="AR494">
        <v>78.9649868564254</v>
      </c>
      <c r="AS494">
        <v>42</v>
      </c>
      <c r="AT494">
        <v>8</v>
      </c>
      <c r="AU494">
        <f>IF(AS494*$H$13&gt;=AW494,1.0,(AW494/(AW494-AS494*$H$13)))</f>
        <v>0</v>
      </c>
      <c r="AV494">
        <f>(AU494-1)*100</f>
        <v>0</v>
      </c>
      <c r="AW494">
        <f>MAX(0,($B$13+$C$13*BV494)/(1+$D$13*BV494)*BO494/(BQ494+273)*$E$13)</f>
        <v>0</v>
      </c>
      <c r="AX494">
        <f>$B$11*BW494+$C$11*BX494+$F$11*CI494*(1-CL494)</f>
        <v>0</v>
      </c>
      <c r="AY494">
        <f>AX494*AZ494</f>
        <v>0</v>
      </c>
      <c r="AZ494">
        <f>($B$11*$D$9+$C$11*$D$9+$F$11*((CV494+CN494)/MAX(CV494+CN494+CW494, 0.1)*$I$9+CW494/MAX(CV494+CN494+CW494, 0.1)*$J$9))/($B$11+$C$11+$F$11)</f>
        <v>0</v>
      </c>
      <c r="BA494">
        <f>($B$11*$K$9+$C$11*$K$9+$F$11*((CV494+CN494)/MAX(CV494+CN494+CW494, 0.1)*$P$9+CW494/MAX(CV494+CN494+CW494, 0.1)*$Q$9))/($B$11+$C$11+$F$11)</f>
        <v>0</v>
      </c>
      <c r="BB494">
        <v>2.18</v>
      </c>
      <c r="BC494">
        <v>0.5</v>
      </c>
      <c r="BD494" t="s">
        <v>355</v>
      </c>
      <c r="BE494">
        <v>2</v>
      </c>
      <c r="BF494" t="b">
        <v>1</v>
      </c>
      <c r="BG494">
        <v>1656180206.1</v>
      </c>
      <c r="BH494">
        <v>203.708666666667</v>
      </c>
      <c r="BI494">
        <v>188.562888888889</v>
      </c>
      <c r="BJ494">
        <v>24.7341222222222</v>
      </c>
      <c r="BK494">
        <v>22.8061185185185</v>
      </c>
      <c r="BL494">
        <v>202.763703703704</v>
      </c>
      <c r="BM494">
        <v>24.682562962963</v>
      </c>
      <c r="BN494">
        <v>500.028962962963</v>
      </c>
      <c r="BO494">
        <v>76.2900037037037</v>
      </c>
      <c r="BP494">
        <v>0.100065581481481</v>
      </c>
      <c r="BQ494">
        <v>27.9538333333333</v>
      </c>
      <c r="BR494">
        <v>28.2681074074074</v>
      </c>
      <c r="BS494">
        <v>999.9</v>
      </c>
      <c r="BT494">
        <v>0</v>
      </c>
      <c r="BU494">
        <v>0</v>
      </c>
      <c r="BV494">
        <v>9977.17592592593</v>
      </c>
      <c r="BW494">
        <v>0</v>
      </c>
      <c r="BX494">
        <v>2115.58148148148</v>
      </c>
      <c r="BY494">
        <v>15.1458222222222</v>
      </c>
      <c r="BZ494">
        <v>208.874814814815</v>
      </c>
      <c r="CA494">
        <v>192.963</v>
      </c>
      <c r="CB494">
        <v>1.92799703703704</v>
      </c>
      <c r="CC494">
        <v>188.562888888889</v>
      </c>
      <c r="CD494">
        <v>22.8061185185185</v>
      </c>
      <c r="CE494">
        <v>1.88696592592593</v>
      </c>
      <c r="CF494">
        <v>1.73987851851852</v>
      </c>
      <c r="CG494">
        <v>16.5264407407407</v>
      </c>
      <c r="CH494">
        <v>15.2568481481481</v>
      </c>
      <c r="CI494">
        <v>1999.9862962963</v>
      </c>
      <c r="CJ494">
        <v>0.979992555555555</v>
      </c>
      <c r="CK494">
        <v>0.0200073259259259</v>
      </c>
      <c r="CL494">
        <v>0</v>
      </c>
      <c r="CM494">
        <v>2.4568</v>
      </c>
      <c r="CN494">
        <v>0</v>
      </c>
      <c r="CO494">
        <v>2879.1537037037</v>
      </c>
      <c r="CP494">
        <v>16705.2555555556</v>
      </c>
      <c r="CQ494">
        <v>47.826</v>
      </c>
      <c r="CR494">
        <v>50.1801111111111</v>
      </c>
      <c r="CS494">
        <v>48.9117407407407</v>
      </c>
      <c r="CT494">
        <v>47.7406666666667</v>
      </c>
      <c r="CU494">
        <v>47.1226666666667</v>
      </c>
      <c r="CV494">
        <v>1959.97481481482</v>
      </c>
      <c r="CW494">
        <v>40.0103703703704</v>
      </c>
      <c r="CX494">
        <v>0</v>
      </c>
      <c r="CY494">
        <v>1656180212.4</v>
      </c>
      <c r="CZ494">
        <v>0</v>
      </c>
      <c r="DA494">
        <v>0</v>
      </c>
      <c r="DB494" t="s">
        <v>356</v>
      </c>
      <c r="DC494">
        <v>1656081796.1</v>
      </c>
      <c r="DD494">
        <v>1656081786.6</v>
      </c>
      <c r="DE494">
        <v>0</v>
      </c>
      <c r="DF494">
        <v>0.447</v>
      </c>
      <c r="DG494">
        <v>0.012</v>
      </c>
      <c r="DH494">
        <v>1.816</v>
      </c>
      <c r="DI494">
        <v>-0.091</v>
      </c>
      <c r="DJ494">
        <v>420</v>
      </c>
      <c r="DK494">
        <v>13</v>
      </c>
      <c r="DL494">
        <v>0.64</v>
      </c>
      <c r="DM494">
        <v>0.22</v>
      </c>
      <c r="DN494">
        <v>14.7371275</v>
      </c>
      <c r="DO494">
        <v>6.14378724202628</v>
      </c>
      <c r="DP494">
        <v>0.615670784180759</v>
      </c>
      <c r="DQ494">
        <v>0</v>
      </c>
      <c r="DR494">
        <v>1.9471245</v>
      </c>
      <c r="DS494">
        <v>-0.333044352720453</v>
      </c>
      <c r="DT494">
        <v>0.0334861928972226</v>
      </c>
      <c r="DU494">
        <v>0</v>
      </c>
      <c r="DV494">
        <v>0</v>
      </c>
      <c r="DW494">
        <v>2</v>
      </c>
      <c r="DX494" t="s">
        <v>357</v>
      </c>
      <c r="DY494">
        <v>2.80235</v>
      </c>
      <c r="DZ494">
        <v>2.71622</v>
      </c>
      <c r="EA494">
        <v>0.037263</v>
      </c>
      <c r="EB494">
        <v>0.034394</v>
      </c>
      <c r="EC494">
        <v>0.0883182</v>
      </c>
      <c r="ED494">
        <v>0.0828744</v>
      </c>
      <c r="EE494">
        <v>26789.5</v>
      </c>
      <c r="EF494">
        <v>23339.5</v>
      </c>
      <c r="EG494">
        <v>24945.2</v>
      </c>
      <c r="EH494">
        <v>23571.4</v>
      </c>
      <c r="EI494">
        <v>38898.8</v>
      </c>
      <c r="EJ494">
        <v>35828.9</v>
      </c>
      <c r="EK494">
        <v>45188.3</v>
      </c>
      <c r="EL494">
        <v>42114.3</v>
      </c>
      <c r="EM494">
        <v>1.65217</v>
      </c>
      <c r="EN494">
        <v>2.06142</v>
      </c>
      <c r="EO494">
        <v>-0.0532009</v>
      </c>
      <c r="EP494">
        <v>0</v>
      </c>
      <c r="EQ494">
        <v>29.1468</v>
      </c>
      <c r="ER494">
        <v>999.9</v>
      </c>
      <c r="ES494">
        <v>27.188</v>
      </c>
      <c r="ET494">
        <v>41.986</v>
      </c>
      <c r="EU494">
        <v>29.3557</v>
      </c>
      <c r="EV494">
        <v>53.4984</v>
      </c>
      <c r="EW494">
        <v>34.0385</v>
      </c>
      <c r="EX494">
        <v>2</v>
      </c>
      <c r="EY494">
        <v>0.564842</v>
      </c>
      <c r="EZ494">
        <v>5.04578</v>
      </c>
      <c r="FA494">
        <v>20.1701</v>
      </c>
      <c r="FB494">
        <v>5.23376</v>
      </c>
      <c r="FC494">
        <v>11.992</v>
      </c>
      <c r="FD494">
        <v>4.95555</v>
      </c>
      <c r="FE494">
        <v>3.30395</v>
      </c>
      <c r="FF494">
        <v>9999</v>
      </c>
      <c r="FG494">
        <v>313.8</v>
      </c>
      <c r="FH494">
        <v>3957.3</v>
      </c>
      <c r="FI494">
        <v>9999</v>
      </c>
      <c r="FJ494">
        <v>1.86813</v>
      </c>
      <c r="FK494">
        <v>1.86401</v>
      </c>
      <c r="FL494">
        <v>1.87134</v>
      </c>
      <c r="FM494">
        <v>1.8626</v>
      </c>
      <c r="FN494">
        <v>1.86188</v>
      </c>
      <c r="FO494">
        <v>1.86815</v>
      </c>
      <c r="FP494">
        <v>1.85837</v>
      </c>
      <c r="FQ494">
        <v>1.8646</v>
      </c>
      <c r="FR494">
        <v>5</v>
      </c>
      <c r="FS494">
        <v>0</v>
      </c>
      <c r="FT494">
        <v>0</v>
      </c>
      <c r="FU494">
        <v>0</v>
      </c>
      <c r="FV494" t="s">
        <v>358</v>
      </c>
      <c r="FW494" t="s">
        <v>359</v>
      </c>
      <c r="FX494" t="s">
        <v>360</v>
      </c>
      <c r="FY494" t="s">
        <v>360</v>
      </c>
      <c r="FZ494" t="s">
        <v>360</v>
      </c>
      <c r="GA494" t="s">
        <v>360</v>
      </c>
      <c r="GB494">
        <v>0</v>
      </c>
      <c r="GC494">
        <v>100</v>
      </c>
      <c r="GD494">
        <v>100</v>
      </c>
      <c r="GE494">
        <v>0.889</v>
      </c>
      <c r="GF494">
        <v>0.0515</v>
      </c>
      <c r="GG494">
        <v>0.394990895927804</v>
      </c>
      <c r="GH494">
        <v>0.00311535208462502</v>
      </c>
      <c r="GI494">
        <v>-2.16445174003142e-06</v>
      </c>
      <c r="GJ494">
        <v>9.0383515404126e-10</v>
      </c>
      <c r="GK494">
        <v>0.0515542376217994</v>
      </c>
      <c r="GL494">
        <v>0</v>
      </c>
      <c r="GM494">
        <v>0</v>
      </c>
      <c r="GN494">
        <v>0</v>
      </c>
      <c r="GO494">
        <v>18</v>
      </c>
      <c r="GP494">
        <v>2154</v>
      </c>
      <c r="GQ494">
        <v>2</v>
      </c>
      <c r="GR494">
        <v>17</v>
      </c>
      <c r="GS494">
        <v>1640.3</v>
      </c>
      <c r="GT494">
        <v>1640.5</v>
      </c>
      <c r="GU494">
        <v>0.603027</v>
      </c>
      <c r="GV494">
        <v>2.45361</v>
      </c>
      <c r="GW494">
        <v>1.99829</v>
      </c>
      <c r="GX494">
        <v>2.65869</v>
      </c>
      <c r="GY494">
        <v>2.09351</v>
      </c>
      <c r="GZ494">
        <v>2.38037</v>
      </c>
      <c r="HA494">
        <v>45.6618</v>
      </c>
      <c r="HB494">
        <v>14.062</v>
      </c>
      <c r="HC494">
        <v>18</v>
      </c>
      <c r="HD494">
        <v>394.564</v>
      </c>
      <c r="HE494">
        <v>670.911</v>
      </c>
      <c r="HF494">
        <v>23.0042</v>
      </c>
      <c r="HG494">
        <v>34.434</v>
      </c>
      <c r="HH494">
        <v>30.0002</v>
      </c>
      <c r="HI494">
        <v>34.2939</v>
      </c>
      <c r="HJ494">
        <v>34.2791</v>
      </c>
      <c r="HK494">
        <v>12.0978</v>
      </c>
      <c r="HL494">
        <v>23.3351</v>
      </c>
      <c r="HM494">
        <v>5.17305</v>
      </c>
      <c r="HN494">
        <v>23</v>
      </c>
      <c r="HO494">
        <v>135.644</v>
      </c>
      <c r="HP494">
        <v>22.8354</v>
      </c>
      <c r="HQ494">
        <v>95.5699</v>
      </c>
      <c r="HR494">
        <v>98.9574</v>
      </c>
    </row>
    <row r="495" spans="1:226">
      <c r="A495">
        <v>479</v>
      </c>
      <c r="B495">
        <v>1656180218.6</v>
      </c>
      <c r="C495">
        <v>10422.0999999046</v>
      </c>
      <c r="D495" t="s">
        <v>1321</v>
      </c>
      <c r="E495" t="s">
        <v>1322</v>
      </c>
      <c r="F495">
        <v>5</v>
      </c>
      <c r="G495" t="s">
        <v>1286</v>
      </c>
      <c r="H495" t="s">
        <v>354</v>
      </c>
      <c r="I495">
        <v>1656180210.81429</v>
      </c>
      <c r="J495">
        <f>(K495)/1000</f>
        <v>0</v>
      </c>
      <c r="K495">
        <f>IF(BF495, AN495, AH495)</f>
        <v>0</v>
      </c>
      <c r="L495">
        <f>IF(BF495, AI495, AG495)</f>
        <v>0</v>
      </c>
      <c r="M495">
        <f>BH495 - IF(AU495&gt;1, L495*BB495*100.0/(AW495*BV495), 0)</f>
        <v>0</v>
      </c>
      <c r="N495">
        <f>((T495-J495/2)*M495-L495)/(T495+J495/2)</f>
        <v>0</v>
      </c>
      <c r="O495">
        <f>N495*(BO495+BP495)/1000.0</f>
        <v>0</v>
      </c>
      <c r="P495">
        <f>(BH495 - IF(AU495&gt;1, L495*BB495*100.0/(AW495*BV495), 0))*(BO495+BP495)/1000.0</f>
        <v>0</v>
      </c>
      <c r="Q495">
        <f>2.0/((1/S495-1/R495)+SIGN(S495)*SQRT((1/S495-1/R495)*(1/S495-1/R495) + 4*BC495/((BC495+1)*(BC495+1))*(2*1/S495*1/R495-1/R495*1/R495)))</f>
        <v>0</v>
      </c>
      <c r="R495">
        <f>IF(LEFT(BD495,1)&lt;&gt;"0",IF(LEFT(BD495,1)="1",3.0,BE495),$D$5+$E$5*(BV495*BO495/($K$5*1000))+$F$5*(BV495*BO495/($K$5*1000))*MAX(MIN(BB495,$J$5),$I$5)*MAX(MIN(BB495,$J$5),$I$5)+$G$5*MAX(MIN(BB495,$J$5),$I$5)*(BV495*BO495/($K$5*1000))+$H$5*(BV495*BO495/($K$5*1000))*(BV495*BO495/($K$5*1000)))</f>
        <v>0</v>
      </c>
      <c r="S495">
        <f>J495*(1000-(1000*0.61365*exp(17.502*W495/(240.97+W495))/(BO495+BP495)+BJ495)/2)/(1000*0.61365*exp(17.502*W495/(240.97+W495))/(BO495+BP495)-BJ495)</f>
        <v>0</v>
      </c>
      <c r="T495">
        <f>1/((BC495+1)/(Q495/1.6)+1/(R495/1.37)) + BC495/((BC495+1)/(Q495/1.6) + BC495/(R495/1.37))</f>
        <v>0</v>
      </c>
      <c r="U495">
        <f>(AX495*BA495)</f>
        <v>0</v>
      </c>
      <c r="V495">
        <f>(BQ495+(U495+2*0.95*5.67E-8*(((BQ495+$B$7)+273)^4-(BQ495+273)^4)-44100*J495)/(1.84*29.3*R495+8*0.95*5.67E-8*(BQ495+273)^3))</f>
        <v>0</v>
      </c>
      <c r="W495">
        <f>($C$7*BR495+$D$7*BS495+$E$7*V495)</f>
        <v>0</v>
      </c>
      <c r="X495">
        <f>0.61365*exp(17.502*W495/(240.97+W495))</f>
        <v>0</v>
      </c>
      <c r="Y495">
        <f>(Z495/AA495*100)</f>
        <v>0</v>
      </c>
      <c r="Z495">
        <f>BJ495*(BO495+BP495)/1000</f>
        <v>0</v>
      </c>
      <c r="AA495">
        <f>0.61365*exp(17.502*BQ495/(240.97+BQ495))</f>
        <v>0</v>
      </c>
      <c r="AB495">
        <f>(X495-BJ495*(BO495+BP495)/1000)</f>
        <v>0</v>
      </c>
      <c r="AC495">
        <f>(-J495*44100)</f>
        <v>0</v>
      </c>
      <c r="AD495">
        <f>2*29.3*R495*0.92*(BQ495-W495)</f>
        <v>0</v>
      </c>
      <c r="AE495">
        <f>2*0.95*5.67E-8*(((BQ495+$B$7)+273)^4-(W495+273)^4)</f>
        <v>0</v>
      </c>
      <c r="AF495">
        <f>U495+AE495+AC495+AD495</f>
        <v>0</v>
      </c>
      <c r="AG495">
        <f>BN495*AU495*(BI495-BH495*(1000-AU495*BK495)/(1000-AU495*BJ495))/(100*BB495)</f>
        <v>0</v>
      </c>
      <c r="AH495">
        <f>1000*BN495*AU495*(BJ495-BK495)/(100*BB495*(1000-AU495*BJ495))</f>
        <v>0</v>
      </c>
      <c r="AI495">
        <f>(AJ495 - AK495 - BO495*1E3/(8.314*(BQ495+273.15)) * AM495/BN495 * AL495) * BN495/(100*BB495) * (1000 - BK495)/1000</f>
        <v>0</v>
      </c>
      <c r="AJ495">
        <v>162.347357562176</v>
      </c>
      <c r="AK495">
        <v>170.380933333333</v>
      </c>
      <c r="AL495">
        <v>-3.2276606526601</v>
      </c>
      <c r="AM495">
        <v>66.8780440013379</v>
      </c>
      <c r="AN495">
        <f>(AP495 - AO495 + BO495*1E3/(8.314*(BQ495+273.15)) * AR495/BN495 * AQ495) * BN495/(100*BB495) * 1000/(1000 - AP495)</f>
        <v>0</v>
      </c>
      <c r="AO495">
        <v>22.8737299173232</v>
      </c>
      <c r="AP495">
        <v>24.7887531468532</v>
      </c>
      <c r="AQ495">
        <v>0.00790256233773004</v>
      </c>
      <c r="AR495">
        <v>78.9649868564254</v>
      </c>
      <c r="AS495">
        <v>42</v>
      </c>
      <c r="AT495">
        <v>8</v>
      </c>
      <c r="AU495">
        <f>IF(AS495*$H$13&gt;=AW495,1.0,(AW495/(AW495-AS495*$H$13)))</f>
        <v>0</v>
      </c>
      <c r="AV495">
        <f>(AU495-1)*100</f>
        <v>0</v>
      </c>
      <c r="AW495">
        <f>MAX(0,($B$13+$C$13*BV495)/(1+$D$13*BV495)*BO495/(BQ495+273)*$E$13)</f>
        <v>0</v>
      </c>
      <c r="AX495">
        <f>$B$11*BW495+$C$11*BX495+$F$11*CI495*(1-CL495)</f>
        <v>0</v>
      </c>
      <c r="AY495">
        <f>AX495*AZ495</f>
        <v>0</v>
      </c>
      <c r="AZ495">
        <f>($B$11*$D$9+$C$11*$D$9+$F$11*((CV495+CN495)/MAX(CV495+CN495+CW495, 0.1)*$I$9+CW495/MAX(CV495+CN495+CW495, 0.1)*$J$9))/($B$11+$C$11+$F$11)</f>
        <v>0</v>
      </c>
      <c r="BA495">
        <f>($B$11*$K$9+$C$11*$K$9+$F$11*((CV495+CN495)/MAX(CV495+CN495+CW495, 0.1)*$P$9+CW495/MAX(CV495+CN495+CW495, 0.1)*$Q$9))/($B$11+$C$11+$F$11)</f>
        <v>0</v>
      </c>
      <c r="BB495">
        <v>2.18</v>
      </c>
      <c r="BC495">
        <v>0.5</v>
      </c>
      <c r="BD495" t="s">
        <v>355</v>
      </c>
      <c r="BE495">
        <v>2</v>
      </c>
      <c r="BF495" t="b">
        <v>1</v>
      </c>
      <c r="BG495">
        <v>1656180210.81429</v>
      </c>
      <c r="BH495">
        <v>188.972821428571</v>
      </c>
      <c r="BI495">
        <v>173.249214285714</v>
      </c>
      <c r="BJ495">
        <v>24.7533142857143</v>
      </c>
      <c r="BK495">
        <v>22.8279071428571</v>
      </c>
      <c r="BL495">
        <v>188.062714285714</v>
      </c>
      <c r="BM495">
        <v>24.7017535714286</v>
      </c>
      <c r="BN495">
        <v>500.009892857143</v>
      </c>
      <c r="BO495">
        <v>76.2898464285714</v>
      </c>
      <c r="BP495">
        <v>0.100003196428571</v>
      </c>
      <c r="BQ495">
        <v>27.9637821428571</v>
      </c>
      <c r="BR495">
        <v>28.2624607142857</v>
      </c>
      <c r="BS495">
        <v>999.9</v>
      </c>
      <c r="BT495">
        <v>0</v>
      </c>
      <c r="BU495">
        <v>0</v>
      </c>
      <c r="BV495">
        <v>9986.33821428572</v>
      </c>
      <c r="BW495">
        <v>0</v>
      </c>
      <c r="BX495">
        <v>2149.36928571429</v>
      </c>
      <c r="BY495">
        <v>15.7236464285714</v>
      </c>
      <c r="BZ495">
        <v>193.768857142857</v>
      </c>
      <c r="CA495">
        <v>177.296142857143</v>
      </c>
      <c r="CB495">
        <v>1.92540107142857</v>
      </c>
      <c r="CC495">
        <v>173.249214285714</v>
      </c>
      <c r="CD495">
        <v>22.8279071428571</v>
      </c>
      <c r="CE495">
        <v>1.88842607142857</v>
      </c>
      <c r="CF495">
        <v>1.74153678571429</v>
      </c>
      <c r="CG495">
        <v>16.5386</v>
      </c>
      <c r="CH495">
        <v>15.2716821428571</v>
      </c>
      <c r="CI495">
        <v>1999.99392857143</v>
      </c>
      <c r="CJ495">
        <v>0.979992535714286</v>
      </c>
      <c r="CK495">
        <v>0.0200073464285714</v>
      </c>
      <c r="CL495">
        <v>0</v>
      </c>
      <c r="CM495">
        <v>2.45350714285714</v>
      </c>
      <c r="CN495">
        <v>0</v>
      </c>
      <c r="CO495">
        <v>2878.80142857143</v>
      </c>
      <c r="CP495">
        <v>16705.3214285714</v>
      </c>
      <c r="CQ495">
        <v>47.8255</v>
      </c>
      <c r="CR495">
        <v>50.1803571428571</v>
      </c>
      <c r="CS495">
        <v>48.8971428571429</v>
      </c>
      <c r="CT495">
        <v>47.73875</v>
      </c>
      <c r="CU495">
        <v>47.11825</v>
      </c>
      <c r="CV495">
        <v>1959.98214285714</v>
      </c>
      <c r="CW495">
        <v>40.0107142857143</v>
      </c>
      <c r="CX495">
        <v>0</v>
      </c>
      <c r="CY495">
        <v>1656180217.8</v>
      </c>
      <c r="CZ495">
        <v>0</v>
      </c>
      <c r="DA495">
        <v>0</v>
      </c>
      <c r="DB495" t="s">
        <v>356</v>
      </c>
      <c r="DC495">
        <v>1656081796.1</v>
      </c>
      <c r="DD495">
        <v>1656081786.6</v>
      </c>
      <c r="DE495">
        <v>0</v>
      </c>
      <c r="DF495">
        <v>0.447</v>
      </c>
      <c r="DG495">
        <v>0.012</v>
      </c>
      <c r="DH495">
        <v>1.816</v>
      </c>
      <c r="DI495">
        <v>-0.091</v>
      </c>
      <c r="DJ495">
        <v>420</v>
      </c>
      <c r="DK495">
        <v>13</v>
      </c>
      <c r="DL495">
        <v>0.64</v>
      </c>
      <c r="DM495">
        <v>0.22</v>
      </c>
      <c r="DN495">
        <v>15.45617</v>
      </c>
      <c r="DO495">
        <v>7.37307242026264</v>
      </c>
      <c r="DP495">
        <v>0.736969875639432</v>
      </c>
      <c r="DQ495">
        <v>0</v>
      </c>
      <c r="DR495">
        <v>1.93160725</v>
      </c>
      <c r="DS495">
        <v>-0.0988717823639785</v>
      </c>
      <c r="DT495">
        <v>0.0303927938817329</v>
      </c>
      <c r="DU495">
        <v>1</v>
      </c>
      <c r="DV495">
        <v>1</v>
      </c>
      <c r="DW495">
        <v>2</v>
      </c>
      <c r="DX495" t="s">
        <v>375</v>
      </c>
      <c r="DY495">
        <v>2.80257</v>
      </c>
      <c r="DZ495">
        <v>2.7166</v>
      </c>
      <c r="EA495">
        <v>0.0342721</v>
      </c>
      <c r="EB495">
        <v>0.0312684</v>
      </c>
      <c r="EC495">
        <v>0.0883635</v>
      </c>
      <c r="ED495">
        <v>0.0826404</v>
      </c>
      <c r="EE495">
        <v>26872.7</v>
      </c>
      <c r="EF495">
        <v>23414.5</v>
      </c>
      <c r="EG495">
        <v>24945.3</v>
      </c>
      <c r="EH495">
        <v>23571</v>
      </c>
      <c r="EI495">
        <v>38896.7</v>
      </c>
      <c r="EJ495">
        <v>35837.6</v>
      </c>
      <c r="EK495">
        <v>45188.3</v>
      </c>
      <c r="EL495">
        <v>42113.7</v>
      </c>
      <c r="EM495">
        <v>1.65255</v>
      </c>
      <c r="EN495">
        <v>2.06115</v>
      </c>
      <c r="EO495">
        <v>-0.057824</v>
      </c>
      <c r="EP495">
        <v>0</v>
      </c>
      <c r="EQ495">
        <v>29.1593</v>
      </c>
      <c r="ER495">
        <v>999.9</v>
      </c>
      <c r="ES495">
        <v>27.164</v>
      </c>
      <c r="ET495">
        <v>41.986</v>
      </c>
      <c r="EU495">
        <v>29.3301</v>
      </c>
      <c r="EV495">
        <v>53.5984</v>
      </c>
      <c r="EW495">
        <v>34.0264</v>
      </c>
      <c r="EX495">
        <v>2</v>
      </c>
      <c r="EY495">
        <v>0.564893</v>
      </c>
      <c r="EZ495">
        <v>5.0583</v>
      </c>
      <c r="FA495">
        <v>20.1695</v>
      </c>
      <c r="FB495">
        <v>5.23256</v>
      </c>
      <c r="FC495">
        <v>11.992</v>
      </c>
      <c r="FD495">
        <v>4.95535</v>
      </c>
      <c r="FE495">
        <v>3.30385</v>
      </c>
      <c r="FF495">
        <v>9999</v>
      </c>
      <c r="FG495">
        <v>313.8</v>
      </c>
      <c r="FH495">
        <v>3957.6</v>
      </c>
      <c r="FI495">
        <v>9999</v>
      </c>
      <c r="FJ495">
        <v>1.86813</v>
      </c>
      <c r="FK495">
        <v>1.86401</v>
      </c>
      <c r="FL495">
        <v>1.87134</v>
      </c>
      <c r="FM495">
        <v>1.86259</v>
      </c>
      <c r="FN495">
        <v>1.86187</v>
      </c>
      <c r="FO495">
        <v>1.86813</v>
      </c>
      <c r="FP495">
        <v>1.85837</v>
      </c>
      <c r="FQ495">
        <v>1.8646</v>
      </c>
      <c r="FR495">
        <v>5</v>
      </c>
      <c r="FS495">
        <v>0</v>
      </c>
      <c r="FT495">
        <v>0</v>
      </c>
      <c r="FU495">
        <v>0</v>
      </c>
      <c r="FV495" t="s">
        <v>358</v>
      </c>
      <c r="FW495" t="s">
        <v>359</v>
      </c>
      <c r="FX495" t="s">
        <v>360</v>
      </c>
      <c r="FY495" t="s">
        <v>360</v>
      </c>
      <c r="FZ495" t="s">
        <v>360</v>
      </c>
      <c r="GA495" t="s">
        <v>360</v>
      </c>
      <c r="GB495">
        <v>0</v>
      </c>
      <c r="GC495">
        <v>100</v>
      </c>
      <c r="GD495">
        <v>100</v>
      </c>
      <c r="GE495">
        <v>0.851</v>
      </c>
      <c r="GF495">
        <v>0.0515</v>
      </c>
      <c r="GG495">
        <v>0.394990895927804</v>
      </c>
      <c r="GH495">
        <v>0.00311535208462502</v>
      </c>
      <c r="GI495">
        <v>-2.16445174003142e-06</v>
      </c>
      <c r="GJ495">
        <v>9.0383515404126e-10</v>
      </c>
      <c r="GK495">
        <v>0.0515542376217994</v>
      </c>
      <c r="GL495">
        <v>0</v>
      </c>
      <c r="GM495">
        <v>0</v>
      </c>
      <c r="GN495">
        <v>0</v>
      </c>
      <c r="GO495">
        <v>18</v>
      </c>
      <c r="GP495">
        <v>2154</v>
      </c>
      <c r="GQ495">
        <v>2</v>
      </c>
      <c r="GR495">
        <v>17</v>
      </c>
      <c r="GS495">
        <v>1640.4</v>
      </c>
      <c r="GT495">
        <v>1640.5</v>
      </c>
      <c r="GU495">
        <v>0.559082</v>
      </c>
      <c r="GV495">
        <v>2.46948</v>
      </c>
      <c r="GW495">
        <v>1.99829</v>
      </c>
      <c r="GX495">
        <v>2.65869</v>
      </c>
      <c r="GY495">
        <v>2.09351</v>
      </c>
      <c r="GZ495">
        <v>2.32422</v>
      </c>
      <c r="HA495">
        <v>45.6618</v>
      </c>
      <c r="HB495">
        <v>14.0532</v>
      </c>
      <c r="HC495">
        <v>18</v>
      </c>
      <c r="HD495">
        <v>394.776</v>
      </c>
      <c r="HE495">
        <v>670.692</v>
      </c>
      <c r="HF495">
        <v>23.003</v>
      </c>
      <c r="HG495">
        <v>34.4345</v>
      </c>
      <c r="HH495">
        <v>30.0002</v>
      </c>
      <c r="HI495">
        <v>34.2945</v>
      </c>
      <c r="HJ495">
        <v>34.2811</v>
      </c>
      <c r="HK495">
        <v>11.0854</v>
      </c>
      <c r="HL495">
        <v>23.3351</v>
      </c>
      <c r="HM495">
        <v>5.17305</v>
      </c>
      <c r="HN495">
        <v>23</v>
      </c>
      <c r="HO495">
        <v>115.503</v>
      </c>
      <c r="HP495">
        <v>22.8175</v>
      </c>
      <c r="HQ495">
        <v>95.5699</v>
      </c>
      <c r="HR495">
        <v>98.9559</v>
      </c>
    </row>
    <row r="496" spans="1:226">
      <c r="A496">
        <v>480</v>
      </c>
      <c r="B496">
        <v>1656180223.6</v>
      </c>
      <c r="C496">
        <v>10427.0999999046</v>
      </c>
      <c r="D496" t="s">
        <v>1323</v>
      </c>
      <c r="E496" t="s">
        <v>1324</v>
      </c>
      <c r="F496">
        <v>5</v>
      </c>
      <c r="G496" t="s">
        <v>1286</v>
      </c>
      <c r="H496" t="s">
        <v>354</v>
      </c>
      <c r="I496">
        <v>1656180216.1</v>
      </c>
      <c r="J496">
        <f>(K496)/1000</f>
        <v>0</v>
      </c>
      <c r="K496">
        <f>IF(BF496, AN496, AH496)</f>
        <v>0</v>
      </c>
      <c r="L496">
        <f>IF(BF496, AI496, AG496)</f>
        <v>0</v>
      </c>
      <c r="M496">
        <f>BH496 - IF(AU496&gt;1, L496*BB496*100.0/(AW496*BV496), 0)</f>
        <v>0</v>
      </c>
      <c r="N496">
        <f>((T496-J496/2)*M496-L496)/(T496+J496/2)</f>
        <v>0</v>
      </c>
      <c r="O496">
        <f>N496*(BO496+BP496)/1000.0</f>
        <v>0</v>
      </c>
      <c r="P496">
        <f>(BH496 - IF(AU496&gt;1, L496*BB496*100.0/(AW496*BV496), 0))*(BO496+BP496)/1000.0</f>
        <v>0</v>
      </c>
      <c r="Q496">
        <f>2.0/((1/S496-1/R496)+SIGN(S496)*SQRT((1/S496-1/R496)*(1/S496-1/R496) + 4*BC496/((BC496+1)*(BC496+1))*(2*1/S496*1/R496-1/R496*1/R496)))</f>
        <v>0</v>
      </c>
      <c r="R496">
        <f>IF(LEFT(BD496,1)&lt;&gt;"0",IF(LEFT(BD496,1)="1",3.0,BE496),$D$5+$E$5*(BV496*BO496/($K$5*1000))+$F$5*(BV496*BO496/($K$5*1000))*MAX(MIN(BB496,$J$5),$I$5)*MAX(MIN(BB496,$J$5),$I$5)+$G$5*MAX(MIN(BB496,$J$5),$I$5)*(BV496*BO496/($K$5*1000))+$H$5*(BV496*BO496/($K$5*1000))*(BV496*BO496/($K$5*1000)))</f>
        <v>0</v>
      </c>
      <c r="S496">
        <f>J496*(1000-(1000*0.61365*exp(17.502*W496/(240.97+W496))/(BO496+BP496)+BJ496)/2)/(1000*0.61365*exp(17.502*W496/(240.97+W496))/(BO496+BP496)-BJ496)</f>
        <v>0</v>
      </c>
      <c r="T496">
        <f>1/((BC496+1)/(Q496/1.6)+1/(R496/1.37)) + BC496/((BC496+1)/(Q496/1.6) + BC496/(R496/1.37))</f>
        <v>0</v>
      </c>
      <c r="U496">
        <f>(AX496*BA496)</f>
        <v>0</v>
      </c>
      <c r="V496">
        <f>(BQ496+(U496+2*0.95*5.67E-8*(((BQ496+$B$7)+273)^4-(BQ496+273)^4)-44100*J496)/(1.84*29.3*R496+8*0.95*5.67E-8*(BQ496+273)^3))</f>
        <v>0</v>
      </c>
      <c r="W496">
        <f>($C$7*BR496+$D$7*BS496+$E$7*V496)</f>
        <v>0</v>
      </c>
      <c r="X496">
        <f>0.61365*exp(17.502*W496/(240.97+W496))</f>
        <v>0</v>
      </c>
      <c r="Y496">
        <f>(Z496/AA496*100)</f>
        <v>0</v>
      </c>
      <c r="Z496">
        <f>BJ496*(BO496+BP496)/1000</f>
        <v>0</v>
      </c>
      <c r="AA496">
        <f>0.61365*exp(17.502*BQ496/(240.97+BQ496))</f>
        <v>0</v>
      </c>
      <c r="AB496">
        <f>(X496-BJ496*(BO496+BP496)/1000)</f>
        <v>0</v>
      </c>
      <c r="AC496">
        <f>(-J496*44100)</f>
        <v>0</v>
      </c>
      <c r="AD496">
        <f>2*29.3*R496*0.92*(BQ496-W496)</f>
        <v>0</v>
      </c>
      <c r="AE496">
        <f>2*0.95*5.67E-8*(((BQ496+$B$7)+273)^4-(W496+273)^4)</f>
        <v>0</v>
      </c>
      <c r="AF496">
        <f>U496+AE496+AC496+AD496</f>
        <v>0</v>
      </c>
      <c r="AG496">
        <f>BN496*AU496*(BI496-BH496*(1000-AU496*BK496)/(1000-AU496*BJ496))/(100*BB496)</f>
        <v>0</v>
      </c>
      <c r="AH496">
        <f>1000*BN496*AU496*(BJ496-BK496)/(100*BB496*(1000-AU496*BJ496))</f>
        <v>0</v>
      </c>
      <c r="AI496">
        <f>(AJ496 - AK496 - BO496*1E3/(8.314*(BQ496+273.15)) * AM496/BN496 * AL496) * BN496/(100*BB496) * (1000 - BK496)/1000</f>
        <v>0</v>
      </c>
      <c r="AJ496">
        <v>145.661991364705</v>
      </c>
      <c r="AK496">
        <v>154.176309090909</v>
      </c>
      <c r="AL496">
        <v>-3.25494839192495</v>
      </c>
      <c r="AM496">
        <v>66.8780440013379</v>
      </c>
      <c r="AN496">
        <f>(AP496 - AO496 + BO496*1E3/(8.314*(BQ496+273.15)) * AR496/BN496 * AQ496) * BN496/(100*BB496) * 1000/(1000 - AP496)</f>
        <v>0</v>
      </c>
      <c r="AO496">
        <v>22.7831532179029</v>
      </c>
      <c r="AP496">
        <v>24.7700895104895</v>
      </c>
      <c r="AQ496">
        <v>-0.00173628809205105</v>
      </c>
      <c r="AR496">
        <v>78.9649868564254</v>
      </c>
      <c r="AS496">
        <v>41</v>
      </c>
      <c r="AT496">
        <v>8</v>
      </c>
      <c r="AU496">
        <f>IF(AS496*$H$13&gt;=AW496,1.0,(AW496/(AW496-AS496*$H$13)))</f>
        <v>0</v>
      </c>
      <c r="AV496">
        <f>(AU496-1)*100</f>
        <v>0</v>
      </c>
      <c r="AW496">
        <f>MAX(0,($B$13+$C$13*BV496)/(1+$D$13*BV496)*BO496/(BQ496+273)*$E$13)</f>
        <v>0</v>
      </c>
      <c r="AX496">
        <f>$B$11*BW496+$C$11*BX496+$F$11*CI496*(1-CL496)</f>
        <v>0</v>
      </c>
      <c r="AY496">
        <f>AX496*AZ496</f>
        <v>0</v>
      </c>
      <c r="AZ496">
        <f>($B$11*$D$9+$C$11*$D$9+$F$11*((CV496+CN496)/MAX(CV496+CN496+CW496, 0.1)*$I$9+CW496/MAX(CV496+CN496+CW496, 0.1)*$J$9))/($B$11+$C$11+$F$11)</f>
        <v>0</v>
      </c>
      <c r="BA496">
        <f>($B$11*$K$9+$C$11*$K$9+$F$11*((CV496+CN496)/MAX(CV496+CN496+CW496, 0.1)*$P$9+CW496/MAX(CV496+CN496+CW496, 0.1)*$Q$9))/($B$11+$C$11+$F$11)</f>
        <v>0</v>
      </c>
      <c r="BB496">
        <v>2.18</v>
      </c>
      <c r="BC496">
        <v>0.5</v>
      </c>
      <c r="BD496" t="s">
        <v>355</v>
      </c>
      <c r="BE496">
        <v>2</v>
      </c>
      <c r="BF496" t="b">
        <v>1</v>
      </c>
      <c r="BG496">
        <v>1656180216.1</v>
      </c>
      <c r="BH496">
        <v>172.447703703704</v>
      </c>
      <c r="BI496">
        <v>155.926444444444</v>
      </c>
      <c r="BJ496">
        <v>24.7700555555556</v>
      </c>
      <c r="BK496">
        <v>22.8287333333333</v>
      </c>
      <c r="BL496">
        <v>171.577444444444</v>
      </c>
      <c r="BM496">
        <v>24.7184962962963</v>
      </c>
      <c r="BN496">
        <v>500.003407407407</v>
      </c>
      <c r="BO496">
        <v>76.2898555555556</v>
      </c>
      <c r="BP496">
        <v>0.100011459259259</v>
      </c>
      <c r="BQ496">
        <v>27.9711703703704</v>
      </c>
      <c r="BR496">
        <v>28.2606</v>
      </c>
      <c r="BS496">
        <v>999.9</v>
      </c>
      <c r="BT496">
        <v>0</v>
      </c>
      <c r="BU496">
        <v>0</v>
      </c>
      <c r="BV496">
        <v>9995.75888888889</v>
      </c>
      <c r="BW496">
        <v>0</v>
      </c>
      <c r="BX496">
        <v>2194.86518518519</v>
      </c>
      <c r="BY496">
        <v>16.5211259259259</v>
      </c>
      <c r="BZ496">
        <v>176.827407407407</v>
      </c>
      <c r="CA496">
        <v>159.569703703704</v>
      </c>
      <c r="CB496">
        <v>1.94131740740741</v>
      </c>
      <c r="CC496">
        <v>155.926444444444</v>
      </c>
      <c r="CD496">
        <v>22.8287333333333</v>
      </c>
      <c r="CE496">
        <v>1.8897037037037</v>
      </c>
      <c r="CF496">
        <v>1.74160074074074</v>
      </c>
      <c r="CG496">
        <v>16.549237037037</v>
      </c>
      <c r="CH496">
        <v>15.2722518518519</v>
      </c>
      <c r="CI496">
        <v>1999.98074074074</v>
      </c>
      <c r="CJ496">
        <v>0.979992333333333</v>
      </c>
      <c r="CK496">
        <v>0.0200075555555556</v>
      </c>
      <c r="CL496">
        <v>0</v>
      </c>
      <c r="CM496">
        <v>2.43448518518518</v>
      </c>
      <c r="CN496">
        <v>0</v>
      </c>
      <c r="CO496">
        <v>2879.85962962963</v>
      </c>
      <c r="CP496">
        <v>16705.2185185185</v>
      </c>
      <c r="CQ496">
        <v>47.8166666666666</v>
      </c>
      <c r="CR496">
        <v>50.187</v>
      </c>
      <c r="CS496">
        <v>48.8841851851852</v>
      </c>
      <c r="CT496">
        <v>47.7196666666667</v>
      </c>
      <c r="CU496">
        <v>47.1203333333333</v>
      </c>
      <c r="CV496">
        <v>1959.96703703704</v>
      </c>
      <c r="CW496">
        <v>40.0118518518519</v>
      </c>
      <c r="CX496">
        <v>0</v>
      </c>
      <c r="CY496">
        <v>1656180222.6</v>
      </c>
      <c r="CZ496">
        <v>0</v>
      </c>
      <c r="DA496">
        <v>0</v>
      </c>
      <c r="DB496" t="s">
        <v>356</v>
      </c>
      <c r="DC496">
        <v>1656081796.1</v>
      </c>
      <c r="DD496">
        <v>1656081786.6</v>
      </c>
      <c r="DE496">
        <v>0</v>
      </c>
      <c r="DF496">
        <v>0.447</v>
      </c>
      <c r="DG496">
        <v>0.012</v>
      </c>
      <c r="DH496">
        <v>1.816</v>
      </c>
      <c r="DI496">
        <v>-0.091</v>
      </c>
      <c r="DJ496">
        <v>420</v>
      </c>
      <c r="DK496">
        <v>13</v>
      </c>
      <c r="DL496">
        <v>0.64</v>
      </c>
      <c r="DM496">
        <v>0.22</v>
      </c>
      <c r="DN496">
        <v>15.9493075</v>
      </c>
      <c r="DO496">
        <v>8.69231257035642</v>
      </c>
      <c r="DP496">
        <v>0.852208525065168</v>
      </c>
      <c r="DQ496">
        <v>0</v>
      </c>
      <c r="DR496">
        <v>1.939078</v>
      </c>
      <c r="DS496">
        <v>0.189304840525329</v>
      </c>
      <c r="DT496">
        <v>0.0390853939598925</v>
      </c>
      <c r="DU496">
        <v>0</v>
      </c>
      <c r="DV496">
        <v>0</v>
      </c>
      <c r="DW496">
        <v>2</v>
      </c>
      <c r="DX496" t="s">
        <v>357</v>
      </c>
      <c r="DY496">
        <v>2.80245</v>
      </c>
      <c r="DZ496">
        <v>2.7167</v>
      </c>
      <c r="EA496">
        <v>0.0312048</v>
      </c>
      <c r="EB496">
        <v>0.027912</v>
      </c>
      <c r="EC496">
        <v>0.0883175</v>
      </c>
      <c r="ED496">
        <v>0.0826639</v>
      </c>
      <c r="EE496">
        <v>26957.8</v>
      </c>
      <c r="EF496">
        <v>23495.5</v>
      </c>
      <c r="EG496">
        <v>24945.2</v>
      </c>
      <c r="EH496">
        <v>23570.9</v>
      </c>
      <c r="EI496">
        <v>38898.1</v>
      </c>
      <c r="EJ496">
        <v>35836.8</v>
      </c>
      <c r="EK496">
        <v>45187.8</v>
      </c>
      <c r="EL496">
        <v>42114</v>
      </c>
      <c r="EM496">
        <v>1.65282</v>
      </c>
      <c r="EN496">
        <v>2.061</v>
      </c>
      <c r="EO496">
        <v>-0.0482611</v>
      </c>
      <c r="EP496">
        <v>0</v>
      </c>
      <c r="EQ496">
        <v>29.1703</v>
      </c>
      <c r="ER496">
        <v>999.9</v>
      </c>
      <c r="ES496">
        <v>27.164</v>
      </c>
      <c r="ET496">
        <v>41.986</v>
      </c>
      <c r="EU496">
        <v>29.3296</v>
      </c>
      <c r="EV496">
        <v>53.3684</v>
      </c>
      <c r="EW496">
        <v>33.9984</v>
      </c>
      <c r="EX496">
        <v>2</v>
      </c>
      <c r="EY496">
        <v>0.565213</v>
      </c>
      <c r="EZ496">
        <v>5.06523</v>
      </c>
      <c r="FA496">
        <v>20.1694</v>
      </c>
      <c r="FB496">
        <v>5.23376</v>
      </c>
      <c r="FC496">
        <v>11.992</v>
      </c>
      <c r="FD496">
        <v>4.95535</v>
      </c>
      <c r="FE496">
        <v>3.304</v>
      </c>
      <c r="FF496">
        <v>9999</v>
      </c>
      <c r="FG496">
        <v>313.8</v>
      </c>
      <c r="FH496">
        <v>3957.6</v>
      </c>
      <c r="FI496">
        <v>9999</v>
      </c>
      <c r="FJ496">
        <v>1.86813</v>
      </c>
      <c r="FK496">
        <v>1.86401</v>
      </c>
      <c r="FL496">
        <v>1.87134</v>
      </c>
      <c r="FM496">
        <v>1.86262</v>
      </c>
      <c r="FN496">
        <v>1.86188</v>
      </c>
      <c r="FO496">
        <v>1.86815</v>
      </c>
      <c r="FP496">
        <v>1.85837</v>
      </c>
      <c r="FQ496">
        <v>1.8646</v>
      </c>
      <c r="FR496">
        <v>5</v>
      </c>
      <c r="FS496">
        <v>0</v>
      </c>
      <c r="FT496">
        <v>0</v>
      </c>
      <c r="FU496">
        <v>0</v>
      </c>
      <c r="FV496" t="s">
        <v>358</v>
      </c>
      <c r="FW496" t="s">
        <v>359</v>
      </c>
      <c r="FX496" t="s">
        <v>360</v>
      </c>
      <c r="FY496" t="s">
        <v>360</v>
      </c>
      <c r="FZ496" t="s">
        <v>360</v>
      </c>
      <c r="GA496" t="s">
        <v>360</v>
      </c>
      <c r="GB496">
        <v>0</v>
      </c>
      <c r="GC496">
        <v>100</v>
      </c>
      <c r="GD496">
        <v>100</v>
      </c>
      <c r="GE496">
        <v>0.811</v>
      </c>
      <c r="GF496">
        <v>0.0515</v>
      </c>
      <c r="GG496">
        <v>0.394990895927804</v>
      </c>
      <c r="GH496">
        <v>0.00311535208462502</v>
      </c>
      <c r="GI496">
        <v>-2.16445174003142e-06</v>
      </c>
      <c r="GJ496">
        <v>9.0383515404126e-10</v>
      </c>
      <c r="GK496">
        <v>0.0515542376217994</v>
      </c>
      <c r="GL496">
        <v>0</v>
      </c>
      <c r="GM496">
        <v>0</v>
      </c>
      <c r="GN496">
        <v>0</v>
      </c>
      <c r="GO496">
        <v>18</v>
      </c>
      <c r="GP496">
        <v>2154</v>
      </c>
      <c r="GQ496">
        <v>2</v>
      </c>
      <c r="GR496">
        <v>17</v>
      </c>
      <c r="GS496">
        <v>1640.5</v>
      </c>
      <c r="GT496">
        <v>1640.6</v>
      </c>
      <c r="GU496">
        <v>0.50293</v>
      </c>
      <c r="GV496">
        <v>2.45361</v>
      </c>
      <c r="GW496">
        <v>1.99829</v>
      </c>
      <c r="GX496">
        <v>2.65869</v>
      </c>
      <c r="GY496">
        <v>2.09351</v>
      </c>
      <c r="GZ496">
        <v>2.39746</v>
      </c>
      <c r="HA496">
        <v>45.6618</v>
      </c>
      <c r="HB496">
        <v>14.0532</v>
      </c>
      <c r="HC496">
        <v>18</v>
      </c>
      <c r="HD496">
        <v>394.944</v>
      </c>
      <c r="HE496">
        <v>670.575</v>
      </c>
      <c r="HF496">
        <v>23.0019</v>
      </c>
      <c r="HG496">
        <v>34.4371</v>
      </c>
      <c r="HH496">
        <v>30.0004</v>
      </c>
      <c r="HI496">
        <v>34.297</v>
      </c>
      <c r="HJ496">
        <v>34.2822</v>
      </c>
      <c r="HK496">
        <v>10.0999</v>
      </c>
      <c r="HL496">
        <v>23.3351</v>
      </c>
      <c r="HM496">
        <v>5.17305</v>
      </c>
      <c r="HN496">
        <v>23</v>
      </c>
      <c r="HO496">
        <v>102.03</v>
      </c>
      <c r="HP496">
        <v>22.8228</v>
      </c>
      <c r="HQ496">
        <v>95.569</v>
      </c>
      <c r="HR496">
        <v>98.9562</v>
      </c>
    </row>
    <row r="497" spans="1:226">
      <c r="A497">
        <v>481</v>
      </c>
      <c r="B497">
        <v>1656180228.6</v>
      </c>
      <c r="C497">
        <v>10432.0999999046</v>
      </c>
      <c r="D497" t="s">
        <v>1325</v>
      </c>
      <c r="E497" t="s">
        <v>1326</v>
      </c>
      <c r="F497">
        <v>5</v>
      </c>
      <c r="G497" t="s">
        <v>1286</v>
      </c>
      <c r="H497" t="s">
        <v>354</v>
      </c>
      <c r="I497">
        <v>1656180220.81429</v>
      </c>
      <c r="J497">
        <f>(K497)/1000</f>
        <v>0</v>
      </c>
      <c r="K497">
        <f>IF(BF497, AN497, AH497)</f>
        <v>0</v>
      </c>
      <c r="L497">
        <f>IF(BF497, AI497, AG497)</f>
        <v>0</v>
      </c>
      <c r="M497">
        <f>BH497 - IF(AU497&gt;1, L497*BB497*100.0/(AW497*BV497), 0)</f>
        <v>0</v>
      </c>
      <c r="N497">
        <f>((T497-J497/2)*M497-L497)/(T497+J497/2)</f>
        <v>0</v>
      </c>
      <c r="O497">
        <f>N497*(BO497+BP497)/1000.0</f>
        <v>0</v>
      </c>
      <c r="P497">
        <f>(BH497 - IF(AU497&gt;1, L497*BB497*100.0/(AW497*BV497), 0))*(BO497+BP497)/1000.0</f>
        <v>0</v>
      </c>
      <c r="Q497">
        <f>2.0/((1/S497-1/R497)+SIGN(S497)*SQRT((1/S497-1/R497)*(1/S497-1/R497) + 4*BC497/((BC497+1)*(BC497+1))*(2*1/S497*1/R497-1/R497*1/R497)))</f>
        <v>0</v>
      </c>
      <c r="R497">
        <f>IF(LEFT(BD497,1)&lt;&gt;"0",IF(LEFT(BD497,1)="1",3.0,BE497),$D$5+$E$5*(BV497*BO497/($K$5*1000))+$F$5*(BV497*BO497/($K$5*1000))*MAX(MIN(BB497,$J$5),$I$5)*MAX(MIN(BB497,$J$5),$I$5)+$G$5*MAX(MIN(BB497,$J$5),$I$5)*(BV497*BO497/($K$5*1000))+$H$5*(BV497*BO497/($K$5*1000))*(BV497*BO497/($K$5*1000)))</f>
        <v>0</v>
      </c>
      <c r="S497">
        <f>J497*(1000-(1000*0.61365*exp(17.502*W497/(240.97+W497))/(BO497+BP497)+BJ497)/2)/(1000*0.61365*exp(17.502*W497/(240.97+W497))/(BO497+BP497)-BJ497)</f>
        <v>0</v>
      </c>
      <c r="T497">
        <f>1/((BC497+1)/(Q497/1.6)+1/(R497/1.37)) + BC497/((BC497+1)/(Q497/1.6) + BC497/(R497/1.37))</f>
        <v>0</v>
      </c>
      <c r="U497">
        <f>(AX497*BA497)</f>
        <v>0</v>
      </c>
      <c r="V497">
        <f>(BQ497+(U497+2*0.95*5.67E-8*(((BQ497+$B$7)+273)^4-(BQ497+273)^4)-44100*J497)/(1.84*29.3*R497+8*0.95*5.67E-8*(BQ497+273)^3))</f>
        <v>0</v>
      </c>
      <c r="W497">
        <f>($C$7*BR497+$D$7*BS497+$E$7*V497)</f>
        <v>0</v>
      </c>
      <c r="X497">
        <f>0.61365*exp(17.502*W497/(240.97+W497))</f>
        <v>0</v>
      </c>
      <c r="Y497">
        <f>(Z497/AA497*100)</f>
        <v>0</v>
      </c>
      <c r="Z497">
        <f>BJ497*(BO497+BP497)/1000</f>
        <v>0</v>
      </c>
      <c r="AA497">
        <f>0.61365*exp(17.502*BQ497/(240.97+BQ497))</f>
        <v>0</v>
      </c>
      <c r="AB497">
        <f>(X497-BJ497*(BO497+BP497)/1000)</f>
        <v>0</v>
      </c>
      <c r="AC497">
        <f>(-J497*44100)</f>
        <v>0</v>
      </c>
      <c r="AD497">
        <f>2*29.3*R497*0.92*(BQ497-W497)</f>
        <v>0</v>
      </c>
      <c r="AE497">
        <f>2*0.95*5.67E-8*(((BQ497+$B$7)+273)^4-(W497+273)^4)</f>
        <v>0</v>
      </c>
      <c r="AF497">
        <f>U497+AE497+AC497+AD497</f>
        <v>0</v>
      </c>
      <c r="AG497">
        <f>BN497*AU497*(BI497-BH497*(1000-AU497*BK497)/(1000-AU497*BJ497))/(100*BB497)</f>
        <v>0</v>
      </c>
      <c r="AH497">
        <f>1000*BN497*AU497*(BJ497-BK497)/(100*BB497*(1000-AU497*BJ497))</f>
        <v>0</v>
      </c>
      <c r="AI497">
        <f>(AJ497 - AK497 - BO497*1E3/(8.314*(BQ497+273.15)) * AM497/BN497 * AL497) * BN497/(100*BB497) * (1000 - BK497)/1000</f>
        <v>0</v>
      </c>
      <c r="AJ497">
        <v>128.363619653046</v>
      </c>
      <c r="AK497">
        <v>137.802363636364</v>
      </c>
      <c r="AL497">
        <v>-3.27546997694406</v>
      </c>
      <c r="AM497">
        <v>66.8780440013379</v>
      </c>
      <c r="AN497">
        <f>(AP497 - AO497 + BO497*1E3/(8.314*(BQ497+273.15)) * AR497/BN497 * AQ497) * BN497/(100*BB497) * 1000/(1000 - AP497)</f>
        <v>0</v>
      </c>
      <c r="AO497">
        <v>22.7962736845197</v>
      </c>
      <c r="AP497">
        <v>24.7705671328671</v>
      </c>
      <c r="AQ497">
        <v>-0.000359572094229786</v>
      </c>
      <c r="AR497">
        <v>78.9649868564254</v>
      </c>
      <c r="AS497">
        <v>42</v>
      </c>
      <c r="AT497">
        <v>8</v>
      </c>
      <c r="AU497">
        <f>IF(AS497*$H$13&gt;=AW497,1.0,(AW497/(AW497-AS497*$H$13)))</f>
        <v>0</v>
      </c>
      <c r="AV497">
        <f>(AU497-1)*100</f>
        <v>0</v>
      </c>
      <c r="AW497">
        <f>MAX(0,($B$13+$C$13*BV497)/(1+$D$13*BV497)*BO497/(BQ497+273)*$E$13)</f>
        <v>0</v>
      </c>
      <c r="AX497">
        <f>$B$11*BW497+$C$11*BX497+$F$11*CI497*(1-CL497)</f>
        <v>0</v>
      </c>
      <c r="AY497">
        <f>AX497*AZ497</f>
        <v>0</v>
      </c>
      <c r="AZ497">
        <f>($B$11*$D$9+$C$11*$D$9+$F$11*((CV497+CN497)/MAX(CV497+CN497+CW497, 0.1)*$I$9+CW497/MAX(CV497+CN497+CW497, 0.1)*$J$9))/($B$11+$C$11+$F$11)</f>
        <v>0</v>
      </c>
      <c r="BA497">
        <f>($B$11*$K$9+$C$11*$K$9+$F$11*((CV497+CN497)/MAX(CV497+CN497+CW497, 0.1)*$P$9+CW497/MAX(CV497+CN497+CW497, 0.1)*$Q$9))/($B$11+$C$11+$F$11)</f>
        <v>0</v>
      </c>
      <c r="BB497">
        <v>2.18</v>
      </c>
      <c r="BC497">
        <v>0.5</v>
      </c>
      <c r="BD497" t="s">
        <v>355</v>
      </c>
      <c r="BE497">
        <v>2</v>
      </c>
      <c r="BF497" t="b">
        <v>1</v>
      </c>
      <c r="BG497">
        <v>1656180220.81429</v>
      </c>
      <c r="BH497">
        <v>157.558428571429</v>
      </c>
      <c r="BI497">
        <v>140.327964285714</v>
      </c>
      <c r="BJ497">
        <v>24.7758857142857</v>
      </c>
      <c r="BK497">
        <v>22.8112178571429</v>
      </c>
      <c r="BL497">
        <v>156.724964285714</v>
      </c>
      <c r="BM497">
        <v>24.7243321428571</v>
      </c>
      <c r="BN497">
        <v>499.990928571428</v>
      </c>
      <c r="BO497">
        <v>76.2894892857143</v>
      </c>
      <c r="BP497">
        <v>0.0999471571428571</v>
      </c>
      <c r="BQ497">
        <v>27.9704285714286</v>
      </c>
      <c r="BR497">
        <v>28.3036821428571</v>
      </c>
      <c r="BS497">
        <v>999.9</v>
      </c>
      <c r="BT497">
        <v>0</v>
      </c>
      <c r="BU497">
        <v>0</v>
      </c>
      <c r="BV497">
        <v>10015.3507142857</v>
      </c>
      <c r="BW497">
        <v>0</v>
      </c>
      <c r="BX497">
        <v>2211.00892857143</v>
      </c>
      <c r="BY497">
        <v>17.2303178571429</v>
      </c>
      <c r="BZ497">
        <v>161.561142857143</v>
      </c>
      <c r="CA497">
        <v>143.604107142857</v>
      </c>
      <c r="CB497">
        <v>1.964665</v>
      </c>
      <c r="CC497">
        <v>140.327964285714</v>
      </c>
      <c r="CD497">
        <v>22.8112178571429</v>
      </c>
      <c r="CE497">
        <v>1.89014035714286</v>
      </c>
      <c r="CF497">
        <v>1.74025571428571</v>
      </c>
      <c r="CG497">
        <v>16.552875</v>
      </c>
      <c r="CH497">
        <v>15.2602357142857</v>
      </c>
      <c r="CI497">
        <v>1999.97964285714</v>
      </c>
      <c r="CJ497">
        <v>0.979992214285714</v>
      </c>
      <c r="CK497">
        <v>0.0200076785714286</v>
      </c>
      <c r="CL497">
        <v>0</v>
      </c>
      <c r="CM497">
        <v>2.46810357142857</v>
      </c>
      <c r="CN497">
        <v>0</v>
      </c>
      <c r="CO497">
        <v>2879.09214285714</v>
      </c>
      <c r="CP497">
        <v>16705.2107142857</v>
      </c>
      <c r="CQ497">
        <v>47.812</v>
      </c>
      <c r="CR497">
        <v>50.187</v>
      </c>
      <c r="CS497">
        <v>48.875</v>
      </c>
      <c r="CT497">
        <v>47.714</v>
      </c>
      <c r="CU497">
        <v>47.11825</v>
      </c>
      <c r="CV497">
        <v>1959.965</v>
      </c>
      <c r="CW497">
        <v>40.0121428571429</v>
      </c>
      <c r="CX497">
        <v>0</v>
      </c>
      <c r="CY497">
        <v>1656180227.4</v>
      </c>
      <c r="CZ497">
        <v>0</v>
      </c>
      <c r="DA497">
        <v>0</v>
      </c>
      <c r="DB497" t="s">
        <v>356</v>
      </c>
      <c r="DC497">
        <v>1656081796.1</v>
      </c>
      <c r="DD497">
        <v>1656081786.6</v>
      </c>
      <c r="DE497">
        <v>0</v>
      </c>
      <c r="DF497">
        <v>0.447</v>
      </c>
      <c r="DG497">
        <v>0.012</v>
      </c>
      <c r="DH497">
        <v>1.816</v>
      </c>
      <c r="DI497">
        <v>-0.091</v>
      </c>
      <c r="DJ497">
        <v>420</v>
      </c>
      <c r="DK497">
        <v>13</v>
      </c>
      <c r="DL497">
        <v>0.64</v>
      </c>
      <c r="DM497">
        <v>0.22</v>
      </c>
      <c r="DN497">
        <v>16.8580025</v>
      </c>
      <c r="DO497">
        <v>9.05111257035645</v>
      </c>
      <c r="DP497">
        <v>0.885405465729544</v>
      </c>
      <c r="DQ497">
        <v>0</v>
      </c>
      <c r="DR497">
        <v>1.947794</v>
      </c>
      <c r="DS497">
        <v>0.33010131332082</v>
      </c>
      <c r="DT497">
        <v>0.0416054562407384</v>
      </c>
      <c r="DU497">
        <v>0</v>
      </c>
      <c r="DV497">
        <v>0</v>
      </c>
      <c r="DW497">
        <v>2</v>
      </c>
      <c r="DX497" t="s">
        <v>357</v>
      </c>
      <c r="DY497">
        <v>2.80228</v>
      </c>
      <c r="DZ497">
        <v>2.71648</v>
      </c>
      <c r="EA497">
        <v>0.0280426</v>
      </c>
      <c r="EB497">
        <v>0.0246058</v>
      </c>
      <c r="EC497">
        <v>0.088322</v>
      </c>
      <c r="ED497">
        <v>0.0826998</v>
      </c>
      <c r="EE497">
        <v>27045.4</v>
      </c>
      <c r="EF497">
        <v>23574.9</v>
      </c>
      <c r="EG497">
        <v>24944.8</v>
      </c>
      <c r="EH497">
        <v>23570.6</v>
      </c>
      <c r="EI497">
        <v>38897.5</v>
      </c>
      <c r="EJ497">
        <v>35834.5</v>
      </c>
      <c r="EK497">
        <v>45187.4</v>
      </c>
      <c r="EL497">
        <v>42113</v>
      </c>
      <c r="EM497">
        <v>1.65255</v>
      </c>
      <c r="EN497">
        <v>2.06107</v>
      </c>
      <c r="EO497">
        <v>-0.0472777</v>
      </c>
      <c r="EP497">
        <v>0</v>
      </c>
      <c r="EQ497">
        <v>29.1794</v>
      </c>
      <c r="ER497">
        <v>999.9</v>
      </c>
      <c r="ES497">
        <v>27.14</v>
      </c>
      <c r="ET497">
        <v>41.986</v>
      </c>
      <c r="EU497">
        <v>29.3049</v>
      </c>
      <c r="EV497">
        <v>53.0184</v>
      </c>
      <c r="EW497">
        <v>33.9904</v>
      </c>
      <c r="EX497">
        <v>2</v>
      </c>
      <c r="EY497">
        <v>0.565602</v>
      </c>
      <c r="EZ497">
        <v>5.07393</v>
      </c>
      <c r="FA497">
        <v>20.1691</v>
      </c>
      <c r="FB497">
        <v>5.23331</v>
      </c>
      <c r="FC497">
        <v>11.992</v>
      </c>
      <c r="FD497">
        <v>4.9554</v>
      </c>
      <c r="FE497">
        <v>3.3039</v>
      </c>
      <c r="FF497">
        <v>9999</v>
      </c>
      <c r="FG497">
        <v>313.8</v>
      </c>
      <c r="FH497">
        <v>3957.8</v>
      </c>
      <c r="FI497">
        <v>9999</v>
      </c>
      <c r="FJ497">
        <v>1.86813</v>
      </c>
      <c r="FK497">
        <v>1.86401</v>
      </c>
      <c r="FL497">
        <v>1.87134</v>
      </c>
      <c r="FM497">
        <v>1.86262</v>
      </c>
      <c r="FN497">
        <v>1.86188</v>
      </c>
      <c r="FO497">
        <v>1.86816</v>
      </c>
      <c r="FP497">
        <v>1.85837</v>
      </c>
      <c r="FQ497">
        <v>1.86458</v>
      </c>
      <c r="FR497">
        <v>5</v>
      </c>
      <c r="FS497">
        <v>0</v>
      </c>
      <c r="FT497">
        <v>0</v>
      </c>
      <c r="FU497">
        <v>0</v>
      </c>
      <c r="FV497" t="s">
        <v>358</v>
      </c>
      <c r="FW497" t="s">
        <v>359</v>
      </c>
      <c r="FX497" t="s">
        <v>360</v>
      </c>
      <c r="FY497" t="s">
        <v>360</v>
      </c>
      <c r="FZ497" t="s">
        <v>360</v>
      </c>
      <c r="GA497" t="s">
        <v>360</v>
      </c>
      <c r="GB497">
        <v>0</v>
      </c>
      <c r="GC497">
        <v>100</v>
      </c>
      <c r="GD497">
        <v>100</v>
      </c>
      <c r="GE497">
        <v>0.771</v>
      </c>
      <c r="GF497">
        <v>0.0515</v>
      </c>
      <c r="GG497">
        <v>0.394990895927804</v>
      </c>
      <c r="GH497">
        <v>0.00311535208462502</v>
      </c>
      <c r="GI497">
        <v>-2.16445174003142e-06</v>
      </c>
      <c r="GJ497">
        <v>9.0383515404126e-10</v>
      </c>
      <c r="GK497">
        <v>0.0515542376217994</v>
      </c>
      <c r="GL497">
        <v>0</v>
      </c>
      <c r="GM497">
        <v>0</v>
      </c>
      <c r="GN497">
        <v>0</v>
      </c>
      <c r="GO497">
        <v>18</v>
      </c>
      <c r="GP497">
        <v>2154</v>
      </c>
      <c r="GQ497">
        <v>2</v>
      </c>
      <c r="GR497">
        <v>17</v>
      </c>
      <c r="GS497">
        <v>1640.5</v>
      </c>
      <c r="GT497">
        <v>1640.7</v>
      </c>
      <c r="GU497">
        <v>0.458984</v>
      </c>
      <c r="GV497">
        <v>2.46582</v>
      </c>
      <c r="GW497">
        <v>1.99829</v>
      </c>
      <c r="GX497">
        <v>2.65869</v>
      </c>
      <c r="GY497">
        <v>2.09351</v>
      </c>
      <c r="GZ497">
        <v>2.44141</v>
      </c>
      <c r="HA497">
        <v>45.6905</v>
      </c>
      <c r="HB497">
        <v>14.062</v>
      </c>
      <c r="HC497">
        <v>18</v>
      </c>
      <c r="HD497">
        <v>394.802</v>
      </c>
      <c r="HE497">
        <v>670.66</v>
      </c>
      <c r="HF497">
        <v>23.0019</v>
      </c>
      <c r="HG497">
        <v>34.4371</v>
      </c>
      <c r="HH497">
        <v>30.0003</v>
      </c>
      <c r="HI497">
        <v>34.2991</v>
      </c>
      <c r="HJ497">
        <v>34.2842</v>
      </c>
      <c r="HK497">
        <v>9.06964</v>
      </c>
      <c r="HL497">
        <v>23.3351</v>
      </c>
      <c r="HM497">
        <v>5.17305</v>
      </c>
      <c r="HN497">
        <v>23</v>
      </c>
      <c r="HO497">
        <v>81.8126</v>
      </c>
      <c r="HP497">
        <v>22.8208</v>
      </c>
      <c r="HQ497">
        <v>95.568</v>
      </c>
      <c r="HR497">
        <v>98.9541</v>
      </c>
    </row>
    <row r="498" spans="1:226">
      <c r="A498">
        <v>482</v>
      </c>
      <c r="B498">
        <v>1656180233.6</v>
      </c>
      <c r="C498">
        <v>10437.0999999046</v>
      </c>
      <c r="D498" t="s">
        <v>1327</v>
      </c>
      <c r="E498" t="s">
        <v>1328</v>
      </c>
      <c r="F498">
        <v>5</v>
      </c>
      <c r="G498" t="s">
        <v>1286</v>
      </c>
      <c r="H498" t="s">
        <v>354</v>
      </c>
      <c r="I498">
        <v>1656180226.1</v>
      </c>
      <c r="J498">
        <f>(K498)/1000</f>
        <v>0</v>
      </c>
      <c r="K498">
        <f>IF(BF498, AN498, AH498)</f>
        <v>0</v>
      </c>
      <c r="L498">
        <f>IF(BF498, AI498, AG498)</f>
        <v>0</v>
      </c>
      <c r="M498">
        <f>BH498 - IF(AU498&gt;1, L498*BB498*100.0/(AW498*BV498), 0)</f>
        <v>0</v>
      </c>
      <c r="N498">
        <f>((T498-J498/2)*M498-L498)/(T498+J498/2)</f>
        <v>0</v>
      </c>
      <c r="O498">
        <f>N498*(BO498+BP498)/1000.0</f>
        <v>0</v>
      </c>
      <c r="P498">
        <f>(BH498 - IF(AU498&gt;1, L498*BB498*100.0/(AW498*BV498), 0))*(BO498+BP498)/1000.0</f>
        <v>0</v>
      </c>
      <c r="Q498">
        <f>2.0/((1/S498-1/R498)+SIGN(S498)*SQRT((1/S498-1/R498)*(1/S498-1/R498) + 4*BC498/((BC498+1)*(BC498+1))*(2*1/S498*1/R498-1/R498*1/R498)))</f>
        <v>0</v>
      </c>
      <c r="R498">
        <f>IF(LEFT(BD498,1)&lt;&gt;"0",IF(LEFT(BD498,1)="1",3.0,BE498),$D$5+$E$5*(BV498*BO498/($K$5*1000))+$F$5*(BV498*BO498/($K$5*1000))*MAX(MIN(BB498,$J$5),$I$5)*MAX(MIN(BB498,$J$5),$I$5)+$G$5*MAX(MIN(BB498,$J$5),$I$5)*(BV498*BO498/($K$5*1000))+$H$5*(BV498*BO498/($K$5*1000))*(BV498*BO498/($K$5*1000)))</f>
        <v>0</v>
      </c>
      <c r="S498">
        <f>J498*(1000-(1000*0.61365*exp(17.502*W498/(240.97+W498))/(BO498+BP498)+BJ498)/2)/(1000*0.61365*exp(17.502*W498/(240.97+W498))/(BO498+BP498)-BJ498)</f>
        <v>0</v>
      </c>
      <c r="T498">
        <f>1/((BC498+1)/(Q498/1.6)+1/(R498/1.37)) + BC498/((BC498+1)/(Q498/1.6) + BC498/(R498/1.37))</f>
        <v>0</v>
      </c>
      <c r="U498">
        <f>(AX498*BA498)</f>
        <v>0</v>
      </c>
      <c r="V498">
        <f>(BQ498+(U498+2*0.95*5.67E-8*(((BQ498+$B$7)+273)^4-(BQ498+273)^4)-44100*J498)/(1.84*29.3*R498+8*0.95*5.67E-8*(BQ498+273)^3))</f>
        <v>0</v>
      </c>
      <c r="W498">
        <f>($C$7*BR498+$D$7*BS498+$E$7*V498)</f>
        <v>0</v>
      </c>
      <c r="X498">
        <f>0.61365*exp(17.502*W498/(240.97+W498))</f>
        <v>0</v>
      </c>
      <c r="Y498">
        <f>(Z498/AA498*100)</f>
        <v>0</v>
      </c>
      <c r="Z498">
        <f>BJ498*(BO498+BP498)/1000</f>
        <v>0</v>
      </c>
      <c r="AA498">
        <f>0.61365*exp(17.502*BQ498/(240.97+BQ498))</f>
        <v>0</v>
      </c>
      <c r="AB498">
        <f>(X498-BJ498*(BO498+BP498)/1000)</f>
        <v>0</v>
      </c>
      <c r="AC498">
        <f>(-J498*44100)</f>
        <v>0</v>
      </c>
      <c r="AD498">
        <f>2*29.3*R498*0.92*(BQ498-W498)</f>
        <v>0</v>
      </c>
      <c r="AE498">
        <f>2*0.95*5.67E-8*(((BQ498+$B$7)+273)^4-(W498+273)^4)</f>
        <v>0</v>
      </c>
      <c r="AF498">
        <f>U498+AE498+AC498+AD498</f>
        <v>0</v>
      </c>
      <c r="AG498">
        <f>BN498*AU498*(BI498-BH498*(1000-AU498*BK498)/(1000-AU498*BJ498))/(100*BB498)</f>
        <v>0</v>
      </c>
      <c r="AH498">
        <f>1000*BN498*AU498*(BJ498-BK498)/(100*BB498*(1000-AU498*BJ498))</f>
        <v>0</v>
      </c>
      <c r="AI498">
        <f>(AJ498 - AK498 - BO498*1E3/(8.314*(BQ498+273.15)) * AM498/BN498 * AL498) * BN498/(100*BB498) * (1000 - BK498)/1000</f>
        <v>0</v>
      </c>
      <c r="AJ498">
        <v>111.605326271585</v>
      </c>
      <c r="AK498">
        <v>121.364727272727</v>
      </c>
      <c r="AL498">
        <v>-3.3010104232688</v>
      </c>
      <c r="AM498">
        <v>66.8780440013379</v>
      </c>
      <c r="AN498">
        <f>(AP498 - AO498 + BO498*1E3/(8.314*(BQ498+273.15)) * AR498/BN498 * AQ498) * BN498/(100*BB498) * 1000/(1000 - AP498)</f>
        <v>0</v>
      </c>
      <c r="AO498">
        <v>22.811856513697</v>
      </c>
      <c r="AP498">
        <v>24.7773370629371</v>
      </c>
      <c r="AQ498">
        <v>0.00025956990734641</v>
      </c>
      <c r="AR498">
        <v>78.9649868564254</v>
      </c>
      <c r="AS498">
        <v>41</v>
      </c>
      <c r="AT498">
        <v>8</v>
      </c>
      <c r="AU498">
        <f>IF(AS498*$H$13&gt;=AW498,1.0,(AW498/(AW498-AS498*$H$13)))</f>
        <v>0</v>
      </c>
      <c r="AV498">
        <f>(AU498-1)*100</f>
        <v>0</v>
      </c>
      <c r="AW498">
        <f>MAX(0,($B$13+$C$13*BV498)/(1+$D$13*BV498)*BO498/(BQ498+273)*$E$13)</f>
        <v>0</v>
      </c>
      <c r="AX498">
        <f>$B$11*BW498+$C$11*BX498+$F$11*CI498*(1-CL498)</f>
        <v>0</v>
      </c>
      <c r="AY498">
        <f>AX498*AZ498</f>
        <v>0</v>
      </c>
      <c r="AZ498">
        <f>($B$11*$D$9+$C$11*$D$9+$F$11*((CV498+CN498)/MAX(CV498+CN498+CW498, 0.1)*$I$9+CW498/MAX(CV498+CN498+CW498, 0.1)*$J$9))/($B$11+$C$11+$F$11)</f>
        <v>0</v>
      </c>
      <c r="BA498">
        <f>($B$11*$K$9+$C$11*$K$9+$F$11*((CV498+CN498)/MAX(CV498+CN498+CW498, 0.1)*$P$9+CW498/MAX(CV498+CN498+CW498, 0.1)*$Q$9))/($B$11+$C$11+$F$11)</f>
        <v>0</v>
      </c>
      <c r="BB498">
        <v>2.18</v>
      </c>
      <c r="BC498">
        <v>0.5</v>
      </c>
      <c r="BD498" t="s">
        <v>355</v>
      </c>
      <c r="BE498">
        <v>2</v>
      </c>
      <c r="BF498" t="b">
        <v>1</v>
      </c>
      <c r="BG498">
        <v>1656180226.1</v>
      </c>
      <c r="BH498">
        <v>140.776555555556</v>
      </c>
      <c r="BI498">
        <v>122.782411111111</v>
      </c>
      <c r="BJ498">
        <v>24.7736111111111</v>
      </c>
      <c r="BK498">
        <v>22.8013185185185</v>
      </c>
      <c r="BL498">
        <v>139.985518518519</v>
      </c>
      <c r="BM498">
        <v>24.7220481481482</v>
      </c>
      <c r="BN498">
        <v>499.993518518519</v>
      </c>
      <c r="BO498">
        <v>76.289262962963</v>
      </c>
      <c r="BP498">
        <v>0.0999903851851852</v>
      </c>
      <c r="BQ498">
        <v>27.9708777777778</v>
      </c>
      <c r="BR498">
        <v>28.356737037037</v>
      </c>
      <c r="BS498">
        <v>999.9</v>
      </c>
      <c r="BT498">
        <v>0</v>
      </c>
      <c r="BU498">
        <v>0</v>
      </c>
      <c r="BV498">
        <v>10008.1203703704</v>
      </c>
      <c r="BW498">
        <v>0</v>
      </c>
      <c r="BX498">
        <v>2220.21925925926</v>
      </c>
      <c r="BY498">
        <v>17.9939740740741</v>
      </c>
      <c r="BZ498">
        <v>144.35262962963</v>
      </c>
      <c r="CA498">
        <v>125.647259259259</v>
      </c>
      <c r="CB498">
        <v>1.97228888888889</v>
      </c>
      <c r="CC498">
        <v>122.782411111111</v>
      </c>
      <c r="CD498">
        <v>22.8013185185185</v>
      </c>
      <c r="CE498">
        <v>1.88996037037037</v>
      </c>
      <c r="CF498">
        <v>1.73949555555556</v>
      </c>
      <c r="CG498">
        <v>16.5513851851852</v>
      </c>
      <c r="CH498">
        <v>15.253437037037</v>
      </c>
      <c r="CI498">
        <v>2000</v>
      </c>
      <c r="CJ498">
        <v>0.979993407407407</v>
      </c>
      <c r="CK498">
        <v>0.0200064703703704</v>
      </c>
      <c r="CL498">
        <v>0</v>
      </c>
      <c r="CM498">
        <v>2.46404814814815</v>
      </c>
      <c r="CN498">
        <v>0</v>
      </c>
      <c r="CO498">
        <v>2880.88703703704</v>
      </c>
      <c r="CP498">
        <v>16705.3888888889</v>
      </c>
      <c r="CQ498">
        <v>47.812</v>
      </c>
      <c r="CR498">
        <v>50.187</v>
      </c>
      <c r="CS498">
        <v>48.875</v>
      </c>
      <c r="CT498">
        <v>47.7033333333333</v>
      </c>
      <c r="CU498">
        <v>47.1156666666667</v>
      </c>
      <c r="CV498">
        <v>1959.98518518519</v>
      </c>
      <c r="CW498">
        <v>40.0118518518519</v>
      </c>
      <c r="CX498">
        <v>0</v>
      </c>
      <c r="CY498">
        <v>1656180232.8</v>
      </c>
      <c r="CZ498">
        <v>0</v>
      </c>
      <c r="DA498">
        <v>0</v>
      </c>
      <c r="DB498" t="s">
        <v>356</v>
      </c>
      <c r="DC498">
        <v>1656081796.1</v>
      </c>
      <c r="DD498">
        <v>1656081786.6</v>
      </c>
      <c r="DE498">
        <v>0</v>
      </c>
      <c r="DF498">
        <v>0.447</v>
      </c>
      <c r="DG498">
        <v>0.012</v>
      </c>
      <c r="DH498">
        <v>1.816</v>
      </c>
      <c r="DI498">
        <v>-0.091</v>
      </c>
      <c r="DJ498">
        <v>420</v>
      </c>
      <c r="DK498">
        <v>13</v>
      </c>
      <c r="DL498">
        <v>0.64</v>
      </c>
      <c r="DM498">
        <v>0.22</v>
      </c>
      <c r="DN498">
        <v>17.43286</v>
      </c>
      <c r="DO498">
        <v>8.50647354596623</v>
      </c>
      <c r="DP498">
        <v>0.833631473674069</v>
      </c>
      <c r="DQ498">
        <v>0</v>
      </c>
      <c r="DR498">
        <v>1.961167</v>
      </c>
      <c r="DS498">
        <v>0.128126003752345</v>
      </c>
      <c r="DT498">
        <v>0.0309444348954703</v>
      </c>
      <c r="DU498">
        <v>0</v>
      </c>
      <c r="DV498">
        <v>0</v>
      </c>
      <c r="DW498">
        <v>2</v>
      </c>
      <c r="DX498" t="s">
        <v>357</v>
      </c>
      <c r="DY498">
        <v>2.80242</v>
      </c>
      <c r="DZ498">
        <v>2.71627</v>
      </c>
      <c r="EA498">
        <v>0.0247989</v>
      </c>
      <c r="EB498">
        <v>0.0210709</v>
      </c>
      <c r="EC498">
        <v>0.0883381</v>
      </c>
      <c r="ED498">
        <v>0.0827349</v>
      </c>
      <c r="EE498">
        <v>27135.2</v>
      </c>
      <c r="EF498">
        <v>23660.5</v>
      </c>
      <c r="EG498">
        <v>24944.5</v>
      </c>
      <c r="EH498">
        <v>23570.8</v>
      </c>
      <c r="EI498">
        <v>38896.7</v>
      </c>
      <c r="EJ498">
        <v>35833</v>
      </c>
      <c r="EK498">
        <v>45187.3</v>
      </c>
      <c r="EL498">
        <v>42113</v>
      </c>
      <c r="EM498">
        <v>1.6529</v>
      </c>
      <c r="EN498">
        <v>2.06075</v>
      </c>
      <c r="EO498">
        <v>-0.0470914</v>
      </c>
      <c r="EP498">
        <v>0</v>
      </c>
      <c r="EQ498">
        <v>29.1879</v>
      </c>
      <c r="ER498">
        <v>999.9</v>
      </c>
      <c r="ES498">
        <v>27.164</v>
      </c>
      <c r="ET498">
        <v>41.996</v>
      </c>
      <c r="EU498">
        <v>29.3394</v>
      </c>
      <c r="EV498">
        <v>53.1484</v>
      </c>
      <c r="EW498">
        <v>33.9223</v>
      </c>
      <c r="EX498">
        <v>2</v>
      </c>
      <c r="EY498">
        <v>0.56591</v>
      </c>
      <c r="EZ498">
        <v>5.08585</v>
      </c>
      <c r="FA498">
        <v>20.1688</v>
      </c>
      <c r="FB498">
        <v>5.23376</v>
      </c>
      <c r="FC498">
        <v>11.992</v>
      </c>
      <c r="FD498">
        <v>4.9555</v>
      </c>
      <c r="FE498">
        <v>3.30395</v>
      </c>
      <c r="FF498">
        <v>9999</v>
      </c>
      <c r="FG498">
        <v>313.8</v>
      </c>
      <c r="FH498">
        <v>3957.8</v>
      </c>
      <c r="FI498">
        <v>9999</v>
      </c>
      <c r="FJ498">
        <v>1.86813</v>
      </c>
      <c r="FK498">
        <v>1.86401</v>
      </c>
      <c r="FL498">
        <v>1.87134</v>
      </c>
      <c r="FM498">
        <v>1.86263</v>
      </c>
      <c r="FN498">
        <v>1.86188</v>
      </c>
      <c r="FO498">
        <v>1.86819</v>
      </c>
      <c r="FP498">
        <v>1.85837</v>
      </c>
      <c r="FQ498">
        <v>1.8646</v>
      </c>
      <c r="FR498">
        <v>5</v>
      </c>
      <c r="FS498">
        <v>0</v>
      </c>
      <c r="FT498">
        <v>0</v>
      </c>
      <c r="FU498">
        <v>0</v>
      </c>
      <c r="FV498" t="s">
        <v>358</v>
      </c>
      <c r="FW498" t="s">
        <v>359</v>
      </c>
      <c r="FX498" t="s">
        <v>360</v>
      </c>
      <c r="FY498" t="s">
        <v>360</v>
      </c>
      <c r="FZ498" t="s">
        <v>360</v>
      </c>
      <c r="GA498" t="s">
        <v>360</v>
      </c>
      <c r="GB498">
        <v>0</v>
      </c>
      <c r="GC498">
        <v>100</v>
      </c>
      <c r="GD498">
        <v>100</v>
      </c>
      <c r="GE498">
        <v>0.728</v>
      </c>
      <c r="GF498">
        <v>0.0515</v>
      </c>
      <c r="GG498">
        <v>0.394990895927804</v>
      </c>
      <c r="GH498">
        <v>0.00311535208462502</v>
      </c>
      <c r="GI498">
        <v>-2.16445174003142e-06</v>
      </c>
      <c r="GJ498">
        <v>9.0383515404126e-10</v>
      </c>
      <c r="GK498">
        <v>0.0515542376217994</v>
      </c>
      <c r="GL498">
        <v>0</v>
      </c>
      <c r="GM498">
        <v>0</v>
      </c>
      <c r="GN498">
        <v>0</v>
      </c>
      <c r="GO498">
        <v>18</v>
      </c>
      <c r="GP498">
        <v>2154</v>
      </c>
      <c r="GQ498">
        <v>2</v>
      </c>
      <c r="GR498">
        <v>17</v>
      </c>
      <c r="GS498">
        <v>1640.6</v>
      </c>
      <c r="GT498">
        <v>1640.8</v>
      </c>
      <c r="GU498">
        <v>0.401611</v>
      </c>
      <c r="GV498">
        <v>2.47681</v>
      </c>
      <c r="GW498">
        <v>1.99829</v>
      </c>
      <c r="GX498">
        <v>2.65869</v>
      </c>
      <c r="GY498">
        <v>2.09351</v>
      </c>
      <c r="GZ498">
        <v>2.45605</v>
      </c>
      <c r="HA498">
        <v>45.6905</v>
      </c>
      <c r="HB498">
        <v>14.062</v>
      </c>
      <c r="HC498">
        <v>18</v>
      </c>
      <c r="HD498">
        <v>395.006</v>
      </c>
      <c r="HE498">
        <v>670.391</v>
      </c>
      <c r="HF498">
        <v>23.0022</v>
      </c>
      <c r="HG498">
        <v>34.4402</v>
      </c>
      <c r="HH498">
        <v>30.0005</v>
      </c>
      <c r="HI498">
        <v>34.3006</v>
      </c>
      <c r="HJ498">
        <v>34.2854</v>
      </c>
      <c r="HK498">
        <v>8.07508</v>
      </c>
      <c r="HL498">
        <v>23.3351</v>
      </c>
      <c r="HM498">
        <v>5.17305</v>
      </c>
      <c r="HN498">
        <v>23</v>
      </c>
      <c r="HO498">
        <v>68.2876</v>
      </c>
      <c r="HP498">
        <v>22.8062</v>
      </c>
      <c r="HQ498">
        <v>95.5674</v>
      </c>
      <c r="HR498">
        <v>98.9545</v>
      </c>
    </row>
    <row r="499" spans="1:226">
      <c r="A499">
        <v>483</v>
      </c>
      <c r="B499">
        <v>1656180300.6</v>
      </c>
      <c r="C499">
        <v>10504.0999999046</v>
      </c>
      <c r="D499" t="s">
        <v>1329</v>
      </c>
      <c r="E499" t="s">
        <v>1330</v>
      </c>
      <c r="F499">
        <v>5</v>
      </c>
      <c r="G499" t="s">
        <v>1286</v>
      </c>
      <c r="H499" t="s">
        <v>354</v>
      </c>
      <c r="I499">
        <v>1656180292.6</v>
      </c>
      <c r="J499">
        <f>(K499)/1000</f>
        <v>0</v>
      </c>
      <c r="K499">
        <f>IF(BF499, AN499, AH499)</f>
        <v>0</v>
      </c>
      <c r="L499">
        <f>IF(BF499, AI499, AG499)</f>
        <v>0</v>
      </c>
      <c r="M499">
        <f>BH499 - IF(AU499&gt;1, L499*BB499*100.0/(AW499*BV499), 0)</f>
        <v>0</v>
      </c>
      <c r="N499">
        <f>((T499-J499/2)*M499-L499)/(T499+J499/2)</f>
        <v>0</v>
      </c>
      <c r="O499">
        <f>N499*(BO499+BP499)/1000.0</f>
        <v>0</v>
      </c>
      <c r="P499">
        <f>(BH499 - IF(AU499&gt;1, L499*BB499*100.0/(AW499*BV499), 0))*(BO499+BP499)/1000.0</f>
        <v>0</v>
      </c>
      <c r="Q499">
        <f>2.0/((1/S499-1/R499)+SIGN(S499)*SQRT((1/S499-1/R499)*(1/S499-1/R499) + 4*BC499/((BC499+1)*(BC499+1))*(2*1/S499*1/R499-1/R499*1/R499)))</f>
        <v>0</v>
      </c>
      <c r="R499">
        <f>IF(LEFT(BD499,1)&lt;&gt;"0",IF(LEFT(BD499,1)="1",3.0,BE499),$D$5+$E$5*(BV499*BO499/($K$5*1000))+$F$5*(BV499*BO499/($K$5*1000))*MAX(MIN(BB499,$J$5),$I$5)*MAX(MIN(BB499,$J$5),$I$5)+$G$5*MAX(MIN(BB499,$J$5),$I$5)*(BV499*BO499/($K$5*1000))+$H$5*(BV499*BO499/($K$5*1000))*(BV499*BO499/($K$5*1000)))</f>
        <v>0</v>
      </c>
      <c r="S499">
        <f>J499*(1000-(1000*0.61365*exp(17.502*W499/(240.97+W499))/(BO499+BP499)+BJ499)/2)/(1000*0.61365*exp(17.502*W499/(240.97+W499))/(BO499+BP499)-BJ499)</f>
        <v>0</v>
      </c>
      <c r="T499">
        <f>1/((BC499+1)/(Q499/1.6)+1/(R499/1.37)) + BC499/((BC499+1)/(Q499/1.6) + BC499/(R499/1.37))</f>
        <v>0</v>
      </c>
      <c r="U499">
        <f>(AX499*BA499)</f>
        <v>0</v>
      </c>
      <c r="V499">
        <f>(BQ499+(U499+2*0.95*5.67E-8*(((BQ499+$B$7)+273)^4-(BQ499+273)^4)-44100*J499)/(1.84*29.3*R499+8*0.95*5.67E-8*(BQ499+273)^3))</f>
        <v>0</v>
      </c>
      <c r="W499">
        <f>($C$7*BR499+$D$7*BS499+$E$7*V499)</f>
        <v>0</v>
      </c>
      <c r="X499">
        <f>0.61365*exp(17.502*W499/(240.97+W499))</f>
        <v>0</v>
      </c>
      <c r="Y499">
        <f>(Z499/AA499*100)</f>
        <v>0</v>
      </c>
      <c r="Z499">
        <f>BJ499*(BO499+BP499)/1000</f>
        <v>0</v>
      </c>
      <c r="AA499">
        <f>0.61365*exp(17.502*BQ499/(240.97+BQ499))</f>
        <v>0</v>
      </c>
      <c r="AB499">
        <f>(X499-BJ499*(BO499+BP499)/1000)</f>
        <v>0</v>
      </c>
      <c r="AC499">
        <f>(-J499*44100)</f>
        <v>0</v>
      </c>
      <c r="AD499">
        <f>2*29.3*R499*0.92*(BQ499-W499)</f>
        <v>0</v>
      </c>
      <c r="AE499">
        <f>2*0.95*5.67E-8*(((BQ499+$B$7)+273)^4-(W499+273)^4)</f>
        <v>0</v>
      </c>
      <c r="AF499">
        <f>U499+AE499+AC499+AD499</f>
        <v>0</v>
      </c>
      <c r="AG499">
        <f>BN499*AU499*(BI499-BH499*(1000-AU499*BK499)/(1000-AU499*BJ499))/(100*BB499)</f>
        <v>0</v>
      </c>
      <c r="AH499">
        <f>1000*BN499*AU499*(BJ499-BK499)/(100*BB499*(1000-AU499*BJ499))</f>
        <v>0</v>
      </c>
      <c r="AI499">
        <f>(AJ499 - AK499 - BO499*1E3/(8.314*(BQ499+273.15)) * AM499/BN499 * AL499) * BN499/(100*BB499) * (1000 - BK499)/1000</f>
        <v>0</v>
      </c>
      <c r="AJ499">
        <v>429.929139938662</v>
      </c>
      <c r="AK499">
        <v>415.924145454545</v>
      </c>
      <c r="AL499">
        <v>0.0385258085362574</v>
      </c>
      <c r="AM499">
        <v>66.8780440013379</v>
      </c>
      <c r="AN499">
        <f>(AP499 - AO499 + BO499*1E3/(8.314*(BQ499+273.15)) * AR499/BN499 * AQ499) * BN499/(100*BB499) * 1000/(1000 - AP499)</f>
        <v>0</v>
      </c>
      <c r="AO499">
        <v>22.9038732603012</v>
      </c>
      <c r="AP499">
        <v>24.8815811188811</v>
      </c>
      <c r="AQ499">
        <v>0.00155367223358815</v>
      </c>
      <c r="AR499">
        <v>78.9649868564254</v>
      </c>
      <c r="AS499">
        <v>40</v>
      </c>
      <c r="AT499">
        <v>8</v>
      </c>
      <c r="AU499">
        <f>IF(AS499*$H$13&gt;=AW499,1.0,(AW499/(AW499-AS499*$H$13)))</f>
        <v>0</v>
      </c>
      <c r="AV499">
        <f>(AU499-1)*100</f>
        <v>0</v>
      </c>
      <c r="AW499">
        <f>MAX(0,($B$13+$C$13*BV499)/(1+$D$13*BV499)*BO499/(BQ499+273)*$E$13)</f>
        <v>0</v>
      </c>
      <c r="AX499">
        <f>$B$11*BW499+$C$11*BX499+$F$11*CI499*(1-CL499)</f>
        <v>0</v>
      </c>
      <c r="AY499">
        <f>AX499*AZ499</f>
        <v>0</v>
      </c>
      <c r="AZ499">
        <f>($B$11*$D$9+$C$11*$D$9+$F$11*((CV499+CN499)/MAX(CV499+CN499+CW499, 0.1)*$I$9+CW499/MAX(CV499+CN499+CW499, 0.1)*$J$9))/($B$11+$C$11+$F$11)</f>
        <v>0</v>
      </c>
      <c r="BA499">
        <f>($B$11*$K$9+$C$11*$K$9+$F$11*((CV499+CN499)/MAX(CV499+CN499+CW499, 0.1)*$P$9+CW499/MAX(CV499+CN499+CW499, 0.1)*$Q$9))/($B$11+$C$11+$F$11)</f>
        <v>0</v>
      </c>
      <c r="BB499">
        <v>2.18</v>
      </c>
      <c r="BC499">
        <v>0.5</v>
      </c>
      <c r="BD499" t="s">
        <v>355</v>
      </c>
      <c r="BE499">
        <v>2</v>
      </c>
      <c r="BF499" t="b">
        <v>1</v>
      </c>
      <c r="BG499">
        <v>1656180292.6</v>
      </c>
      <c r="BH499">
        <v>405.13335483871</v>
      </c>
      <c r="BI499">
        <v>420.06735483871</v>
      </c>
      <c r="BJ499">
        <v>24.8450516129032</v>
      </c>
      <c r="BK499">
        <v>22.8903612903226</v>
      </c>
      <c r="BL499">
        <v>403.773967741936</v>
      </c>
      <c r="BM499">
        <v>24.7934935483871</v>
      </c>
      <c r="BN499">
        <v>500.015709677419</v>
      </c>
      <c r="BO499">
        <v>76.2929516129032</v>
      </c>
      <c r="BP499">
        <v>0.100018196774194</v>
      </c>
      <c r="BQ499">
        <v>28.0379741935484</v>
      </c>
      <c r="BR499">
        <v>28.3504677419355</v>
      </c>
      <c r="BS499">
        <v>999.9</v>
      </c>
      <c r="BT499">
        <v>0</v>
      </c>
      <c r="BU499">
        <v>0</v>
      </c>
      <c r="BV499">
        <v>9995.65</v>
      </c>
      <c r="BW499">
        <v>0</v>
      </c>
      <c r="BX499">
        <v>2053.03258064516</v>
      </c>
      <c r="BY499">
        <v>-14.9338451612903</v>
      </c>
      <c r="BZ499">
        <v>415.455516129032</v>
      </c>
      <c r="CA499">
        <v>429.908</v>
      </c>
      <c r="CB499">
        <v>1.95468774193548</v>
      </c>
      <c r="CC499">
        <v>420.06735483871</v>
      </c>
      <c r="CD499">
        <v>22.8903612903226</v>
      </c>
      <c r="CE499">
        <v>1.89550161290323</v>
      </c>
      <c r="CF499">
        <v>1.74637290322581</v>
      </c>
      <c r="CG499">
        <v>16.5974225806452</v>
      </c>
      <c r="CH499">
        <v>15.3148838709677</v>
      </c>
      <c r="CI499">
        <v>1999.98193548387</v>
      </c>
      <c r="CJ499">
        <v>0.979992580645161</v>
      </c>
      <c r="CK499">
        <v>0.0200073</v>
      </c>
      <c r="CL499">
        <v>0</v>
      </c>
      <c r="CM499">
        <v>2.45881935483871</v>
      </c>
      <c r="CN499">
        <v>0</v>
      </c>
      <c r="CO499">
        <v>2893.99032258064</v>
      </c>
      <c r="CP499">
        <v>16705.2290322581</v>
      </c>
      <c r="CQ499">
        <v>47.812</v>
      </c>
      <c r="CR499">
        <v>50.266</v>
      </c>
      <c r="CS499">
        <v>48.875</v>
      </c>
      <c r="CT499">
        <v>47.75</v>
      </c>
      <c r="CU499">
        <v>47.062</v>
      </c>
      <c r="CV499">
        <v>1959.97064516129</v>
      </c>
      <c r="CW499">
        <v>40.0109677419355</v>
      </c>
      <c r="CX499">
        <v>0</v>
      </c>
      <c r="CY499">
        <v>1656180300</v>
      </c>
      <c r="CZ499">
        <v>0</v>
      </c>
      <c r="DA499">
        <v>0</v>
      </c>
      <c r="DB499" t="s">
        <v>356</v>
      </c>
      <c r="DC499">
        <v>1656081796.1</v>
      </c>
      <c r="DD499">
        <v>1656081786.6</v>
      </c>
      <c r="DE499">
        <v>0</v>
      </c>
      <c r="DF499">
        <v>0.447</v>
      </c>
      <c r="DG499">
        <v>0.012</v>
      </c>
      <c r="DH499">
        <v>1.816</v>
      </c>
      <c r="DI499">
        <v>-0.091</v>
      </c>
      <c r="DJ499">
        <v>420</v>
      </c>
      <c r="DK499">
        <v>13</v>
      </c>
      <c r="DL499">
        <v>0.64</v>
      </c>
      <c r="DM499">
        <v>0.22</v>
      </c>
      <c r="DN499">
        <v>-15.2744975</v>
      </c>
      <c r="DO499">
        <v>7.01672983114448</v>
      </c>
      <c r="DP499">
        <v>0.72617172193893</v>
      </c>
      <c r="DQ499">
        <v>0</v>
      </c>
      <c r="DR499">
        <v>1.95144475</v>
      </c>
      <c r="DS499">
        <v>0.107015121951214</v>
      </c>
      <c r="DT499">
        <v>0.0121396412606592</v>
      </c>
      <c r="DU499">
        <v>0</v>
      </c>
      <c r="DV499">
        <v>0</v>
      </c>
      <c r="DW499">
        <v>2</v>
      </c>
      <c r="DX499" t="s">
        <v>357</v>
      </c>
      <c r="DY499">
        <v>2.80201</v>
      </c>
      <c r="DZ499">
        <v>2.71642</v>
      </c>
      <c r="EA499">
        <v>0.0739188</v>
      </c>
      <c r="EB499">
        <v>0.0760835</v>
      </c>
      <c r="EC499">
        <v>0.0885985</v>
      </c>
      <c r="ED499">
        <v>0.0828708</v>
      </c>
      <c r="EE499">
        <v>25765.6</v>
      </c>
      <c r="EF499">
        <v>22328.8</v>
      </c>
      <c r="EG499">
        <v>24941.2</v>
      </c>
      <c r="EH499">
        <v>23568</v>
      </c>
      <c r="EI499">
        <v>38880.9</v>
      </c>
      <c r="EJ499">
        <v>35824.8</v>
      </c>
      <c r="EK499">
        <v>45180.4</v>
      </c>
      <c r="EL499">
        <v>42108.2</v>
      </c>
      <c r="EM499">
        <v>1.65537</v>
      </c>
      <c r="EN499">
        <v>2.06095</v>
      </c>
      <c r="EO499">
        <v>-0.0607967</v>
      </c>
      <c r="EP499">
        <v>0</v>
      </c>
      <c r="EQ499">
        <v>29.302</v>
      </c>
      <c r="ER499">
        <v>999.9</v>
      </c>
      <c r="ES499">
        <v>27.036</v>
      </c>
      <c r="ET499">
        <v>42.047</v>
      </c>
      <c r="EU499">
        <v>29.2825</v>
      </c>
      <c r="EV499">
        <v>53.2584</v>
      </c>
      <c r="EW499">
        <v>33.8822</v>
      </c>
      <c r="EX499">
        <v>2</v>
      </c>
      <c r="EY499">
        <v>0.571949</v>
      </c>
      <c r="EZ499">
        <v>5.20576</v>
      </c>
      <c r="FA499">
        <v>20.1654</v>
      </c>
      <c r="FB499">
        <v>5.22987</v>
      </c>
      <c r="FC499">
        <v>11.992</v>
      </c>
      <c r="FD499">
        <v>4.95565</v>
      </c>
      <c r="FE499">
        <v>3.304</v>
      </c>
      <c r="FF499">
        <v>9999</v>
      </c>
      <c r="FG499">
        <v>313.8</v>
      </c>
      <c r="FH499">
        <v>3959.7</v>
      </c>
      <c r="FI499">
        <v>9999</v>
      </c>
      <c r="FJ499">
        <v>1.86813</v>
      </c>
      <c r="FK499">
        <v>1.86401</v>
      </c>
      <c r="FL499">
        <v>1.87135</v>
      </c>
      <c r="FM499">
        <v>1.86258</v>
      </c>
      <c r="FN499">
        <v>1.86188</v>
      </c>
      <c r="FO499">
        <v>1.86819</v>
      </c>
      <c r="FP499">
        <v>1.85837</v>
      </c>
      <c r="FQ499">
        <v>1.86458</v>
      </c>
      <c r="FR499">
        <v>5</v>
      </c>
      <c r="FS499">
        <v>0</v>
      </c>
      <c r="FT499">
        <v>0</v>
      </c>
      <c r="FU499">
        <v>0</v>
      </c>
      <c r="FV499" t="s">
        <v>358</v>
      </c>
      <c r="FW499" t="s">
        <v>359</v>
      </c>
      <c r="FX499" t="s">
        <v>360</v>
      </c>
      <c r="FY499" t="s">
        <v>360</v>
      </c>
      <c r="FZ499" t="s">
        <v>360</v>
      </c>
      <c r="GA499" t="s">
        <v>360</v>
      </c>
      <c r="GB499">
        <v>0</v>
      </c>
      <c r="GC499">
        <v>100</v>
      </c>
      <c r="GD499">
        <v>100</v>
      </c>
      <c r="GE499">
        <v>1.36</v>
      </c>
      <c r="GF499">
        <v>0.0516</v>
      </c>
      <c r="GG499">
        <v>0.394990895927804</v>
      </c>
      <c r="GH499">
        <v>0.00311535208462502</v>
      </c>
      <c r="GI499">
        <v>-2.16445174003142e-06</v>
      </c>
      <c r="GJ499">
        <v>9.0383515404126e-10</v>
      </c>
      <c r="GK499">
        <v>0.0515542376217994</v>
      </c>
      <c r="GL499">
        <v>0</v>
      </c>
      <c r="GM499">
        <v>0</v>
      </c>
      <c r="GN499">
        <v>0</v>
      </c>
      <c r="GO499">
        <v>18</v>
      </c>
      <c r="GP499">
        <v>2154</v>
      </c>
      <c r="GQ499">
        <v>2</v>
      </c>
      <c r="GR499">
        <v>17</v>
      </c>
      <c r="GS499">
        <v>1641.7</v>
      </c>
      <c r="GT499">
        <v>1641.9</v>
      </c>
      <c r="GU499">
        <v>1.34277</v>
      </c>
      <c r="GV499">
        <v>2.43774</v>
      </c>
      <c r="GW499">
        <v>1.99829</v>
      </c>
      <c r="GX499">
        <v>2.65869</v>
      </c>
      <c r="GY499">
        <v>2.09351</v>
      </c>
      <c r="GZ499">
        <v>2.33643</v>
      </c>
      <c r="HA499">
        <v>45.748</v>
      </c>
      <c r="HB499">
        <v>14.0357</v>
      </c>
      <c r="HC499">
        <v>18</v>
      </c>
      <c r="HD499">
        <v>396.64</v>
      </c>
      <c r="HE499">
        <v>671.012</v>
      </c>
      <c r="HF499">
        <v>23.0032</v>
      </c>
      <c r="HG499">
        <v>34.4912</v>
      </c>
      <c r="HH499">
        <v>30.0006</v>
      </c>
      <c r="HI499">
        <v>34.3446</v>
      </c>
      <c r="HJ499">
        <v>34.3267</v>
      </c>
      <c r="HK499">
        <v>26.9032</v>
      </c>
      <c r="HL499">
        <v>22.7784</v>
      </c>
      <c r="HM499">
        <v>4.05723</v>
      </c>
      <c r="HN499">
        <v>23</v>
      </c>
      <c r="HO499">
        <v>426.97</v>
      </c>
      <c r="HP499">
        <v>22.8901</v>
      </c>
      <c r="HQ499">
        <v>95.5536</v>
      </c>
      <c r="HR499">
        <v>98.9431</v>
      </c>
    </row>
    <row r="500" spans="1:226">
      <c r="A500">
        <v>484</v>
      </c>
      <c r="B500">
        <v>1656180305.6</v>
      </c>
      <c r="C500">
        <v>10509.0999999046</v>
      </c>
      <c r="D500" t="s">
        <v>1331</v>
      </c>
      <c r="E500" t="s">
        <v>1332</v>
      </c>
      <c r="F500">
        <v>5</v>
      </c>
      <c r="G500" t="s">
        <v>1286</v>
      </c>
      <c r="H500" t="s">
        <v>354</v>
      </c>
      <c r="I500">
        <v>1656180297.75517</v>
      </c>
      <c r="J500">
        <f>(K500)/1000</f>
        <v>0</v>
      </c>
      <c r="K500">
        <f>IF(BF500, AN500, AH500)</f>
        <v>0</v>
      </c>
      <c r="L500">
        <f>IF(BF500, AI500, AG500)</f>
        <v>0</v>
      </c>
      <c r="M500">
        <f>BH500 - IF(AU500&gt;1, L500*BB500*100.0/(AW500*BV500), 0)</f>
        <v>0</v>
      </c>
      <c r="N500">
        <f>((T500-J500/2)*M500-L500)/(T500+J500/2)</f>
        <v>0</v>
      </c>
      <c r="O500">
        <f>N500*(BO500+BP500)/1000.0</f>
        <v>0</v>
      </c>
      <c r="P500">
        <f>(BH500 - IF(AU500&gt;1, L500*BB500*100.0/(AW500*BV500), 0))*(BO500+BP500)/1000.0</f>
        <v>0</v>
      </c>
      <c r="Q500">
        <f>2.0/((1/S500-1/R500)+SIGN(S500)*SQRT((1/S500-1/R500)*(1/S500-1/R500) + 4*BC500/((BC500+1)*(BC500+1))*(2*1/S500*1/R500-1/R500*1/R500)))</f>
        <v>0</v>
      </c>
      <c r="R500">
        <f>IF(LEFT(BD500,1)&lt;&gt;"0",IF(LEFT(BD500,1)="1",3.0,BE500),$D$5+$E$5*(BV500*BO500/($K$5*1000))+$F$5*(BV500*BO500/($K$5*1000))*MAX(MIN(BB500,$J$5),$I$5)*MAX(MIN(BB500,$J$5),$I$5)+$G$5*MAX(MIN(BB500,$J$5),$I$5)*(BV500*BO500/($K$5*1000))+$H$5*(BV500*BO500/($K$5*1000))*(BV500*BO500/($K$5*1000)))</f>
        <v>0</v>
      </c>
      <c r="S500">
        <f>J500*(1000-(1000*0.61365*exp(17.502*W500/(240.97+W500))/(BO500+BP500)+BJ500)/2)/(1000*0.61365*exp(17.502*W500/(240.97+W500))/(BO500+BP500)-BJ500)</f>
        <v>0</v>
      </c>
      <c r="T500">
        <f>1/((BC500+1)/(Q500/1.6)+1/(R500/1.37)) + BC500/((BC500+1)/(Q500/1.6) + BC500/(R500/1.37))</f>
        <v>0</v>
      </c>
      <c r="U500">
        <f>(AX500*BA500)</f>
        <v>0</v>
      </c>
      <c r="V500">
        <f>(BQ500+(U500+2*0.95*5.67E-8*(((BQ500+$B$7)+273)^4-(BQ500+273)^4)-44100*J500)/(1.84*29.3*R500+8*0.95*5.67E-8*(BQ500+273)^3))</f>
        <v>0</v>
      </c>
      <c r="W500">
        <f>($C$7*BR500+$D$7*BS500+$E$7*V500)</f>
        <v>0</v>
      </c>
      <c r="X500">
        <f>0.61365*exp(17.502*W500/(240.97+W500))</f>
        <v>0</v>
      </c>
      <c r="Y500">
        <f>(Z500/AA500*100)</f>
        <v>0</v>
      </c>
      <c r="Z500">
        <f>BJ500*(BO500+BP500)/1000</f>
        <v>0</v>
      </c>
      <c r="AA500">
        <f>0.61365*exp(17.502*BQ500/(240.97+BQ500))</f>
        <v>0</v>
      </c>
      <c r="AB500">
        <f>(X500-BJ500*(BO500+BP500)/1000)</f>
        <v>0</v>
      </c>
      <c r="AC500">
        <f>(-J500*44100)</f>
        <v>0</v>
      </c>
      <c r="AD500">
        <f>2*29.3*R500*0.92*(BQ500-W500)</f>
        <v>0</v>
      </c>
      <c r="AE500">
        <f>2*0.95*5.67E-8*(((BQ500+$B$7)+273)^4-(W500+273)^4)</f>
        <v>0</v>
      </c>
      <c r="AF500">
        <f>U500+AE500+AC500+AD500</f>
        <v>0</v>
      </c>
      <c r="AG500">
        <f>BN500*AU500*(BI500-BH500*(1000-AU500*BK500)/(1000-AU500*BJ500))/(100*BB500)</f>
        <v>0</v>
      </c>
      <c r="AH500">
        <f>1000*BN500*AU500*(BJ500-BK500)/(100*BB500*(1000-AU500*BJ500))</f>
        <v>0</v>
      </c>
      <c r="AI500">
        <f>(AJ500 - AK500 - BO500*1E3/(8.314*(BQ500+273.15)) * AM500/BN500 * AL500) * BN500/(100*BB500) * (1000 - BK500)/1000</f>
        <v>0</v>
      </c>
      <c r="AJ500">
        <v>429.991756658938</v>
      </c>
      <c r="AK500">
        <v>416.145242424242</v>
      </c>
      <c r="AL500">
        <v>0.0549579624271678</v>
      </c>
      <c r="AM500">
        <v>66.8780440013379</v>
      </c>
      <c r="AN500">
        <f>(AP500 - AO500 + BO500*1E3/(8.314*(BQ500+273.15)) * AR500/BN500 * AQ500) * BN500/(100*BB500) * 1000/(1000 - AP500)</f>
        <v>0</v>
      </c>
      <c r="AO500">
        <v>22.8503276243204</v>
      </c>
      <c r="AP500">
        <v>24.8639510489511</v>
      </c>
      <c r="AQ500">
        <v>0.000667667879739925</v>
      </c>
      <c r="AR500">
        <v>78.9649868564254</v>
      </c>
      <c r="AS500">
        <v>40</v>
      </c>
      <c r="AT500">
        <v>8</v>
      </c>
      <c r="AU500">
        <f>IF(AS500*$H$13&gt;=AW500,1.0,(AW500/(AW500-AS500*$H$13)))</f>
        <v>0</v>
      </c>
      <c r="AV500">
        <f>(AU500-1)*100</f>
        <v>0</v>
      </c>
      <c r="AW500">
        <f>MAX(0,($B$13+$C$13*BV500)/(1+$D$13*BV500)*BO500/(BQ500+273)*$E$13)</f>
        <v>0</v>
      </c>
      <c r="AX500">
        <f>$B$11*BW500+$C$11*BX500+$F$11*CI500*(1-CL500)</f>
        <v>0</v>
      </c>
      <c r="AY500">
        <f>AX500*AZ500</f>
        <v>0</v>
      </c>
      <c r="AZ500">
        <f>($B$11*$D$9+$C$11*$D$9+$F$11*((CV500+CN500)/MAX(CV500+CN500+CW500, 0.1)*$I$9+CW500/MAX(CV500+CN500+CW500, 0.1)*$J$9))/($B$11+$C$11+$F$11)</f>
        <v>0</v>
      </c>
      <c r="BA500">
        <f>($B$11*$K$9+$C$11*$K$9+$F$11*((CV500+CN500)/MAX(CV500+CN500+CW500, 0.1)*$P$9+CW500/MAX(CV500+CN500+CW500, 0.1)*$Q$9))/($B$11+$C$11+$F$11)</f>
        <v>0</v>
      </c>
      <c r="BB500">
        <v>2.18</v>
      </c>
      <c r="BC500">
        <v>0.5</v>
      </c>
      <c r="BD500" t="s">
        <v>355</v>
      </c>
      <c r="BE500">
        <v>2</v>
      </c>
      <c r="BF500" t="b">
        <v>1</v>
      </c>
      <c r="BG500">
        <v>1656180297.75517</v>
      </c>
      <c r="BH500">
        <v>405.445068965517</v>
      </c>
      <c r="BI500">
        <v>420.324655172414</v>
      </c>
      <c r="BJ500">
        <v>24.8651448275862</v>
      </c>
      <c r="BK500">
        <v>22.8713344827586</v>
      </c>
      <c r="BL500">
        <v>404.085034482759</v>
      </c>
      <c r="BM500">
        <v>24.8135862068965</v>
      </c>
      <c r="BN500">
        <v>500.005931034483</v>
      </c>
      <c r="BO500">
        <v>76.2932862068965</v>
      </c>
      <c r="BP500">
        <v>0.0999995310344827</v>
      </c>
      <c r="BQ500">
        <v>28.043124137931</v>
      </c>
      <c r="BR500">
        <v>28.352824137931</v>
      </c>
      <c r="BS500">
        <v>999.9</v>
      </c>
      <c r="BT500">
        <v>0</v>
      </c>
      <c r="BU500">
        <v>0</v>
      </c>
      <c r="BV500">
        <v>9995.75517241379</v>
      </c>
      <c r="BW500">
        <v>0</v>
      </c>
      <c r="BX500">
        <v>1871.52689655172</v>
      </c>
      <c r="BY500">
        <v>-14.8795103448276</v>
      </c>
      <c r="BZ500">
        <v>415.783655172414</v>
      </c>
      <c r="CA500">
        <v>430.163034482759</v>
      </c>
      <c r="CB500">
        <v>1.99380482758621</v>
      </c>
      <c r="CC500">
        <v>420.324655172414</v>
      </c>
      <c r="CD500">
        <v>22.8713344827586</v>
      </c>
      <c r="CE500">
        <v>1.89704310344828</v>
      </c>
      <c r="CF500">
        <v>1.74492965517241</v>
      </c>
      <c r="CG500">
        <v>16.6102172413793</v>
      </c>
      <c r="CH500">
        <v>15.3019827586207</v>
      </c>
      <c r="CI500">
        <v>2000.00827586207</v>
      </c>
      <c r="CJ500">
        <v>0.979992931034483</v>
      </c>
      <c r="CK500">
        <v>0.0200069379310345</v>
      </c>
      <c r="CL500">
        <v>0</v>
      </c>
      <c r="CM500">
        <v>2.44575862068965</v>
      </c>
      <c r="CN500">
        <v>0</v>
      </c>
      <c r="CO500">
        <v>2883.96517241379</v>
      </c>
      <c r="CP500">
        <v>16705.4413793103</v>
      </c>
      <c r="CQ500">
        <v>47.812</v>
      </c>
      <c r="CR500">
        <v>50.2735172413793</v>
      </c>
      <c r="CS500">
        <v>48.875</v>
      </c>
      <c r="CT500">
        <v>47.7628275862069</v>
      </c>
      <c r="CU500">
        <v>47.062</v>
      </c>
      <c r="CV500">
        <v>1959.99724137931</v>
      </c>
      <c r="CW500">
        <v>40.0110344827586</v>
      </c>
      <c r="CX500">
        <v>0</v>
      </c>
      <c r="CY500">
        <v>1656180304.8</v>
      </c>
      <c r="CZ500">
        <v>0</v>
      </c>
      <c r="DA500">
        <v>0</v>
      </c>
      <c r="DB500" t="s">
        <v>356</v>
      </c>
      <c r="DC500">
        <v>1656081796.1</v>
      </c>
      <c r="DD500">
        <v>1656081786.6</v>
      </c>
      <c r="DE500">
        <v>0</v>
      </c>
      <c r="DF500">
        <v>0.447</v>
      </c>
      <c r="DG500">
        <v>0.012</v>
      </c>
      <c r="DH500">
        <v>1.816</v>
      </c>
      <c r="DI500">
        <v>-0.091</v>
      </c>
      <c r="DJ500">
        <v>420</v>
      </c>
      <c r="DK500">
        <v>13</v>
      </c>
      <c r="DL500">
        <v>0.64</v>
      </c>
      <c r="DM500">
        <v>0.22</v>
      </c>
      <c r="DN500">
        <v>-14.9361225</v>
      </c>
      <c r="DO500">
        <v>2.65334521575987</v>
      </c>
      <c r="DP500">
        <v>0.384771114747131</v>
      </c>
      <c r="DQ500">
        <v>0</v>
      </c>
      <c r="DR500">
        <v>1.97431</v>
      </c>
      <c r="DS500">
        <v>0.373255609756097</v>
      </c>
      <c r="DT500">
        <v>0.0435234780319772</v>
      </c>
      <c r="DU500">
        <v>0</v>
      </c>
      <c r="DV500">
        <v>0</v>
      </c>
      <c r="DW500">
        <v>2</v>
      </c>
      <c r="DX500" t="s">
        <v>357</v>
      </c>
      <c r="DY500">
        <v>2.80194</v>
      </c>
      <c r="DZ500">
        <v>2.71681</v>
      </c>
      <c r="EA500">
        <v>0.0739569</v>
      </c>
      <c r="EB500">
        <v>0.076518</v>
      </c>
      <c r="EC500">
        <v>0.0885443</v>
      </c>
      <c r="ED500">
        <v>0.0826322</v>
      </c>
      <c r="EE500">
        <v>25763.9</v>
      </c>
      <c r="EF500">
        <v>22318.1</v>
      </c>
      <c r="EG500">
        <v>24940.6</v>
      </c>
      <c r="EH500">
        <v>23567.8</v>
      </c>
      <c r="EI500">
        <v>38882.5</v>
      </c>
      <c r="EJ500">
        <v>35833.9</v>
      </c>
      <c r="EK500">
        <v>45179.6</v>
      </c>
      <c r="EL500">
        <v>42108</v>
      </c>
      <c r="EM500">
        <v>1.65572</v>
      </c>
      <c r="EN500">
        <v>2.0608</v>
      </c>
      <c r="EO500">
        <v>-0.0564791</v>
      </c>
      <c r="EP500">
        <v>0</v>
      </c>
      <c r="EQ500">
        <v>29.3152</v>
      </c>
      <c r="ER500">
        <v>999.9</v>
      </c>
      <c r="ES500">
        <v>27.011</v>
      </c>
      <c r="ET500">
        <v>42.027</v>
      </c>
      <c r="EU500">
        <v>29.2269</v>
      </c>
      <c r="EV500">
        <v>53.3284</v>
      </c>
      <c r="EW500">
        <v>33.8261</v>
      </c>
      <c r="EX500">
        <v>2</v>
      </c>
      <c r="EY500">
        <v>0.572421</v>
      </c>
      <c r="EZ500">
        <v>5.22196</v>
      </c>
      <c r="FA500">
        <v>20.1649</v>
      </c>
      <c r="FB500">
        <v>5.22972</v>
      </c>
      <c r="FC500">
        <v>11.992</v>
      </c>
      <c r="FD500">
        <v>4.95575</v>
      </c>
      <c r="FE500">
        <v>3.304</v>
      </c>
      <c r="FF500">
        <v>9999</v>
      </c>
      <c r="FG500">
        <v>313.8</v>
      </c>
      <c r="FH500">
        <v>3959.7</v>
      </c>
      <c r="FI500">
        <v>9999</v>
      </c>
      <c r="FJ500">
        <v>1.86813</v>
      </c>
      <c r="FK500">
        <v>1.86401</v>
      </c>
      <c r="FL500">
        <v>1.87135</v>
      </c>
      <c r="FM500">
        <v>1.86261</v>
      </c>
      <c r="FN500">
        <v>1.86188</v>
      </c>
      <c r="FO500">
        <v>1.86824</v>
      </c>
      <c r="FP500">
        <v>1.85837</v>
      </c>
      <c r="FQ500">
        <v>1.86455</v>
      </c>
      <c r="FR500">
        <v>5</v>
      </c>
      <c r="FS500">
        <v>0</v>
      </c>
      <c r="FT500">
        <v>0</v>
      </c>
      <c r="FU500">
        <v>0</v>
      </c>
      <c r="FV500" t="s">
        <v>358</v>
      </c>
      <c r="FW500" t="s">
        <v>359</v>
      </c>
      <c r="FX500" t="s">
        <v>360</v>
      </c>
      <c r="FY500" t="s">
        <v>360</v>
      </c>
      <c r="FZ500" t="s">
        <v>360</v>
      </c>
      <c r="GA500" t="s">
        <v>360</v>
      </c>
      <c r="GB500">
        <v>0</v>
      </c>
      <c r="GC500">
        <v>100</v>
      </c>
      <c r="GD500">
        <v>100</v>
      </c>
      <c r="GE500">
        <v>1.361</v>
      </c>
      <c r="GF500">
        <v>0.0516</v>
      </c>
      <c r="GG500">
        <v>0.394990895927804</v>
      </c>
      <c r="GH500">
        <v>0.00311535208462502</v>
      </c>
      <c r="GI500">
        <v>-2.16445174003142e-06</v>
      </c>
      <c r="GJ500">
        <v>9.0383515404126e-10</v>
      </c>
      <c r="GK500">
        <v>0.0515542376217994</v>
      </c>
      <c r="GL500">
        <v>0</v>
      </c>
      <c r="GM500">
        <v>0</v>
      </c>
      <c r="GN500">
        <v>0</v>
      </c>
      <c r="GO500">
        <v>18</v>
      </c>
      <c r="GP500">
        <v>2154</v>
      </c>
      <c r="GQ500">
        <v>2</v>
      </c>
      <c r="GR500">
        <v>17</v>
      </c>
      <c r="GS500">
        <v>1641.8</v>
      </c>
      <c r="GT500">
        <v>1642</v>
      </c>
      <c r="GU500">
        <v>1.36841</v>
      </c>
      <c r="GV500">
        <v>2.43896</v>
      </c>
      <c r="GW500">
        <v>1.99829</v>
      </c>
      <c r="GX500">
        <v>2.65869</v>
      </c>
      <c r="GY500">
        <v>2.09351</v>
      </c>
      <c r="GZ500">
        <v>2.34253</v>
      </c>
      <c r="HA500">
        <v>45.748</v>
      </c>
      <c r="HB500">
        <v>14.0357</v>
      </c>
      <c r="HC500">
        <v>18</v>
      </c>
      <c r="HD500">
        <v>396.858</v>
      </c>
      <c r="HE500">
        <v>670.924</v>
      </c>
      <c r="HF500">
        <v>23.0034</v>
      </c>
      <c r="HG500">
        <v>34.4968</v>
      </c>
      <c r="HH500">
        <v>30.0006</v>
      </c>
      <c r="HI500">
        <v>34.3485</v>
      </c>
      <c r="HJ500">
        <v>34.3307</v>
      </c>
      <c r="HK500">
        <v>27.4293</v>
      </c>
      <c r="HL500">
        <v>22.508</v>
      </c>
      <c r="HM500">
        <v>4.05723</v>
      </c>
      <c r="HN500">
        <v>23</v>
      </c>
      <c r="HO500">
        <v>440.398</v>
      </c>
      <c r="HP500">
        <v>22.8898</v>
      </c>
      <c r="HQ500">
        <v>95.5517</v>
      </c>
      <c r="HR500">
        <v>98.9425</v>
      </c>
    </row>
    <row r="501" spans="1:226">
      <c r="A501">
        <v>485</v>
      </c>
      <c r="B501">
        <v>1656180310.6</v>
      </c>
      <c r="C501">
        <v>10514.0999999046</v>
      </c>
      <c r="D501" t="s">
        <v>1333</v>
      </c>
      <c r="E501" t="s">
        <v>1334</v>
      </c>
      <c r="F501">
        <v>5</v>
      </c>
      <c r="G501" t="s">
        <v>1286</v>
      </c>
      <c r="H501" t="s">
        <v>354</v>
      </c>
      <c r="I501">
        <v>1656180302.83214</v>
      </c>
      <c r="J501">
        <f>(K501)/1000</f>
        <v>0</v>
      </c>
      <c r="K501">
        <f>IF(BF501, AN501, AH501)</f>
        <v>0</v>
      </c>
      <c r="L501">
        <f>IF(BF501, AI501, AG501)</f>
        <v>0</v>
      </c>
      <c r="M501">
        <f>BH501 - IF(AU501&gt;1, L501*BB501*100.0/(AW501*BV501), 0)</f>
        <v>0</v>
      </c>
      <c r="N501">
        <f>((T501-J501/2)*M501-L501)/(T501+J501/2)</f>
        <v>0</v>
      </c>
      <c r="O501">
        <f>N501*(BO501+BP501)/1000.0</f>
        <v>0</v>
      </c>
      <c r="P501">
        <f>(BH501 - IF(AU501&gt;1, L501*BB501*100.0/(AW501*BV501), 0))*(BO501+BP501)/1000.0</f>
        <v>0</v>
      </c>
      <c r="Q501">
        <f>2.0/((1/S501-1/R501)+SIGN(S501)*SQRT((1/S501-1/R501)*(1/S501-1/R501) + 4*BC501/((BC501+1)*(BC501+1))*(2*1/S501*1/R501-1/R501*1/R501)))</f>
        <v>0</v>
      </c>
      <c r="R501">
        <f>IF(LEFT(BD501,1)&lt;&gt;"0",IF(LEFT(BD501,1)="1",3.0,BE501),$D$5+$E$5*(BV501*BO501/($K$5*1000))+$F$5*(BV501*BO501/($K$5*1000))*MAX(MIN(BB501,$J$5),$I$5)*MAX(MIN(BB501,$J$5),$I$5)+$G$5*MAX(MIN(BB501,$J$5),$I$5)*(BV501*BO501/($K$5*1000))+$H$5*(BV501*BO501/($K$5*1000))*(BV501*BO501/($K$5*1000)))</f>
        <v>0</v>
      </c>
      <c r="S501">
        <f>J501*(1000-(1000*0.61365*exp(17.502*W501/(240.97+W501))/(BO501+BP501)+BJ501)/2)/(1000*0.61365*exp(17.502*W501/(240.97+W501))/(BO501+BP501)-BJ501)</f>
        <v>0</v>
      </c>
      <c r="T501">
        <f>1/((BC501+1)/(Q501/1.6)+1/(R501/1.37)) + BC501/((BC501+1)/(Q501/1.6) + BC501/(R501/1.37))</f>
        <v>0</v>
      </c>
      <c r="U501">
        <f>(AX501*BA501)</f>
        <v>0</v>
      </c>
      <c r="V501">
        <f>(BQ501+(U501+2*0.95*5.67E-8*(((BQ501+$B$7)+273)^4-(BQ501+273)^4)-44100*J501)/(1.84*29.3*R501+8*0.95*5.67E-8*(BQ501+273)^3))</f>
        <v>0</v>
      </c>
      <c r="W501">
        <f>($C$7*BR501+$D$7*BS501+$E$7*V501)</f>
        <v>0</v>
      </c>
      <c r="X501">
        <f>0.61365*exp(17.502*W501/(240.97+W501))</f>
        <v>0</v>
      </c>
      <c r="Y501">
        <f>(Z501/AA501*100)</f>
        <v>0</v>
      </c>
      <c r="Z501">
        <f>BJ501*(BO501+BP501)/1000</f>
        <v>0</v>
      </c>
      <c r="AA501">
        <f>0.61365*exp(17.502*BQ501/(240.97+BQ501))</f>
        <v>0</v>
      </c>
      <c r="AB501">
        <f>(X501-BJ501*(BO501+BP501)/1000)</f>
        <v>0</v>
      </c>
      <c r="AC501">
        <f>(-J501*44100)</f>
        <v>0</v>
      </c>
      <c r="AD501">
        <f>2*29.3*R501*0.92*(BQ501-W501)</f>
        <v>0</v>
      </c>
      <c r="AE501">
        <f>2*0.95*5.67E-8*(((BQ501+$B$7)+273)^4-(W501+273)^4)</f>
        <v>0</v>
      </c>
      <c r="AF501">
        <f>U501+AE501+AC501+AD501</f>
        <v>0</v>
      </c>
      <c r="AG501">
        <f>BN501*AU501*(BI501-BH501*(1000-AU501*BK501)/(1000-AU501*BJ501))/(100*BB501)</f>
        <v>0</v>
      </c>
      <c r="AH501">
        <f>1000*BN501*AU501*(BJ501-BK501)/(100*BB501*(1000-AU501*BJ501))</f>
        <v>0</v>
      </c>
      <c r="AI501">
        <f>(AJ501 - AK501 - BO501*1E3/(8.314*(BQ501+273.15)) * AM501/BN501 * AL501) * BN501/(100*BB501) * (1000 - BK501)/1000</f>
        <v>0</v>
      </c>
      <c r="AJ501">
        <v>436.276728653402</v>
      </c>
      <c r="AK501">
        <v>419.222363636364</v>
      </c>
      <c r="AL501">
        <v>0.752081841879197</v>
      </c>
      <c r="AM501">
        <v>66.8780440013379</v>
      </c>
      <c r="AN501">
        <f>(AP501 - AO501 + BO501*1E3/(8.314*(BQ501+273.15)) * AR501/BN501 * AQ501) * BN501/(100*BB501) * 1000/(1000 - AP501)</f>
        <v>0</v>
      </c>
      <c r="AO501">
        <v>22.785739606605</v>
      </c>
      <c r="AP501">
        <v>24.8424041958042</v>
      </c>
      <c r="AQ501">
        <v>-0.00637781207188908</v>
      </c>
      <c r="AR501">
        <v>78.9649868564254</v>
      </c>
      <c r="AS501">
        <v>40</v>
      </c>
      <c r="AT501">
        <v>8</v>
      </c>
      <c r="AU501">
        <f>IF(AS501*$H$13&gt;=AW501,1.0,(AW501/(AW501-AS501*$H$13)))</f>
        <v>0</v>
      </c>
      <c r="AV501">
        <f>(AU501-1)*100</f>
        <v>0</v>
      </c>
      <c r="AW501">
        <f>MAX(0,($B$13+$C$13*BV501)/(1+$D$13*BV501)*BO501/(BQ501+273)*$E$13)</f>
        <v>0</v>
      </c>
      <c r="AX501">
        <f>$B$11*BW501+$C$11*BX501+$F$11*CI501*(1-CL501)</f>
        <v>0</v>
      </c>
      <c r="AY501">
        <f>AX501*AZ501</f>
        <v>0</v>
      </c>
      <c r="AZ501">
        <f>($B$11*$D$9+$C$11*$D$9+$F$11*((CV501+CN501)/MAX(CV501+CN501+CW501, 0.1)*$I$9+CW501/MAX(CV501+CN501+CW501, 0.1)*$J$9))/($B$11+$C$11+$F$11)</f>
        <v>0</v>
      </c>
      <c r="BA501">
        <f>($B$11*$K$9+$C$11*$K$9+$F$11*((CV501+CN501)/MAX(CV501+CN501+CW501, 0.1)*$P$9+CW501/MAX(CV501+CN501+CW501, 0.1)*$Q$9))/($B$11+$C$11+$F$11)</f>
        <v>0</v>
      </c>
      <c r="BB501">
        <v>2.18</v>
      </c>
      <c r="BC501">
        <v>0.5</v>
      </c>
      <c r="BD501" t="s">
        <v>355</v>
      </c>
      <c r="BE501">
        <v>2</v>
      </c>
      <c r="BF501" t="b">
        <v>1</v>
      </c>
      <c r="BG501">
        <v>1656180302.83214</v>
      </c>
      <c r="BH501">
        <v>406.081285714286</v>
      </c>
      <c r="BI501">
        <v>422.9465</v>
      </c>
      <c r="BJ501">
        <v>24.8659</v>
      </c>
      <c r="BK501">
        <v>22.8399357142857</v>
      </c>
      <c r="BL501">
        <v>404.720071428571</v>
      </c>
      <c r="BM501">
        <v>24.8143428571429</v>
      </c>
      <c r="BN501">
        <v>499.986571428571</v>
      </c>
      <c r="BO501">
        <v>76.2933464285714</v>
      </c>
      <c r="BP501">
        <v>0.099933875</v>
      </c>
      <c r="BQ501">
        <v>28.0482357142857</v>
      </c>
      <c r="BR501">
        <v>28.3455678571429</v>
      </c>
      <c r="BS501">
        <v>999.9</v>
      </c>
      <c r="BT501">
        <v>0</v>
      </c>
      <c r="BU501">
        <v>0</v>
      </c>
      <c r="BV501">
        <v>10010.7375</v>
      </c>
      <c r="BW501">
        <v>0</v>
      </c>
      <c r="BX501">
        <v>1785.9675</v>
      </c>
      <c r="BY501">
        <v>-16.8651571428571</v>
      </c>
      <c r="BZ501">
        <v>416.436321428571</v>
      </c>
      <c r="CA501">
        <v>432.83225</v>
      </c>
      <c r="CB501">
        <v>2.02596428571429</v>
      </c>
      <c r="CC501">
        <v>422.9465</v>
      </c>
      <c r="CD501">
        <v>22.8399357142857</v>
      </c>
      <c r="CE501">
        <v>1.89710214285714</v>
      </c>
      <c r="CF501">
        <v>1.742535</v>
      </c>
      <c r="CG501">
        <v>16.6107142857143</v>
      </c>
      <c r="CH501">
        <v>15.2805857142857</v>
      </c>
      <c r="CI501">
        <v>1999.99321428571</v>
      </c>
      <c r="CJ501">
        <v>0.979993071428571</v>
      </c>
      <c r="CK501">
        <v>0.0200067928571429</v>
      </c>
      <c r="CL501">
        <v>0</v>
      </c>
      <c r="CM501">
        <v>2.41907857142857</v>
      </c>
      <c r="CN501">
        <v>0</v>
      </c>
      <c r="CO501">
        <v>2879.85214285714</v>
      </c>
      <c r="CP501">
        <v>16705.3</v>
      </c>
      <c r="CQ501">
        <v>47.812</v>
      </c>
      <c r="CR501">
        <v>50.2765714285714</v>
      </c>
      <c r="CS501">
        <v>48.875</v>
      </c>
      <c r="CT501">
        <v>47.7832142857143</v>
      </c>
      <c r="CU501">
        <v>47.062</v>
      </c>
      <c r="CV501">
        <v>1959.98285714286</v>
      </c>
      <c r="CW501">
        <v>40.0103571428571</v>
      </c>
      <c r="CX501">
        <v>0</v>
      </c>
      <c r="CY501">
        <v>1656180309.6</v>
      </c>
      <c r="CZ501">
        <v>0</v>
      </c>
      <c r="DA501">
        <v>0</v>
      </c>
      <c r="DB501" t="s">
        <v>356</v>
      </c>
      <c r="DC501">
        <v>1656081796.1</v>
      </c>
      <c r="DD501">
        <v>1656081786.6</v>
      </c>
      <c r="DE501">
        <v>0</v>
      </c>
      <c r="DF501">
        <v>0.447</v>
      </c>
      <c r="DG501">
        <v>0.012</v>
      </c>
      <c r="DH501">
        <v>1.816</v>
      </c>
      <c r="DI501">
        <v>-0.091</v>
      </c>
      <c r="DJ501">
        <v>420</v>
      </c>
      <c r="DK501">
        <v>13</v>
      </c>
      <c r="DL501">
        <v>0.64</v>
      </c>
      <c r="DM501">
        <v>0.22</v>
      </c>
      <c r="DN501">
        <v>-16.32554</v>
      </c>
      <c r="DO501">
        <v>-21.9321861163227</v>
      </c>
      <c r="DP501">
        <v>2.7700642153026</v>
      </c>
      <c r="DQ501">
        <v>0</v>
      </c>
      <c r="DR501">
        <v>2.00917725</v>
      </c>
      <c r="DS501">
        <v>0.45069467166979</v>
      </c>
      <c r="DT501">
        <v>0.0511010264078668</v>
      </c>
      <c r="DU501">
        <v>0</v>
      </c>
      <c r="DV501">
        <v>0</v>
      </c>
      <c r="DW501">
        <v>2</v>
      </c>
      <c r="DX501" t="s">
        <v>357</v>
      </c>
      <c r="DY501">
        <v>2.80173</v>
      </c>
      <c r="DZ501">
        <v>2.71672</v>
      </c>
      <c r="EA501">
        <v>0.0744552</v>
      </c>
      <c r="EB501">
        <v>0.0779883</v>
      </c>
      <c r="EC501">
        <v>0.0884976</v>
      </c>
      <c r="ED501">
        <v>0.0827159</v>
      </c>
      <c r="EE501">
        <v>25749.5</v>
      </c>
      <c r="EF501">
        <v>22282.2</v>
      </c>
      <c r="EG501">
        <v>24940.1</v>
      </c>
      <c r="EH501">
        <v>23567.5</v>
      </c>
      <c r="EI501">
        <v>38883.9</v>
      </c>
      <c r="EJ501">
        <v>35830.1</v>
      </c>
      <c r="EK501">
        <v>45178.9</v>
      </c>
      <c r="EL501">
        <v>42107.3</v>
      </c>
      <c r="EM501">
        <v>1.65548</v>
      </c>
      <c r="EN501">
        <v>2.06082</v>
      </c>
      <c r="EO501">
        <v>-0.0594333</v>
      </c>
      <c r="EP501">
        <v>0</v>
      </c>
      <c r="EQ501">
        <v>29.3279</v>
      </c>
      <c r="ER501">
        <v>999.9</v>
      </c>
      <c r="ES501">
        <v>26.987</v>
      </c>
      <c r="ET501">
        <v>42.027</v>
      </c>
      <c r="EU501">
        <v>29.2029</v>
      </c>
      <c r="EV501">
        <v>52.8284</v>
      </c>
      <c r="EW501">
        <v>33.9103</v>
      </c>
      <c r="EX501">
        <v>2</v>
      </c>
      <c r="EY501">
        <v>0.573074</v>
      </c>
      <c r="EZ501">
        <v>5.23597</v>
      </c>
      <c r="FA501">
        <v>20.1644</v>
      </c>
      <c r="FB501">
        <v>5.23017</v>
      </c>
      <c r="FC501">
        <v>11.992</v>
      </c>
      <c r="FD501">
        <v>4.9557</v>
      </c>
      <c r="FE501">
        <v>3.304</v>
      </c>
      <c r="FF501">
        <v>9999</v>
      </c>
      <c r="FG501">
        <v>313.8</v>
      </c>
      <c r="FH501">
        <v>3960</v>
      </c>
      <c r="FI501">
        <v>9999</v>
      </c>
      <c r="FJ501">
        <v>1.86813</v>
      </c>
      <c r="FK501">
        <v>1.86401</v>
      </c>
      <c r="FL501">
        <v>1.87134</v>
      </c>
      <c r="FM501">
        <v>1.86261</v>
      </c>
      <c r="FN501">
        <v>1.86188</v>
      </c>
      <c r="FO501">
        <v>1.86823</v>
      </c>
      <c r="FP501">
        <v>1.85837</v>
      </c>
      <c r="FQ501">
        <v>1.86456</v>
      </c>
      <c r="FR501">
        <v>5</v>
      </c>
      <c r="FS501">
        <v>0</v>
      </c>
      <c r="FT501">
        <v>0</v>
      </c>
      <c r="FU501">
        <v>0</v>
      </c>
      <c r="FV501" t="s">
        <v>358</v>
      </c>
      <c r="FW501" t="s">
        <v>359</v>
      </c>
      <c r="FX501" t="s">
        <v>360</v>
      </c>
      <c r="FY501" t="s">
        <v>360</v>
      </c>
      <c r="FZ501" t="s">
        <v>360</v>
      </c>
      <c r="GA501" t="s">
        <v>360</v>
      </c>
      <c r="GB501">
        <v>0</v>
      </c>
      <c r="GC501">
        <v>100</v>
      </c>
      <c r="GD501">
        <v>100</v>
      </c>
      <c r="GE501">
        <v>1.367</v>
      </c>
      <c r="GF501">
        <v>0.0515</v>
      </c>
      <c r="GG501">
        <v>0.394990895927804</v>
      </c>
      <c r="GH501">
        <v>0.00311535208462502</v>
      </c>
      <c r="GI501">
        <v>-2.16445174003142e-06</v>
      </c>
      <c r="GJ501">
        <v>9.0383515404126e-10</v>
      </c>
      <c r="GK501">
        <v>0.0515542376217994</v>
      </c>
      <c r="GL501">
        <v>0</v>
      </c>
      <c r="GM501">
        <v>0</v>
      </c>
      <c r="GN501">
        <v>0</v>
      </c>
      <c r="GO501">
        <v>18</v>
      </c>
      <c r="GP501">
        <v>2154</v>
      </c>
      <c r="GQ501">
        <v>2</v>
      </c>
      <c r="GR501">
        <v>17</v>
      </c>
      <c r="GS501">
        <v>1641.9</v>
      </c>
      <c r="GT501">
        <v>1642.1</v>
      </c>
      <c r="GU501">
        <v>1.40137</v>
      </c>
      <c r="GV501">
        <v>2.43896</v>
      </c>
      <c r="GW501">
        <v>1.99829</v>
      </c>
      <c r="GX501">
        <v>2.65869</v>
      </c>
      <c r="GY501">
        <v>2.09351</v>
      </c>
      <c r="GZ501">
        <v>2.41089</v>
      </c>
      <c r="HA501">
        <v>45.7768</v>
      </c>
      <c r="HB501">
        <v>14.0445</v>
      </c>
      <c r="HC501">
        <v>18</v>
      </c>
      <c r="HD501">
        <v>396.745</v>
      </c>
      <c r="HE501">
        <v>670.996</v>
      </c>
      <c r="HF501">
        <v>23.003</v>
      </c>
      <c r="HG501">
        <v>34.5018</v>
      </c>
      <c r="HH501">
        <v>30.0007</v>
      </c>
      <c r="HI501">
        <v>34.3532</v>
      </c>
      <c r="HJ501">
        <v>34.3354</v>
      </c>
      <c r="HK501">
        <v>28.0895</v>
      </c>
      <c r="HL501">
        <v>22.508</v>
      </c>
      <c r="HM501">
        <v>4.05723</v>
      </c>
      <c r="HN501">
        <v>23</v>
      </c>
      <c r="HO501">
        <v>453.845</v>
      </c>
      <c r="HP501">
        <v>22.8898</v>
      </c>
      <c r="HQ501">
        <v>95.55</v>
      </c>
      <c r="HR501">
        <v>98.941</v>
      </c>
    </row>
    <row r="502" spans="1:226">
      <c r="A502">
        <v>486</v>
      </c>
      <c r="B502">
        <v>1656180315.6</v>
      </c>
      <c r="C502">
        <v>10519.0999999046</v>
      </c>
      <c r="D502" t="s">
        <v>1335</v>
      </c>
      <c r="E502" t="s">
        <v>1336</v>
      </c>
      <c r="F502">
        <v>5</v>
      </c>
      <c r="G502" t="s">
        <v>1286</v>
      </c>
      <c r="H502" t="s">
        <v>354</v>
      </c>
      <c r="I502">
        <v>1656180308.1</v>
      </c>
      <c r="J502">
        <f>(K502)/1000</f>
        <v>0</v>
      </c>
      <c r="K502">
        <f>IF(BF502, AN502, AH502)</f>
        <v>0</v>
      </c>
      <c r="L502">
        <f>IF(BF502, AI502, AG502)</f>
        <v>0</v>
      </c>
      <c r="M502">
        <f>BH502 - IF(AU502&gt;1, L502*BB502*100.0/(AW502*BV502), 0)</f>
        <v>0</v>
      </c>
      <c r="N502">
        <f>((T502-J502/2)*M502-L502)/(T502+J502/2)</f>
        <v>0</v>
      </c>
      <c r="O502">
        <f>N502*(BO502+BP502)/1000.0</f>
        <v>0</v>
      </c>
      <c r="P502">
        <f>(BH502 - IF(AU502&gt;1, L502*BB502*100.0/(AW502*BV502), 0))*(BO502+BP502)/1000.0</f>
        <v>0</v>
      </c>
      <c r="Q502">
        <f>2.0/((1/S502-1/R502)+SIGN(S502)*SQRT((1/S502-1/R502)*(1/S502-1/R502) + 4*BC502/((BC502+1)*(BC502+1))*(2*1/S502*1/R502-1/R502*1/R502)))</f>
        <v>0</v>
      </c>
      <c r="R502">
        <f>IF(LEFT(BD502,1)&lt;&gt;"0",IF(LEFT(BD502,1)="1",3.0,BE502),$D$5+$E$5*(BV502*BO502/($K$5*1000))+$F$5*(BV502*BO502/($K$5*1000))*MAX(MIN(BB502,$J$5),$I$5)*MAX(MIN(BB502,$J$5),$I$5)+$G$5*MAX(MIN(BB502,$J$5),$I$5)*(BV502*BO502/($K$5*1000))+$H$5*(BV502*BO502/($K$5*1000))*(BV502*BO502/($K$5*1000)))</f>
        <v>0</v>
      </c>
      <c r="S502">
        <f>J502*(1000-(1000*0.61365*exp(17.502*W502/(240.97+W502))/(BO502+BP502)+BJ502)/2)/(1000*0.61365*exp(17.502*W502/(240.97+W502))/(BO502+BP502)-BJ502)</f>
        <v>0</v>
      </c>
      <c r="T502">
        <f>1/((BC502+1)/(Q502/1.6)+1/(R502/1.37)) + BC502/((BC502+1)/(Q502/1.6) + BC502/(R502/1.37))</f>
        <v>0</v>
      </c>
      <c r="U502">
        <f>(AX502*BA502)</f>
        <v>0</v>
      </c>
      <c r="V502">
        <f>(BQ502+(U502+2*0.95*5.67E-8*(((BQ502+$B$7)+273)^4-(BQ502+273)^4)-44100*J502)/(1.84*29.3*R502+8*0.95*5.67E-8*(BQ502+273)^3))</f>
        <v>0</v>
      </c>
      <c r="W502">
        <f>($C$7*BR502+$D$7*BS502+$E$7*V502)</f>
        <v>0</v>
      </c>
      <c r="X502">
        <f>0.61365*exp(17.502*W502/(240.97+W502))</f>
        <v>0</v>
      </c>
      <c r="Y502">
        <f>(Z502/AA502*100)</f>
        <v>0</v>
      </c>
      <c r="Z502">
        <f>BJ502*(BO502+BP502)/1000</f>
        <v>0</v>
      </c>
      <c r="AA502">
        <f>0.61365*exp(17.502*BQ502/(240.97+BQ502))</f>
        <v>0</v>
      </c>
      <c r="AB502">
        <f>(X502-BJ502*(BO502+BP502)/1000)</f>
        <v>0</v>
      </c>
      <c r="AC502">
        <f>(-J502*44100)</f>
        <v>0</v>
      </c>
      <c r="AD502">
        <f>2*29.3*R502*0.92*(BQ502-W502)</f>
        <v>0</v>
      </c>
      <c r="AE502">
        <f>2*0.95*5.67E-8*(((BQ502+$B$7)+273)^4-(W502+273)^4)</f>
        <v>0</v>
      </c>
      <c r="AF502">
        <f>U502+AE502+AC502+AD502</f>
        <v>0</v>
      </c>
      <c r="AG502">
        <f>BN502*AU502*(BI502-BH502*(1000-AU502*BK502)/(1000-AU502*BJ502))/(100*BB502)</f>
        <v>0</v>
      </c>
      <c r="AH502">
        <f>1000*BN502*AU502*(BJ502-BK502)/(100*BB502*(1000-AU502*BJ502))</f>
        <v>0</v>
      </c>
      <c r="AI502">
        <f>(AJ502 - AK502 - BO502*1E3/(8.314*(BQ502+273.15)) * AM502/BN502 * AL502) * BN502/(100*BB502) * (1000 - BK502)/1000</f>
        <v>0</v>
      </c>
      <c r="AJ502">
        <v>448.638922993966</v>
      </c>
      <c r="AK502">
        <v>427.382739393939</v>
      </c>
      <c r="AL502">
        <v>1.7572119074133</v>
      </c>
      <c r="AM502">
        <v>66.8780440013379</v>
      </c>
      <c r="AN502">
        <f>(AP502 - AO502 + BO502*1E3/(8.314*(BQ502+273.15)) * AR502/BN502 * AQ502) * BN502/(100*BB502) * 1000/(1000 - AP502)</f>
        <v>0</v>
      </c>
      <c r="AO502">
        <v>22.820794389847</v>
      </c>
      <c r="AP502">
        <v>24.8532951048951</v>
      </c>
      <c r="AQ502">
        <v>0.000728190174404883</v>
      </c>
      <c r="AR502">
        <v>78.9649868564254</v>
      </c>
      <c r="AS502">
        <v>40</v>
      </c>
      <c r="AT502">
        <v>8</v>
      </c>
      <c r="AU502">
        <f>IF(AS502*$H$13&gt;=AW502,1.0,(AW502/(AW502-AS502*$H$13)))</f>
        <v>0</v>
      </c>
      <c r="AV502">
        <f>(AU502-1)*100</f>
        <v>0</v>
      </c>
      <c r="AW502">
        <f>MAX(0,($B$13+$C$13*BV502)/(1+$D$13*BV502)*BO502/(BQ502+273)*$E$13)</f>
        <v>0</v>
      </c>
      <c r="AX502">
        <f>$B$11*BW502+$C$11*BX502+$F$11*CI502*(1-CL502)</f>
        <v>0</v>
      </c>
      <c r="AY502">
        <f>AX502*AZ502</f>
        <v>0</v>
      </c>
      <c r="AZ502">
        <f>($B$11*$D$9+$C$11*$D$9+$F$11*((CV502+CN502)/MAX(CV502+CN502+CW502, 0.1)*$I$9+CW502/MAX(CV502+CN502+CW502, 0.1)*$J$9))/($B$11+$C$11+$F$11)</f>
        <v>0</v>
      </c>
      <c r="BA502">
        <f>($B$11*$K$9+$C$11*$K$9+$F$11*((CV502+CN502)/MAX(CV502+CN502+CW502, 0.1)*$P$9+CW502/MAX(CV502+CN502+CW502, 0.1)*$Q$9))/($B$11+$C$11+$F$11)</f>
        <v>0</v>
      </c>
      <c r="BB502">
        <v>2.18</v>
      </c>
      <c r="BC502">
        <v>0.5</v>
      </c>
      <c r="BD502" t="s">
        <v>355</v>
      </c>
      <c r="BE502">
        <v>2</v>
      </c>
      <c r="BF502" t="b">
        <v>1</v>
      </c>
      <c r="BG502">
        <v>1656180308.1</v>
      </c>
      <c r="BH502">
        <v>408.667259259259</v>
      </c>
      <c r="BI502">
        <v>430.028555555556</v>
      </c>
      <c r="BJ502">
        <v>24.8580518518519</v>
      </c>
      <c r="BK502">
        <v>22.8105888888889</v>
      </c>
      <c r="BL502">
        <v>407.301407407407</v>
      </c>
      <c r="BM502">
        <v>24.8064962962963</v>
      </c>
      <c r="BN502">
        <v>500.016962962963</v>
      </c>
      <c r="BO502">
        <v>76.2930222222222</v>
      </c>
      <c r="BP502">
        <v>0.100025785185185</v>
      </c>
      <c r="BQ502">
        <v>28.0500777777778</v>
      </c>
      <c r="BR502">
        <v>28.3715703703704</v>
      </c>
      <c r="BS502">
        <v>999.9</v>
      </c>
      <c r="BT502">
        <v>0</v>
      </c>
      <c r="BU502">
        <v>0</v>
      </c>
      <c r="BV502">
        <v>10010.7148148148</v>
      </c>
      <c r="BW502">
        <v>0</v>
      </c>
      <c r="BX502">
        <v>1708.83925925926</v>
      </c>
      <c r="BY502">
        <v>-21.3613259259259</v>
      </c>
      <c r="BZ502">
        <v>419.084777777778</v>
      </c>
      <c r="CA502">
        <v>440.066814814815</v>
      </c>
      <c r="CB502">
        <v>2.04746925925926</v>
      </c>
      <c r="CC502">
        <v>430.028555555556</v>
      </c>
      <c r="CD502">
        <v>22.8105888888889</v>
      </c>
      <c r="CE502">
        <v>1.8964962962963</v>
      </c>
      <c r="CF502">
        <v>1.74028777777778</v>
      </c>
      <c r="CG502">
        <v>16.6056814814815</v>
      </c>
      <c r="CH502">
        <v>15.2605222222222</v>
      </c>
      <c r="CI502">
        <v>1999.9937037037</v>
      </c>
      <c r="CJ502">
        <v>0.979993</v>
      </c>
      <c r="CK502">
        <v>0.0200068666666667</v>
      </c>
      <c r="CL502">
        <v>0</v>
      </c>
      <c r="CM502">
        <v>2.41632592592593</v>
      </c>
      <c r="CN502">
        <v>0</v>
      </c>
      <c r="CO502">
        <v>2873.46592592593</v>
      </c>
      <c r="CP502">
        <v>16705.3074074074</v>
      </c>
      <c r="CQ502">
        <v>47.812</v>
      </c>
      <c r="CR502">
        <v>50.2821481481481</v>
      </c>
      <c r="CS502">
        <v>48.875</v>
      </c>
      <c r="CT502">
        <v>47.8051111111111</v>
      </c>
      <c r="CU502">
        <v>47.062</v>
      </c>
      <c r="CV502">
        <v>1959.98296296296</v>
      </c>
      <c r="CW502">
        <v>40.0107407407407</v>
      </c>
      <c r="CX502">
        <v>0</v>
      </c>
      <c r="CY502">
        <v>1656180314.4</v>
      </c>
      <c r="CZ502">
        <v>0</v>
      </c>
      <c r="DA502">
        <v>0</v>
      </c>
      <c r="DB502" t="s">
        <v>356</v>
      </c>
      <c r="DC502">
        <v>1656081796.1</v>
      </c>
      <c r="DD502">
        <v>1656081786.6</v>
      </c>
      <c r="DE502">
        <v>0</v>
      </c>
      <c r="DF502">
        <v>0.447</v>
      </c>
      <c r="DG502">
        <v>0.012</v>
      </c>
      <c r="DH502">
        <v>1.816</v>
      </c>
      <c r="DI502">
        <v>-0.091</v>
      </c>
      <c r="DJ502">
        <v>420</v>
      </c>
      <c r="DK502">
        <v>13</v>
      </c>
      <c r="DL502">
        <v>0.64</v>
      </c>
      <c r="DM502">
        <v>0.22</v>
      </c>
      <c r="DN502">
        <v>-18.70861</v>
      </c>
      <c r="DO502">
        <v>-46.8199564727955</v>
      </c>
      <c r="DP502">
        <v>4.91575957908846</v>
      </c>
      <c r="DQ502">
        <v>0</v>
      </c>
      <c r="DR502">
        <v>2.0229075</v>
      </c>
      <c r="DS502">
        <v>0.259947242026269</v>
      </c>
      <c r="DT502">
        <v>0.0434343248911503</v>
      </c>
      <c r="DU502">
        <v>0</v>
      </c>
      <c r="DV502">
        <v>0</v>
      </c>
      <c r="DW502">
        <v>2</v>
      </c>
      <c r="DX502" t="s">
        <v>357</v>
      </c>
      <c r="DY502">
        <v>2.80175</v>
      </c>
      <c r="DZ502">
        <v>2.71647</v>
      </c>
      <c r="EA502">
        <v>0.0756219</v>
      </c>
      <c r="EB502">
        <v>0.0799829</v>
      </c>
      <c r="EC502">
        <v>0.0885199</v>
      </c>
      <c r="ED502">
        <v>0.0827382</v>
      </c>
      <c r="EE502">
        <v>25716.7</v>
      </c>
      <c r="EF502">
        <v>22234</v>
      </c>
      <c r="EG502">
        <v>24939.8</v>
      </c>
      <c r="EH502">
        <v>23567.5</v>
      </c>
      <c r="EI502">
        <v>38883</v>
      </c>
      <c r="EJ502">
        <v>35829.1</v>
      </c>
      <c r="EK502">
        <v>45178.9</v>
      </c>
      <c r="EL502">
        <v>42107.2</v>
      </c>
      <c r="EM502">
        <v>1.65587</v>
      </c>
      <c r="EN502">
        <v>2.06053</v>
      </c>
      <c r="EO502">
        <v>-0.0577196</v>
      </c>
      <c r="EP502">
        <v>0</v>
      </c>
      <c r="EQ502">
        <v>29.3405</v>
      </c>
      <c r="ER502">
        <v>999.9</v>
      </c>
      <c r="ES502">
        <v>26.963</v>
      </c>
      <c r="ET502">
        <v>42.057</v>
      </c>
      <c r="EU502">
        <v>29.2185</v>
      </c>
      <c r="EV502">
        <v>53.1384</v>
      </c>
      <c r="EW502">
        <v>33.9062</v>
      </c>
      <c r="EX502">
        <v>2</v>
      </c>
      <c r="EY502">
        <v>0.573628</v>
      </c>
      <c r="EZ502">
        <v>5.24718</v>
      </c>
      <c r="FA502">
        <v>20.1641</v>
      </c>
      <c r="FB502">
        <v>5.23077</v>
      </c>
      <c r="FC502">
        <v>11.992</v>
      </c>
      <c r="FD502">
        <v>4.95565</v>
      </c>
      <c r="FE502">
        <v>3.304</v>
      </c>
      <c r="FF502">
        <v>9999</v>
      </c>
      <c r="FG502">
        <v>313.8</v>
      </c>
      <c r="FH502">
        <v>3960</v>
      </c>
      <c r="FI502">
        <v>9999</v>
      </c>
      <c r="FJ502">
        <v>1.86813</v>
      </c>
      <c r="FK502">
        <v>1.86401</v>
      </c>
      <c r="FL502">
        <v>1.87134</v>
      </c>
      <c r="FM502">
        <v>1.8626</v>
      </c>
      <c r="FN502">
        <v>1.86188</v>
      </c>
      <c r="FO502">
        <v>1.8682</v>
      </c>
      <c r="FP502">
        <v>1.85837</v>
      </c>
      <c r="FQ502">
        <v>1.86454</v>
      </c>
      <c r="FR502">
        <v>5</v>
      </c>
      <c r="FS502">
        <v>0</v>
      </c>
      <c r="FT502">
        <v>0</v>
      </c>
      <c r="FU502">
        <v>0</v>
      </c>
      <c r="FV502" t="s">
        <v>358</v>
      </c>
      <c r="FW502" t="s">
        <v>359</v>
      </c>
      <c r="FX502" t="s">
        <v>360</v>
      </c>
      <c r="FY502" t="s">
        <v>360</v>
      </c>
      <c r="FZ502" t="s">
        <v>360</v>
      </c>
      <c r="GA502" t="s">
        <v>360</v>
      </c>
      <c r="GB502">
        <v>0</v>
      </c>
      <c r="GC502">
        <v>100</v>
      </c>
      <c r="GD502">
        <v>100</v>
      </c>
      <c r="GE502">
        <v>1.382</v>
      </c>
      <c r="GF502">
        <v>0.0515</v>
      </c>
      <c r="GG502">
        <v>0.394990895927804</v>
      </c>
      <c r="GH502">
        <v>0.00311535208462502</v>
      </c>
      <c r="GI502">
        <v>-2.16445174003142e-06</v>
      </c>
      <c r="GJ502">
        <v>9.0383515404126e-10</v>
      </c>
      <c r="GK502">
        <v>0.0515542376217994</v>
      </c>
      <c r="GL502">
        <v>0</v>
      </c>
      <c r="GM502">
        <v>0</v>
      </c>
      <c r="GN502">
        <v>0</v>
      </c>
      <c r="GO502">
        <v>18</v>
      </c>
      <c r="GP502">
        <v>2154</v>
      </c>
      <c r="GQ502">
        <v>2</v>
      </c>
      <c r="GR502">
        <v>17</v>
      </c>
      <c r="GS502">
        <v>1642</v>
      </c>
      <c r="GT502">
        <v>1642.2</v>
      </c>
      <c r="GU502">
        <v>1.44287</v>
      </c>
      <c r="GV502">
        <v>2.4292</v>
      </c>
      <c r="GW502">
        <v>1.99829</v>
      </c>
      <c r="GX502">
        <v>2.65869</v>
      </c>
      <c r="GY502">
        <v>2.09351</v>
      </c>
      <c r="GZ502">
        <v>2.44141</v>
      </c>
      <c r="HA502">
        <v>45.7768</v>
      </c>
      <c r="HB502">
        <v>14.0445</v>
      </c>
      <c r="HC502">
        <v>18</v>
      </c>
      <c r="HD502">
        <v>396.996</v>
      </c>
      <c r="HE502">
        <v>670.777</v>
      </c>
      <c r="HF502">
        <v>23.0026</v>
      </c>
      <c r="HG502">
        <v>34.508</v>
      </c>
      <c r="HH502">
        <v>30.0006</v>
      </c>
      <c r="HI502">
        <v>34.3578</v>
      </c>
      <c r="HJ502">
        <v>34.3393</v>
      </c>
      <c r="HK502">
        <v>28.9238</v>
      </c>
      <c r="HL502">
        <v>22.508</v>
      </c>
      <c r="HM502">
        <v>4.05723</v>
      </c>
      <c r="HN502">
        <v>23</v>
      </c>
      <c r="HO502">
        <v>474.017</v>
      </c>
      <c r="HP502">
        <v>22.8898</v>
      </c>
      <c r="HQ502">
        <v>95.5496</v>
      </c>
      <c r="HR502">
        <v>98.9408</v>
      </c>
    </row>
    <row r="503" spans="1:226">
      <c r="A503">
        <v>487</v>
      </c>
      <c r="B503">
        <v>1656180320.6</v>
      </c>
      <c r="C503">
        <v>10524.0999999046</v>
      </c>
      <c r="D503" t="s">
        <v>1337</v>
      </c>
      <c r="E503" t="s">
        <v>1338</v>
      </c>
      <c r="F503">
        <v>5</v>
      </c>
      <c r="G503" t="s">
        <v>1286</v>
      </c>
      <c r="H503" t="s">
        <v>354</v>
      </c>
      <c r="I503">
        <v>1656180312.81429</v>
      </c>
      <c r="J503">
        <f>(K503)/1000</f>
        <v>0</v>
      </c>
      <c r="K503">
        <f>IF(BF503, AN503, AH503)</f>
        <v>0</v>
      </c>
      <c r="L503">
        <f>IF(BF503, AI503, AG503)</f>
        <v>0</v>
      </c>
      <c r="M503">
        <f>BH503 - IF(AU503&gt;1, L503*BB503*100.0/(AW503*BV503), 0)</f>
        <v>0</v>
      </c>
      <c r="N503">
        <f>((T503-J503/2)*M503-L503)/(T503+J503/2)</f>
        <v>0</v>
      </c>
      <c r="O503">
        <f>N503*(BO503+BP503)/1000.0</f>
        <v>0</v>
      </c>
      <c r="P503">
        <f>(BH503 - IF(AU503&gt;1, L503*BB503*100.0/(AW503*BV503), 0))*(BO503+BP503)/1000.0</f>
        <v>0</v>
      </c>
      <c r="Q503">
        <f>2.0/((1/S503-1/R503)+SIGN(S503)*SQRT((1/S503-1/R503)*(1/S503-1/R503) + 4*BC503/((BC503+1)*(BC503+1))*(2*1/S503*1/R503-1/R503*1/R503)))</f>
        <v>0</v>
      </c>
      <c r="R503">
        <f>IF(LEFT(BD503,1)&lt;&gt;"0",IF(LEFT(BD503,1)="1",3.0,BE503),$D$5+$E$5*(BV503*BO503/($K$5*1000))+$F$5*(BV503*BO503/($K$5*1000))*MAX(MIN(BB503,$J$5),$I$5)*MAX(MIN(BB503,$J$5),$I$5)+$G$5*MAX(MIN(BB503,$J$5),$I$5)*(BV503*BO503/($K$5*1000))+$H$5*(BV503*BO503/($K$5*1000))*(BV503*BO503/($K$5*1000)))</f>
        <v>0</v>
      </c>
      <c r="S503">
        <f>J503*(1000-(1000*0.61365*exp(17.502*W503/(240.97+W503))/(BO503+BP503)+BJ503)/2)/(1000*0.61365*exp(17.502*W503/(240.97+W503))/(BO503+BP503)-BJ503)</f>
        <v>0</v>
      </c>
      <c r="T503">
        <f>1/((BC503+1)/(Q503/1.6)+1/(R503/1.37)) + BC503/((BC503+1)/(Q503/1.6) + BC503/(R503/1.37))</f>
        <v>0</v>
      </c>
      <c r="U503">
        <f>(AX503*BA503)</f>
        <v>0</v>
      </c>
      <c r="V503">
        <f>(BQ503+(U503+2*0.95*5.67E-8*(((BQ503+$B$7)+273)^4-(BQ503+273)^4)-44100*J503)/(1.84*29.3*R503+8*0.95*5.67E-8*(BQ503+273)^3))</f>
        <v>0</v>
      </c>
      <c r="W503">
        <f>($C$7*BR503+$D$7*BS503+$E$7*V503)</f>
        <v>0</v>
      </c>
      <c r="X503">
        <f>0.61365*exp(17.502*W503/(240.97+W503))</f>
        <v>0</v>
      </c>
      <c r="Y503">
        <f>(Z503/AA503*100)</f>
        <v>0</v>
      </c>
      <c r="Z503">
        <f>BJ503*(BO503+BP503)/1000</f>
        <v>0</v>
      </c>
      <c r="AA503">
        <f>0.61365*exp(17.502*BQ503/(240.97+BQ503))</f>
        <v>0</v>
      </c>
      <c r="AB503">
        <f>(X503-BJ503*(BO503+BP503)/1000)</f>
        <v>0</v>
      </c>
      <c r="AC503">
        <f>(-J503*44100)</f>
        <v>0</v>
      </c>
      <c r="AD503">
        <f>2*29.3*R503*0.92*(BQ503-W503)</f>
        <v>0</v>
      </c>
      <c r="AE503">
        <f>2*0.95*5.67E-8*(((BQ503+$B$7)+273)^4-(W503+273)^4)</f>
        <v>0</v>
      </c>
      <c r="AF503">
        <f>U503+AE503+AC503+AD503</f>
        <v>0</v>
      </c>
      <c r="AG503">
        <f>BN503*AU503*(BI503-BH503*(1000-AU503*BK503)/(1000-AU503*BJ503))/(100*BB503)</f>
        <v>0</v>
      </c>
      <c r="AH503">
        <f>1000*BN503*AU503*(BJ503-BK503)/(100*BB503*(1000-AU503*BJ503))</f>
        <v>0</v>
      </c>
      <c r="AI503">
        <f>(AJ503 - AK503 - BO503*1E3/(8.314*(BQ503+273.15)) * AM503/BN503 * AL503) * BN503/(100*BB503) * (1000 - BK503)/1000</f>
        <v>0</v>
      </c>
      <c r="AJ503">
        <v>464.559557939471</v>
      </c>
      <c r="AK503">
        <v>439.502066666667</v>
      </c>
      <c r="AL503">
        <v>2.52424250336348</v>
      </c>
      <c r="AM503">
        <v>66.8780440013379</v>
      </c>
      <c r="AN503">
        <f>(AP503 - AO503 + BO503*1E3/(8.314*(BQ503+273.15)) * AR503/BN503 * AQ503) * BN503/(100*BB503) * 1000/(1000 - AP503)</f>
        <v>0</v>
      </c>
      <c r="AO503">
        <v>22.827687666685</v>
      </c>
      <c r="AP503">
        <v>24.8590398601399</v>
      </c>
      <c r="AQ503">
        <v>0.000165589123080014</v>
      </c>
      <c r="AR503">
        <v>78.9649868564254</v>
      </c>
      <c r="AS503">
        <v>40</v>
      </c>
      <c r="AT503">
        <v>8</v>
      </c>
      <c r="AU503">
        <f>IF(AS503*$H$13&gt;=AW503,1.0,(AW503/(AW503-AS503*$H$13)))</f>
        <v>0</v>
      </c>
      <c r="AV503">
        <f>(AU503-1)*100</f>
        <v>0</v>
      </c>
      <c r="AW503">
        <f>MAX(0,($B$13+$C$13*BV503)/(1+$D$13*BV503)*BO503/(BQ503+273)*$E$13)</f>
        <v>0</v>
      </c>
      <c r="AX503">
        <f>$B$11*BW503+$C$11*BX503+$F$11*CI503*(1-CL503)</f>
        <v>0</v>
      </c>
      <c r="AY503">
        <f>AX503*AZ503</f>
        <v>0</v>
      </c>
      <c r="AZ503">
        <f>($B$11*$D$9+$C$11*$D$9+$F$11*((CV503+CN503)/MAX(CV503+CN503+CW503, 0.1)*$I$9+CW503/MAX(CV503+CN503+CW503, 0.1)*$J$9))/($B$11+$C$11+$F$11)</f>
        <v>0</v>
      </c>
      <c r="BA503">
        <f>($B$11*$K$9+$C$11*$K$9+$F$11*((CV503+CN503)/MAX(CV503+CN503+CW503, 0.1)*$P$9+CW503/MAX(CV503+CN503+CW503, 0.1)*$Q$9))/($B$11+$C$11+$F$11)</f>
        <v>0</v>
      </c>
      <c r="BB503">
        <v>2.18</v>
      </c>
      <c r="BC503">
        <v>0.5</v>
      </c>
      <c r="BD503" t="s">
        <v>355</v>
      </c>
      <c r="BE503">
        <v>2</v>
      </c>
      <c r="BF503" t="b">
        <v>1</v>
      </c>
      <c r="BG503">
        <v>1656180312.81429</v>
      </c>
      <c r="BH503">
        <v>414.321785714286</v>
      </c>
      <c r="BI503">
        <v>441.260428571429</v>
      </c>
      <c r="BJ503">
        <v>24.8513642857143</v>
      </c>
      <c r="BK503">
        <v>22.8153678571429</v>
      </c>
      <c r="BL503">
        <v>412.945857142857</v>
      </c>
      <c r="BM503">
        <v>24.7998142857143</v>
      </c>
      <c r="BN503">
        <v>500.003321428571</v>
      </c>
      <c r="BO503">
        <v>76.2929107142857</v>
      </c>
      <c r="BP503">
        <v>0.100039132142857</v>
      </c>
      <c r="BQ503">
        <v>28.0563857142857</v>
      </c>
      <c r="BR503">
        <v>28.3730464285714</v>
      </c>
      <c r="BS503">
        <v>999.9</v>
      </c>
      <c r="BT503">
        <v>0</v>
      </c>
      <c r="BU503">
        <v>0</v>
      </c>
      <c r="BV503">
        <v>10009.3125</v>
      </c>
      <c r="BW503">
        <v>0</v>
      </c>
      <c r="BX503">
        <v>1654.23964285714</v>
      </c>
      <c r="BY503">
        <v>-26.9386</v>
      </c>
      <c r="BZ503">
        <v>424.880642857143</v>
      </c>
      <c r="CA503">
        <v>451.563142857143</v>
      </c>
      <c r="CB503">
        <v>2.03599678571429</v>
      </c>
      <c r="CC503">
        <v>441.260428571429</v>
      </c>
      <c r="CD503">
        <v>22.8153678571429</v>
      </c>
      <c r="CE503">
        <v>1.89598357142857</v>
      </c>
      <c r="CF503">
        <v>1.74065035714286</v>
      </c>
      <c r="CG503">
        <v>16.601425</v>
      </c>
      <c r="CH503">
        <v>15.2637607142857</v>
      </c>
      <c r="CI503">
        <v>1999.98642857143</v>
      </c>
      <c r="CJ503">
        <v>0.979992964285714</v>
      </c>
      <c r="CK503">
        <v>0.0200069035714286</v>
      </c>
      <c r="CL503">
        <v>0</v>
      </c>
      <c r="CM503">
        <v>2.44052142857143</v>
      </c>
      <c r="CN503">
        <v>0</v>
      </c>
      <c r="CO503">
        <v>2872.31357142857</v>
      </c>
      <c r="CP503">
        <v>16705.2428571429</v>
      </c>
      <c r="CQ503">
        <v>47.812</v>
      </c>
      <c r="CR503">
        <v>50.2721428571429</v>
      </c>
      <c r="CS503">
        <v>48.875</v>
      </c>
      <c r="CT503">
        <v>47.8097857142857</v>
      </c>
      <c r="CU503">
        <v>47.06425</v>
      </c>
      <c r="CV503">
        <v>1959.97571428571</v>
      </c>
      <c r="CW503">
        <v>40.0107142857143</v>
      </c>
      <c r="CX503">
        <v>0</v>
      </c>
      <c r="CY503">
        <v>1656180319.8</v>
      </c>
      <c r="CZ503">
        <v>0</v>
      </c>
      <c r="DA503">
        <v>0</v>
      </c>
      <c r="DB503" t="s">
        <v>356</v>
      </c>
      <c r="DC503">
        <v>1656081796.1</v>
      </c>
      <c r="DD503">
        <v>1656081786.6</v>
      </c>
      <c r="DE503">
        <v>0</v>
      </c>
      <c r="DF503">
        <v>0.447</v>
      </c>
      <c r="DG503">
        <v>0.012</v>
      </c>
      <c r="DH503">
        <v>1.816</v>
      </c>
      <c r="DI503">
        <v>-0.091</v>
      </c>
      <c r="DJ503">
        <v>420</v>
      </c>
      <c r="DK503">
        <v>13</v>
      </c>
      <c r="DL503">
        <v>0.64</v>
      </c>
      <c r="DM503">
        <v>0.22</v>
      </c>
      <c r="DN503">
        <v>-23.05713</v>
      </c>
      <c r="DO503">
        <v>-69.763965478424</v>
      </c>
      <c r="DP503">
        <v>6.77318455979903</v>
      </c>
      <c r="DQ503">
        <v>0</v>
      </c>
      <c r="DR503">
        <v>2.03919875</v>
      </c>
      <c r="DS503">
        <v>-0.0756543714821802</v>
      </c>
      <c r="DT503">
        <v>0.0259837534035693</v>
      </c>
      <c r="DU503">
        <v>1</v>
      </c>
      <c r="DV503">
        <v>1</v>
      </c>
      <c r="DW503">
        <v>2</v>
      </c>
      <c r="DX503" t="s">
        <v>375</v>
      </c>
      <c r="DY503">
        <v>2.80189</v>
      </c>
      <c r="DZ503">
        <v>2.71662</v>
      </c>
      <c r="EA503">
        <v>0.0773033</v>
      </c>
      <c r="EB503">
        <v>0.082084</v>
      </c>
      <c r="EC503">
        <v>0.0885332</v>
      </c>
      <c r="ED503">
        <v>0.0827451</v>
      </c>
      <c r="EE503">
        <v>25669.2</v>
      </c>
      <c r="EF503">
        <v>22183</v>
      </c>
      <c r="EG503">
        <v>24939.2</v>
      </c>
      <c r="EH503">
        <v>23567.3</v>
      </c>
      <c r="EI503">
        <v>38881.7</v>
      </c>
      <c r="EJ503">
        <v>35828.5</v>
      </c>
      <c r="EK503">
        <v>45177.9</v>
      </c>
      <c r="EL503">
        <v>42106.8</v>
      </c>
      <c r="EM503">
        <v>1.656</v>
      </c>
      <c r="EN503">
        <v>2.0605</v>
      </c>
      <c r="EO503">
        <v>-0.058461</v>
      </c>
      <c r="EP503">
        <v>0</v>
      </c>
      <c r="EQ503">
        <v>29.3531</v>
      </c>
      <c r="ER503">
        <v>999.9</v>
      </c>
      <c r="ES503">
        <v>26.963</v>
      </c>
      <c r="ET503">
        <v>42.057</v>
      </c>
      <c r="EU503">
        <v>29.2204</v>
      </c>
      <c r="EV503">
        <v>53.2084</v>
      </c>
      <c r="EW503">
        <v>33.9423</v>
      </c>
      <c r="EX503">
        <v>2</v>
      </c>
      <c r="EY503">
        <v>0.574327</v>
      </c>
      <c r="EZ503">
        <v>5.25998</v>
      </c>
      <c r="FA503">
        <v>20.1641</v>
      </c>
      <c r="FB503">
        <v>5.23137</v>
      </c>
      <c r="FC503">
        <v>11.992</v>
      </c>
      <c r="FD503">
        <v>4.95585</v>
      </c>
      <c r="FE503">
        <v>3.304</v>
      </c>
      <c r="FF503">
        <v>9999</v>
      </c>
      <c r="FG503">
        <v>313.8</v>
      </c>
      <c r="FH503">
        <v>3960.3</v>
      </c>
      <c r="FI503">
        <v>9999</v>
      </c>
      <c r="FJ503">
        <v>1.86813</v>
      </c>
      <c r="FK503">
        <v>1.86401</v>
      </c>
      <c r="FL503">
        <v>1.87134</v>
      </c>
      <c r="FM503">
        <v>1.86259</v>
      </c>
      <c r="FN503">
        <v>1.86188</v>
      </c>
      <c r="FO503">
        <v>1.8682</v>
      </c>
      <c r="FP503">
        <v>1.85837</v>
      </c>
      <c r="FQ503">
        <v>1.86452</v>
      </c>
      <c r="FR503">
        <v>5</v>
      </c>
      <c r="FS503">
        <v>0</v>
      </c>
      <c r="FT503">
        <v>0</v>
      </c>
      <c r="FU503">
        <v>0</v>
      </c>
      <c r="FV503" t="s">
        <v>358</v>
      </c>
      <c r="FW503" t="s">
        <v>359</v>
      </c>
      <c r="FX503" t="s">
        <v>360</v>
      </c>
      <c r="FY503" t="s">
        <v>360</v>
      </c>
      <c r="FZ503" t="s">
        <v>360</v>
      </c>
      <c r="GA503" t="s">
        <v>360</v>
      </c>
      <c r="GB503">
        <v>0</v>
      </c>
      <c r="GC503">
        <v>100</v>
      </c>
      <c r="GD503">
        <v>100</v>
      </c>
      <c r="GE503">
        <v>1.404</v>
      </c>
      <c r="GF503">
        <v>0.0515</v>
      </c>
      <c r="GG503">
        <v>0.394990895927804</v>
      </c>
      <c r="GH503">
        <v>0.00311535208462502</v>
      </c>
      <c r="GI503">
        <v>-2.16445174003142e-06</v>
      </c>
      <c r="GJ503">
        <v>9.0383515404126e-10</v>
      </c>
      <c r="GK503">
        <v>0.0515542376217994</v>
      </c>
      <c r="GL503">
        <v>0</v>
      </c>
      <c r="GM503">
        <v>0</v>
      </c>
      <c r="GN503">
        <v>0</v>
      </c>
      <c r="GO503">
        <v>18</v>
      </c>
      <c r="GP503">
        <v>2154</v>
      </c>
      <c r="GQ503">
        <v>2</v>
      </c>
      <c r="GR503">
        <v>17</v>
      </c>
      <c r="GS503">
        <v>1642.1</v>
      </c>
      <c r="GT503">
        <v>1642.2</v>
      </c>
      <c r="GU503">
        <v>1.48071</v>
      </c>
      <c r="GV503">
        <v>2.42676</v>
      </c>
      <c r="GW503">
        <v>1.99829</v>
      </c>
      <c r="GX503">
        <v>2.65869</v>
      </c>
      <c r="GY503">
        <v>2.09351</v>
      </c>
      <c r="GZ503">
        <v>2.44141</v>
      </c>
      <c r="HA503">
        <v>45.7768</v>
      </c>
      <c r="HB503">
        <v>14.0445</v>
      </c>
      <c r="HC503">
        <v>18</v>
      </c>
      <c r="HD503">
        <v>397.091</v>
      </c>
      <c r="HE503">
        <v>670.809</v>
      </c>
      <c r="HF503">
        <v>23.0026</v>
      </c>
      <c r="HG503">
        <v>34.5135</v>
      </c>
      <c r="HH503">
        <v>30.0007</v>
      </c>
      <c r="HI503">
        <v>34.3622</v>
      </c>
      <c r="HJ503">
        <v>34.3443</v>
      </c>
      <c r="HK503">
        <v>29.6743</v>
      </c>
      <c r="HL503">
        <v>22.508</v>
      </c>
      <c r="HM503">
        <v>4.05723</v>
      </c>
      <c r="HN503">
        <v>23</v>
      </c>
      <c r="HO503">
        <v>487.555</v>
      </c>
      <c r="HP503">
        <v>22.8898</v>
      </c>
      <c r="HQ503">
        <v>95.5475</v>
      </c>
      <c r="HR503">
        <v>98.9398</v>
      </c>
    </row>
    <row r="504" spans="1:226">
      <c r="A504">
        <v>488</v>
      </c>
      <c r="B504">
        <v>1656180325.6</v>
      </c>
      <c r="C504">
        <v>10529.0999999046</v>
      </c>
      <c r="D504" t="s">
        <v>1339</v>
      </c>
      <c r="E504" t="s">
        <v>1340</v>
      </c>
      <c r="F504">
        <v>5</v>
      </c>
      <c r="G504" t="s">
        <v>1286</v>
      </c>
      <c r="H504" t="s">
        <v>354</v>
      </c>
      <c r="I504">
        <v>1656180318.1</v>
      </c>
      <c r="J504">
        <f>(K504)/1000</f>
        <v>0</v>
      </c>
      <c r="K504">
        <f>IF(BF504, AN504, AH504)</f>
        <v>0</v>
      </c>
      <c r="L504">
        <f>IF(BF504, AI504, AG504)</f>
        <v>0</v>
      </c>
      <c r="M504">
        <f>BH504 - IF(AU504&gt;1, L504*BB504*100.0/(AW504*BV504), 0)</f>
        <v>0</v>
      </c>
      <c r="N504">
        <f>((T504-J504/2)*M504-L504)/(T504+J504/2)</f>
        <v>0</v>
      </c>
      <c r="O504">
        <f>N504*(BO504+BP504)/1000.0</f>
        <v>0</v>
      </c>
      <c r="P504">
        <f>(BH504 - IF(AU504&gt;1, L504*BB504*100.0/(AW504*BV504), 0))*(BO504+BP504)/1000.0</f>
        <v>0</v>
      </c>
      <c r="Q504">
        <f>2.0/((1/S504-1/R504)+SIGN(S504)*SQRT((1/S504-1/R504)*(1/S504-1/R504) + 4*BC504/((BC504+1)*(BC504+1))*(2*1/S504*1/R504-1/R504*1/R504)))</f>
        <v>0</v>
      </c>
      <c r="R504">
        <f>IF(LEFT(BD504,1)&lt;&gt;"0",IF(LEFT(BD504,1)="1",3.0,BE504),$D$5+$E$5*(BV504*BO504/($K$5*1000))+$F$5*(BV504*BO504/($K$5*1000))*MAX(MIN(BB504,$J$5),$I$5)*MAX(MIN(BB504,$J$5),$I$5)+$G$5*MAX(MIN(BB504,$J$5),$I$5)*(BV504*BO504/($K$5*1000))+$H$5*(BV504*BO504/($K$5*1000))*(BV504*BO504/($K$5*1000)))</f>
        <v>0</v>
      </c>
      <c r="S504">
        <f>J504*(1000-(1000*0.61365*exp(17.502*W504/(240.97+W504))/(BO504+BP504)+BJ504)/2)/(1000*0.61365*exp(17.502*W504/(240.97+W504))/(BO504+BP504)-BJ504)</f>
        <v>0</v>
      </c>
      <c r="T504">
        <f>1/((BC504+1)/(Q504/1.6)+1/(R504/1.37)) + BC504/((BC504+1)/(Q504/1.6) + BC504/(R504/1.37))</f>
        <v>0</v>
      </c>
      <c r="U504">
        <f>(AX504*BA504)</f>
        <v>0</v>
      </c>
      <c r="V504">
        <f>(BQ504+(U504+2*0.95*5.67E-8*(((BQ504+$B$7)+273)^4-(BQ504+273)^4)-44100*J504)/(1.84*29.3*R504+8*0.95*5.67E-8*(BQ504+273)^3))</f>
        <v>0</v>
      </c>
      <c r="W504">
        <f>($C$7*BR504+$D$7*BS504+$E$7*V504)</f>
        <v>0</v>
      </c>
      <c r="X504">
        <f>0.61365*exp(17.502*W504/(240.97+W504))</f>
        <v>0</v>
      </c>
      <c r="Y504">
        <f>(Z504/AA504*100)</f>
        <v>0</v>
      </c>
      <c r="Z504">
        <f>BJ504*(BO504+BP504)/1000</f>
        <v>0</v>
      </c>
      <c r="AA504">
        <f>0.61365*exp(17.502*BQ504/(240.97+BQ504))</f>
        <v>0</v>
      </c>
      <c r="AB504">
        <f>(X504-BJ504*(BO504+BP504)/1000)</f>
        <v>0</v>
      </c>
      <c r="AC504">
        <f>(-J504*44100)</f>
        <v>0</v>
      </c>
      <c r="AD504">
        <f>2*29.3*R504*0.92*(BQ504-W504)</f>
        <v>0</v>
      </c>
      <c r="AE504">
        <f>2*0.95*5.67E-8*(((BQ504+$B$7)+273)^4-(W504+273)^4)</f>
        <v>0</v>
      </c>
      <c r="AF504">
        <f>U504+AE504+AC504+AD504</f>
        <v>0</v>
      </c>
      <c r="AG504">
        <f>BN504*AU504*(BI504-BH504*(1000-AU504*BK504)/(1000-AU504*BJ504))/(100*BB504)</f>
        <v>0</v>
      </c>
      <c r="AH504">
        <f>1000*BN504*AU504*(BJ504-BK504)/(100*BB504*(1000-AU504*BJ504))</f>
        <v>0</v>
      </c>
      <c r="AI504">
        <f>(AJ504 - AK504 - BO504*1E3/(8.314*(BQ504+273.15)) * AM504/BN504 * AL504) * BN504/(100*BB504) * (1000 - BK504)/1000</f>
        <v>0</v>
      </c>
      <c r="AJ504">
        <v>480.552060861841</v>
      </c>
      <c r="AK504">
        <v>453.637733333333</v>
      </c>
      <c r="AL504">
        <v>2.86075132171463</v>
      </c>
      <c r="AM504">
        <v>66.8780440013379</v>
      </c>
      <c r="AN504">
        <f>(AP504 - AO504 + BO504*1E3/(8.314*(BQ504+273.15)) * AR504/BN504 * AQ504) * BN504/(100*BB504) * 1000/(1000 - AP504)</f>
        <v>0</v>
      </c>
      <c r="AO504">
        <v>22.8302954787133</v>
      </c>
      <c r="AP504">
        <v>24.8646153846154</v>
      </c>
      <c r="AQ504">
        <v>4.87008315606196e-06</v>
      </c>
      <c r="AR504">
        <v>78.9649868564254</v>
      </c>
      <c r="AS504">
        <v>40</v>
      </c>
      <c r="AT504">
        <v>8</v>
      </c>
      <c r="AU504">
        <f>IF(AS504*$H$13&gt;=AW504,1.0,(AW504/(AW504-AS504*$H$13)))</f>
        <v>0</v>
      </c>
      <c r="AV504">
        <f>(AU504-1)*100</f>
        <v>0</v>
      </c>
      <c r="AW504">
        <f>MAX(0,($B$13+$C$13*BV504)/(1+$D$13*BV504)*BO504/(BQ504+273)*$E$13)</f>
        <v>0</v>
      </c>
      <c r="AX504">
        <f>$B$11*BW504+$C$11*BX504+$F$11*CI504*(1-CL504)</f>
        <v>0</v>
      </c>
      <c r="AY504">
        <f>AX504*AZ504</f>
        <v>0</v>
      </c>
      <c r="AZ504">
        <f>($B$11*$D$9+$C$11*$D$9+$F$11*((CV504+CN504)/MAX(CV504+CN504+CW504, 0.1)*$I$9+CW504/MAX(CV504+CN504+CW504, 0.1)*$J$9))/($B$11+$C$11+$F$11)</f>
        <v>0</v>
      </c>
      <c r="BA504">
        <f>($B$11*$K$9+$C$11*$K$9+$F$11*((CV504+CN504)/MAX(CV504+CN504+CW504, 0.1)*$P$9+CW504/MAX(CV504+CN504+CW504, 0.1)*$Q$9))/($B$11+$C$11+$F$11)</f>
        <v>0</v>
      </c>
      <c r="BB504">
        <v>2.18</v>
      </c>
      <c r="BC504">
        <v>0.5</v>
      </c>
      <c r="BD504" t="s">
        <v>355</v>
      </c>
      <c r="BE504">
        <v>2</v>
      </c>
      <c r="BF504" t="b">
        <v>1</v>
      </c>
      <c r="BG504">
        <v>1656180318.1</v>
      </c>
      <c r="BH504">
        <v>424.496407407407</v>
      </c>
      <c r="BI504">
        <v>456.592925925926</v>
      </c>
      <c r="BJ504">
        <v>24.8547888888889</v>
      </c>
      <c r="BK504">
        <v>22.8280851851852</v>
      </c>
      <c r="BL504">
        <v>423.102518518519</v>
      </c>
      <c r="BM504">
        <v>24.8032407407407</v>
      </c>
      <c r="BN504">
        <v>500.002074074074</v>
      </c>
      <c r="BO504">
        <v>76.2927777777778</v>
      </c>
      <c r="BP504">
        <v>0.100049711111111</v>
      </c>
      <c r="BQ504">
        <v>28.0600407407407</v>
      </c>
      <c r="BR504">
        <v>28.3828962962963</v>
      </c>
      <c r="BS504">
        <v>999.9</v>
      </c>
      <c r="BT504">
        <v>0</v>
      </c>
      <c r="BU504">
        <v>0</v>
      </c>
      <c r="BV504">
        <v>10004.3777777778</v>
      </c>
      <c r="BW504">
        <v>0</v>
      </c>
      <c r="BX504">
        <v>1641.8</v>
      </c>
      <c r="BY504">
        <v>-32.0963925925926</v>
      </c>
      <c r="BZ504">
        <v>435.316259259259</v>
      </c>
      <c r="CA504">
        <v>467.259555555556</v>
      </c>
      <c r="CB504">
        <v>2.02670592592593</v>
      </c>
      <c r="CC504">
        <v>456.592925925926</v>
      </c>
      <c r="CD504">
        <v>22.8280851851852</v>
      </c>
      <c r="CE504">
        <v>1.89624185185185</v>
      </c>
      <c r="CF504">
        <v>1.74161740740741</v>
      </c>
      <c r="CG504">
        <v>16.603562962963</v>
      </c>
      <c r="CH504">
        <v>15.2724111111111</v>
      </c>
      <c r="CI504">
        <v>1999.99925925926</v>
      </c>
      <c r="CJ504">
        <v>0.979993</v>
      </c>
      <c r="CK504">
        <v>0.0200068666666667</v>
      </c>
      <c r="CL504">
        <v>0</v>
      </c>
      <c r="CM504">
        <v>2.49798888888889</v>
      </c>
      <c r="CN504">
        <v>0</v>
      </c>
      <c r="CO504">
        <v>2874.3062962963</v>
      </c>
      <c r="CP504">
        <v>16705.3592592593</v>
      </c>
      <c r="CQ504">
        <v>47.812</v>
      </c>
      <c r="CR504">
        <v>50.2637777777778</v>
      </c>
      <c r="CS504">
        <v>48.875</v>
      </c>
      <c r="CT504">
        <v>47.812</v>
      </c>
      <c r="CU504">
        <v>47.0643333333333</v>
      </c>
      <c r="CV504">
        <v>1959.98814814815</v>
      </c>
      <c r="CW504">
        <v>40.0111111111111</v>
      </c>
      <c r="CX504">
        <v>0</v>
      </c>
      <c r="CY504">
        <v>1656180324.6</v>
      </c>
      <c r="CZ504">
        <v>0</v>
      </c>
      <c r="DA504">
        <v>0</v>
      </c>
      <c r="DB504" t="s">
        <v>356</v>
      </c>
      <c r="DC504">
        <v>1656081796.1</v>
      </c>
      <c r="DD504">
        <v>1656081786.6</v>
      </c>
      <c r="DE504">
        <v>0</v>
      </c>
      <c r="DF504">
        <v>0.447</v>
      </c>
      <c r="DG504">
        <v>0.012</v>
      </c>
      <c r="DH504">
        <v>1.816</v>
      </c>
      <c r="DI504">
        <v>-0.091</v>
      </c>
      <c r="DJ504">
        <v>420</v>
      </c>
      <c r="DK504">
        <v>13</v>
      </c>
      <c r="DL504">
        <v>0.64</v>
      </c>
      <c r="DM504">
        <v>0.22</v>
      </c>
      <c r="DN504">
        <v>-28.119415</v>
      </c>
      <c r="DO504">
        <v>-63.4998574108818</v>
      </c>
      <c r="DP504">
        <v>6.22405224715177</v>
      </c>
      <c r="DQ504">
        <v>0</v>
      </c>
      <c r="DR504">
        <v>2.03616225</v>
      </c>
      <c r="DS504">
        <v>-0.130120187617262</v>
      </c>
      <c r="DT504">
        <v>0.0178147710464519</v>
      </c>
      <c r="DU504">
        <v>0</v>
      </c>
      <c r="DV504">
        <v>0</v>
      </c>
      <c r="DW504">
        <v>2</v>
      </c>
      <c r="DX504" t="s">
        <v>357</v>
      </c>
      <c r="DY504">
        <v>2.80174</v>
      </c>
      <c r="DZ504">
        <v>2.71663</v>
      </c>
      <c r="EA504">
        <v>0.0791947</v>
      </c>
      <c r="EB504">
        <v>0.0841032</v>
      </c>
      <c r="EC504">
        <v>0.088552</v>
      </c>
      <c r="ED504">
        <v>0.0827558</v>
      </c>
      <c r="EE504">
        <v>25616.2</v>
      </c>
      <c r="EF504">
        <v>22133.9</v>
      </c>
      <c r="EG504">
        <v>24938.8</v>
      </c>
      <c r="EH504">
        <v>23567</v>
      </c>
      <c r="EI504">
        <v>38880.1</v>
      </c>
      <c r="EJ504">
        <v>35827.8</v>
      </c>
      <c r="EK504">
        <v>45177.1</v>
      </c>
      <c r="EL504">
        <v>42106.3</v>
      </c>
      <c r="EM504">
        <v>1.65593</v>
      </c>
      <c r="EN504">
        <v>2.06065</v>
      </c>
      <c r="EO504">
        <v>-0.0626072</v>
      </c>
      <c r="EP504">
        <v>0</v>
      </c>
      <c r="EQ504">
        <v>29.3654</v>
      </c>
      <c r="ER504">
        <v>999.9</v>
      </c>
      <c r="ES504">
        <v>26.963</v>
      </c>
      <c r="ET504">
        <v>42.057</v>
      </c>
      <c r="EU504">
        <v>29.2202</v>
      </c>
      <c r="EV504">
        <v>53.0684</v>
      </c>
      <c r="EW504">
        <v>34.0264</v>
      </c>
      <c r="EX504">
        <v>2</v>
      </c>
      <c r="EY504">
        <v>0.574868</v>
      </c>
      <c r="EZ504">
        <v>5.27246</v>
      </c>
      <c r="FA504">
        <v>20.1635</v>
      </c>
      <c r="FB504">
        <v>5.23167</v>
      </c>
      <c r="FC504">
        <v>11.992</v>
      </c>
      <c r="FD504">
        <v>4.9556</v>
      </c>
      <c r="FE504">
        <v>3.3039</v>
      </c>
      <c r="FF504">
        <v>9999</v>
      </c>
      <c r="FG504">
        <v>313.8</v>
      </c>
      <c r="FH504">
        <v>3960.3</v>
      </c>
      <c r="FI504">
        <v>9999</v>
      </c>
      <c r="FJ504">
        <v>1.86813</v>
      </c>
      <c r="FK504">
        <v>1.86401</v>
      </c>
      <c r="FL504">
        <v>1.87134</v>
      </c>
      <c r="FM504">
        <v>1.86257</v>
      </c>
      <c r="FN504">
        <v>1.86188</v>
      </c>
      <c r="FO504">
        <v>1.86819</v>
      </c>
      <c r="FP504">
        <v>1.85837</v>
      </c>
      <c r="FQ504">
        <v>1.86455</v>
      </c>
      <c r="FR504">
        <v>5</v>
      </c>
      <c r="FS504">
        <v>0</v>
      </c>
      <c r="FT504">
        <v>0</v>
      </c>
      <c r="FU504">
        <v>0</v>
      </c>
      <c r="FV504" t="s">
        <v>358</v>
      </c>
      <c r="FW504" t="s">
        <v>359</v>
      </c>
      <c r="FX504" t="s">
        <v>360</v>
      </c>
      <c r="FY504" t="s">
        <v>360</v>
      </c>
      <c r="FZ504" t="s">
        <v>360</v>
      </c>
      <c r="GA504" t="s">
        <v>360</v>
      </c>
      <c r="GB504">
        <v>0</v>
      </c>
      <c r="GC504">
        <v>100</v>
      </c>
      <c r="GD504">
        <v>100</v>
      </c>
      <c r="GE504">
        <v>1.428</v>
      </c>
      <c r="GF504">
        <v>0.0515</v>
      </c>
      <c r="GG504">
        <v>0.394990895927804</v>
      </c>
      <c r="GH504">
        <v>0.00311535208462502</v>
      </c>
      <c r="GI504">
        <v>-2.16445174003142e-06</v>
      </c>
      <c r="GJ504">
        <v>9.0383515404126e-10</v>
      </c>
      <c r="GK504">
        <v>0.0515542376217994</v>
      </c>
      <c r="GL504">
        <v>0</v>
      </c>
      <c r="GM504">
        <v>0</v>
      </c>
      <c r="GN504">
        <v>0</v>
      </c>
      <c r="GO504">
        <v>18</v>
      </c>
      <c r="GP504">
        <v>2154</v>
      </c>
      <c r="GQ504">
        <v>2</v>
      </c>
      <c r="GR504">
        <v>17</v>
      </c>
      <c r="GS504">
        <v>1642.2</v>
      </c>
      <c r="GT504">
        <v>1642.3</v>
      </c>
      <c r="GU504">
        <v>1.52222</v>
      </c>
      <c r="GV504">
        <v>2.41333</v>
      </c>
      <c r="GW504">
        <v>1.99829</v>
      </c>
      <c r="GX504">
        <v>2.65869</v>
      </c>
      <c r="GY504">
        <v>2.09351</v>
      </c>
      <c r="GZ504">
        <v>2.40723</v>
      </c>
      <c r="HA504">
        <v>45.7768</v>
      </c>
      <c r="HB504">
        <v>14.0445</v>
      </c>
      <c r="HC504">
        <v>18</v>
      </c>
      <c r="HD504">
        <v>397.073</v>
      </c>
      <c r="HE504">
        <v>670.995</v>
      </c>
      <c r="HF504">
        <v>23.0026</v>
      </c>
      <c r="HG504">
        <v>34.5195</v>
      </c>
      <c r="HH504">
        <v>30.0007</v>
      </c>
      <c r="HI504">
        <v>34.3664</v>
      </c>
      <c r="HJ504">
        <v>34.3494</v>
      </c>
      <c r="HK504">
        <v>30.508</v>
      </c>
      <c r="HL504">
        <v>22.508</v>
      </c>
      <c r="HM504">
        <v>4.05723</v>
      </c>
      <c r="HN504">
        <v>23</v>
      </c>
      <c r="HO504">
        <v>507.921</v>
      </c>
      <c r="HP504">
        <v>22.8898</v>
      </c>
      <c r="HQ504">
        <v>95.5457</v>
      </c>
      <c r="HR504">
        <v>98.9387</v>
      </c>
    </row>
    <row r="505" spans="1:226">
      <c r="A505">
        <v>489</v>
      </c>
      <c r="B505">
        <v>1656180330.6</v>
      </c>
      <c r="C505">
        <v>10534.0999999046</v>
      </c>
      <c r="D505" t="s">
        <v>1341</v>
      </c>
      <c r="E505" t="s">
        <v>1342</v>
      </c>
      <c r="F505">
        <v>5</v>
      </c>
      <c r="G505" t="s">
        <v>1286</v>
      </c>
      <c r="H505" t="s">
        <v>354</v>
      </c>
      <c r="I505">
        <v>1656180322.81429</v>
      </c>
      <c r="J505">
        <f>(K505)/1000</f>
        <v>0</v>
      </c>
      <c r="K505">
        <f>IF(BF505, AN505, AH505)</f>
        <v>0</v>
      </c>
      <c r="L505">
        <f>IF(BF505, AI505, AG505)</f>
        <v>0</v>
      </c>
      <c r="M505">
        <f>BH505 - IF(AU505&gt;1, L505*BB505*100.0/(AW505*BV505), 0)</f>
        <v>0</v>
      </c>
      <c r="N505">
        <f>((T505-J505/2)*M505-L505)/(T505+J505/2)</f>
        <v>0</v>
      </c>
      <c r="O505">
        <f>N505*(BO505+BP505)/1000.0</f>
        <v>0</v>
      </c>
      <c r="P505">
        <f>(BH505 - IF(AU505&gt;1, L505*BB505*100.0/(AW505*BV505), 0))*(BO505+BP505)/1000.0</f>
        <v>0</v>
      </c>
      <c r="Q505">
        <f>2.0/((1/S505-1/R505)+SIGN(S505)*SQRT((1/S505-1/R505)*(1/S505-1/R505) + 4*BC505/((BC505+1)*(BC505+1))*(2*1/S505*1/R505-1/R505*1/R505)))</f>
        <v>0</v>
      </c>
      <c r="R505">
        <f>IF(LEFT(BD505,1)&lt;&gt;"0",IF(LEFT(BD505,1)="1",3.0,BE505),$D$5+$E$5*(BV505*BO505/($K$5*1000))+$F$5*(BV505*BO505/($K$5*1000))*MAX(MIN(BB505,$J$5),$I$5)*MAX(MIN(BB505,$J$5),$I$5)+$G$5*MAX(MIN(BB505,$J$5),$I$5)*(BV505*BO505/($K$5*1000))+$H$5*(BV505*BO505/($K$5*1000))*(BV505*BO505/($K$5*1000)))</f>
        <v>0</v>
      </c>
      <c r="S505">
        <f>J505*(1000-(1000*0.61365*exp(17.502*W505/(240.97+W505))/(BO505+BP505)+BJ505)/2)/(1000*0.61365*exp(17.502*W505/(240.97+W505))/(BO505+BP505)-BJ505)</f>
        <v>0</v>
      </c>
      <c r="T505">
        <f>1/((BC505+1)/(Q505/1.6)+1/(R505/1.37)) + BC505/((BC505+1)/(Q505/1.6) + BC505/(R505/1.37))</f>
        <v>0</v>
      </c>
      <c r="U505">
        <f>(AX505*BA505)</f>
        <v>0</v>
      </c>
      <c r="V505">
        <f>(BQ505+(U505+2*0.95*5.67E-8*(((BQ505+$B$7)+273)^4-(BQ505+273)^4)-44100*J505)/(1.84*29.3*R505+8*0.95*5.67E-8*(BQ505+273)^3))</f>
        <v>0</v>
      </c>
      <c r="W505">
        <f>($C$7*BR505+$D$7*BS505+$E$7*V505)</f>
        <v>0</v>
      </c>
      <c r="X505">
        <f>0.61365*exp(17.502*W505/(240.97+W505))</f>
        <v>0</v>
      </c>
      <c r="Y505">
        <f>(Z505/AA505*100)</f>
        <v>0</v>
      </c>
      <c r="Z505">
        <f>BJ505*(BO505+BP505)/1000</f>
        <v>0</v>
      </c>
      <c r="AA505">
        <f>0.61365*exp(17.502*BQ505/(240.97+BQ505))</f>
        <v>0</v>
      </c>
      <c r="AB505">
        <f>(X505-BJ505*(BO505+BP505)/1000)</f>
        <v>0</v>
      </c>
      <c r="AC505">
        <f>(-J505*44100)</f>
        <v>0</v>
      </c>
      <c r="AD505">
        <f>2*29.3*R505*0.92*(BQ505-W505)</f>
        <v>0</v>
      </c>
      <c r="AE505">
        <f>2*0.95*5.67E-8*(((BQ505+$B$7)+273)^4-(W505+273)^4)</f>
        <v>0</v>
      </c>
      <c r="AF505">
        <f>U505+AE505+AC505+AD505</f>
        <v>0</v>
      </c>
      <c r="AG505">
        <f>BN505*AU505*(BI505-BH505*(1000-AU505*BK505)/(1000-AU505*BJ505))/(100*BB505)</f>
        <v>0</v>
      </c>
      <c r="AH505">
        <f>1000*BN505*AU505*(BJ505-BK505)/(100*BB505*(1000-AU505*BJ505))</f>
        <v>0</v>
      </c>
      <c r="AI505">
        <f>(AJ505 - AK505 - BO505*1E3/(8.314*(BQ505+273.15)) * AM505/BN505 * AL505) * BN505/(100*BB505) * (1000 - BK505)/1000</f>
        <v>0</v>
      </c>
      <c r="AJ505">
        <v>496.832845968831</v>
      </c>
      <c r="AK505">
        <v>468.647321212121</v>
      </c>
      <c r="AL505">
        <v>3.02619807524119</v>
      </c>
      <c r="AM505">
        <v>66.8780440013379</v>
      </c>
      <c r="AN505">
        <f>(AP505 - AO505 + BO505*1E3/(8.314*(BQ505+273.15)) * AR505/BN505 * AQ505) * BN505/(100*BB505) * 1000/(1000 - AP505)</f>
        <v>0</v>
      </c>
      <c r="AO505">
        <v>22.8338859563511</v>
      </c>
      <c r="AP505">
        <v>24.8720895104895</v>
      </c>
      <c r="AQ505">
        <v>0.000218244132344375</v>
      </c>
      <c r="AR505">
        <v>78.9649868564254</v>
      </c>
      <c r="AS505">
        <v>40</v>
      </c>
      <c r="AT505">
        <v>8</v>
      </c>
      <c r="AU505">
        <f>IF(AS505*$H$13&gt;=AW505,1.0,(AW505/(AW505-AS505*$H$13)))</f>
        <v>0</v>
      </c>
      <c r="AV505">
        <f>(AU505-1)*100</f>
        <v>0</v>
      </c>
      <c r="AW505">
        <f>MAX(0,($B$13+$C$13*BV505)/(1+$D$13*BV505)*BO505/(BQ505+273)*$E$13)</f>
        <v>0</v>
      </c>
      <c r="AX505">
        <f>$B$11*BW505+$C$11*BX505+$F$11*CI505*(1-CL505)</f>
        <v>0</v>
      </c>
      <c r="AY505">
        <f>AX505*AZ505</f>
        <v>0</v>
      </c>
      <c r="AZ505">
        <f>($B$11*$D$9+$C$11*$D$9+$F$11*((CV505+CN505)/MAX(CV505+CN505+CW505, 0.1)*$I$9+CW505/MAX(CV505+CN505+CW505, 0.1)*$J$9))/($B$11+$C$11+$F$11)</f>
        <v>0</v>
      </c>
      <c r="BA505">
        <f>($B$11*$K$9+$C$11*$K$9+$F$11*((CV505+CN505)/MAX(CV505+CN505+CW505, 0.1)*$P$9+CW505/MAX(CV505+CN505+CW505, 0.1)*$Q$9))/($B$11+$C$11+$F$11)</f>
        <v>0</v>
      </c>
      <c r="BB505">
        <v>2.18</v>
      </c>
      <c r="BC505">
        <v>0.5</v>
      </c>
      <c r="BD505" t="s">
        <v>355</v>
      </c>
      <c r="BE505">
        <v>2</v>
      </c>
      <c r="BF505" t="b">
        <v>1</v>
      </c>
      <c r="BG505">
        <v>1656180322.81429</v>
      </c>
      <c r="BH505">
        <v>436.386357142857</v>
      </c>
      <c r="BI505">
        <v>471.476785714286</v>
      </c>
      <c r="BJ505">
        <v>24.8617464285714</v>
      </c>
      <c r="BK505">
        <v>22.8311142857143</v>
      </c>
      <c r="BL505">
        <v>434.971642857143</v>
      </c>
      <c r="BM505">
        <v>24.8102035714286</v>
      </c>
      <c r="BN505">
        <v>499.993107142857</v>
      </c>
      <c r="BO505">
        <v>76.29285</v>
      </c>
      <c r="BP505">
        <v>0.0999846321428571</v>
      </c>
      <c r="BQ505">
        <v>28.0645321428571</v>
      </c>
      <c r="BR505">
        <v>28.365725</v>
      </c>
      <c r="BS505">
        <v>999.9</v>
      </c>
      <c r="BT505">
        <v>0</v>
      </c>
      <c r="BU505">
        <v>0</v>
      </c>
      <c r="BV505">
        <v>10008.2382142857</v>
      </c>
      <c r="BW505">
        <v>0</v>
      </c>
      <c r="BX505">
        <v>1737.43464285714</v>
      </c>
      <c r="BY505">
        <v>-35.0903214285714</v>
      </c>
      <c r="BZ505">
        <v>447.512428571429</v>
      </c>
      <c r="CA505">
        <v>482.492607142857</v>
      </c>
      <c r="CB505">
        <v>2.03063357142857</v>
      </c>
      <c r="CC505">
        <v>471.476785714286</v>
      </c>
      <c r="CD505">
        <v>22.8311142857143</v>
      </c>
      <c r="CE505">
        <v>1.89677392857143</v>
      </c>
      <c r="CF505">
        <v>1.74185142857143</v>
      </c>
      <c r="CG505">
        <v>16.6079857142857</v>
      </c>
      <c r="CH505">
        <v>15.2745</v>
      </c>
      <c r="CI505">
        <v>2000.00321428571</v>
      </c>
      <c r="CJ505">
        <v>0.979993071428571</v>
      </c>
      <c r="CK505">
        <v>0.0200067928571429</v>
      </c>
      <c r="CL505">
        <v>0</v>
      </c>
      <c r="CM505">
        <v>2.54631785714286</v>
      </c>
      <c r="CN505">
        <v>0</v>
      </c>
      <c r="CO505">
        <v>2889.33821428571</v>
      </c>
      <c r="CP505">
        <v>16705.4</v>
      </c>
      <c r="CQ505">
        <v>47.812</v>
      </c>
      <c r="CR505">
        <v>50.2610714285714</v>
      </c>
      <c r="CS505">
        <v>48.875</v>
      </c>
      <c r="CT505">
        <v>47.812</v>
      </c>
      <c r="CU505">
        <v>47.06425</v>
      </c>
      <c r="CV505">
        <v>1959.99214285714</v>
      </c>
      <c r="CW505">
        <v>40.0110714285714</v>
      </c>
      <c r="CX505">
        <v>0</v>
      </c>
      <c r="CY505">
        <v>1656180329.4</v>
      </c>
      <c r="CZ505">
        <v>0</v>
      </c>
      <c r="DA505">
        <v>0</v>
      </c>
      <c r="DB505" t="s">
        <v>356</v>
      </c>
      <c r="DC505">
        <v>1656081796.1</v>
      </c>
      <c r="DD505">
        <v>1656081786.6</v>
      </c>
      <c r="DE505">
        <v>0</v>
      </c>
      <c r="DF505">
        <v>0.447</v>
      </c>
      <c r="DG505">
        <v>0.012</v>
      </c>
      <c r="DH505">
        <v>1.816</v>
      </c>
      <c r="DI505">
        <v>-0.091</v>
      </c>
      <c r="DJ505">
        <v>420</v>
      </c>
      <c r="DK505">
        <v>13</v>
      </c>
      <c r="DL505">
        <v>0.64</v>
      </c>
      <c r="DM505">
        <v>0.22</v>
      </c>
      <c r="DN505">
        <v>-32.4931125</v>
      </c>
      <c r="DO505">
        <v>-41.8554090056285</v>
      </c>
      <c r="DP505">
        <v>4.1953739574195</v>
      </c>
      <c r="DQ505">
        <v>0</v>
      </c>
      <c r="DR505">
        <v>2.02873325</v>
      </c>
      <c r="DS505">
        <v>0.0327364727954962</v>
      </c>
      <c r="DT505">
        <v>0.00419587975727383</v>
      </c>
      <c r="DU505">
        <v>1</v>
      </c>
      <c r="DV505">
        <v>1</v>
      </c>
      <c r="DW505">
        <v>2</v>
      </c>
      <c r="DX505" t="s">
        <v>375</v>
      </c>
      <c r="DY505">
        <v>2.80174</v>
      </c>
      <c r="DZ505">
        <v>2.71657</v>
      </c>
      <c r="EA505">
        <v>0.0811763</v>
      </c>
      <c r="EB505">
        <v>0.0862834</v>
      </c>
      <c r="EC505">
        <v>0.0885671</v>
      </c>
      <c r="ED505">
        <v>0.0827349</v>
      </c>
      <c r="EE505">
        <v>25560.3</v>
      </c>
      <c r="EF505">
        <v>22081.2</v>
      </c>
      <c r="EG505">
        <v>24938</v>
      </c>
      <c r="EH505">
        <v>23567.1</v>
      </c>
      <c r="EI505">
        <v>38878.7</v>
      </c>
      <c r="EJ505">
        <v>35828.6</v>
      </c>
      <c r="EK505">
        <v>45176.1</v>
      </c>
      <c r="EL505">
        <v>42106.3</v>
      </c>
      <c r="EM505">
        <v>1.65613</v>
      </c>
      <c r="EN505">
        <v>2.06045</v>
      </c>
      <c r="EO505">
        <v>-0.0626817</v>
      </c>
      <c r="EP505">
        <v>0</v>
      </c>
      <c r="EQ505">
        <v>29.3781</v>
      </c>
      <c r="ER505">
        <v>999.9</v>
      </c>
      <c r="ES505">
        <v>26.938</v>
      </c>
      <c r="ET505">
        <v>42.057</v>
      </c>
      <c r="EU505">
        <v>29.192</v>
      </c>
      <c r="EV505">
        <v>52.9884</v>
      </c>
      <c r="EW505">
        <v>33.9984</v>
      </c>
      <c r="EX505">
        <v>2</v>
      </c>
      <c r="EY505">
        <v>0.575475</v>
      </c>
      <c r="EZ505">
        <v>5.28531</v>
      </c>
      <c r="FA505">
        <v>20.1631</v>
      </c>
      <c r="FB505">
        <v>5.23316</v>
      </c>
      <c r="FC505">
        <v>11.992</v>
      </c>
      <c r="FD505">
        <v>4.9556</v>
      </c>
      <c r="FE505">
        <v>3.304</v>
      </c>
      <c r="FF505">
        <v>9999</v>
      </c>
      <c r="FG505">
        <v>313.8</v>
      </c>
      <c r="FH505">
        <v>3960.3</v>
      </c>
      <c r="FI505">
        <v>9999</v>
      </c>
      <c r="FJ505">
        <v>1.86813</v>
      </c>
      <c r="FK505">
        <v>1.86401</v>
      </c>
      <c r="FL505">
        <v>1.87134</v>
      </c>
      <c r="FM505">
        <v>1.86255</v>
      </c>
      <c r="FN505">
        <v>1.86188</v>
      </c>
      <c r="FO505">
        <v>1.86817</v>
      </c>
      <c r="FP505">
        <v>1.85837</v>
      </c>
      <c r="FQ505">
        <v>1.86454</v>
      </c>
      <c r="FR505">
        <v>5</v>
      </c>
      <c r="FS505">
        <v>0</v>
      </c>
      <c r="FT505">
        <v>0</v>
      </c>
      <c r="FU505">
        <v>0</v>
      </c>
      <c r="FV505" t="s">
        <v>358</v>
      </c>
      <c r="FW505" t="s">
        <v>359</v>
      </c>
      <c r="FX505" t="s">
        <v>360</v>
      </c>
      <c r="FY505" t="s">
        <v>360</v>
      </c>
      <c r="FZ505" t="s">
        <v>360</v>
      </c>
      <c r="GA505" t="s">
        <v>360</v>
      </c>
      <c r="GB505">
        <v>0</v>
      </c>
      <c r="GC505">
        <v>100</v>
      </c>
      <c r="GD505">
        <v>100</v>
      </c>
      <c r="GE505">
        <v>1.453</v>
      </c>
      <c r="GF505">
        <v>0.0515</v>
      </c>
      <c r="GG505">
        <v>0.394990895927804</v>
      </c>
      <c r="GH505">
        <v>0.00311535208462502</v>
      </c>
      <c r="GI505">
        <v>-2.16445174003142e-06</v>
      </c>
      <c r="GJ505">
        <v>9.0383515404126e-10</v>
      </c>
      <c r="GK505">
        <v>0.0515542376217994</v>
      </c>
      <c r="GL505">
        <v>0</v>
      </c>
      <c r="GM505">
        <v>0</v>
      </c>
      <c r="GN505">
        <v>0</v>
      </c>
      <c r="GO505">
        <v>18</v>
      </c>
      <c r="GP505">
        <v>2154</v>
      </c>
      <c r="GQ505">
        <v>2</v>
      </c>
      <c r="GR505">
        <v>17</v>
      </c>
      <c r="GS505">
        <v>1642.2</v>
      </c>
      <c r="GT505">
        <v>1642.4</v>
      </c>
      <c r="GU505">
        <v>1.56372</v>
      </c>
      <c r="GV505">
        <v>2.41089</v>
      </c>
      <c r="GW505">
        <v>1.99829</v>
      </c>
      <c r="GX505">
        <v>2.65869</v>
      </c>
      <c r="GY505">
        <v>2.09351</v>
      </c>
      <c r="GZ505">
        <v>2.43164</v>
      </c>
      <c r="HA505">
        <v>45.7768</v>
      </c>
      <c r="HB505">
        <v>14.0445</v>
      </c>
      <c r="HC505">
        <v>18</v>
      </c>
      <c r="HD505">
        <v>397.211</v>
      </c>
      <c r="HE505">
        <v>670.863</v>
      </c>
      <c r="HF505">
        <v>23.0026</v>
      </c>
      <c r="HG505">
        <v>34.525</v>
      </c>
      <c r="HH505">
        <v>30.0006</v>
      </c>
      <c r="HI505">
        <v>34.371</v>
      </c>
      <c r="HJ505">
        <v>34.3532</v>
      </c>
      <c r="HK505">
        <v>31.3174</v>
      </c>
      <c r="HL505">
        <v>22.508</v>
      </c>
      <c r="HM505">
        <v>3.6849</v>
      </c>
      <c r="HN505">
        <v>23</v>
      </c>
      <c r="HO505">
        <v>521.336</v>
      </c>
      <c r="HP505">
        <v>22.8898</v>
      </c>
      <c r="HQ505">
        <v>95.5434</v>
      </c>
      <c r="HR505">
        <v>98.9387</v>
      </c>
    </row>
    <row r="506" spans="1:226">
      <c r="A506">
        <v>490</v>
      </c>
      <c r="B506">
        <v>1656180335.1</v>
      </c>
      <c r="C506">
        <v>10538.5999999046</v>
      </c>
      <c r="D506" t="s">
        <v>1343</v>
      </c>
      <c r="E506" t="s">
        <v>1344</v>
      </c>
      <c r="F506">
        <v>5</v>
      </c>
      <c r="G506" t="s">
        <v>1286</v>
      </c>
      <c r="H506" t="s">
        <v>354</v>
      </c>
      <c r="I506">
        <v>1656180327.26071</v>
      </c>
      <c r="J506">
        <f>(K506)/1000</f>
        <v>0</v>
      </c>
      <c r="K506">
        <f>IF(BF506, AN506, AH506)</f>
        <v>0</v>
      </c>
      <c r="L506">
        <f>IF(BF506, AI506, AG506)</f>
        <v>0</v>
      </c>
      <c r="M506">
        <f>BH506 - IF(AU506&gt;1, L506*BB506*100.0/(AW506*BV506), 0)</f>
        <v>0</v>
      </c>
      <c r="N506">
        <f>((T506-J506/2)*M506-L506)/(T506+J506/2)</f>
        <v>0</v>
      </c>
      <c r="O506">
        <f>N506*(BO506+BP506)/1000.0</f>
        <v>0</v>
      </c>
      <c r="P506">
        <f>(BH506 - IF(AU506&gt;1, L506*BB506*100.0/(AW506*BV506), 0))*(BO506+BP506)/1000.0</f>
        <v>0</v>
      </c>
      <c r="Q506">
        <f>2.0/((1/S506-1/R506)+SIGN(S506)*SQRT((1/S506-1/R506)*(1/S506-1/R506) + 4*BC506/((BC506+1)*(BC506+1))*(2*1/S506*1/R506-1/R506*1/R506)))</f>
        <v>0</v>
      </c>
      <c r="R506">
        <f>IF(LEFT(BD506,1)&lt;&gt;"0",IF(LEFT(BD506,1)="1",3.0,BE506),$D$5+$E$5*(BV506*BO506/($K$5*1000))+$F$5*(BV506*BO506/($K$5*1000))*MAX(MIN(BB506,$J$5),$I$5)*MAX(MIN(BB506,$J$5),$I$5)+$G$5*MAX(MIN(BB506,$J$5),$I$5)*(BV506*BO506/($K$5*1000))+$H$5*(BV506*BO506/($K$5*1000))*(BV506*BO506/($K$5*1000)))</f>
        <v>0</v>
      </c>
      <c r="S506">
        <f>J506*(1000-(1000*0.61365*exp(17.502*W506/(240.97+W506))/(BO506+BP506)+BJ506)/2)/(1000*0.61365*exp(17.502*W506/(240.97+W506))/(BO506+BP506)-BJ506)</f>
        <v>0</v>
      </c>
      <c r="T506">
        <f>1/((BC506+1)/(Q506/1.6)+1/(R506/1.37)) + BC506/((BC506+1)/(Q506/1.6) + BC506/(R506/1.37))</f>
        <v>0</v>
      </c>
      <c r="U506">
        <f>(AX506*BA506)</f>
        <v>0</v>
      </c>
      <c r="V506">
        <f>(BQ506+(U506+2*0.95*5.67E-8*(((BQ506+$B$7)+273)^4-(BQ506+273)^4)-44100*J506)/(1.84*29.3*R506+8*0.95*5.67E-8*(BQ506+273)^3))</f>
        <v>0</v>
      </c>
      <c r="W506">
        <f>($C$7*BR506+$D$7*BS506+$E$7*V506)</f>
        <v>0</v>
      </c>
      <c r="X506">
        <f>0.61365*exp(17.502*W506/(240.97+W506))</f>
        <v>0</v>
      </c>
      <c r="Y506">
        <f>(Z506/AA506*100)</f>
        <v>0</v>
      </c>
      <c r="Z506">
        <f>BJ506*(BO506+BP506)/1000</f>
        <v>0</v>
      </c>
      <c r="AA506">
        <f>0.61365*exp(17.502*BQ506/(240.97+BQ506))</f>
        <v>0</v>
      </c>
      <c r="AB506">
        <f>(X506-BJ506*(BO506+BP506)/1000)</f>
        <v>0</v>
      </c>
      <c r="AC506">
        <f>(-J506*44100)</f>
        <v>0</v>
      </c>
      <c r="AD506">
        <f>2*29.3*R506*0.92*(BQ506-W506)</f>
        <v>0</v>
      </c>
      <c r="AE506">
        <f>2*0.95*5.67E-8*(((BQ506+$B$7)+273)^4-(W506+273)^4)</f>
        <v>0</v>
      </c>
      <c r="AF506">
        <f>U506+AE506+AC506+AD506</f>
        <v>0</v>
      </c>
      <c r="AG506">
        <f>BN506*AU506*(BI506-BH506*(1000-AU506*BK506)/(1000-AU506*BJ506))/(100*BB506)</f>
        <v>0</v>
      </c>
      <c r="AH506">
        <f>1000*BN506*AU506*(BJ506-BK506)/(100*BB506*(1000-AU506*BJ506))</f>
        <v>0</v>
      </c>
      <c r="AI506">
        <f>(AJ506 - AK506 - BO506*1E3/(8.314*(BQ506+273.15)) * AM506/BN506 * AL506) * BN506/(100*BB506) * (1000 - BK506)/1000</f>
        <v>0</v>
      </c>
      <c r="AJ506">
        <v>512.366816977457</v>
      </c>
      <c r="AK506">
        <v>483.03903030303</v>
      </c>
      <c r="AL506">
        <v>3.20262149556405</v>
      </c>
      <c r="AM506">
        <v>66.8780440013379</v>
      </c>
      <c r="AN506">
        <f>(AP506 - AO506 + BO506*1E3/(8.314*(BQ506+273.15)) * AR506/BN506 * AQ506) * BN506/(100*BB506) * 1000/(1000 - AP506)</f>
        <v>0</v>
      </c>
      <c r="AO506">
        <v>22.8169265810934</v>
      </c>
      <c r="AP506">
        <v>24.8638482517483</v>
      </c>
      <c r="AQ506">
        <v>9.27182124531165e-05</v>
      </c>
      <c r="AR506">
        <v>78.9649868564254</v>
      </c>
      <c r="AS506">
        <v>39</v>
      </c>
      <c r="AT506">
        <v>8</v>
      </c>
      <c r="AU506">
        <f>IF(AS506*$H$13&gt;=AW506,1.0,(AW506/(AW506-AS506*$H$13)))</f>
        <v>0</v>
      </c>
      <c r="AV506">
        <f>(AU506-1)*100</f>
        <v>0</v>
      </c>
      <c r="AW506">
        <f>MAX(0,($B$13+$C$13*BV506)/(1+$D$13*BV506)*BO506/(BQ506+273)*$E$13)</f>
        <v>0</v>
      </c>
      <c r="AX506">
        <f>$B$11*BW506+$C$11*BX506+$F$11*CI506*(1-CL506)</f>
        <v>0</v>
      </c>
      <c r="AY506">
        <f>AX506*AZ506</f>
        <v>0</v>
      </c>
      <c r="AZ506">
        <f>($B$11*$D$9+$C$11*$D$9+$F$11*((CV506+CN506)/MAX(CV506+CN506+CW506, 0.1)*$I$9+CW506/MAX(CV506+CN506+CW506, 0.1)*$J$9))/($B$11+$C$11+$F$11)</f>
        <v>0</v>
      </c>
      <c r="BA506">
        <f>($B$11*$K$9+$C$11*$K$9+$F$11*((CV506+CN506)/MAX(CV506+CN506+CW506, 0.1)*$P$9+CW506/MAX(CV506+CN506+CW506, 0.1)*$Q$9))/($B$11+$C$11+$F$11)</f>
        <v>0</v>
      </c>
      <c r="BB506">
        <v>2.18</v>
      </c>
      <c r="BC506">
        <v>0.5</v>
      </c>
      <c r="BD506" t="s">
        <v>355</v>
      </c>
      <c r="BE506">
        <v>2</v>
      </c>
      <c r="BF506" t="b">
        <v>1</v>
      </c>
      <c r="BG506">
        <v>1656180327.26071</v>
      </c>
      <c r="BH506">
        <v>448.940785714286</v>
      </c>
      <c r="BI506">
        <v>485.805107142857</v>
      </c>
      <c r="BJ506">
        <v>24.8660892857143</v>
      </c>
      <c r="BK506">
        <v>22.8150071428571</v>
      </c>
      <c r="BL506">
        <v>447.504392857143</v>
      </c>
      <c r="BM506">
        <v>24.8145428571429</v>
      </c>
      <c r="BN506">
        <v>500.016678571428</v>
      </c>
      <c r="BO506">
        <v>76.293075</v>
      </c>
      <c r="BP506">
        <v>0.100027025</v>
      </c>
      <c r="BQ506">
        <v>28.0644928571429</v>
      </c>
      <c r="BR506">
        <v>28.3771071428571</v>
      </c>
      <c r="BS506">
        <v>999.9</v>
      </c>
      <c r="BT506">
        <v>0</v>
      </c>
      <c r="BU506">
        <v>0</v>
      </c>
      <c r="BV506">
        <v>10001.6907142857</v>
      </c>
      <c r="BW506">
        <v>0</v>
      </c>
      <c r="BX506">
        <v>1879.44821428571</v>
      </c>
      <c r="BY506">
        <v>-36.8642</v>
      </c>
      <c r="BZ506">
        <v>460.388964285714</v>
      </c>
      <c r="CA506">
        <v>497.147142857143</v>
      </c>
      <c r="CB506">
        <v>2.0510825</v>
      </c>
      <c r="CC506">
        <v>485.805107142857</v>
      </c>
      <c r="CD506">
        <v>22.8150071428571</v>
      </c>
      <c r="CE506">
        <v>1.89711071428571</v>
      </c>
      <c r="CF506">
        <v>1.74062821428571</v>
      </c>
      <c r="CG506">
        <v>16.610775</v>
      </c>
      <c r="CH506">
        <v>15.26355</v>
      </c>
      <c r="CI506">
        <v>2000.00964285714</v>
      </c>
      <c r="CJ506">
        <v>0.979993071428571</v>
      </c>
      <c r="CK506">
        <v>0.0200067928571429</v>
      </c>
      <c r="CL506">
        <v>0</v>
      </c>
      <c r="CM506">
        <v>2.51481071428571</v>
      </c>
      <c r="CN506">
        <v>0</v>
      </c>
      <c r="CO506">
        <v>2900.04535714286</v>
      </c>
      <c r="CP506">
        <v>16705.4571428571</v>
      </c>
      <c r="CQ506">
        <v>47.812</v>
      </c>
      <c r="CR506">
        <v>50.2610714285714</v>
      </c>
      <c r="CS506">
        <v>48.875</v>
      </c>
      <c r="CT506">
        <v>47.8165</v>
      </c>
      <c r="CU506">
        <v>47.07775</v>
      </c>
      <c r="CV506">
        <v>1959.99821428571</v>
      </c>
      <c r="CW506">
        <v>40.0114285714286</v>
      </c>
      <c r="CX506">
        <v>0</v>
      </c>
      <c r="CY506">
        <v>1656180335.4</v>
      </c>
      <c r="CZ506">
        <v>0</v>
      </c>
      <c r="DA506">
        <v>0</v>
      </c>
      <c r="DB506" t="s">
        <v>356</v>
      </c>
      <c r="DC506">
        <v>1656081796.1</v>
      </c>
      <c r="DD506">
        <v>1656081786.6</v>
      </c>
      <c r="DE506">
        <v>0</v>
      </c>
      <c r="DF506">
        <v>0.447</v>
      </c>
      <c r="DG506">
        <v>0.012</v>
      </c>
      <c r="DH506">
        <v>1.816</v>
      </c>
      <c r="DI506">
        <v>-0.091</v>
      </c>
      <c r="DJ506">
        <v>420</v>
      </c>
      <c r="DK506">
        <v>13</v>
      </c>
      <c r="DL506">
        <v>0.64</v>
      </c>
      <c r="DM506">
        <v>0.22</v>
      </c>
      <c r="DN506">
        <v>-35.5667375</v>
      </c>
      <c r="DO506">
        <v>-25.5404296435272</v>
      </c>
      <c r="DP506">
        <v>2.51382501864067</v>
      </c>
      <c r="DQ506">
        <v>0</v>
      </c>
      <c r="DR506">
        <v>2.04203175</v>
      </c>
      <c r="DS506">
        <v>0.205586454033769</v>
      </c>
      <c r="DT506">
        <v>0.02643915041066</v>
      </c>
      <c r="DU506">
        <v>0</v>
      </c>
      <c r="DV506">
        <v>0</v>
      </c>
      <c r="DW506">
        <v>2</v>
      </c>
      <c r="DX506" t="s">
        <v>357</v>
      </c>
      <c r="DY506">
        <v>2.80165</v>
      </c>
      <c r="DZ506">
        <v>2.71629</v>
      </c>
      <c r="EA506">
        <v>0.0830396</v>
      </c>
      <c r="EB506">
        <v>0.0881464</v>
      </c>
      <c r="EC506">
        <v>0.088535</v>
      </c>
      <c r="ED506">
        <v>0.0825312</v>
      </c>
      <c r="EE506">
        <v>25508.2</v>
      </c>
      <c r="EF506">
        <v>22035.7</v>
      </c>
      <c r="EG506">
        <v>24937.8</v>
      </c>
      <c r="EH506">
        <v>23566.5</v>
      </c>
      <c r="EI506">
        <v>38879.6</v>
      </c>
      <c r="EJ506">
        <v>35835.9</v>
      </c>
      <c r="EK506">
        <v>45175.5</v>
      </c>
      <c r="EL506">
        <v>42105.5</v>
      </c>
      <c r="EM506">
        <v>1.6564</v>
      </c>
      <c r="EN506">
        <v>2.0604</v>
      </c>
      <c r="EO506">
        <v>-0.0580214</v>
      </c>
      <c r="EP506">
        <v>0</v>
      </c>
      <c r="EQ506">
        <v>29.389</v>
      </c>
      <c r="ER506">
        <v>999.9</v>
      </c>
      <c r="ES506">
        <v>26.889</v>
      </c>
      <c r="ET506">
        <v>42.067</v>
      </c>
      <c r="EU506">
        <v>29.1579</v>
      </c>
      <c r="EV506">
        <v>52.9984</v>
      </c>
      <c r="EW506">
        <v>33.9984</v>
      </c>
      <c r="EX506">
        <v>2</v>
      </c>
      <c r="EY506">
        <v>0.576148</v>
      </c>
      <c r="EZ506">
        <v>5.29851</v>
      </c>
      <c r="FA506">
        <v>20.1627</v>
      </c>
      <c r="FB506">
        <v>5.23346</v>
      </c>
      <c r="FC506">
        <v>11.992</v>
      </c>
      <c r="FD506">
        <v>4.9556</v>
      </c>
      <c r="FE506">
        <v>3.304</v>
      </c>
      <c r="FF506">
        <v>9999</v>
      </c>
      <c r="FG506">
        <v>313.8</v>
      </c>
      <c r="FH506">
        <v>3960.5</v>
      </c>
      <c r="FI506">
        <v>9999</v>
      </c>
      <c r="FJ506">
        <v>1.86813</v>
      </c>
      <c r="FK506">
        <v>1.86401</v>
      </c>
      <c r="FL506">
        <v>1.87134</v>
      </c>
      <c r="FM506">
        <v>1.8626</v>
      </c>
      <c r="FN506">
        <v>1.86188</v>
      </c>
      <c r="FO506">
        <v>1.86821</v>
      </c>
      <c r="FP506">
        <v>1.85837</v>
      </c>
      <c r="FQ506">
        <v>1.86454</v>
      </c>
      <c r="FR506">
        <v>5</v>
      </c>
      <c r="FS506">
        <v>0</v>
      </c>
      <c r="FT506">
        <v>0</v>
      </c>
      <c r="FU506">
        <v>0</v>
      </c>
      <c r="FV506" t="s">
        <v>358</v>
      </c>
      <c r="FW506" t="s">
        <v>359</v>
      </c>
      <c r="FX506" t="s">
        <v>360</v>
      </c>
      <c r="FY506" t="s">
        <v>360</v>
      </c>
      <c r="FZ506" t="s">
        <v>360</v>
      </c>
      <c r="GA506" t="s">
        <v>360</v>
      </c>
      <c r="GB506">
        <v>0</v>
      </c>
      <c r="GC506">
        <v>100</v>
      </c>
      <c r="GD506">
        <v>100</v>
      </c>
      <c r="GE506">
        <v>1.477</v>
      </c>
      <c r="GF506">
        <v>0.0515</v>
      </c>
      <c r="GG506">
        <v>0.394990895927804</v>
      </c>
      <c r="GH506">
        <v>0.00311535208462502</v>
      </c>
      <c r="GI506">
        <v>-2.16445174003142e-06</v>
      </c>
      <c r="GJ506">
        <v>9.0383515404126e-10</v>
      </c>
      <c r="GK506">
        <v>0.0515542376217994</v>
      </c>
      <c r="GL506">
        <v>0</v>
      </c>
      <c r="GM506">
        <v>0</v>
      </c>
      <c r="GN506">
        <v>0</v>
      </c>
      <c r="GO506">
        <v>18</v>
      </c>
      <c r="GP506">
        <v>2154</v>
      </c>
      <c r="GQ506">
        <v>2</v>
      </c>
      <c r="GR506">
        <v>17</v>
      </c>
      <c r="GS506">
        <v>1642.3</v>
      </c>
      <c r="GT506">
        <v>1642.5</v>
      </c>
      <c r="GU506">
        <v>1.59912</v>
      </c>
      <c r="GV506">
        <v>2.41821</v>
      </c>
      <c r="GW506">
        <v>1.99829</v>
      </c>
      <c r="GX506">
        <v>2.65869</v>
      </c>
      <c r="GY506">
        <v>2.09351</v>
      </c>
      <c r="GZ506">
        <v>2.3877</v>
      </c>
      <c r="HA506">
        <v>45.7768</v>
      </c>
      <c r="HB506">
        <v>14.0357</v>
      </c>
      <c r="HC506">
        <v>18</v>
      </c>
      <c r="HD506">
        <v>397.384</v>
      </c>
      <c r="HE506">
        <v>670.86</v>
      </c>
      <c r="HF506">
        <v>23.003</v>
      </c>
      <c r="HG506">
        <v>34.5301</v>
      </c>
      <c r="HH506">
        <v>30.0007</v>
      </c>
      <c r="HI506">
        <v>34.3742</v>
      </c>
      <c r="HJ506">
        <v>34.3571</v>
      </c>
      <c r="HK506">
        <v>32.0329</v>
      </c>
      <c r="HL506">
        <v>22.2197</v>
      </c>
      <c r="HM506">
        <v>3.6849</v>
      </c>
      <c r="HN506">
        <v>23</v>
      </c>
      <c r="HO506">
        <v>541.463</v>
      </c>
      <c r="HP506">
        <v>22.8898</v>
      </c>
      <c r="HQ506">
        <v>95.5423</v>
      </c>
      <c r="HR506">
        <v>98.9367</v>
      </c>
    </row>
    <row r="507" spans="1:226">
      <c r="A507">
        <v>491</v>
      </c>
      <c r="B507">
        <v>1656180340.6</v>
      </c>
      <c r="C507">
        <v>10544.0999999046</v>
      </c>
      <c r="D507" t="s">
        <v>1345</v>
      </c>
      <c r="E507" t="s">
        <v>1346</v>
      </c>
      <c r="F507">
        <v>5</v>
      </c>
      <c r="G507" t="s">
        <v>1286</v>
      </c>
      <c r="H507" t="s">
        <v>354</v>
      </c>
      <c r="I507">
        <v>1656180332.83214</v>
      </c>
      <c r="J507">
        <f>(K507)/1000</f>
        <v>0</v>
      </c>
      <c r="K507">
        <f>IF(BF507, AN507, AH507)</f>
        <v>0</v>
      </c>
      <c r="L507">
        <f>IF(BF507, AI507, AG507)</f>
        <v>0</v>
      </c>
      <c r="M507">
        <f>BH507 - IF(AU507&gt;1, L507*BB507*100.0/(AW507*BV507), 0)</f>
        <v>0</v>
      </c>
      <c r="N507">
        <f>((T507-J507/2)*M507-L507)/(T507+J507/2)</f>
        <v>0</v>
      </c>
      <c r="O507">
        <f>N507*(BO507+BP507)/1000.0</f>
        <v>0</v>
      </c>
      <c r="P507">
        <f>(BH507 - IF(AU507&gt;1, L507*BB507*100.0/(AW507*BV507), 0))*(BO507+BP507)/1000.0</f>
        <v>0</v>
      </c>
      <c r="Q507">
        <f>2.0/((1/S507-1/R507)+SIGN(S507)*SQRT((1/S507-1/R507)*(1/S507-1/R507) + 4*BC507/((BC507+1)*(BC507+1))*(2*1/S507*1/R507-1/R507*1/R507)))</f>
        <v>0</v>
      </c>
      <c r="R507">
        <f>IF(LEFT(BD507,1)&lt;&gt;"0",IF(LEFT(BD507,1)="1",3.0,BE507),$D$5+$E$5*(BV507*BO507/($K$5*1000))+$F$5*(BV507*BO507/($K$5*1000))*MAX(MIN(BB507,$J$5),$I$5)*MAX(MIN(BB507,$J$5),$I$5)+$G$5*MAX(MIN(BB507,$J$5),$I$5)*(BV507*BO507/($K$5*1000))+$H$5*(BV507*BO507/($K$5*1000))*(BV507*BO507/($K$5*1000)))</f>
        <v>0</v>
      </c>
      <c r="S507">
        <f>J507*(1000-(1000*0.61365*exp(17.502*W507/(240.97+W507))/(BO507+BP507)+BJ507)/2)/(1000*0.61365*exp(17.502*W507/(240.97+W507))/(BO507+BP507)-BJ507)</f>
        <v>0</v>
      </c>
      <c r="T507">
        <f>1/((BC507+1)/(Q507/1.6)+1/(R507/1.37)) + BC507/((BC507+1)/(Q507/1.6) + BC507/(R507/1.37))</f>
        <v>0</v>
      </c>
      <c r="U507">
        <f>(AX507*BA507)</f>
        <v>0</v>
      </c>
      <c r="V507">
        <f>(BQ507+(U507+2*0.95*5.67E-8*(((BQ507+$B$7)+273)^4-(BQ507+273)^4)-44100*J507)/(1.84*29.3*R507+8*0.95*5.67E-8*(BQ507+273)^3))</f>
        <v>0</v>
      </c>
      <c r="W507">
        <f>($C$7*BR507+$D$7*BS507+$E$7*V507)</f>
        <v>0</v>
      </c>
      <c r="X507">
        <f>0.61365*exp(17.502*W507/(240.97+W507))</f>
        <v>0</v>
      </c>
      <c r="Y507">
        <f>(Z507/AA507*100)</f>
        <v>0</v>
      </c>
      <c r="Z507">
        <f>BJ507*(BO507+BP507)/1000</f>
        <v>0</v>
      </c>
      <c r="AA507">
        <f>0.61365*exp(17.502*BQ507/(240.97+BQ507))</f>
        <v>0</v>
      </c>
      <c r="AB507">
        <f>(X507-BJ507*(BO507+BP507)/1000)</f>
        <v>0</v>
      </c>
      <c r="AC507">
        <f>(-J507*44100)</f>
        <v>0</v>
      </c>
      <c r="AD507">
        <f>2*29.3*R507*0.92*(BQ507-W507)</f>
        <v>0</v>
      </c>
      <c r="AE507">
        <f>2*0.95*5.67E-8*(((BQ507+$B$7)+273)^4-(W507+273)^4)</f>
        <v>0</v>
      </c>
      <c r="AF507">
        <f>U507+AE507+AC507+AD507</f>
        <v>0</v>
      </c>
      <c r="AG507">
        <f>BN507*AU507*(BI507-BH507*(1000-AU507*BK507)/(1000-AU507*BJ507))/(100*BB507)</f>
        <v>0</v>
      </c>
      <c r="AH507">
        <f>1000*BN507*AU507*(BJ507-BK507)/(100*BB507*(1000-AU507*BJ507))</f>
        <v>0</v>
      </c>
      <c r="AI507">
        <f>(AJ507 - AK507 - BO507*1E3/(8.314*(BQ507+273.15)) * AM507/BN507 * AL507) * BN507/(100*BB507) * (1000 - BK507)/1000</f>
        <v>0</v>
      </c>
      <c r="AJ507">
        <v>530.575930136959</v>
      </c>
      <c r="AK507">
        <v>500.760393939394</v>
      </c>
      <c r="AL507">
        <v>3.20175594120518</v>
      </c>
      <c r="AM507">
        <v>66.8780440013379</v>
      </c>
      <c r="AN507">
        <f>(AP507 - AO507 + BO507*1E3/(8.314*(BQ507+273.15)) * AR507/BN507 * AQ507) * BN507/(100*BB507) * 1000/(1000 - AP507)</f>
        <v>0</v>
      </c>
      <c r="AO507">
        <v>22.7622146297112</v>
      </c>
      <c r="AP507">
        <v>24.848972027972</v>
      </c>
      <c r="AQ507">
        <v>-0.00331921452124471</v>
      </c>
      <c r="AR507">
        <v>78.9649868564254</v>
      </c>
      <c r="AS507">
        <v>39</v>
      </c>
      <c r="AT507">
        <v>8</v>
      </c>
      <c r="AU507">
        <f>IF(AS507*$H$13&gt;=AW507,1.0,(AW507/(AW507-AS507*$H$13)))</f>
        <v>0</v>
      </c>
      <c r="AV507">
        <f>(AU507-1)*100</f>
        <v>0</v>
      </c>
      <c r="AW507">
        <f>MAX(0,($B$13+$C$13*BV507)/(1+$D$13*BV507)*BO507/(BQ507+273)*$E$13)</f>
        <v>0</v>
      </c>
      <c r="AX507">
        <f>$B$11*BW507+$C$11*BX507+$F$11*CI507*(1-CL507)</f>
        <v>0</v>
      </c>
      <c r="AY507">
        <f>AX507*AZ507</f>
        <v>0</v>
      </c>
      <c r="AZ507">
        <f>($B$11*$D$9+$C$11*$D$9+$F$11*((CV507+CN507)/MAX(CV507+CN507+CW507, 0.1)*$I$9+CW507/MAX(CV507+CN507+CW507, 0.1)*$J$9))/($B$11+$C$11+$F$11)</f>
        <v>0</v>
      </c>
      <c r="BA507">
        <f>($B$11*$K$9+$C$11*$K$9+$F$11*((CV507+CN507)/MAX(CV507+CN507+CW507, 0.1)*$P$9+CW507/MAX(CV507+CN507+CW507, 0.1)*$Q$9))/($B$11+$C$11+$F$11)</f>
        <v>0</v>
      </c>
      <c r="BB507">
        <v>2.18</v>
      </c>
      <c r="BC507">
        <v>0.5</v>
      </c>
      <c r="BD507" t="s">
        <v>355</v>
      </c>
      <c r="BE507">
        <v>2</v>
      </c>
      <c r="BF507" t="b">
        <v>1</v>
      </c>
      <c r="BG507">
        <v>1656180332.83214</v>
      </c>
      <c r="BH507">
        <v>465.691857142857</v>
      </c>
      <c r="BI507">
        <v>503.959678571429</v>
      </c>
      <c r="BJ507">
        <v>24.8628964285714</v>
      </c>
      <c r="BK507">
        <v>22.792425</v>
      </c>
      <c r="BL507">
        <v>464.226892857143</v>
      </c>
      <c r="BM507">
        <v>24.81135</v>
      </c>
      <c r="BN507">
        <v>500.02725</v>
      </c>
      <c r="BO507">
        <v>76.2929785714286</v>
      </c>
      <c r="BP507">
        <v>0.100019164285714</v>
      </c>
      <c r="BQ507">
        <v>28.0654357142857</v>
      </c>
      <c r="BR507">
        <v>28.3970107142857</v>
      </c>
      <c r="BS507">
        <v>999.9</v>
      </c>
      <c r="BT507">
        <v>0</v>
      </c>
      <c r="BU507">
        <v>0</v>
      </c>
      <c r="BV507">
        <v>9993.50071428572</v>
      </c>
      <c r="BW507">
        <v>0</v>
      </c>
      <c r="BX507">
        <v>1886.93714285714</v>
      </c>
      <c r="BY507">
        <v>-38.2677571428571</v>
      </c>
      <c r="BZ507">
        <v>477.565321428571</v>
      </c>
      <c r="CA507">
        <v>515.713607142857</v>
      </c>
      <c r="CB507">
        <v>2.0704775</v>
      </c>
      <c r="CC507">
        <v>503.959678571429</v>
      </c>
      <c r="CD507">
        <v>22.792425</v>
      </c>
      <c r="CE507">
        <v>1.896865</v>
      </c>
      <c r="CF507">
        <v>1.73890285714286</v>
      </c>
      <c r="CG507">
        <v>16.6087321428571</v>
      </c>
      <c r="CH507">
        <v>15.2481142857143</v>
      </c>
      <c r="CI507">
        <v>1999.9875</v>
      </c>
      <c r="CJ507">
        <v>0.979992964285714</v>
      </c>
      <c r="CK507">
        <v>0.0200069035714286</v>
      </c>
      <c r="CL507">
        <v>0</v>
      </c>
      <c r="CM507">
        <v>2.50986428571429</v>
      </c>
      <c r="CN507">
        <v>0</v>
      </c>
      <c r="CO507">
        <v>2902.15214285714</v>
      </c>
      <c r="CP507">
        <v>16705.275</v>
      </c>
      <c r="CQ507">
        <v>47.812</v>
      </c>
      <c r="CR507">
        <v>50.2721428571429</v>
      </c>
      <c r="CS507">
        <v>48.875</v>
      </c>
      <c r="CT507">
        <v>47.839</v>
      </c>
      <c r="CU507">
        <v>47.09125</v>
      </c>
      <c r="CV507">
        <v>1959.97607142857</v>
      </c>
      <c r="CW507">
        <v>40.0114285714286</v>
      </c>
      <c r="CX507">
        <v>0</v>
      </c>
      <c r="CY507">
        <v>1656180339.6</v>
      </c>
      <c r="CZ507">
        <v>0</v>
      </c>
      <c r="DA507">
        <v>0</v>
      </c>
      <c r="DB507" t="s">
        <v>356</v>
      </c>
      <c r="DC507">
        <v>1656081796.1</v>
      </c>
      <c r="DD507">
        <v>1656081786.6</v>
      </c>
      <c r="DE507">
        <v>0</v>
      </c>
      <c r="DF507">
        <v>0.447</v>
      </c>
      <c r="DG507">
        <v>0.012</v>
      </c>
      <c r="DH507">
        <v>1.816</v>
      </c>
      <c r="DI507">
        <v>-0.091</v>
      </c>
      <c r="DJ507">
        <v>420</v>
      </c>
      <c r="DK507">
        <v>13</v>
      </c>
      <c r="DL507">
        <v>0.64</v>
      </c>
      <c r="DM507">
        <v>0.22</v>
      </c>
      <c r="DN507">
        <v>-37.3063675</v>
      </c>
      <c r="DO507">
        <v>-16.3814487804877</v>
      </c>
      <c r="DP507">
        <v>1.63259430162357</v>
      </c>
      <c r="DQ507">
        <v>0</v>
      </c>
      <c r="DR507">
        <v>2.0584885</v>
      </c>
      <c r="DS507">
        <v>0.278731181988738</v>
      </c>
      <c r="DT507">
        <v>0.0324246186986061</v>
      </c>
      <c r="DU507">
        <v>0</v>
      </c>
      <c r="DV507">
        <v>0</v>
      </c>
      <c r="DW507">
        <v>2</v>
      </c>
      <c r="DX507" t="s">
        <v>357</v>
      </c>
      <c r="DY507">
        <v>2.80184</v>
      </c>
      <c r="DZ507">
        <v>2.7165</v>
      </c>
      <c r="EA507">
        <v>0.0852906</v>
      </c>
      <c r="EB507">
        <v>0.090356</v>
      </c>
      <c r="EC507">
        <v>0.0885005</v>
      </c>
      <c r="ED507">
        <v>0.082629</v>
      </c>
      <c r="EE507">
        <v>25445.5</v>
      </c>
      <c r="EF507">
        <v>21981.9</v>
      </c>
      <c r="EG507">
        <v>24937.8</v>
      </c>
      <c r="EH507">
        <v>23566.2</v>
      </c>
      <c r="EI507">
        <v>38881</v>
      </c>
      <c r="EJ507">
        <v>35831.9</v>
      </c>
      <c r="EK507">
        <v>45175.3</v>
      </c>
      <c r="EL507">
        <v>42105.2</v>
      </c>
      <c r="EM507">
        <v>1.6565</v>
      </c>
      <c r="EN507">
        <v>2.06023</v>
      </c>
      <c r="EO507">
        <v>-0.0594556</v>
      </c>
      <c r="EP507">
        <v>0</v>
      </c>
      <c r="EQ507">
        <v>29.4062</v>
      </c>
      <c r="ER507">
        <v>999.9</v>
      </c>
      <c r="ES507">
        <v>26.889</v>
      </c>
      <c r="ET507">
        <v>42.067</v>
      </c>
      <c r="EU507">
        <v>29.154</v>
      </c>
      <c r="EV507">
        <v>53.4284</v>
      </c>
      <c r="EW507">
        <v>33.9343</v>
      </c>
      <c r="EX507">
        <v>2</v>
      </c>
      <c r="EY507">
        <v>0.576822</v>
      </c>
      <c r="EZ507">
        <v>5.3181</v>
      </c>
      <c r="FA507">
        <v>20.1619</v>
      </c>
      <c r="FB507">
        <v>5.23301</v>
      </c>
      <c r="FC507">
        <v>11.992</v>
      </c>
      <c r="FD507">
        <v>4.9557</v>
      </c>
      <c r="FE507">
        <v>3.30395</v>
      </c>
      <c r="FF507">
        <v>9999</v>
      </c>
      <c r="FG507">
        <v>313.8</v>
      </c>
      <c r="FH507">
        <v>3960.5</v>
      </c>
      <c r="FI507">
        <v>9999</v>
      </c>
      <c r="FJ507">
        <v>1.86813</v>
      </c>
      <c r="FK507">
        <v>1.86401</v>
      </c>
      <c r="FL507">
        <v>1.87134</v>
      </c>
      <c r="FM507">
        <v>1.8626</v>
      </c>
      <c r="FN507">
        <v>1.86188</v>
      </c>
      <c r="FO507">
        <v>1.8682</v>
      </c>
      <c r="FP507">
        <v>1.85837</v>
      </c>
      <c r="FQ507">
        <v>1.86453</v>
      </c>
      <c r="FR507">
        <v>5</v>
      </c>
      <c r="FS507">
        <v>0</v>
      </c>
      <c r="FT507">
        <v>0</v>
      </c>
      <c r="FU507">
        <v>0</v>
      </c>
      <c r="FV507" t="s">
        <v>358</v>
      </c>
      <c r="FW507" t="s">
        <v>359</v>
      </c>
      <c r="FX507" t="s">
        <v>360</v>
      </c>
      <c r="FY507" t="s">
        <v>360</v>
      </c>
      <c r="FZ507" t="s">
        <v>360</v>
      </c>
      <c r="GA507" t="s">
        <v>360</v>
      </c>
      <c r="GB507">
        <v>0</v>
      </c>
      <c r="GC507">
        <v>100</v>
      </c>
      <c r="GD507">
        <v>100</v>
      </c>
      <c r="GE507">
        <v>1.505</v>
      </c>
      <c r="GF507">
        <v>0.0516</v>
      </c>
      <c r="GG507">
        <v>0.394990895927804</v>
      </c>
      <c r="GH507">
        <v>0.00311535208462502</v>
      </c>
      <c r="GI507">
        <v>-2.16445174003142e-06</v>
      </c>
      <c r="GJ507">
        <v>9.0383515404126e-10</v>
      </c>
      <c r="GK507">
        <v>0.0515542376217994</v>
      </c>
      <c r="GL507">
        <v>0</v>
      </c>
      <c r="GM507">
        <v>0</v>
      </c>
      <c r="GN507">
        <v>0</v>
      </c>
      <c r="GO507">
        <v>18</v>
      </c>
      <c r="GP507">
        <v>2154</v>
      </c>
      <c r="GQ507">
        <v>2</v>
      </c>
      <c r="GR507">
        <v>17</v>
      </c>
      <c r="GS507">
        <v>1642.4</v>
      </c>
      <c r="GT507">
        <v>1642.6</v>
      </c>
      <c r="GU507">
        <v>1.64551</v>
      </c>
      <c r="GV507">
        <v>2.42432</v>
      </c>
      <c r="GW507">
        <v>1.99829</v>
      </c>
      <c r="GX507">
        <v>2.65869</v>
      </c>
      <c r="GY507">
        <v>2.09351</v>
      </c>
      <c r="GZ507">
        <v>2.35107</v>
      </c>
      <c r="HA507">
        <v>45.8056</v>
      </c>
      <c r="HB507">
        <v>14.0357</v>
      </c>
      <c r="HC507">
        <v>18</v>
      </c>
      <c r="HD507">
        <v>397.472</v>
      </c>
      <c r="HE507">
        <v>670.762</v>
      </c>
      <c r="HF507">
        <v>23.0033</v>
      </c>
      <c r="HG507">
        <v>34.5373</v>
      </c>
      <c r="HH507">
        <v>30.0006</v>
      </c>
      <c r="HI507">
        <v>34.3797</v>
      </c>
      <c r="HJ507">
        <v>34.362</v>
      </c>
      <c r="HK507">
        <v>32.96</v>
      </c>
      <c r="HL507">
        <v>21.9279</v>
      </c>
      <c r="HM507">
        <v>3.6849</v>
      </c>
      <c r="HN507">
        <v>23</v>
      </c>
      <c r="HO507">
        <v>554.961</v>
      </c>
      <c r="HP507">
        <v>22.8898</v>
      </c>
      <c r="HQ507">
        <v>95.542</v>
      </c>
      <c r="HR507">
        <v>98.9359</v>
      </c>
    </row>
    <row r="508" spans="1:226">
      <c r="A508">
        <v>492</v>
      </c>
      <c r="B508">
        <v>1656180345.6</v>
      </c>
      <c r="C508">
        <v>10549.0999999046</v>
      </c>
      <c r="D508" t="s">
        <v>1347</v>
      </c>
      <c r="E508" t="s">
        <v>1348</v>
      </c>
      <c r="F508">
        <v>5</v>
      </c>
      <c r="G508" t="s">
        <v>1286</v>
      </c>
      <c r="H508" t="s">
        <v>354</v>
      </c>
      <c r="I508">
        <v>1656180338.11852</v>
      </c>
      <c r="J508">
        <f>(K508)/1000</f>
        <v>0</v>
      </c>
      <c r="K508">
        <f>IF(BF508, AN508, AH508)</f>
        <v>0</v>
      </c>
      <c r="L508">
        <f>IF(BF508, AI508, AG508)</f>
        <v>0</v>
      </c>
      <c r="M508">
        <f>BH508 - IF(AU508&gt;1, L508*BB508*100.0/(AW508*BV508), 0)</f>
        <v>0</v>
      </c>
      <c r="N508">
        <f>((T508-J508/2)*M508-L508)/(T508+J508/2)</f>
        <v>0</v>
      </c>
      <c r="O508">
        <f>N508*(BO508+BP508)/1000.0</f>
        <v>0</v>
      </c>
      <c r="P508">
        <f>(BH508 - IF(AU508&gt;1, L508*BB508*100.0/(AW508*BV508), 0))*(BO508+BP508)/1000.0</f>
        <v>0</v>
      </c>
      <c r="Q508">
        <f>2.0/((1/S508-1/R508)+SIGN(S508)*SQRT((1/S508-1/R508)*(1/S508-1/R508) + 4*BC508/((BC508+1)*(BC508+1))*(2*1/S508*1/R508-1/R508*1/R508)))</f>
        <v>0</v>
      </c>
      <c r="R508">
        <f>IF(LEFT(BD508,1)&lt;&gt;"0",IF(LEFT(BD508,1)="1",3.0,BE508),$D$5+$E$5*(BV508*BO508/($K$5*1000))+$F$5*(BV508*BO508/($K$5*1000))*MAX(MIN(BB508,$J$5),$I$5)*MAX(MIN(BB508,$J$5),$I$5)+$G$5*MAX(MIN(BB508,$J$5),$I$5)*(BV508*BO508/($K$5*1000))+$H$5*(BV508*BO508/($K$5*1000))*(BV508*BO508/($K$5*1000)))</f>
        <v>0</v>
      </c>
      <c r="S508">
        <f>J508*(1000-(1000*0.61365*exp(17.502*W508/(240.97+W508))/(BO508+BP508)+BJ508)/2)/(1000*0.61365*exp(17.502*W508/(240.97+W508))/(BO508+BP508)-BJ508)</f>
        <v>0</v>
      </c>
      <c r="T508">
        <f>1/((BC508+1)/(Q508/1.6)+1/(R508/1.37)) + BC508/((BC508+1)/(Q508/1.6) + BC508/(R508/1.37))</f>
        <v>0</v>
      </c>
      <c r="U508">
        <f>(AX508*BA508)</f>
        <v>0</v>
      </c>
      <c r="V508">
        <f>(BQ508+(U508+2*0.95*5.67E-8*(((BQ508+$B$7)+273)^4-(BQ508+273)^4)-44100*J508)/(1.84*29.3*R508+8*0.95*5.67E-8*(BQ508+273)^3))</f>
        <v>0</v>
      </c>
      <c r="W508">
        <f>($C$7*BR508+$D$7*BS508+$E$7*V508)</f>
        <v>0</v>
      </c>
      <c r="X508">
        <f>0.61365*exp(17.502*W508/(240.97+W508))</f>
        <v>0</v>
      </c>
      <c r="Y508">
        <f>(Z508/AA508*100)</f>
        <v>0</v>
      </c>
      <c r="Z508">
        <f>BJ508*(BO508+BP508)/1000</f>
        <v>0</v>
      </c>
      <c r="AA508">
        <f>0.61365*exp(17.502*BQ508/(240.97+BQ508))</f>
        <v>0</v>
      </c>
      <c r="AB508">
        <f>(X508-BJ508*(BO508+BP508)/1000)</f>
        <v>0</v>
      </c>
      <c r="AC508">
        <f>(-J508*44100)</f>
        <v>0</v>
      </c>
      <c r="AD508">
        <f>2*29.3*R508*0.92*(BQ508-W508)</f>
        <v>0</v>
      </c>
      <c r="AE508">
        <f>2*0.95*5.67E-8*(((BQ508+$B$7)+273)^4-(W508+273)^4)</f>
        <v>0</v>
      </c>
      <c r="AF508">
        <f>U508+AE508+AC508+AD508</f>
        <v>0</v>
      </c>
      <c r="AG508">
        <f>BN508*AU508*(BI508-BH508*(1000-AU508*BK508)/(1000-AU508*BJ508))/(100*BB508)</f>
        <v>0</v>
      </c>
      <c r="AH508">
        <f>1000*BN508*AU508*(BJ508-BK508)/(100*BB508*(1000-AU508*BJ508))</f>
        <v>0</v>
      </c>
      <c r="AI508">
        <f>(AJ508 - AK508 - BO508*1E3/(8.314*(BQ508+273.15)) * AM508/BN508 * AL508) * BN508/(100*BB508) * (1000 - BK508)/1000</f>
        <v>0</v>
      </c>
      <c r="AJ508">
        <v>547.912126502518</v>
      </c>
      <c r="AK508">
        <v>517.188824242424</v>
      </c>
      <c r="AL508">
        <v>3.31884240473761</v>
      </c>
      <c r="AM508">
        <v>66.8780440013379</v>
      </c>
      <c r="AN508">
        <f>(AP508 - AO508 + BO508*1E3/(8.314*(BQ508+273.15)) * AR508/BN508 * AQ508) * BN508/(100*BB508) * 1000/(1000 - AP508)</f>
        <v>0</v>
      </c>
      <c r="AO508">
        <v>22.7917621730769</v>
      </c>
      <c r="AP508">
        <v>24.8502230769231</v>
      </c>
      <c r="AQ508">
        <v>-9.92852594063928e-05</v>
      </c>
      <c r="AR508">
        <v>78.9649868564254</v>
      </c>
      <c r="AS508">
        <v>39</v>
      </c>
      <c r="AT508">
        <v>8</v>
      </c>
      <c r="AU508">
        <f>IF(AS508*$H$13&gt;=AW508,1.0,(AW508/(AW508-AS508*$H$13)))</f>
        <v>0</v>
      </c>
      <c r="AV508">
        <f>(AU508-1)*100</f>
        <v>0</v>
      </c>
      <c r="AW508">
        <f>MAX(0,($B$13+$C$13*BV508)/(1+$D$13*BV508)*BO508/(BQ508+273)*$E$13)</f>
        <v>0</v>
      </c>
      <c r="AX508">
        <f>$B$11*BW508+$C$11*BX508+$F$11*CI508*(1-CL508)</f>
        <v>0</v>
      </c>
      <c r="AY508">
        <f>AX508*AZ508</f>
        <v>0</v>
      </c>
      <c r="AZ508">
        <f>($B$11*$D$9+$C$11*$D$9+$F$11*((CV508+CN508)/MAX(CV508+CN508+CW508, 0.1)*$I$9+CW508/MAX(CV508+CN508+CW508, 0.1)*$J$9))/($B$11+$C$11+$F$11)</f>
        <v>0</v>
      </c>
      <c r="BA508">
        <f>($B$11*$K$9+$C$11*$K$9+$F$11*((CV508+CN508)/MAX(CV508+CN508+CW508, 0.1)*$P$9+CW508/MAX(CV508+CN508+CW508, 0.1)*$Q$9))/($B$11+$C$11+$F$11)</f>
        <v>0</v>
      </c>
      <c r="BB508">
        <v>2.18</v>
      </c>
      <c r="BC508">
        <v>0.5</v>
      </c>
      <c r="BD508" t="s">
        <v>355</v>
      </c>
      <c r="BE508">
        <v>2</v>
      </c>
      <c r="BF508" t="b">
        <v>1</v>
      </c>
      <c r="BG508">
        <v>1656180338.11852</v>
      </c>
      <c r="BH508">
        <v>482.158148148148</v>
      </c>
      <c r="BI508">
        <v>521.559111111111</v>
      </c>
      <c r="BJ508">
        <v>24.8554888888889</v>
      </c>
      <c r="BK508">
        <v>22.7783925925926</v>
      </c>
      <c r="BL508">
        <v>480.665592592593</v>
      </c>
      <c r="BM508">
        <v>24.8039444444444</v>
      </c>
      <c r="BN508">
        <v>500.035925925926</v>
      </c>
      <c r="BO508">
        <v>76.293262962963</v>
      </c>
      <c r="BP508">
        <v>0.100025859259259</v>
      </c>
      <c r="BQ508">
        <v>28.0657592592593</v>
      </c>
      <c r="BR508">
        <v>28.4325555555556</v>
      </c>
      <c r="BS508">
        <v>999.9</v>
      </c>
      <c r="BT508">
        <v>0</v>
      </c>
      <c r="BU508">
        <v>0</v>
      </c>
      <c r="BV508">
        <v>9990.85925925926</v>
      </c>
      <c r="BW508">
        <v>0</v>
      </c>
      <c r="BX508">
        <v>1790.63962962963</v>
      </c>
      <c r="BY508">
        <v>-39.4008148148148</v>
      </c>
      <c r="BZ508">
        <v>494.447851851852</v>
      </c>
      <c r="CA508">
        <v>533.716407407407</v>
      </c>
      <c r="CB508">
        <v>2.07710444444444</v>
      </c>
      <c r="CC508">
        <v>521.559111111111</v>
      </c>
      <c r="CD508">
        <v>22.7783925925926</v>
      </c>
      <c r="CE508">
        <v>1.89630740740741</v>
      </c>
      <c r="CF508">
        <v>1.73783851851852</v>
      </c>
      <c r="CG508">
        <v>16.6040962962963</v>
      </c>
      <c r="CH508">
        <v>15.2385925925926</v>
      </c>
      <c r="CI508">
        <v>1999.97703703704</v>
      </c>
      <c r="CJ508">
        <v>0.979993</v>
      </c>
      <c r="CK508">
        <v>0.0200068666666667</v>
      </c>
      <c r="CL508">
        <v>0</v>
      </c>
      <c r="CM508">
        <v>2.49508888888889</v>
      </c>
      <c r="CN508">
        <v>0</v>
      </c>
      <c r="CO508">
        <v>2898.79814814815</v>
      </c>
      <c r="CP508">
        <v>16705.1851851852</v>
      </c>
      <c r="CQ508">
        <v>47.8166666666667</v>
      </c>
      <c r="CR508">
        <v>50.2706666666667</v>
      </c>
      <c r="CS508">
        <v>48.875</v>
      </c>
      <c r="CT508">
        <v>47.861</v>
      </c>
      <c r="CU508">
        <v>47.1133333333333</v>
      </c>
      <c r="CV508">
        <v>1959.96592592593</v>
      </c>
      <c r="CW508">
        <v>40.0111111111111</v>
      </c>
      <c r="CX508">
        <v>0</v>
      </c>
      <c r="CY508">
        <v>1656180344.4</v>
      </c>
      <c r="CZ508">
        <v>0</v>
      </c>
      <c r="DA508">
        <v>0</v>
      </c>
      <c r="DB508" t="s">
        <v>356</v>
      </c>
      <c r="DC508">
        <v>1656081796.1</v>
      </c>
      <c r="DD508">
        <v>1656081786.6</v>
      </c>
      <c r="DE508">
        <v>0</v>
      </c>
      <c r="DF508">
        <v>0.447</v>
      </c>
      <c r="DG508">
        <v>0.012</v>
      </c>
      <c r="DH508">
        <v>1.816</v>
      </c>
      <c r="DI508">
        <v>-0.091</v>
      </c>
      <c r="DJ508">
        <v>420</v>
      </c>
      <c r="DK508">
        <v>13</v>
      </c>
      <c r="DL508">
        <v>0.64</v>
      </c>
      <c r="DM508">
        <v>0.22</v>
      </c>
      <c r="DN508">
        <v>-38.804485</v>
      </c>
      <c r="DO508">
        <v>-11.9241545966227</v>
      </c>
      <c r="DP508">
        <v>1.20210242961031</v>
      </c>
      <c r="DQ508">
        <v>0</v>
      </c>
      <c r="DR508">
        <v>2.0665565</v>
      </c>
      <c r="DS508">
        <v>0.0525106941838585</v>
      </c>
      <c r="DT508">
        <v>0.0271294219943957</v>
      </c>
      <c r="DU508">
        <v>1</v>
      </c>
      <c r="DV508">
        <v>1</v>
      </c>
      <c r="DW508">
        <v>2</v>
      </c>
      <c r="DX508" t="s">
        <v>375</v>
      </c>
      <c r="DY508">
        <v>2.80149</v>
      </c>
      <c r="DZ508">
        <v>2.71659</v>
      </c>
      <c r="EA508">
        <v>0.0873432</v>
      </c>
      <c r="EB508">
        <v>0.0925376</v>
      </c>
      <c r="EC508">
        <v>0.0885089</v>
      </c>
      <c r="ED508">
        <v>0.0826628</v>
      </c>
      <c r="EE508">
        <v>25388</v>
      </c>
      <c r="EF508">
        <v>21928.4</v>
      </c>
      <c r="EG508">
        <v>24937.4</v>
      </c>
      <c r="EH508">
        <v>23565.4</v>
      </c>
      <c r="EI508">
        <v>38880.4</v>
      </c>
      <c r="EJ508">
        <v>35829.2</v>
      </c>
      <c r="EK508">
        <v>45174.9</v>
      </c>
      <c r="EL508">
        <v>42103.6</v>
      </c>
      <c r="EM508">
        <v>1.65675</v>
      </c>
      <c r="EN508">
        <v>2.0603</v>
      </c>
      <c r="EO508">
        <v>-0.060387</v>
      </c>
      <c r="EP508">
        <v>0</v>
      </c>
      <c r="EQ508">
        <v>29.4214</v>
      </c>
      <c r="ER508">
        <v>999.9</v>
      </c>
      <c r="ES508">
        <v>26.859</v>
      </c>
      <c r="ET508">
        <v>42.067</v>
      </c>
      <c r="EU508">
        <v>29.1225</v>
      </c>
      <c r="EV508">
        <v>53.4084</v>
      </c>
      <c r="EW508">
        <v>33.8421</v>
      </c>
      <c r="EX508">
        <v>2</v>
      </c>
      <c r="EY508">
        <v>0.577622</v>
      </c>
      <c r="EZ508">
        <v>5.33338</v>
      </c>
      <c r="FA508">
        <v>20.1616</v>
      </c>
      <c r="FB508">
        <v>5.23346</v>
      </c>
      <c r="FC508">
        <v>11.992</v>
      </c>
      <c r="FD508">
        <v>4.9557</v>
      </c>
      <c r="FE508">
        <v>3.304</v>
      </c>
      <c r="FF508">
        <v>9999</v>
      </c>
      <c r="FG508">
        <v>313.8</v>
      </c>
      <c r="FH508">
        <v>3960.8</v>
      </c>
      <c r="FI508">
        <v>9999</v>
      </c>
      <c r="FJ508">
        <v>1.86813</v>
      </c>
      <c r="FK508">
        <v>1.86401</v>
      </c>
      <c r="FL508">
        <v>1.87134</v>
      </c>
      <c r="FM508">
        <v>1.86259</v>
      </c>
      <c r="FN508">
        <v>1.86188</v>
      </c>
      <c r="FO508">
        <v>1.86817</v>
      </c>
      <c r="FP508">
        <v>1.85837</v>
      </c>
      <c r="FQ508">
        <v>1.86449</v>
      </c>
      <c r="FR508">
        <v>5</v>
      </c>
      <c r="FS508">
        <v>0</v>
      </c>
      <c r="FT508">
        <v>0</v>
      </c>
      <c r="FU508">
        <v>0</v>
      </c>
      <c r="FV508" t="s">
        <v>358</v>
      </c>
      <c r="FW508" t="s">
        <v>359</v>
      </c>
      <c r="FX508" t="s">
        <v>360</v>
      </c>
      <c r="FY508" t="s">
        <v>360</v>
      </c>
      <c r="FZ508" t="s">
        <v>360</v>
      </c>
      <c r="GA508" t="s">
        <v>360</v>
      </c>
      <c r="GB508">
        <v>0</v>
      </c>
      <c r="GC508">
        <v>100</v>
      </c>
      <c r="GD508">
        <v>100</v>
      </c>
      <c r="GE508">
        <v>1.532</v>
      </c>
      <c r="GF508">
        <v>0.0516</v>
      </c>
      <c r="GG508">
        <v>0.394990895927804</v>
      </c>
      <c r="GH508">
        <v>0.00311535208462502</v>
      </c>
      <c r="GI508">
        <v>-2.16445174003142e-06</v>
      </c>
      <c r="GJ508">
        <v>9.0383515404126e-10</v>
      </c>
      <c r="GK508">
        <v>0.0515542376217994</v>
      </c>
      <c r="GL508">
        <v>0</v>
      </c>
      <c r="GM508">
        <v>0</v>
      </c>
      <c r="GN508">
        <v>0</v>
      </c>
      <c r="GO508">
        <v>18</v>
      </c>
      <c r="GP508">
        <v>2154</v>
      </c>
      <c r="GQ508">
        <v>2</v>
      </c>
      <c r="GR508">
        <v>17</v>
      </c>
      <c r="GS508">
        <v>1642.5</v>
      </c>
      <c r="GT508">
        <v>1642.7</v>
      </c>
      <c r="GU508">
        <v>1.68091</v>
      </c>
      <c r="GV508">
        <v>2.41211</v>
      </c>
      <c r="GW508">
        <v>1.99829</v>
      </c>
      <c r="GX508">
        <v>2.65869</v>
      </c>
      <c r="GY508">
        <v>2.09351</v>
      </c>
      <c r="GZ508">
        <v>2.38403</v>
      </c>
      <c r="HA508">
        <v>45.8056</v>
      </c>
      <c r="HB508">
        <v>14.027</v>
      </c>
      <c r="HC508">
        <v>18</v>
      </c>
      <c r="HD508">
        <v>397.643</v>
      </c>
      <c r="HE508">
        <v>670.895</v>
      </c>
      <c r="HF508">
        <v>23.0032</v>
      </c>
      <c r="HG508">
        <v>34.5443</v>
      </c>
      <c r="HH508">
        <v>30.0008</v>
      </c>
      <c r="HI508">
        <v>34.3851</v>
      </c>
      <c r="HJ508">
        <v>34.3682</v>
      </c>
      <c r="HK508">
        <v>33.8024</v>
      </c>
      <c r="HL508">
        <v>21.6484</v>
      </c>
      <c r="HM508">
        <v>3.6849</v>
      </c>
      <c r="HN508">
        <v>23</v>
      </c>
      <c r="HO508">
        <v>575.098</v>
      </c>
      <c r="HP508">
        <v>22.8898</v>
      </c>
      <c r="HQ508">
        <v>95.5409</v>
      </c>
      <c r="HR508">
        <v>98.9321</v>
      </c>
    </row>
    <row r="509" spans="1:226">
      <c r="A509">
        <v>493</v>
      </c>
      <c r="B509">
        <v>1656180350.6</v>
      </c>
      <c r="C509">
        <v>10554.0999999046</v>
      </c>
      <c r="D509" t="s">
        <v>1349</v>
      </c>
      <c r="E509" t="s">
        <v>1350</v>
      </c>
      <c r="F509">
        <v>5</v>
      </c>
      <c r="G509" t="s">
        <v>1286</v>
      </c>
      <c r="H509" t="s">
        <v>354</v>
      </c>
      <c r="I509">
        <v>1656180342.83214</v>
      </c>
      <c r="J509">
        <f>(K509)/1000</f>
        <v>0</v>
      </c>
      <c r="K509">
        <f>IF(BF509, AN509, AH509)</f>
        <v>0</v>
      </c>
      <c r="L509">
        <f>IF(BF509, AI509, AG509)</f>
        <v>0</v>
      </c>
      <c r="M509">
        <f>BH509 - IF(AU509&gt;1, L509*BB509*100.0/(AW509*BV509), 0)</f>
        <v>0</v>
      </c>
      <c r="N509">
        <f>((T509-J509/2)*M509-L509)/(T509+J509/2)</f>
        <v>0</v>
      </c>
      <c r="O509">
        <f>N509*(BO509+BP509)/1000.0</f>
        <v>0</v>
      </c>
      <c r="P509">
        <f>(BH509 - IF(AU509&gt;1, L509*BB509*100.0/(AW509*BV509), 0))*(BO509+BP509)/1000.0</f>
        <v>0</v>
      </c>
      <c r="Q509">
        <f>2.0/((1/S509-1/R509)+SIGN(S509)*SQRT((1/S509-1/R509)*(1/S509-1/R509) + 4*BC509/((BC509+1)*(BC509+1))*(2*1/S509*1/R509-1/R509*1/R509)))</f>
        <v>0</v>
      </c>
      <c r="R509">
        <f>IF(LEFT(BD509,1)&lt;&gt;"0",IF(LEFT(BD509,1)="1",3.0,BE509),$D$5+$E$5*(BV509*BO509/($K$5*1000))+$F$5*(BV509*BO509/($K$5*1000))*MAX(MIN(BB509,$J$5),$I$5)*MAX(MIN(BB509,$J$5),$I$5)+$G$5*MAX(MIN(BB509,$J$5),$I$5)*(BV509*BO509/($K$5*1000))+$H$5*(BV509*BO509/($K$5*1000))*(BV509*BO509/($K$5*1000)))</f>
        <v>0</v>
      </c>
      <c r="S509">
        <f>J509*(1000-(1000*0.61365*exp(17.502*W509/(240.97+W509))/(BO509+BP509)+BJ509)/2)/(1000*0.61365*exp(17.502*W509/(240.97+W509))/(BO509+BP509)-BJ509)</f>
        <v>0</v>
      </c>
      <c r="T509">
        <f>1/((BC509+1)/(Q509/1.6)+1/(R509/1.37)) + BC509/((BC509+1)/(Q509/1.6) + BC509/(R509/1.37))</f>
        <v>0</v>
      </c>
      <c r="U509">
        <f>(AX509*BA509)</f>
        <v>0</v>
      </c>
      <c r="V509">
        <f>(BQ509+(U509+2*0.95*5.67E-8*(((BQ509+$B$7)+273)^4-(BQ509+273)^4)-44100*J509)/(1.84*29.3*R509+8*0.95*5.67E-8*(BQ509+273)^3))</f>
        <v>0</v>
      </c>
      <c r="W509">
        <f>($C$7*BR509+$D$7*BS509+$E$7*V509)</f>
        <v>0</v>
      </c>
      <c r="X509">
        <f>0.61365*exp(17.502*W509/(240.97+W509))</f>
        <v>0</v>
      </c>
      <c r="Y509">
        <f>(Z509/AA509*100)</f>
        <v>0</v>
      </c>
      <c r="Z509">
        <f>BJ509*(BO509+BP509)/1000</f>
        <v>0</v>
      </c>
      <c r="AA509">
        <f>0.61365*exp(17.502*BQ509/(240.97+BQ509))</f>
        <v>0</v>
      </c>
      <c r="AB509">
        <f>(X509-BJ509*(BO509+BP509)/1000)</f>
        <v>0</v>
      </c>
      <c r="AC509">
        <f>(-J509*44100)</f>
        <v>0</v>
      </c>
      <c r="AD509">
        <f>2*29.3*R509*0.92*(BQ509-W509)</f>
        <v>0</v>
      </c>
      <c r="AE509">
        <f>2*0.95*5.67E-8*(((BQ509+$B$7)+273)^4-(W509+273)^4)</f>
        <v>0</v>
      </c>
      <c r="AF509">
        <f>U509+AE509+AC509+AD509</f>
        <v>0</v>
      </c>
      <c r="AG509">
        <f>BN509*AU509*(BI509-BH509*(1000-AU509*BK509)/(1000-AU509*BJ509))/(100*BB509)</f>
        <v>0</v>
      </c>
      <c r="AH509">
        <f>1000*BN509*AU509*(BJ509-BK509)/(100*BB509*(1000-AU509*BJ509))</f>
        <v>0</v>
      </c>
      <c r="AI509">
        <f>(AJ509 - AK509 - BO509*1E3/(8.314*(BQ509+273.15)) * AM509/BN509 * AL509) * BN509/(100*BB509) * (1000 - BK509)/1000</f>
        <v>0</v>
      </c>
      <c r="AJ509">
        <v>565.592853389224</v>
      </c>
      <c r="AK509">
        <v>533.980036363636</v>
      </c>
      <c r="AL509">
        <v>3.39726621238278</v>
      </c>
      <c r="AM509">
        <v>66.8780440013379</v>
      </c>
      <c r="AN509">
        <f>(AP509 - AO509 + BO509*1E3/(8.314*(BQ509+273.15)) * AR509/BN509 * AQ509) * BN509/(100*BB509) * 1000/(1000 - AP509)</f>
        <v>0</v>
      </c>
      <c r="AO509">
        <v>22.8066118718572</v>
      </c>
      <c r="AP509">
        <v>24.8597594405595</v>
      </c>
      <c r="AQ509">
        <v>-7.40236463754221e-06</v>
      </c>
      <c r="AR509">
        <v>78.9649868564254</v>
      </c>
      <c r="AS509">
        <v>39</v>
      </c>
      <c r="AT509">
        <v>8</v>
      </c>
      <c r="AU509">
        <f>IF(AS509*$H$13&gt;=AW509,1.0,(AW509/(AW509-AS509*$H$13)))</f>
        <v>0</v>
      </c>
      <c r="AV509">
        <f>(AU509-1)*100</f>
        <v>0</v>
      </c>
      <c r="AW509">
        <f>MAX(0,($B$13+$C$13*BV509)/(1+$D$13*BV509)*BO509/(BQ509+273)*$E$13)</f>
        <v>0</v>
      </c>
      <c r="AX509">
        <f>$B$11*BW509+$C$11*BX509+$F$11*CI509*(1-CL509)</f>
        <v>0</v>
      </c>
      <c r="AY509">
        <f>AX509*AZ509</f>
        <v>0</v>
      </c>
      <c r="AZ509">
        <f>($B$11*$D$9+$C$11*$D$9+$F$11*((CV509+CN509)/MAX(CV509+CN509+CW509, 0.1)*$I$9+CW509/MAX(CV509+CN509+CW509, 0.1)*$J$9))/($B$11+$C$11+$F$11)</f>
        <v>0</v>
      </c>
      <c r="BA509">
        <f>($B$11*$K$9+$C$11*$K$9+$F$11*((CV509+CN509)/MAX(CV509+CN509+CW509, 0.1)*$P$9+CW509/MAX(CV509+CN509+CW509, 0.1)*$Q$9))/($B$11+$C$11+$F$11)</f>
        <v>0</v>
      </c>
      <c r="BB509">
        <v>2.18</v>
      </c>
      <c r="BC509">
        <v>0.5</v>
      </c>
      <c r="BD509" t="s">
        <v>355</v>
      </c>
      <c r="BE509">
        <v>2</v>
      </c>
      <c r="BF509" t="b">
        <v>1</v>
      </c>
      <c r="BG509">
        <v>1656180342.83214</v>
      </c>
      <c r="BH509">
        <v>497.150392857143</v>
      </c>
      <c r="BI509">
        <v>537.482892857143</v>
      </c>
      <c r="BJ509">
        <v>24.8507535714286</v>
      </c>
      <c r="BK509">
        <v>22.7966535714286</v>
      </c>
      <c r="BL509">
        <v>495.633214285714</v>
      </c>
      <c r="BM509">
        <v>24.7992071428571</v>
      </c>
      <c r="BN509">
        <v>500.021571428571</v>
      </c>
      <c r="BO509">
        <v>76.2935321428571</v>
      </c>
      <c r="BP509">
        <v>0.100004210714286</v>
      </c>
      <c r="BQ509">
        <v>28.0701142857143</v>
      </c>
      <c r="BR509">
        <v>28.4325607142857</v>
      </c>
      <c r="BS509">
        <v>999.9</v>
      </c>
      <c r="BT509">
        <v>0</v>
      </c>
      <c r="BU509">
        <v>0</v>
      </c>
      <c r="BV509">
        <v>9992.68178571429</v>
      </c>
      <c r="BW509">
        <v>0</v>
      </c>
      <c r="BX509">
        <v>1652.0725</v>
      </c>
      <c r="BY509">
        <v>-40.3323535714286</v>
      </c>
      <c r="BZ509">
        <v>509.819964285714</v>
      </c>
      <c r="CA509">
        <v>550.021964285714</v>
      </c>
      <c r="CB509">
        <v>2.05411071428571</v>
      </c>
      <c r="CC509">
        <v>537.482892857143</v>
      </c>
      <c r="CD509">
        <v>22.7966535714286</v>
      </c>
      <c r="CE509">
        <v>1.89595214285714</v>
      </c>
      <c r="CF509">
        <v>1.73923785714286</v>
      </c>
      <c r="CG509">
        <v>16.6011642857143</v>
      </c>
      <c r="CH509">
        <v>15.2511142857143</v>
      </c>
      <c r="CI509">
        <v>2000.00071428571</v>
      </c>
      <c r="CJ509">
        <v>0.979993285714286</v>
      </c>
      <c r="CK509">
        <v>0.0200065714285714</v>
      </c>
      <c r="CL509">
        <v>0</v>
      </c>
      <c r="CM509">
        <v>2.50810357142857</v>
      </c>
      <c r="CN509">
        <v>0</v>
      </c>
      <c r="CO509">
        <v>2895.85071428571</v>
      </c>
      <c r="CP509">
        <v>16705.3821428571</v>
      </c>
      <c r="CQ509">
        <v>47.8165</v>
      </c>
      <c r="CR509">
        <v>50.2699285714286</v>
      </c>
      <c r="CS509">
        <v>48.875</v>
      </c>
      <c r="CT509">
        <v>47.8705</v>
      </c>
      <c r="CU509">
        <v>47.11825</v>
      </c>
      <c r="CV509">
        <v>1959.99</v>
      </c>
      <c r="CW509">
        <v>40.0107142857143</v>
      </c>
      <c r="CX509">
        <v>0</v>
      </c>
      <c r="CY509">
        <v>1656180349.8</v>
      </c>
      <c r="CZ509">
        <v>0</v>
      </c>
      <c r="DA509">
        <v>0</v>
      </c>
      <c r="DB509" t="s">
        <v>356</v>
      </c>
      <c r="DC509">
        <v>1656081796.1</v>
      </c>
      <c r="DD509">
        <v>1656081786.6</v>
      </c>
      <c r="DE509">
        <v>0</v>
      </c>
      <c r="DF509">
        <v>0.447</v>
      </c>
      <c r="DG509">
        <v>0.012</v>
      </c>
      <c r="DH509">
        <v>1.816</v>
      </c>
      <c r="DI509">
        <v>-0.091</v>
      </c>
      <c r="DJ509">
        <v>420</v>
      </c>
      <c r="DK509">
        <v>13</v>
      </c>
      <c r="DL509">
        <v>0.64</v>
      </c>
      <c r="DM509">
        <v>0.22</v>
      </c>
      <c r="DN509">
        <v>-39.6998575</v>
      </c>
      <c r="DO509">
        <v>-11.6038818011256</v>
      </c>
      <c r="DP509">
        <v>1.15838404056848</v>
      </c>
      <c r="DQ509">
        <v>0</v>
      </c>
      <c r="DR509">
        <v>2.06594325</v>
      </c>
      <c r="DS509">
        <v>-0.186818724202635</v>
      </c>
      <c r="DT509">
        <v>0.028475224089329</v>
      </c>
      <c r="DU509">
        <v>0</v>
      </c>
      <c r="DV509">
        <v>0</v>
      </c>
      <c r="DW509">
        <v>2</v>
      </c>
      <c r="DX509" t="s">
        <v>357</v>
      </c>
      <c r="DY509">
        <v>2.80133</v>
      </c>
      <c r="DZ509">
        <v>2.71646</v>
      </c>
      <c r="EA509">
        <v>0.0894225</v>
      </c>
      <c r="EB509">
        <v>0.094668</v>
      </c>
      <c r="EC509">
        <v>0.0885409</v>
      </c>
      <c r="ED509">
        <v>0.0828117</v>
      </c>
      <c r="EE509">
        <v>25329.5</v>
      </c>
      <c r="EF509">
        <v>21876.7</v>
      </c>
      <c r="EG509">
        <v>24936.9</v>
      </c>
      <c r="EH509">
        <v>23565.2</v>
      </c>
      <c r="EI509">
        <v>38878</v>
      </c>
      <c r="EJ509">
        <v>35823.3</v>
      </c>
      <c r="EK509">
        <v>45173.7</v>
      </c>
      <c r="EL509">
        <v>42103.4</v>
      </c>
      <c r="EM509">
        <v>1.65657</v>
      </c>
      <c r="EN509">
        <v>2.06043</v>
      </c>
      <c r="EO509">
        <v>-0.0647828</v>
      </c>
      <c r="EP509">
        <v>0</v>
      </c>
      <c r="EQ509">
        <v>29.4349</v>
      </c>
      <c r="ER509">
        <v>999.9</v>
      </c>
      <c r="ES509">
        <v>26.834</v>
      </c>
      <c r="ET509">
        <v>42.067</v>
      </c>
      <c r="EU509">
        <v>29.0953</v>
      </c>
      <c r="EV509">
        <v>53.3884</v>
      </c>
      <c r="EW509">
        <v>33.8862</v>
      </c>
      <c r="EX509">
        <v>2</v>
      </c>
      <c r="EY509">
        <v>0.578389</v>
      </c>
      <c r="EZ509">
        <v>5.34518</v>
      </c>
      <c r="FA509">
        <v>20.1612</v>
      </c>
      <c r="FB509">
        <v>5.23361</v>
      </c>
      <c r="FC509">
        <v>11.992</v>
      </c>
      <c r="FD509">
        <v>4.9556</v>
      </c>
      <c r="FE509">
        <v>3.3039</v>
      </c>
      <c r="FF509">
        <v>9999</v>
      </c>
      <c r="FG509">
        <v>313.8</v>
      </c>
      <c r="FH509">
        <v>3960.8</v>
      </c>
      <c r="FI509">
        <v>9999</v>
      </c>
      <c r="FJ509">
        <v>1.86813</v>
      </c>
      <c r="FK509">
        <v>1.86401</v>
      </c>
      <c r="FL509">
        <v>1.87134</v>
      </c>
      <c r="FM509">
        <v>1.86262</v>
      </c>
      <c r="FN509">
        <v>1.86188</v>
      </c>
      <c r="FO509">
        <v>1.86819</v>
      </c>
      <c r="FP509">
        <v>1.85837</v>
      </c>
      <c r="FQ509">
        <v>1.86451</v>
      </c>
      <c r="FR509">
        <v>5</v>
      </c>
      <c r="FS509">
        <v>0</v>
      </c>
      <c r="FT509">
        <v>0</v>
      </c>
      <c r="FU509">
        <v>0</v>
      </c>
      <c r="FV509" t="s">
        <v>358</v>
      </c>
      <c r="FW509" t="s">
        <v>359</v>
      </c>
      <c r="FX509" t="s">
        <v>360</v>
      </c>
      <c r="FY509" t="s">
        <v>360</v>
      </c>
      <c r="FZ509" t="s">
        <v>360</v>
      </c>
      <c r="GA509" t="s">
        <v>360</v>
      </c>
      <c r="GB509">
        <v>0</v>
      </c>
      <c r="GC509">
        <v>100</v>
      </c>
      <c r="GD509">
        <v>100</v>
      </c>
      <c r="GE509">
        <v>1.558</v>
      </c>
      <c r="GF509">
        <v>0.0515</v>
      </c>
      <c r="GG509">
        <v>0.394990895927804</v>
      </c>
      <c r="GH509">
        <v>0.00311535208462502</v>
      </c>
      <c r="GI509">
        <v>-2.16445174003142e-06</v>
      </c>
      <c r="GJ509">
        <v>9.0383515404126e-10</v>
      </c>
      <c r="GK509">
        <v>0.0515542376217994</v>
      </c>
      <c r="GL509">
        <v>0</v>
      </c>
      <c r="GM509">
        <v>0</v>
      </c>
      <c r="GN509">
        <v>0</v>
      </c>
      <c r="GO509">
        <v>18</v>
      </c>
      <c r="GP509">
        <v>2154</v>
      </c>
      <c r="GQ509">
        <v>2</v>
      </c>
      <c r="GR509">
        <v>17</v>
      </c>
      <c r="GS509">
        <v>1642.6</v>
      </c>
      <c r="GT509">
        <v>1642.7</v>
      </c>
      <c r="GU509">
        <v>1.72729</v>
      </c>
      <c r="GV509">
        <v>2.42676</v>
      </c>
      <c r="GW509">
        <v>1.99829</v>
      </c>
      <c r="GX509">
        <v>2.65869</v>
      </c>
      <c r="GY509">
        <v>2.09351</v>
      </c>
      <c r="GZ509">
        <v>2.35107</v>
      </c>
      <c r="HA509">
        <v>45.8056</v>
      </c>
      <c r="HB509">
        <v>14.027</v>
      </c>
      <c r="HC509">
        <v>18</v>
      </c>
      <c r="HD509">
        <v>397.581</v>
      </c>
      <c r="HE509">
        <v>671.06</v>
      </c>
      <c r="HF509">
        <v>23.0027</v>
      </c>
      <c r="HG509">
        <v>34.5514</v>
      </c>
      <c r="HH509">
        <v>30.0007</v>
      </c>
      <c r="HI509">
        <v>34.3914</v>
      </c>
      <c r="HJ509">
        <v>34.3735</v>
      </c>
      <c r="HK509">
        <v>34.5916</v>
      </c>
      <c r="HL509">
        <v>21.6484</v>
      </c>
      <c r="HM509">
        <v>3.6849</v>
      </c>
      <c r="HN509">
        <v>23</v>
      </c>
      <c r="HO509">
        <v>588.59</v>
      </c>
      <c r="HP509">
        <v>22.8898</v>
      </c>
      <c r="HQ509">
        <v>95.5385</v>
      </c>
      <c r="HR509">
        <v>98.9316</v>
      </c>
    </row>
    <row r="510" spans="1:226">
      <c r="A510">
        <v>494</v>
      </c>
      <c r="B510">
        <v>1656180355.6</v>
      </c>
      <c r="C510">
        <v>10559.0999999046</v>
      </c>
      <c r="D510" t="s">
        <v>1351</v>
      </c>
      <c r="E510" t="s">
        <v>1352</v>
      </c>
      <c r="F510">
        <v>5</v>
      </c>
      <c r="G510" t="s">
        <v>1286</v>
      </c>
      <c r="H510" t="s">
        <v>354</v>
      </c>
      <c r="I510">
        <v>1656180348.1</v>
      </c>
      <c r="J510">
        <f>(K510)/1000</f>
        <v>0</v>
      </c>
      <c r="K510">
        <f>IF(BF510, AN510, AH510)</f>
        <v>0</v>
      </c>
      <c r="L510">
        <f>IF(BF510, AI510, AG510)</f>
        <v>0</v>
      </c>
      <c r="M510">
        <f>BH510 - IF(AU510&gt;1, L510*BB510*100.0/(AW510*BV510), 0)</f>
        <v>0</v>
      </c>
      <c r="N510">
        <f>((T510-J510/2)*M510-L510)/(T510+J510/2)</f>
        <v>0</v>
      </c>
      <c r="O510">
        <f>N510*(BO510+BP510)/1000.0</f>
        <v>0</v>
      </c>
      <c r="P510">
        <f>(BH510 - IF(AU510&gt;1, L510*BB510*100.0/(AW510*BV510), 0))*(BO510+BP510)/1000.0</f>
        <v>0</v>
      </c>
      <c r="Q510">
        <f>2.0/((1/S510-1/R510)+SIGN(S510)*SQRT((1/S510-1/R510)*(1/S510-1/R510) + 4*BC510/((BC510+1)*(BC510+1))*(2*1/S510*1/R510-1/R510*1/R510)))</f>
        <v>0</v>
      </c>
      <c r="R510">
        <f>IF(LEFT(BD510,1)&lt;&gt;"0",IF(LEFT(BD510,1)="1",3.0,BE510),$D$5+$E$5*(BV510*BO510/($K$5*1000))+$F$5*(BV510*BO510/($K$5*1000))*MAX(MIN(BB510,$J$5),$I$5)*MAX(MIN(BB510,$J$5),$I$5)+$G$5*MAX(MIN(BB510,$J$5),$I$5)*(BV510*BO510/($K$5*1000))+$H$5*(BV510*BO510/($K$5*1000))*(BV510*BO510/($K$5*1000)))</f>
        <v>0</v>
      </c>
      <c r="S510">
        <f>J510*(1000-(1000*0.61365*exp(17.502*W510/(240.97+W510))/(BO510+BP510)+BJ510)/2)/(1000*0.61365*exp(17.502*W510/(240.97+W510))/(BO510+BP510)-BJ510)</f>
        <v>0</v>
      </c>
      <c r="T510">
        <f>1/((BC510+1)/(Q510/1.6)+1/(R510/1.37)) + BC510/((BC510+1)/(Q510/1.6) + BC510/(R510/1.37))</f>
        <v>0</v>
      </c>
      <c r="U510">
        <f>(AX510*BA510)</f>
        <v>0</v>
      </c>
      <c r="V510">
        <f>(BQ510+(U510+2*0.95*5.67E-8*(((BQ510+$B$7)+273)^4-(BQ510+273)^4)-44100*J510)/(1.84*29.3*R510+8*0.95*5.67E-8*(BQ510+273)^3))</f>
        <v>0</v>
      </c>
      <c r="W510">
        <f>($C$7*BR510+$D$7*BS510+$E$7*V510)</f>
        <v>0</v>
      </c>
      <c r="X510">
        <f>0.61365*exp(17.502*W510/(240.97+W510))</f>
        <v>0</v>
      </c>
      <c r="Y510">
        <f>(Z510/AA510*100)</f>
        <v>0</v>
      </c>
      <c r="Z510">
        <f>BJ510*(BO510+BP510)/1000</f>
        <v>0</v>
      </c>
      <c r="AA510">
        <f>0.61365*exp(17.502*BQ510/(240.97+BQ510))</f>
        <v>0</v>
      </c>
      <c r="AB510">
        <f>(X510-BJ510*(BO510+BP510)/1000)</f>
        <v>0</v>
      </c>
      <c r="AC510">
        <f>(-J510*44100)</f>
        <v>0</v>
      </c>
      <c r="AD510">
        <f>2*29.3*R510*0.92*(BQ510-W510)</f>
        <v>0</v>
      </c>
      <c r="AE510">
        <f>2*0.95*5.67E-8*(((BQ510+$B$7)+273)^4-(W510+273)^4)</f>
        <v>0</v>
      </c>
      <c r="AF510">
        <f>U510+AE510+AC510+AD510</f>
        <v>0</v>
      </c>
      <c r="AG510">
        <f>BN510*AU510*(BI510-BH510*(1000-AU510*BK510)/(1000-AU510*BJ510))/(100*BB510)</f>
        <v>0</v>
      </c>
      <c r="AH510">
        <f>1000*BN510*AU510*(BJ510-BK510)/(100*BB510*(1000-AU510*BJ510))</f>
        <v>0</v>
      </c>
      <c r="AI510">
        <f>(AJ510 - AK510 - BO510*1E3/(8.314*(BQ510+273.15)) * AM510/BN510 * AL510) * BN510/(100*BB510) * (1000 - BK510)/1000</f>
        <v>0</v>
      </c>
      <c r="AJ510">
        <v>583.405224348262</v>
      </c>
      <c r="AK510">
        <v>551.079690909091</v>
      </c>
      <c r="AL510">
        <v>3.41771062467283</v>
      </c>
      <c r="AM510">
        <v>66.8780440013379</v>
      </c>
      <c r="AN510">
        <f>(AP510 - AO510 + BO510*1E3/(8.314*(BQ510+273.15)) * AR510/BN510 * AQ510) * BN510/(100*BB510) * 1000/(1000 - AP510)</f>
        <v>0</v>
      </c>
      <c r="AO510">
        <v>22.8598514574358</v>
      </c>
      <c r="AP510">
        <v>24.8869265734266</v>
      </c>
      <c r="AQ510">
        <v>0.00745818311356312</v>
      </c>
      <c r="AR510">
        <v>78.9649868564254</v>
      </c>
      <c r="AS510">
        <v>39</v>
      </c>
      <c r="AT510">
        <v>8</v>
      </c>
      <c r="AU510">
        <f>IF(AS510*$H$13&gt;=AW510,1.0,(AW510/(AW510-AS510*$H$13)))</f>
        <v>0</v>
      </c>
      <c r="AV510">
        <f>(AU510-1)*100</f>
        <v>0</v>
      </c>
      <c r="AW510">
        <f>MAX(0,($B$13+$C$13*BV510)/(1+$D$13*BV510)*BO510/(BQ510+273)*$E$13)</f>
        <v>0</v>
      </c>
      <c r="AX510">
        <f>$B$11*BW510+$C$11*BX510+$F$11*CI510*(1-CL510)</f>
        <v>0</v>
      </c>
      <c r="AY510">
        <f>AX510*AZ510</f>
        <v>0</v>
      </c>
      <c r="AZ510">
        <f>($B$11*$D$9+$C$11*$D$9+$F$11*((CV510+CN510)/MAX(CV510+CN510+CW510, 0.1)*$I$9+CW510/MAX(CV510+CN510+CW510, 0.1)*$J$9))/($B$11+$C$11+$F$11)</f>
        <v>0</v>
      </c>
      <c r="BA510">
        <f>($B$11*$K$9+$C$11*$K$9+$F$11*((CV510+CN510)/MAX(CV510+CN510+CW510, 0.1)*$P$9+CW510/MAX(CV510+CN510+CW510, 0.1)*$Q$9))/($B$11+$C$11+$F$11)</f>
        <v>0</v>
      </c>
      <c r="BB510">
        <v>2.18</v>
      </c>
      <c r="BC510">
        <v>0.5</v>
      </c>
      <c r="BD510" t="s">
        <v>355</v>
      </c>
      <c r="BE510">
        <v>2</v>
      </c>
      <c r="BF510" t="b">
        <v>1</v>
      </c>
      <c r="BG510">
        <v>1656180348.1</v>
      </c>
      <c r="BH510">
        <v>514.199814814815</v>
      </c>
      <c r="BI510">
        <v>555.593259259259</v>
      </c>
      <c r="BJ510">
        <v>24.8599222222222</v>
      </c>
      <c r="BK510">
        <v>22.8295185185185</v>
      </c>
      <c r="BL510">
        <v>512.655</v>
      </c>
      <c r="BM510">
        <v>24.808362962963</v>
      </c>
      <c r="BN510">
        <v>500.014074074074</v>
      </c>
      <c r="BO510">
        <v>76.2939703703704</v>
      </c>
      <c r="BP510">
        <v>0.10003472962963</v>
      </c>
      <c r="BQ510">
        <v>28.0764592592593</v>
      </c>
      <c r="BR510">
        <v>28.409662962963</v>
      </c>
      <c r="BS510">
        <v>999.9</v>
      </c>
      <c r="BT510">
        <v>0</v>
      </c>
      <c r="BU510">
        <v>0</v>
      </c>
      <c r="BV510">
        <v>10003.8651851852</v>
      </c>
      <c r="BW510">
        <v>0</v>
      </c>
      <c r="BX510">
        <v>1571.76222222222</v>
      </c>
      <c r="BY510">
        <v>-41.3933037037037</v>
      </c>
      <c r="BZ510">
        <v>527.309074074074</v>
      </c>
      <c r="CA510">
        <v>568.573962962963</v>
      </c>
      <c r="CB510">
        <v>2.0304037037037</v>
      </c>
      <c r="CC510">
        <v>555.593259259259</v>
      </c>
      <c r="CD510">
        <v>22.8295185185185</v>
      </c>
      <c r="CE510">
        <v>1.89666148148148</v>
      </c>
      <c r="CF510">
        <v>1.74175555555556</v>
      </c>
      <c r="CG510">
        <v>16.6070518518519</v>
      </c>
      <c r="CH510">
        <v>15.273637037037</v>
      </c>
      <c r="CI510">
        <v>2000.03666666667</v>
      </c>
      <c r="CJ510">
        <v>0.979993555555555</v>
      </c>
      <c r="CK510">
        <v>0.0200062925925926</v>
      </c>
      <c r="CL510">
        <v>0</v>
      </c>
      <c r="CM510">
        <v>2.44941111111111</v>
      </c>
      <c r="CN510">
        <v>0</v>
      </c>
      <c r="CO510">
        <v>2901.01703703704</v>
      </c>
      <c r="CP510">
        <v>16705.6851851852</v>
      </c>
      <c r="CQ510">
        <v>47.8213333333333</v>
      </c>
      <c r="CR510">
        <v>50.2591851851852</v>
      </c>
      <c r="CS510">
        <v>48.875</v>
      </c>
      <c r="CT510">
        <v>47.8703333333333</v>
      </c>
      <c r="CU510">
        <v>47.125</v>
      </c>
      <c r="CV510">
        <v>1960.02592592593</v>
      </c>
      <c r="CW510">
        <v>40.0107407407407</v>
      </c>
      <c r="CX510">
        <v>0</v>
      </c>
      <c r="CY510">
        <v>1656180354.6</v>
      </c>
      <c r="CZ510">
        <v>0</v>
      </c>
      <c r="DA510">
        <v>0</v>
      </c>
      <c r="DB510" t="s">
        <v>356</v>
      </c>
      <c r="DC510">
        <v>1656081796.1</v>
      </c>
      <c r="DD510">
        <v>1656081786.6</v>
      </c>
      <c r="DE510">
        <v>0</v>
      </c>
      <c r="DF510">
        <v>0.447</v>
      </c>
      <c r="DG510">
        <v>0.012</v>
      </c>
      <c r="DH510">
        <v>1.816</v>
      </c>
      <c r="DI510">
        <v>-0.091</v>
      </c>
      <c r="DJ510">
        <v>420</v>
      </c>
      <c r="DK510">
        <v>13</v>
      </c>
      <c r="DL510">
        <v>0.64</v>
      </c>
      <c r="DM510">
        <v>0.22</v>
      </c>
      <c r="DN510">
        <v>-40.7604575</v>
      </c>
      <c r="DO510">
        <v>-12.1545444652907</v>
      </c>
      <c r="DP510">
        <v>1.21753212973775</v>
      </c>
      <c r="DQ510">
        <v>0</v>
      </c>
      <c r="DR510">
        <v>2.0441705</v>
      </c>
      <c r="DS510">
        <v>-0.277325628517828</v>
      </c>
      <c r="DT510">
        <v>0.0281677554971993</v>
      </c>
      <c r="DU510">
        <v>0</v>
      </c>
      <c r="DV510">
        <v>0</v>
      </c>
      <c r="DW510">
        <v>2</v>
      </c>
      <c r="DX510" t="s">
        <v>357</v>
      </c>
      <c r="DY510">
        <v>2.80143</v>
      </c>
      <c r="DZ510">
        <v>2.71663</v>
      </c>
      <c r="EA510">
        <v>0.0914852</v>
      </c>
      <c r="EB510">
        <v>0.0966381</v>
      </c>
      <c r="EC510">
        <v>0.0886046</v>
      </c>
      <c r="ED510">
        <v>0.0828381</v>
      </c>
      <c r="EE510">
        <v>25271.3</v>
      </c>
      <c r="EF510">
        <v>21828.8</v>
      </c>
      <c r="EG510">
        <v>24936.1</v>
      </c>
      <c r="EH510">
        <v>23564.9</v>
      </c>
      <c r="EI510">
        <v>38874.4</v>
      </c>
      <c r="EJ510">
        <v>35822.4</v>
      </c>
      <c r="EK510">
        <v>45172.6</v>
      </c>
      <c r="EL510">
        <v>42103.5</v>
      </c>
      <c r="EM510">
        <v>1.65677</v>
      </c>
      <c r="EN510">
        <v>2.06028</v>
      </c>
      <c r="EO510">
        <v>-0.0652298</v>
      </c>
      <c r="EP510">
        <v>0</v>
      </c>
      <c r="EQ510">
        <v>29.4473</v>
      </c>
      <c r="ER510">
        <v>999.9</v>
      </c>
      <c r="ES510">
        <v>26.834</v>
      </c>
      <c r="ET510">
        <v>42.067</v>
      </c>
      <c r="EU510">
        <v>29.0948</v>
      </c>
      <c r="EV510">
        <v>53.2484</v>
      </c>
      <c r="EW510">
        <v>33.8982</v>
      </c>
      <c r="EX510">
        <v>2</v>
      </c>
      <c r="EY510">
        <v>0.579177</v>
      </c>
      <c r="EZ510">
        <v>5.35987</v>
      </c>
      <c r="FA510">
        <v>20.1607</v>
      </c>
      <c r="FB510">
        <v>5.23376</v>
      </c>
      <c r="FC510">
        <v>11.992</v>
      </c>
      <c r="FD510">
        <v>4.95555</v>
      </c>
      <c r="FE510">
        <v>3.304</v>
      </c>
      <c r="FF510">
        <v>9999</v>
      </c>
      <c r="FG510">
        <v>313.8</v>
      </c>
      <c r="FH510">
        <v>3961.1</v>
      </c>
      <c r="FI510">
        <v>9999</v>
      </c>
      <c r="FJ510">
        <v>1.86813</v>
      </c>
      <c r="FK510">
        <v>1.86401</v>
      </c>
      <c r="FL510">
        <v>1.87134</v>
      </c>
      <c r="FM510">
        <v>1.86257</v>
      </c>
      <c r="FN510">
        <v>1.86188</v>
      </c>
      <c r="FO510">
        <v>1.86818</v>
      </c>
      <c r="FP510">
        <v>1.85837</v>
      </c>
      <c r="FQ510">
        <v>1.86448</v>
      </c>
      <c r="FR510">
        <v>5</v>
      </c>
      <c r="FS510">
        <v>0</v>
      </c>
      <c r="FT510">
        <v>0</v>
      </c>
      <c r="FU510">
        <v>0</v>
      </c>
      <c r="FV510" t="s">
        <v>358</v>
      </c>
      <c r="FW510" t="s">
        <v>359</v>
      </c>
      <c r="FX510" t="s">
        <v>360</v>
      </c>
      <c r="FY510" t="s">
        <v>360</v>
      </c>
      <c r="FZ510" t="s">
        <v>360</v>
      </c>
      <c r="GA510" t="s">
        <v>360</v>
      </c>
      <c r="GB510">
        <v>0</v>
      </c>
      <c r="GC510">
        <v>100</v>
      </c>
      <c r="GD510">
        <v>100</v>
      </c>
      <c r="GE510">
        <v>1.584</v>
      </c>
      <c r="GF510">
        <v>0.0516</v>
      </c>
      <c r="GG510">
        <v>0.394990895927804</v>
      </c>
      <c r="GH510">
        <v>0.00311535208462502</v>
      </c>
      <c r="GI510">
        <v>-2.16445174003142e-06</v>
      </c>
      <c r="GJ510">
        <v>9.0383515404126e-10</v>
      </c>
      <c r="GK510">
        <v>0.0515542376217994</v>
      </c>
      <c r="GL510">
        <v>0</v>
      </c>
      <c r="GM510">
        <v>0</v>
      </c>
      <c r="GN510">
        <v>0</v>
      </c>
      <c r="GO510">
        <v>18</v>
      </c>
      <c r="GP510">
        <v>2154</v>
      </c>
      <c r="GQ510">
        <v>2</v>
      </c>
      <c r="GR510">
        <v>17</v>
      </c>
      <c r="GS510">
        <v>1642.7</v>
      </c>
      <c r="GT510">
        <v>1642.8</v>
      </c>
      <c r="GU510">
        <v>1.76147</v>
      </c>
      <c r="GV510">
        <v>2.42554</v>
      </c>
      <c r="GW510">
        <v>1.99829</v>
      </c>
      <c r="GX510">
        <v>2.65869</v>
      </c>
      <c r="GY510">
        <v>2.09351</v>
      </c>
      <c r="GZ510">
        <v>2.41699</v>
      </c>
      <c r="HA510">
        <v>45.8344</v>
      </c>
      <c r="HB510">
        <v>14.0357</v>
      </c>
      <c r="HC510">
        <v>18</v>
      </c>
      <c r="HD510">
        <v>397.723</v>
      </c>
      <c r="HE510">
        <v>670.986</v>
      </c>
      <c r="HF510">
        <v>23.003</v>
      </c>
      <c r="HG510">
        <v>34.5584</v>
      </c>
      <c r="HH510">
        <v>30.0008</v>
      </c>
      <c r="HI510">
        <v>34.3966</v>
      </c>
      <c r="HJ510">
        <v>34.3788</v>
      </c>
      <c r="HK510">
        <v>35.4173</v>
      </c>
      <c r="HL510">
        <v>21.6484</v>
      </c>
      <c r="HM510">
        <v>3.6849</v>
      </c>
      <c r="HN510">
        <v>23</v>
      </c>
      <c r="HO510">
        <v>608.749</v>
      </c>
      <c r="HP510">
        <v>22.8862</v>
      </c>
      <c r="HQ510">
        <v>95.5359</v>
      </c>
      <c r="HR510">
        <v>98.9313</v>
      </c>
    </row>
    <row r="511" spans="1:226">
      <c r="A511">
        <v>495</v>
      </c>
      <c r="B511">
        <v>1656180360.6</v>
      </c>
      <c r="C511">
        <v>10564.0999999046</v>
      </c>
      <c r="D511" t="s">
        <v>1353</v>
      </c>
      <c r="E511" t="s">
        <v>1354</v>
      </c>
      <c r="F511">
        <v>5</v>
      </c>
      <c r="G511" t="s">
        <v>1286</v>
      </c>
      <c r="H511" t="s">
        <v>354</v>
      </c>
      <c r="I511">
        <v>1656180352.81429</v>
      </c>
      <c r="J511">
        <f>(K511)/1000</f>
        <v>0</v>
      </c>
      <c r="K511">
        <f>IF(BF511, AN511, AH511)</f>
        <v>0</v>
      </c>
      <c r="L511">
        <f>IF(BF511, AI511, AG511)</f>
        <v>0</v>
      </c>
      <c r="M511">
        <f>BH511 - IF(AU511&gt;1, L511*BB511*100.0/(AW511*BV511), 0)</f>
        <v>0</v>
      </c>
      <c r="N511">
        <f>((T511-J511/2)*M511-L511)/(T511+J511/2)</f>
        <v>0</v>
      </c>
      <c r="O511">
        <f>N511*(BO511+BP511)/1000.0</f>
        <v>0</v>
      </c>
      <c r="P511">
        <f>(BH511 - IF(AU511&gt;1, L511*BB511*100.0/(AW511*BV511), 0))*(BO511+BP511)/1000.0</f>
        <v>0</v>
      </c>
      <c r="Q511">
        <f>2.0/((1/S511-1/R511)+SIGN(S511)*SQRT((1/S511-1/R511)*(1/S511-1/R511) + 4*BC511/((BC511+1)*(BC511+1))*(2*1/S511*1/R511-1/R511*1/R511)))</f>
        <v>0</v>
      </c>
      <c r="R511">
        <f>IF(LEFT(BD511,1)&lt;&gt;"0",IF(LEFT(BD511,1)="1",3.0,BE511),$D$5+$E$5*(BV511*BO511/($K$5*1000))+$F$5*(BV511*BO511/($K$5*1000))*MAX(MIN(BB511,$J$5),$I$5)*MAX(MIN(BB511,$J$5),$I$5)+$G$5*MAX(MIN(BB511,$J$5),$I$5)*(BV511*BO511/($K$5*1000))+$H$5*(BV511*BO511/($K$5*1000))*(BV511*BO511/($K$5*1000)))</f>
        <v>0</v>
      </c>
      <c r="S511">
        <f>J511*(1000-(1000*0.61365*exp(17.502*W511/(240.97+W511))/(BO511+BP511)+BJ511)/2)/(1000*0.61365*exp(17.502*W511/(240.97+W511))/(BO511+BP511)-BJ511)</f>
        <v>0</v>
      </c>
      <c r="T511">
        <f>1/((BC511+1)/(Q511/1.6)+1/(R511/1.37)) + BC511/((BC511+1)/(Q511/1.6) + BC511/(R511/1.37))</f>
        <v>0</v>
      </c>
      <c r="U511">
        <f>(AX511*BA511)</f>
        <v>0</v>
      </c>
      <c r="V511">
        <f>(BQ511+(U511+2*0.95*5.67E-8*(((BQ511+$B$7)+273)^4-(BQ511+273)^4)-44100*J511)/(1.84*29.3*R511+8*0.95*5.67E-8*(BQ511+273)^3))</f>
        <v>0</v>
      </c>
      <c r="W511">
        <f>($C$7*BR511+$D$7*BS511+$E$7*V511)</f>
        <v>0</v>
      </c>
      <c r="X511">
        <f>0.61365*exp(17.502*W511/(240.97+W511))</f>
        <v>0</v>
      </c>
      <c r="Y511">
        <f>(Z511/AA511*100)</f>
        <v>0</v>
      </c>
      <c r="Z511">
        <f>BJ511*(BO511+BP511)/1000</f>
        <v>0</v>
      </c>
      <c r="AA511">
        <f>0.61365*exp(17.502*BQ511/(240.97+BQ511))</f>
        <v>0</v>
      </c>
      <c r="AB511">
        <f>(X511-BJ511*(BO511+BP511)/1000)</f>
        <v>0</v>
      </c>
      <c r="AC511">
        <f>(-J511*44100)</f>
        <v>0</v>
      </c>
      <c r="AD511">
        <f>2*29.3*R511*0.92*(BQ511-W511)</f>
        <v>0</v>
      </c>
      <c r="AE511">
        <f>2*0.95*5.67E-8*(((BQ511+$B$7)+273)^4-(W511+273)^4)</f>
        <v>0</v>
      </c>
      <c r="AF511">
        <f>U511+AE511+AC511+AD511</f>
        <v>0</v>
      </c>
      <c r="AG511">
        <f>BN511*AU511*(BI511-BH511*(1000-AU511*BK511)/(1000-AU511*BJ511))/(100*BB511)</f>
        <v>0</v>
      </c>
      <c r="AH511">
        <f>1000*BN511*AU511*(BJ511-BK511)/(100*BB511*(1000-AU511*BJ511))</f>
        <v>0</v>
      </c>
      <c r="AI511">
        <f>(AJ511 - AK511 - BO511*1E3/(8.314*(BQ511+273.15)) * AM511/BN511 * AL511) * BN511/(100*BB511) * (1000 - BK511)/1000</f>
        <v>0</v>
      </c>
      <c r="AJ511">
        <v>600.391921752126</v>
      </c>
      <c r="AK511">
        <v>567.819151515151</v>
      </c>
      <c r="AL511">
        <v>3.35851786077332</v>
      </c>
      <c r="AM511">
        <v>66.8780440013379</v>
      </c>
      <c r="AN511">
        <f>(AP511 - AO511 + BO511*1E3/(8.314*(BQ511+273.15)) * AR511/BN511 * AQ511) * BN511/(100*BB511) * 1000/(1000 - AP511)</f>
        <v>0</v>
      </c>
      <c r="AO511">
        <v>22.8683026342631</v>
      </c>
      <c r="AP511">
        <v>24.9019153846154</v>
      </c>
      <c r="AQ511">
        <v>0.000943041896612674</v>
      </c>
      <c r="AR511">
        <v>78.9649868564254</v>
      </c>
      <c r="AS511">
        <v>39</v>
      </c>
      <c r="AT511">
        <v>8</v>
      </c>
      <c r="AU511">
        <f>IF(AS511*$H$13&gt;=AW511,1.0,(AW511/(AW511-AS511*$H$13)))</f>
        <v>0</v>
      </c>
      <c r="AV511">
        <f>(AU511-1)*100</f>
        <v>0</v>
      </c>
      <c r="AW511">
        <f>MAX(0,($B$13+$C$13*BV511)/(1+$D$13*BV511)*BO511/(BQ511+273)*$E$13)</f>
        <v>0</v>
      </c>
      <c r="AX511">
        <f>$B$11*BW511+$C$11*BX511+$F$11*CI511*(1-CL511)</f>
        <v>0</v>
      </c>
      <c r="AY511">
        <f>AX511*AZ511</f>
        <v>0</v>
      </c>
      <c r="AZ511">
        <f>($B$11*$D$9+$C$11*$D$9+$F$11*((CV511+CN511)/MAX(CV511+CN511+CW511, 0.1)*$I$9+CW511/MAX(CV511+CN511+CW511, 0.1)*$J$9))/($B$11+$C$11+$F$11)</f>
        <v>0</v>
      </c>
      <c r="BA511">
        <f>($B$11*$K$9+$C$11*$K$9+$F$11*((CV511+CN511)/MAX(CV511+CN511+CW511, 0.1)*$P$9+CW511/MAX(CV511+CN511+CW511, 0.1)*$Q$9))/($B$11+$C$11+$F$11)</f>
        <v>0</v>
      </c>
      <c r="BB511">
        <v>2.18</v>
      </c>
      <c r="BC511">
        <v>0.5</v>
      </c>
      <c r="BD511" t="s">
        <v>355</v>
      </c>
      <c r="BE511">
        <v>2</v>
      </c>
      <c r="BF511" t="b">
        <v>1</v>
      </c>
      <c r="BG511">
        <v>1656180352.81429</v>
      </c>
      <c r="BH511">
        <v>529.682785714286</v>
      </c>
      <c r="BI511">
        <v>571.715892857143</v>
      </c>
      <c r="BJ511">
        <v>24.8747857142857</v>
      </c>
      <c r="BK511">
        <v>22.8522</v>
      </c>
      <c r="BL511">
        <v>528.113285714286</v>
      </c>
      <c r="BM511">
        <v>24.8232214285714</v>
      </c>
      <c r="BN511">
        <v>499.993214285714</v>
      </c>
      <c r="BO511">
        <v>76.294625</v>
      </c>
      <c r="BP511">
        <v>0.0999994607142857</v>
      </c>
      <c r="BQ511">
        <v>28.0807</v>
      </c>
      <c r="BR511">
        <v>28.3828821428571</v>
      </c>
      <c r="BS511">
        <v>999.9</v>
      </c>
      <c r="BT511">
        <v>0</v>
      </c>
      <c r="BU511">
        <v>0</v>
      </c>
      <c r="BV511">
        <v>10007.6575</v>
      </c>
      <c r="BW511">
        <v>0</v>
      </c>
      <c r="BX511">
        <v>1597.70857142857</v>
      </c>
      <c r="BY511">
        <v>-42.0329928571429</v>
      </c>
      <c r="BZ511">
        <v>543.195</v>
      </c>
      <c r="CA511">
        <v>585.086714285714</v>
      </c>
      <c r="CB511">
        <v>2.02258428571429</v>
      </c>
      <c r="CC511">
        <v>571.715892857143</v>
      </c>
      <c r="CD511">
        <v>22.8522</v>
      </c>
      <c r="CE511">
        <v>1.89781142857143</v>
      </c>
      <c r="CF511">
        <v>1.74350107142857</v>
      </c>
      <c r="CG511">
        <v>16.6165821428571</v>
      </c>
      <c r="CH511">
        <v>15.2892357142857</v>
      </c>
      <c r="CI511">
        <v>2000.03607142857</v>
      </c>
      <c r="CJ511">
        <v>0.979993392857143</v>
      </c>
      <c r="CK511">
        <v>0.0200064607142857</v>
      </c>
      <c r="CL511">
        <v>0</v>
      </c>
      <c r="CM511">
        <v>2.44794642857143</v>
      </c>
      <c r="CN511">
        <v>0</v>
      </c>
      <c r="CO511">
        <v>2910.1125</v>
      </c>
      <c r="CP511">
        <v>16705.675</v>
      </c>
      <c r="CQ511">
        <v>47.82775</v>
      </c>
      <c r="CR511">
        <v>50.2544285714286</v>
      </c>
      <c r="CS511">
        <v>48.875</v>
      </c>
      <c r="CT511">
        <v>47.8705</v>
      </c>
      <c r="CU511">
        <v>47.125</v>
      </c>
      <c r="CV511">
        <v>1960.02464285714</v>
      </c>
      <c r="CW511">
        <v>40.0114285714286</v>
      </c>
      <c r="CX511">
        <v>0</v>
      </c>
      <c r="CY511">
        <v>1656180359.4</v>
      </c>
      <c r="CZ511">
        <v>0</v>
      </c>
      <c r="DA511">
        <v>0</v>
      </c>
      <c r="DB511" t="s">
        <v>356</v>
      </c>
      <c r="DC511">
        <v>1656081796.1</v>
      </c>
      <c r="DD511">
        <v>1656081786.6</v>
      </c>
      <c r="DE511">
        <v>0</v>
      </c>
      <c r="DF511">
        <v>0.447</v>
      </c>
      <c r="DG511">
        <v>0.012</v>
      </c>
      <c r="DH511">
        <v>1.816</v>
      </c>
      <c r="DI511">
        <v>-0.091</v>
      </c>
      <c r="DJ511">
        <v>420</v>
      </c>
      <c r="DK511">
        <v>13</v>
      </c>
      <c r="DL511">
        <v>0.64</v>
      </c>
      <c r="DM511">
        <v>0.22</v>
      </c>
      <c r="DN511">
        <v>-41.42506</v>
      </c>
      <c r="DO511">
        <v>-9.38268968105048</v>
      </c>
      <c r="DP511">
        <v>0.983416692658814</v>
      </c>
      <c r="DQ511">
        <v>0</v>
      </c>
      <c r="DR511">
        <v>2.031679</v>
      </c>
      <c r="DS511">
        <v>-0.149709343339591</v>
      </c>
      <c r="DT511">
        <v>0.0187859517725347</v>
      </c>
      <c r="DU511">
        <v>0</v>
      </c>
      <c r="DV511">
        <v>0</v>
      </c>
      <c r="DW511">
        <v>2</v>
      </c>
      <c r="DX511" t="s">
        <v>357</v>
      </c>
      <c r="DY511">
        <v>2.80129</v>
      </c>
      <c r="DZ511">
        <v>2.71655</v>
      </c>
      <c r="EA511">
        <v>0.0934892</v>
      </c>
      <c r="EB511">
        <v>0.0986799</v>
      </c>
      <c r="EC511">
        <v>0.0886411</v>
      </c>
      <c r="ED511">
        <v>0.0828538</v>
      </c>
      <c r="EE511">
        <v>25214.8</v>
      </c>
      <c r="EF511">
        <v>21779.4</v>
      </c>
      <c r="EG511">
        <v>24935.4</v>
      </c>
      <c r="EH511">
        <v>23564.9</v>
      </c>
      <c r="EI511">
        <v>38872</v>
      </c>
      <c r="EJ511">
        <v>35821.6</v>
      </c>
      <c r="EK511">
        <v>45171.6</v>
      </c>
      <c r="EL511">
        <v>42103.3</v>
      </c>
      <c r="EM511">
        <v>1.65677</v>
      </c>
      <c r="EN511">
        <v>2.0602</v>
      </c>
      <c r="EO511">
        <v>-0.0675023</v>
      </c>
      <c r="EP511">
        <v>0</v>
      </c>
      <c r="EQ511">
        <v>29.4577</v>
      </c>
      <c r="ER511">
        <v>999.9</v>
      </c>
      <c r="ES511">
        <v>26.834</v>
      </c>
      <c r="ET511">
        <v>42.087</v>
      </c>
      <c r="EU511">
        <v>29.1243</v>
      </c>
      <c r="EV511">
        <v>53.2884</v>
      </c>
      <c r="EW511">
        <v>33.9824</v>
      </c>
      <c r="EX511">
        <v>2</v>
      </c>
      <c r="EY511">
        <v>0.57998</v>
      </c>
      <c r="EZ511">
        <v>5.37589</v>
      </c>
      <c r="FA511">
        <v>20.1605</v>
      </c>
      <c r="FB511">
        <v>5.23361</v>
      </c>
      <c r="FC511">
        <v>11.992</v>
      </c>
      <c r="FD511">
        <v>4.9556</v>
      </c>
      <c r="FE511">
        <v>3.30395</v>
      </c>
      <c r="FF511">
        <v>9999</v>
      </c>
      <c r="FG511">
        <v>313.8</v>
      </c>
      <c r="FH511">
        <v>3961.1</v>
      </c>
      <c r="FI511">
        <v>9999</v>
      </c>
      <c r="FJ511">
        <v>1.86813</v>
      </c>
      <c r="FK511">
        <v>1.86401</v>
      </c>
      <c r="FL511">
        <v>1.87134</v>
      </c>
      <c r="FM511">
        <v>1.86262</v>
      </c>
      <c r="FN511">
        <v>1.86188</v>
      </c>
      <c r="FO511">
        <v>1.8682</v>
      </c>
      <c r="FP511">
        <v>1.85837</v>
      </c>
      <c r="FQ511">
        <v>1.86451</v>
      </c>
      <c r="FR511">
        <v>5</v>
      </c>
      <c r="FS511">
        <v>0</v>
      </c>
      <c r="FT511">
        <v>0</v>
      </c>
      <c r="FU511">
        <v>0</v>
      </c>
      <c r="FV511" t="s">
        <v>358</v>
      </c>
      <c r="FW511" t="s">
        <v>359</v>
      </c>
      <c r="FX511" t="s">
        <v>360</v>
      </c>
      <c r="FY511" t="s">
        <v>360</v>
      </c>
      <c r="FZ511" t="s">
        <v>360</v>
      </c>
      <c r="GA511" t="s">
        <v>360</v>
      </c>
      <c r="GB511">
        <v>0</v>
      </c>
      <c r="GC511">
        <v>100</v>
      </c>
      <c r="GD511">
        <v>100</v>
      </c>
      <c r="GE511">
        <v>1.609</v>
      </c>
      <c r="GF511">
        <v>0.0515</v>
      </c>
      <c r="GG511">
        <v>0.394990895927804</v>
      </c>
      <c r="GH511">
        <v>0.00311535208462502</v>
      </c>
      <c r="GI511">
        <v>-2.16445174003142e-06</v>
      </c>
      <c r="GJ511">
        <v>9.0383515404126e-10</v>
      </c>
      <c r="GK511">
        <v>0.0515542376217994</v>
      </c>
      <c r="GL511">
        <v>0</v>
      </c>
      <c r="GM511">
        <v>0</v>
      </c>
      <c r="GN511">
        <v>0</v>
      </c>
      <c r="GO511">
        <v>18</v>
      </c>
      <c r="GP511">
        <v>2154</v>
      </c>
      <c r="GQ511">
        <v>2</v>
      </c>
      <c r="GR511">
        <v>17</v>
      </c>
      <c r="GS511">
        <v>1642.7</v>
      </c>
      <c r="GT511">
        <v>1642.9</v>
      </c>
      <c r="GU511">
        <v>1.80664</v>
      </c>
      <c r="GV511">
        <v>2.40723</v>
      </c>
      <c r="GW511">
        <v>1.99829</v>
      </c>
      <c r="GX511">
        <v>2.65869</v>
      </c>
      <c r="GY511">
        <v>2.09351</v>
      </c>
      <c r="GZ511">
        <v>2.43896</v>
      </c>
      <c r="HA511">
        <v>45.8344</v>
      </c>
      <c r="HB511">
        <v>14.0357</v>
      </c>
      <c r="HC511">
        <v>18</v>
      </c>
      <c r="HD511">
        <v>397.751</v>
      </c>
      <c r="HE511">
        <v>670.976</v>
      </c>
      <c r="HF511">
        <v>23.0032</v>
      </c>
      <c r="HG511">
        <v>34.5655</v>
      </c>
      <c r="HH511">
        <v>30.0008</v>
      </c>
      <c r="HI511">
        <v>34.4014</v>
      </c>
      <c r="HJ511">
        <v>34.3838</v>
      </c>
      <c r="HK511">
        <v>36.1969</v>
      </c>
      <c r="HL511">
        <v>21.6484</v>
      </c>
      <c r="HM511">
        <v>3.6849</v>
      </c>
      <c r="HN511">
        <v>23</v>
      </c>
      <c r="HO511">
        <v>622.161</v>
      </c>
      <c r="HP511">
        <v>22.8705</v>
      </c>
      <c r="HQ511">
        <v>95.5336</v>
      </c>
      <c r="HR511">
        <v>98.9309</v>
      </c>
    </row>
    <row r="512" spans="1:226">
      <c r="A512">
        <v>496</v>
      </c>
      <c r="B512">
        <v>1656180365.6</v>
      </c>
      <c r="C512">
        <v>10569.0999999046</v>
      </c>
      <c r="D512" t="s">
        <v>1355</v>
      </c>
      <c r="E512" t="s">
        <v>1356</v>
      </c>
      <c r="F512">
        <v>5</v>
      </c>
      <c r="G512" t="s">
        <v>1286</v>
      </c>
      <c r="H512" t="s">
        <v>354</v>
      </c>
      <c r="I512">
        <v>1656180358.1</v>
      </c>
      <c r="J512">
        <f>(K512)/1000</f>
        <v>0</v>
      </c>
      <c r="K512">
        <f>IF(BF512, AN512, AH512)</f>
        <v>0</v>
      </c>
      <c r="L512">
        <f>IF(BF512, AI512, AG512)</f>
        <v>0</v>
      </c>
      <c r="M512">
        <f>BH512 - IF(AU512&gt;1, L512*BB512*100.0/(AW512*BV512), 0)</f>
        <v>0</v>
      </c>
      <c r="N512">
        <f>((T512-J512/2)*M512-L512)/(T512+J512/2)</f>
        <v>0</v>
      </c>
      <c r="O512">
        <f>N512*(BO512+BP512)/1000.0</f>
        <v>0</v>
      </c>
      <c r="P512">
        <f>(BH512 - IF(AU512&gt;1, L512*BB512*100.0/(AW512*BV512), 0))*(BO512+BP512)/1000.0</f>
        <v>0</v>
      </c>
      <c r="Q512">
        <f>2.0/((1/S512-1/R512)+SIGN(S512)*SQRT((1/S512-1/R512)*(1/S512-1/R512) + 4*BC512/((BC512+1)*(BC512+1))*(2*1/S512*1/R512-1/R512*1/R512)))</f>
        <v>0</v>
      </c>
      <c r="R512">
        <f>IF(LEFT(BD512,1)&lt;&gt;"0",IF(LEFT(BD512,1)="1",3.0,BE512),$D$5+$E$5*(BV512*BO512/($K$5*1000))+$F$5*(BV512*BO512/($K$5*1000))*MAX(MIN(BB512,$J$5),$I$5)*MAX(MIN(BB512,$J$5),$I$5)+$G$5*MAX(MIN(BB512,$J$5),$I$5)*(BV512*BO512/($K$5*1000))+$H$5*(BV512*BO512/($K$5*1000))*(BV512*BO512/($K$5*1000)))</f>
        <v>0</v>
      </c>
      <c r="S512">
        <f>J512*(1000-(1000*0.61365*exp(17.502*W512/(240.97+W512))/(BO512+BP512)+BJ512)/2)/(1000*0.61365*exp(17.502*W512/(240.97+W512))/(BO512+BP512)-BJ512)</f>
        <v>0</v>
      </c>
      <c r="T512">
        <f>1/((BC512+1)/(Q512/1.6)+1/(R512/1.37)) + BC512/((BC512+1)/(Q512/1.6) + BC512/(R512/1.37))</f>
        <v>0</v>
      </c>
      <c r="U512">
        <f>(AX512*BA512)</f>
        <v>0</v>
      </c>
      <c r="V512">
        <f>(BQ512+(U512+2*0.95*5.67E-8*(((BQ512+$B$7)+273)^4-(BQ512+273)^4)-44100*J512)/(1.84*29.3*R512+8*0.95*5.67E-8*(BQ512+273)^3))</f>
        <v>0</v>
      </c>
      <c r="W512">
        <f>($C$7*BR512+$D$7*BS512+$E$7*V512)</f>
        <v>0</v>
      </c>
      <c r="X512">
        <f>0.61365*exp(17.502*W512/(240.97+W512))</f>
        <v>0</v>
      </c>
      <c r="Y512">
        <f>(Z512/AA512*100)</f>
        <v>0</v>
      </c>
      <c r="Z512">
        <f>BJ512*(BO512+BP512)/1000</f>
        <v>0</v>
      </c>
      <c r="AA512">
        <f>0.61365*exp(17.502*BQ512/(240.97+BQ512))</f>
        <v>0</v>
      </c>
      <c r="AB512">
        <f>(X512-BJ512*(BO512+BP512)/1000)</f>
        <v>0</v>
      </c>
      <c r="AC512">
        <f>(-J512*44100)</f>
        <v>0</v>
      </c>
      <c r="AD512">
        <f>2*29.3*R512*0.92*(BQ512-W512)</f>
        <v>0</v>
      </c>
      <c r="AE512">
        <f>2*0.95*5.67E-8*(((BQ512+$B$7)+273)^4-(W512+273)^4)</f>
        <v>0</v>
      </c>
      <c r="AF512">
        <f>U512+AE512+AC512+AD512</f>
        <v>0</v>
      </c>
      <c r="AG512">
        <f>BN512*AU512*(BI512-BH512*(1000-AU512*BK512)/(1000-AU512*BJ512))/(100*BB512)</f>
        <v>0</v>
      </c>
      <c r="AH512">
        <f>1000*BN512*AU512*(BJ512-BK512)/(100*BB512*(1000-AU512*BJ512))</f>
        <v>0</v>
      </c>
      <c r="AI512">
        <f>(AJ512 - AK512 - BO512*1E3/(8.314*(BQ512+273.15)) * AM512/BN512 * AL512) * BN512/(100*BB512) * (1000 - BK512)/1000</f>
        <v>0</v>
      </c>
      <c r="AJ512">
        <v>618.130220193336</v>
      </c>
      <c r="AK512">
        <v>584.835915151515</v>
      </c>
      <c r="AL512">
        <v>3.39694171305958</v>
      </c>
      <c r="AM512">
        <v>66.8780440013379</v>
      </c>
      <c r="AN512">
        <f>(AP512 - AO512 + BO512*1E3/(8.314*(BQ512+273.15)) * AR512/BN512 * AQ512) * BN512/(100*BB512) * 1000/(1000 - AP512)</f>
        <v>0</v>
      </c>
      <c r="AO512">
        <v>22.876709005814</v>
      </c>
      <c r="AP512">
        <v>24.9104573426574</v>
      </c>
      <c r="AQ512">
        <v>0.000656920427077338</v>
      </c>
      <c r="AR512">
        <v>78.9649868564254</v>
      </c>
      <c r="AS512">
        <v>39</v>
      </c>
      <c r="AT512">
        <v>8</v>
      </c>
      <c r="AU512">
        <f>IF(AS512*$H$13&gt;=AW512,1.0,(AW512/(AW512-AS512*$H$13)))</f>
        <v>0</v>
      </c>
      <c r="AV512">
        <f>(AU512-1)*100</f>
        <v>0</v>
      </c>
      <c r="AW512">
        <f>MAX(0,($B$13+$C$13*BV512)/(1+$D$13*BV512)*BO512/(BQ512+273)*$E$13)</f>
        <v>0</v>
      </c>
      <c r="AX512">
        <f>$B$11*BW512+$C$11*BX512+$F$11*CI512*(1-CL512)</f>
        <v>0</v>
      </c>
      <c r="AY512">
        <f>AX512*AZ512</f>
        <v>0</v>
      </c>
      <c r="AZ512">
        <f>($B$11*$D$9+$C$11*$D$9+$F$11*((CV512+CN512)/MAX(CV512+CN512+CW512, 0.1)*$I$9+CW512/MAX(CV512+CN512+CW512, 0.1)*$J$9))/($B$11+$C$11+$F$11)</f>
        <v>0</v>
      </c>
      <c r="BA512">
        <f>($B$11*$K$9+$C$11*$K$9+$F$11*((CV512+CN512)/MAX(CV512+CN512+CW512, 0.1)*$P$9+CW512/MAX(CV512+CN512+CW512, 0.1)*$Q$9))/($B$11+$C$11+$F$11)</f>
        <v>0</v>
      </c>
      <c r="BB512">
        <v>2.18</v>
      </c>
      <c r="BC512">
        <v>0.5</v>
      </c>
      <c r="BD512" t="s">
        <v>355</v>
      </c>
      <c r="BE512">
        <v>2</v>
      </c>
      <c r="BF512" t="b">
        <v>1</v>
      </c>
      <c r="BG512">
        <v>1656180358.1</v>
      </c>
      <c r="BH512">
        <v>547.164555555556</v>
      </c>
      <c r="BI512">
        <v>589.723407407407</v>
      </c>
      <c r="BJ512">
        <v>24.894137037037</v>
      </c>
      <c r="BK512">
        <v>22.8678481481481</v>
      </c>
      <c r="BL512">
        <v>545.567444444444</v>
      </c>
      <c r="BM512">
        <v>24.8425666666667</v>
      </c>
      <c r="BN512">
        <v>500.00262962963</v>
      </c>
      <c r="BO512">
        <v>76.2948518518518</v>
      </c>
      <c r="BP512">
        <v>0.10004142962963</v>
      </c>
      <c r="BQ512">
        <v>28.0812740740741</v>
      </c>
      <c r="BR512">
        <v>28.367362962963</v>
      </c>
      <c r="BS512">
        <v>999.9</v>
      </c>
      <c r="BT512">
        <v>0</v>
      </c>
      <c r="BU512">
        <v>0</v>
      </c>
      <c r="BV512">
        <v>10007.6392592593</v>
      </c>
      <c r="BW512">
        <v>0</v>
      </c>
      <c r="BX512">
        <v>1678.86518518518</v>
      </c>
      <c r="BY512">
        <v>-42.5588407407407</v>
      </c>
      <c r="BZ512">
        <v>561.133666666667</v>
      </c>
      <c r="CA512">
        <v>603.524703703704</v>
      </c>
      <c r="CB512">
        <v>2.02628296296296</v>
      </c>
      <c r="CC512">
        <v>589.723407407407</v>
      </c>
      <c r="CD512">
        <v>22.8678481481481</v>
      </c>
      <c r="CE512">
        <v>1.89929333333333</v>
      </c>
      <c r="CF512">
        <v>1.74469888888889</v>
      </c>
      <c r="CG512">
        <v>16.6288555555556</v>
      </c>
      <c r="CH512">
        <v>15.2999481481481</v>
      </c>
      <c r="CI512">
        <v>2000.02666666667</v>
      </c>
      <c r="CJ512">
        <v>0.979993444444444</v>
      </c>
      <c r="CK512">
        <v>0.0200064074074074</v>
      </c>
      <c r="CL512">
        <v>0</v>
      </c>
      <c r="CM512">
        <v>2.44721111111111</v>
      </c>
      <c r="CN512">
        <v>0</v>
      </c>
      <c r="CO512">
        <v>2923.17555555556</v>
      </c>
      <c r="CP512">
        <v>16705.6074074074</v>
      </c>
      <c r="CQ512">
        <v>47.8423333333333</v>
      </c>
      <c r="CR512">
        <v>50.2706666666667</v>
      </c>
      <c r="CS512">
        <v>48.875</v>
      </c>
      <c r="CT512">
        <v>47.875</v>
      </c>
      <c r="CU512">
        <v>47.125</v>
      </c>
      <c r="CV512">
        <v>1960.01518518519</v>
      </c>
      <c r="CW512">
        <v>40.0114814814815</v>
      </c>
      <c r="CX512">
        <v>0</v>
      </c>
      <c r="CY512">
        <v>1656180364.8</v>
      </c>
      <c r="CZ512">
        <v>0</v>
      </c>
      <c r="DA512">
        <v>0</v>
      </c>
      <c r="DB512" t="s">
        <v>356</v>
      </c>
      <c r="DC512">
        <v>1656081796.1</v>
      </c>
      <c r="DD512">
        <v>1656081786.6</v>
      </c>
      <c r="DE512">
        <v>0</v>
      </c>
      <c r="DF512">
        <v>0.447</v>
      </c>
      <c r="DG512">
        <v>0.012</v>
      </c>
      <c r="DH512">
        <v>1.816</v>
      </c>
      <c r="DI512">
        <v>-0.091</v>
      </c>
      <c r="DJ512">
        <v>420</v>
      </c>
      <c r="DK512">
        <v>13</v>
      </c>
      <c r="DL512">
        <v>0.64</v>
      </c>
      <c r="DM512">
        <v>0.22</v>
      </c>
      <c r="DN512">
        <v>-42.1844075</v>
      </c>
      <c r="DO512">
        <v>-6.46811369605989</v>
      </c>
      <c r="DP512">
        <v>0.662811631003674</v>
      </c>
      <c r="DQ512">
        <v>0</v>
      </c>
      <c r="DR512">
        <v>2.02531425</v>
      </c>
      <c r="DS512">
        <v>-0.00727733583489912</v>
      </c>
      <c r="DT512">
        <v>0.012285974907898</v>
      </c>
      <c r="DU512">
        <v>1</v>
      </c>
      <c r="DV512">
        <v>1</v>
      </c>
      <c r="DW512">
        <v>2</v>
      </c>
      <c r="DX512" t="s">
        <v>375</v>
      </c>
      <c r="DY512">
        <v>2.80147</v>
      </c>
      <c r="DZ512">
        <v>2.71652</v>
      </c>
      <c r="EA512">
        <v>0.0954913</v>
      </c>
      <c r="EB512">
        <v>0.100612</v>
      </c>
      <c r="EC512">
        <v>0.0886588</v>
      </c>
      <c r="ED512">
        <v>0.0827333</v>
      </c>
      <c r="EE512">
        <v>25158.7</v>
      </c>
      <c r="EF512">
        <v>21731.9</v>
      </c>
      <c r="EG512">
        <v>24935</v>
      </c>
      <c r="EH512">
        <v>23564.1</v>
      </c>
      <c r="EI512">
        <v>38870.7</v>
      </c>
      <c r="EJ512">
        <v>35825.3</v>
      </c>
      <c r="EK512">
        <v>45170.8</v>
      </c>
      <c r="EL512">
        <v>42102</v>
      </c>
      <c r="EM512">
        <v>1.65705</v>
      </c>
      <c r="EN512">
        <v>2.06002</v>
      </c>
      <c r="EO512">
        <v>-0.0683963</v>
      </c>
      <c r="EP512">
        <v>0</v>
      </c>
      <c r="EQ512">
        <v>29.468</v>
      </c>
      <c r="ER512">
        <v>999.9</v>
      </c>
      <c r="ES512">
        <v>26.81</v>
      </c>
      <c r="ET512">
        <v>42.067</v>
      </c>
      <c r="EU512">
        <v>29.0699</v>
      </c>
      <c r="EV512">
        <v>53.0284</v>
      </c>
      <c r="EW512">
        <v>33.9343</v>
      </c>
      <c r="EX512">
        <v>2</v>
      </c>
      <c r="EY512">
        <v>0.580635</v>
      </c>
      <c r="EZ512">
        <v>5.39215</v>
      </c>
      <c r="FA512">
        <v>20.1601</v>
      </c>
      <c r="FB512">
        <v>5.23316</v>
      </c>
      <c r="FC512">
        <v>11.992</v>
      </c>
      <c r="FD512">
        <v>4.9557</v>
      </c>
      <c r="FE512">
        <v>3.30395</v>
      </c>
      <c r="FF512">
        <v>9999</v>
      </c>
      <c r="FG512">
        <v>313.8</v>
      </c>
      <c r="FH512">
        <v>3961.3</v>
      </c>
      <c r="FI512">
        <v>9999</v>
      </c>
      <c r="FJ512">
        <v>1.86813</v>
      </c>
      <c r="FK512">
        <v>1.86401</v>
      </c>
      <c r="FL512">
        <v>1.87134</v>
      </c>
      <c r="FM512">
        <v>1.86259</v>
      </c>
      <c r="FN512">
        <v>1.86188</v>
      </c>
      <c r="FO512">
        <v>1.86818</v>
      </c>
      <c r="FP512">
        <v>1.85837</v>
      </c>
      <c r="FQ512">
        <v>1.86453</v>
      </c>
      <c r="FR512">
        <v>5</v>
      </c>
      <c r="FS512">
        <v>0</v>
      </c>
      <c r="FT512">
        <v>0</v>
      </c>
      <c r="FU512">
        <v>0</v>
      </c>
      <c r="FV512" t="s">
        <v>358</v>
      </c>
      <c r="FW512" t="s">
        <v>359</v>
      </c>
      <c r="FX512" t="s">
        <v>360</v>
      </c>
      <c r="FY512" t="s">
        <v>360</v>
      </c>
      <c r="FZ512" t="s">
        <v>360</v>
      </c>
      <c r="GA512" t="s">
        <v>360</v>
      </c>
      <c r="GB512">
        <v>0</v>
      </c>
      <c r="GC512">
        <v>100</v>
      </c>
      <c r="GD512">
        <v>100</v>
      </c>
      <c r="GE512">
        <v>1.636</v>
      </c>
      <c r="GF512">
        <v>0.0516</v>
      </c>
      <c r="GG512">
        <v>0.394990895927804</v>
      </c>
      <c r="GH512">
        <v>0.00311535208462502</v>
      </c>
      <c r="GI512">
        <v>-2.16445174003142e-06</v>
      </c>
      <c r="GJ512">
        <v>9.0383515404126e-10</v>
      </c>
      <c r="GK512">
        <v>0.0515542376217994</v>
      </c>
      <c r="GL512">
        <v>0</v>
      </c>
      <c r="GM512">
        <v>0</v>
      </c>
      <c r="GN512">
        <v>0</v>
      </c>
      <c r="GO512">
        <v>18</v>
      </c>
      <c r="GP512">
        <v>2154</v>
      </c>
      <c r="GQ512">
        <v>2</v>
      </c>
      <c r="GR512">
        <v>17</v>
      </c>
      <c r="GS512">
        <v>1642.8</v>
      </c>
      <c r="GT512">
        <v>1643</v>
      </c>
      <c r="GU512">
        <v>1.84082</v>
      </c>
      <c r="GV512">
        <v>2.41333</v>
      </c>
      <c r="GW512">
        <v>1.99829</v>
      </c>
      <c r="GX512">
        <v>2.65869</v>
      </c>
      <c r="GY512">
        <v>2.09351</v>
      </c>
      <c r="GZ512">
        <v>2.43896</v>
      </c>
      <c r="HA512">
        <v>45.8344</v>
      </c>
      <c r="HB512">
        <v>14.0357</v>
      </c>
      <c r="HC512">
        <v>18</v>
      </c>
      <c r="HD512">
        <v>397.936</v>
      </c>
      <c r="HE512">
        <v>670.891</v>
      </c>
      <c r="HF512">
        <v>23.0033</v>
      </c>
      <c r="HG512">
        <v>34.5734</v>
      </c>
      <c r="HH512">
        <v>30.0008</v>
      </c>
      <c r="HI512">
        <v>34.4068</v>
      </c>
      <c r="HJ512">
        <v>34.39</v>
      </c>
      <c r="HK512">
        <v>37.0061</v>
      </c>
      <c r="HL512">
        <v>21.6484</v>
      </c>
      <c r="HM512">
        <v>3.30785</v>
      </c>
      <c r="HN512">
        <v>23</v>
      </c>
      <c r="HO512">
        <v>642.269</v>
      </c>
      <c r="HP512">
        <v>22.8556</v>
      </c>
      <c r="HQ512">
        <v>95.5321</v>
      </c>
      <c r="HR512">
        <v>98.9278</v>
      </c>
    </row>
    <row r="513" spans="1:226">
      <c r="A513">
        <v>497</v>
      </c>
      <c r="B513">
        <v>1656180370.6</v>
      </c>
      <c r="C513">
        <v>10574.0999999046</v>
      </c>
      <c r="D513" t="s">
        <v>1357</v>
      </c>
      <c r="E513" t="s">
        <v>1358</v>
      </c>
      <c r="F513">
        <v>5</v>
      </c>
      <c r="G513" t="s">
        <v>1286</v>
      </c>
      <c r="H513" t="s">
        <v>354</v>
      </c>
      <c r="I513">
        <v>1656180362.81429</v>
      </c>
      <c r="J513">
        <f>(K513)/1000</f>
        <v>0</v>
      </c>
      <c r="K513">
        <f>IF(BF513, AN513, AH513)</f>
        <v>0</v>
      </c>
      <c r="L513">
        <f>IF(BF513, AI513, AG513)</f>
        <v>0</v>
      </c>
      <c r="M513">
        <f>BH513 - IF(AU513&gt;1, L513*BB513*100.0/(AW513*BV513), 0)</f>
        <v>0</v>
      </c>
      <c r="N513">
        <f>((T513-J513/2)*M513-L513)/(T513+J513/2)</f>
        <v>0</v>
      </c>
      <c r="O513">
        <f>N513*(BO513+BP513)/1000.0</f>
        <v>0</v>
      </c>
      <c r="P513">
        <f>(BH513 - IF(AU513&gt;1, L513*BB513*100.0/(AW513*BV513), 0))*(BO513+BP513)/1000.0</f>
        <v>0</v>
      </c>
      <c r="Q513">
        <f>2.0/((1/S513-1/R513)+SIGN(S513)*SQRT((1/S513-1/R513)*(1/S513-1/R513) + 4*BC513/((BC513+1)*(BC513+1))*(2*1/S513*1/R513-1/R513*1/R513)))</f>
        <v>0</v>
      </c>
      <c r="R513">
        <f>IF(LEFT(BD513,1)&lt;&gt;"0",IF(LEFT(BD513,1)="1",3.0,BE513),$D$5+$E$5*(BV513*BO513/($K$5*1000))+$F$5*(BV513*BO513/($K$5*1000))*MAX(MIN(BB513,$J$5),$I$5)*MAX(MIN(BB513,$J$5),$I$5)+$G$5*MAX(MIN(BB513,$J$5),$I$5)*(BV513*BO513/($K$5*1000))+$H$5*(BV513*BO513/($K$5*1000))*(BV513*BO513/($K$5*1000)))</f>
        <v>0</v>
      </c>
      <c r="S513">
        <f>J513*(1000-(1000*0.61365*exp(17.502*W513/(240.97+W513))/(BO513+BP513)+BJ513)/2)/(1000*0.61365*exp(17.502*W513/(240.97+W513))/(BO513+BP513)-BJ513)</f>
        <v>0</v>
      </c>
      <c r="T513">
        <f>1/((BC513+1)/(Q513/1.6)+1/(R513/1.37)) + BC513/((BC513+1)/(Q513/1.6) + BC513/(R513/1.37))</f>
        <v>0</v>
      </c>
      <c r="U513">
        <f>(AX513*BA513)</f>
        <v>0</v>
      </c>
      <c r="V513">
        <f>(BQ513+(U513+2*0.95*5.67E-8*(((BQ513+$B$7)+273)^4-(BQ513+273)^4)-44100*J513)/(1.84*29.3*R513+8*0.95*5.67E-8*(BQ513+273)^3))</f>
        <v>0</v>
      </c>
      <c r="W513">
        <f>($C$7*BR513+$D$7*BS513+$E$7*V513)</f>
        <v>0</v>
      </c>
      <c r="X513">
        <f>0.61365*exp(17.502*W513/(240.97+W513))</f>
        <v>0</v>
      </c>
      <c r="Y513">
        <f>(Z513/AA513*100)</f>
        <v>0</v>
      </c>
      <c r="Z513">
        <f>BJ513*(BO513+BP513)/1000</f>
        <v>0</v>
      </c>
      <c r="AA513">
        <f>0.61365*exp(17.502*BQ513/(240.97+BQ513))</f>
        <v>0</v>
      </c>
      <c r="AB513">
        <f>(X513-BJ513*(BO513+BP513)/1000)</f>
        <v>0</v>
      </c>
      <c r="AC513">
        <f>(-J513*44100)</f>
        <v>0</v>
      </c>
      <c r="AD513">
        <f>2*29.3*R513*0.92*(BQ513-W513)</f>
        <v>0</v>
      </c>
      <c r="AE513">
        <f>2*0.95*5.67E-8*(((BQ513+$B$7)+273)^4-(W513+273)^4)</f>
        <v>0</v>
      </c>
      <c r="AF513">
        <f>U513+AE513+AC513+AD513</f>
        <v>0</v>
      </c>
      <c r="AG513">
        <f>BN513*AU513*(BI513-BH513*(1000-AU513*BK513)/(1000-AU513*BJ513))/(100*BB513)</f>
        <v>0</v>
      </c>
      <c r="AH513">
        <f>1000*BN513*AU513*(BJ513-BK513)/(100*BB513*(1000-AU513*BJ513))</f>
        <v>0</v>
      </c>
      <c r="AI513">
        <f>(AJ513 - AK513 - BO513*1E3/(8.314*(BQ513+273.15)) * AM513/BN513 * AL513) * BN513/(100*BB513) * (1000 - BK513)/1000</f>
        <v>0</v>
      </c>
      <c r="AJ513">
        <v>635.225375614865</v>
      </c>
      <c r="AK513">
        <v>601.623436363636</v>
      </c>
      <c r="AL513">
        <v>3.36032156269865</v>
      </c>
      <c r="AM513">
        <v>66.8780440013379</v>
      </c>
      <c r="AN513">
        <f>(AP513 - AO513 + BO513*1E3/(8.314*(BQ513+273.15)) * AR513/BN513 * AQ513) * BN513/(100*BB513) * 1000/(1000 - AP513)</f>
        <v>0</v>
      </c>
      <c r="AO513">
        <v>22.8004086298898</v>
      </c>
      <c r="AP513">
        <v>24.8798622377622</v>
      </c>
      <c r="AQ513">
        <v>-0.000325861915157874</v>
      </c>
      <c r="AR513">
        <v>78.9649868564254</v>
      </c>
      <c r="AS513">
        <v>39</v>
      </c>
      <c r="AT513">
        <v>8</v>
      </c>
      <c r="AU513">
        <f>IF(AS513*$H$13&gt;=AW513,1.0,(AW513/(AW513-AS513*$H$13)))</f>
        <v>0</v>
      </c>
      <c r="AV513">
        <f>(AU513-1)*100</f>
        <v>0</v>
      </c>
      <c r="AW513">
        <f>MAX(0,($B$13+$C$13*BV513)/(1+$D$13*BV513)*BO513/(BQ513+273)*$E$13)</f>
        <v>0</v>
      </c>
      <c r="AX513">
        <f>$B$11*BW513+$C$11*BX513+$F$11*CI513*(1-CL513)</f>
        <v>0</v>
      </c>
      <c r="AY513">
        <f>AX513*AZ513</f>
        <v>0</v>
      </c>
      <c r="AZ513">
        <f>($B$11*$D$9+$C$11*$D$9+$F$11*((CV513+CN513)/MAX(CV513+CN513+CW513, 0.1)*$I$9+CW513/MAX(CV513+CN513+CW513, 0.1)*$J$9))/($B$11+$C$11+$F$11)</f>
        <v>0</v>
      </c>
      <c r="BA513">
        <f>($B$11*$K$9+$C$11*$K$9+$F$11*((CV513+CN513)/MAX(CV513+CN513+CW513, 0.1)*$P$9+CW513/MAX(CV513+CN513+CW513, 0.1)*$Q$9))/($B$11+$C$11+$F$11)</f>
        <v>0</v>
      </c>
      <c r="BB513">
        <v>2.18</v>
      </c>
      <c r="BC513">
        <v>0.5</v>
      </c>
      <c r="BD513" t="s">
        <v>355</v>
      </c>
      <c r="BE513">
        <v>2</v>
      </c>
      <c r="BF513" t="b">
        <v>1</v>
      </c>
      <c r="BG513">
        <v>1656180362.81429</v>
      </c>
      <c r="BH513">
        <v>562.688571428571</v>
      </c>
      <c r="BI513">
        <v>605.719428571429</v>
      </c>
      <c r="BJ513">
        <v>24.8998035714286</v>
      </c>
      <c r="BK513">
        <v>22.8393964285714</v>
      </c>
      <c r="BL513">
        <v>561.067392857143</v>
      </c>
      <c r="BM513">
        <v>24.8482392857143</v>
      </c>
      <c r="BN513">
        <v>500.0145</v>
      </c>
      <c r="BO513">
        <v>76.2956</v>
      </c>
      <c r="BP513">
        <v>0.100022807142857</v>
      </c>
      <c r="BQ513">
        <v>28.0827821428571</v>
      </c>
      <c r="BR513">
        <v>28.3541785714286</v>
      </c>
      <c r="BS513">
        <v>999.9</v>
      </c>
      <c r="BT513">
        <v>0</v>
      </c>
      <c r="BU513">
        <v>0</v>
      </c>
      <c r="BV513">
        <v>10004.36</v>
      </c>
      <c r="BW513">
        <v>0</v>
      </c>
      <c r="BX513">
        <v>1779.20821428571</v>
      </c>
      <c r="BY513">
        <v>-43.0308964285714</v>
      </c>
      <c r="BZ513">
        <v>577.057178571428</v>
      </c>
      <c r="CA513">
        <v>619.876357142857</v>
      </c>
      <c r="CB513">
        <v>2.0604</v>
      </c>
      <c r="CC513">
        <v>605.719428571429</v>
      </c>
      <c r="CD513">
        <v>22.8393964285714</v>
      </c>
      <c r="CE513">
        <v>1.89974464285714</v>
      </c>
      <c r="CF513">
        <v>1.742545</v>
      </c>
      <c r="CG513">
        <v>16.6325964285714</v>
      </c>
      <c r="CH513">
        <v>15.2806857142857</v>
      </c>
      <c r="CI513">
        <v>1999.98428571429</v>
      </c>
      <c r="CJ513">
        <v>0.979993285714286</v>
      </c>
      <c r="CK513">
        <v>0.0200065714285714</v>
      </c>
      <c r="CL513">
        <v>0</v>
      </c>
      <c r="CM513">
        <v>2.48505</v>
      </c>
      <c r="CN513">
        <v>0</v>
      </c>
      <c r="CO513">
        <v>2932.99071428571</v>
      </c>
      <c r="CP513">
        <v>16705.2607142857</v>
      </c>
      <c r="CQ513">
        <v>47.857</v>
      </c>
      <c r="CR513">
        <v>50.281</v>
      </c>
      <c r="CS513">
        <v>48.875</v>
      </c>
      <c r="CT513">
        <v>47.8816428571428</v>
      </c>
      <c r="CU513">
        <v>47.125</v>
      </c>
      <c r="CV513">
        <v>1959.97321428571</v>
      </c>
      <c r="CW513">
        <v>40.0110714285714</v>
      </c>
      <c r="CX513">
        <v>0</v>
      </c>
      <c r="CY513">
        <v>1656180369.6</v>
      </c>
      <c r="CZ513">
        <v>0</v>
      </c>
      <c r="DA513">
        <v>0</v>
      </c>
      <c r="DB513" t="s">
        <v>356</v>
      </c>
      <c r="DC513">
        <v>1656081796.1</v>
      </c>
      <c r="DD513">
        <v>1656081786.6</v>
      </c>
      <c r="DE513">
        <v>0</v>
      </c>
      <c r="DF513">
        <v>0.447</v>
      </c>
      <c r="DG513">
        <v>0.012</v>
      </c>
      <c r="DH513">
        <v>1.816</v>
      </c>
      <c r="DI513">
        <v>-0.091</v>
      </c>
      <c r="DJ513">
        <v>420</v>
      </c>
      <c r="DK513">
        <v>13</v>
      </c>
      <c r="DL513">
        <v>0.64</v>
      </c>
      <c r="DM513">
        <v>0.22</v>
      </c>
      <c r="DN513">
        <v>-42.69593</v>
      </c>
      <c r="DO513">
        <v>-5.63225966228893</v>
      </c>
      <c r="DP513">
        <v>0.580007511675495</v>
      </c>
      <c r="DQ513">
        <v>0</v>
      </c>
      <c r="DR513">
        <v>2.042796</v>
      </c>
      <c r="DS513">
        <v>0.352591294559097</v>
      </c>
      <c r="DT513">
        <v>0.0397951750090385</v>
      </c>
      <c r="DU513">
        <v>0</v>
      </c>
      <c r="DV513">
        <v>0</v>
      </c>
      <c r="DW513">
        <v>2</v>
      </c>
      <c r="DX513" t="s">
        <v>357</v>
      </c>
      <c r="DY513">
        <v>2.80131</v>
      </c>
      <c r="DZ513">
        <v>2.71651</v>
      </c>
      <c r="EA513">
        <v>0.0974401</v>
      </c>
      <c r="EB513">
        <v>0.102599</v>
      </c>
      <c r="EC513">
        <v>0.0885734</v>
      </c>
      <c r="ED513">
        <v>0.0825661</v>
      </c>
      <c r="EE513">
        <v>25104.1</v>
      </c>
      <c r="EF513">
        <v>21683.5</v>
      </c>
      <c r="EG513">
        <v>24934.6</v>
      </c>
      <c r="EH513">
        <v>23563.7</v>
      </c>
      <c r="EI513">
        <v>38873.7</v>
      </c>
      <c r="EJ513">
        <v>35831.2</v>
      </c>
      <c r="EK513">
        <v>45170.1</v>
      </c>
      <c r="EL513">
        <v>42101.3</v>
      </c>
      <c r="EM513">
        <v>1.65723</v>
      </c>
      <c r="EN513">
        <v>2.06002</v>
      </c>
      <c r="EO513">
        <v>-0.0660494</v>
      </c>
      <c r="EP513">
        <v>0</v>
      </c>
      <c r="EQ513">
        <v>29.4775</v>
      </c>
      <c r="ER513">
        <v>999.9</v>
      </c>
      <c r="ES513">
        <v>26.785</v>
      </c>
      <c r="ET513">
        <v>42.087</v>
      </c>
      <c r="EU513">
        <v>29.0731</v>
      </c>
      <c r="EV513">
        <v>53.2184</v>
      </c>
      <c r="EW513">
        <v>33.9343</v>
      </c>
      <c r="EX513">
        <v>2</v>
      </c>
      <c r="EY513">
        <v>0.581639</v>
      </c>
      <c r="EZ513">
        <v>5.40499</v>
      </c>
      <c r="FA513">
        <v>20.1597</v>
      </c>
      <c r="FB513">
        <v>5.23331</v>
      </c>
      <c r="FC513">
        <v>11.992</v>
      </c>
      <c r="FD513">
        <v>4.95545</v>
      </c>
      <c r="FE513">
        <v>3.30395</v>
      </c>
      <c r="FF513">
        <v>9999</v>
      </c>
      <c r="FG513">
        <v>313.8</v>
      </c>
      <c r="FH513">
        <v>3961.3</v>
      </c>
      <c r="FI513">
        <v>9999</v>
      </c>
      <c r="FJ513">
        <v>1.86813</v>
      </c>
      <c r="FK513">
        <v>1.86401</v>
      </c>
      <c r="FL513">
        <v>1.87134</v>
      </c>
      <c r="FM513">
        <v>1.86258</v>
      </c>
      <c r="FN513">
        <v>1.86188</v>
      </c>
      <c r="FO513">
        <v>1.86817</v>
      </c>
      <c r="FP513">
        <v>1.85838</v>
      </c>
      <c r="FQ513">
        <v>1.86456</v>
      </c>
      <c r="FR513">
        <v>5</v>
      </c>
      <c r="FS513">
        <v>0</v>
      </c>
      <c r="FT513">
        <v>0</v>
      </c>
      <c r="FU513">
        <v>0</v>
      </c>
      <c r="FV513" t="s">
        <v>358</v>
      </c>
      <c r="FW513" t="s">
        <v>359</v>
      </c>
      <c r="FX513" t="s">
        <v>360</v>
      </c>
      <c r="FY513" t="s">
        <v>360</v>
      </c>
      <c r="FZ513" t="s">
        <v>360</v>
      </c>
      <c r="GA513" t="s">
        <v>360</v>
      </c>
      <c r="GB513">
        <v>0</v>
      </c>
      <c r="GC513">
        <v>100</v>
      </c>
      <c r="GD513">
        <v>100</v>
      </c>
      <c r="GE513">
        <v>1.66</v>
      </c>
      <c r="GF513">
        <v>0.0515</v>
      </c>
      <c r="GG513">
        <v>0.394990895927804</v>
      </c>
      <c r="GH513">
        <v>0.00311535208462502</v>
      </c>
      <c r="GI513">
        <v>-2.16445174003142e-06</v>
      </c>
      <c r="GJ513">
        <v>9.0383515404126e-10</v>
      </c>
      <c r="GK513">
        <v>0.0515542376217994</v>
      </c>
      <c r="GL513">
        <v>0</v>
      </c>
      <c r="GM513">
        <v>0</v>
      </c>
      <c r="GN513">
        <v>0</v>
      </c>
      <c r="GO513">
        <v>18</v>
      </c>
      <c r="GP513">
        <v>2154</v>
      </c>
      <c r="GQ513">
        <v>2</v>
      </c>
      <c r="GR513">
        <v>17</v>
      </c>
      <c r="GS513">
        <v>1642.9</v>
      </c>
      <c r="GT513">
        <v>1643.1</v>
      </c>
      <c r="GU513">
        <v>1.88354</v>
      </c>
      <c r="GV513">
        <v>2.40356</v>
      </c>
      <c r="GW513">
        <v>1.99829</v>
      </c>
      <c r="GX513">
        <v>2.65869</v>
      </c>
      <c r="GY513">
        <v>2.09351</v>
      </c>
      <c r="GZ513">
        <v>2.44751</v>
      </c>
      <c r="HA513">
        <v>45.8344</v>
      </c>
      <c r="HB513">
        <v>14.0357</v>
      </c>
      <c r="HC513">
        <v>18</v>
      </c>
      <c r="HD513">
        <v>398.07</v>
      </c>
      <c r="HE513">
        <v>670.95</v>
      </c>
      <c r="HF513">
        <v>23.0029</v>
      </c>
      <c r="HG513">
        <v>34.5812</v>
      </c>
      <c r="HH513">
        <v>30.0009</v>
      </c>
      <c r="HI513">
        <v>34.413</v>
      </c>
      <c r="HJ513">
        <v>34.3955</v>
      </c>
      <c r="HK513">
        <v>37.7363</v>
      </c>
      <c r="HL513">
        <v>21.3678</v>
      </c>
      <c r="HM513">
        <v>3.30785</v>
      </c>
      <c r="HN513">
        <v>23</v>
      </c>
      <c r="HO513">
        <v>655.681</v>
      </c>
      <c r="HP513">
        <v>22.8723</v>
      </c>
      <c r="HQ513">
        <v>95.5306</v>
      </c>
      <c r="HR513">
        <v>98.9261</v>
      </c>
    </row>
    <row r="514" spans="1:226">
      <c r="A514">
        <v>498</v>
      </c>
      <c r="B514">
        <v>1656180375.6</v>
      </c>
      <c r="C514">
        <v>10579.0999999046</v>
      </c>
      <c r="D514" t="s">
        <v>1359</v>
      </c>
      <c r="E514" t="s">
        <v>1360</v>
      </c>
      <c r="F514">
        <v>5</v>
      </c>
      <c r="G514" t="s">
        <v>1286</v>
      </c>
      <c r="H514" t="s">
        <v>354</v>
      </c>
      <c r="I514">
        <v>1656180368.1</v>
      </c>
      <c r="J514">
        <f>(K514)/1000</f>
        <v>0</v>
      </c>
      <c r="K514">
        <f>IF(BF514, AN514, AH514)</f>
        <v>0</v>
      </c>
      <c r="L514">
        <f>IF(BF514, AI514, AG514)</f>
        <v>0</v>
      </c>
      <c r="M514">
        <f>BH514 - IF(AU514&gt;1, L514*BB514*100.0/(AW514*BV514), 0)</f>
        <v>0</v>
      </c>
      <c r="N514">
        <f>((T514-J514/2)*M514-L514)/(T514+J514/2)</f>
        <v>0</v>
      </c>
      <c r="O514">
        <f>N514*(BO514+BP514)/1000.0</f>
        <v>0</v>
      </c>
      <c r="P514">
        <f>(BH514 - IF(AU514&gt;1, L514*BB514*100.0/(AW514*BV514), 0))*(BO514+BP514)/1000.0</f>
        <v>0</v>
      </c>
      <c r="Q514">
        <f>2.0/((1/S514-1/R514)+SIGN(S514)*SQRT((1/S514-1/R514)*(1/S514-1/R514) + 4*BC514/((BC514+1)*(BC514+1))*(2*1/S514*1/R514-1/R514*1/R514)))</f>
        <v>0</v>
      </c>
      <c r="R514">
        <f>IF(LEFT(BD514,1)&lt;&gt;"0",IF(LEFT(BD514,1)="1",3.0,BE514),$D$5+$E$5*(BV514*BO514/($K$5*1000))+$F$5*(BV514*BO514/($K$5*1000))*MAX(MIN(BB514,$J$5),$I$5)*MAX(MIN(BB514,$J$5),$I$5)+$G$5*MAX(MIN(BB514,$J$5),$I$5)*(BV514*BO514/($K$5*1000))+$H$5*(BV514*BO514/($K$5*1000))*(BV514*BO514/($K$5*1000)))</f>
        <v>0</v>
      </c>
      <c r="S514">
        <f>J514*(1000-(1000*0.61365*exp(17.502*W514/(240.97+W514))/(BO514+BP514)+BJ514)/2)/(1000*0.61365*exp(17.502*W514/(240.97+W514))/(BO514+BP514)-BJ514)</f>
        <v>0</v>
      </c>
      <c r="T514">
        <f>1/((BC514+1)/(Q514/1.6)+1/(R514/1.37)) + BC514/((BC514+1)/(Q514/1.6) + BC514/(R514/1.37))</f>
        <v>0</v>
      </c>
      <c r="U514">
        <f>(AX514*BA514)</f>
        <v>0</v>
      </c>
      <c r="V514">
        <f>(BQ514+(U514+2*0.95*5.67E-8*(((BQ514+$B$7)+273)^4-(BQ514+273)^4)-44100*J514)/(1.84*29.3*R514+8*0.95*5.67E-8*(BQ514+273)^3))</f>
        <v>0</v>
      </c>
      <c r="W514">
        <f>($C$7*BR514+$D$7*BS514+$E$7*V514)</f>
        <v>0</v>
      </c>
      <c r="X514">
        <f>0.61365*exp(17.502*W514/(240.97+W514))</f>
        <v>0</v>
      </c>
      <c r="Y514">
        <f>(Z514/AA514*100)</f>
        <v>0</v>
      </c>
      <c r="Z514">
        <f>BJ514*(BO514+BP514)/1000</f>
        <v>0</v>
      </c>
      <c r="AA514">
        <f>0.61365*exp(17.502*BQ514/(240.97+BQ514))</f>
        <v>0</v>
      </c>
      <c r="AB514">
        <f>(X514-BJ514*(BO514+BP514)/1000)</f>
        <v>0</v>
      </c>
      <c r="AC514">
        <f>(-J514*44100)</f>
        <v>0</v>
      </c>
      <c r="AD514">
        <f>2*29.3*R514*0.92*(BQ514-W514)</f>
        <v>0</v>
      </c>
      <c r="AE514">
        <f>2*0.95*5.67E-8*(((BQ514+$B$7)+273)^4-(W514+273)^4)</f>
        <v>0</v>
      </c>
      <c r="AF514">
        <f>U514+AE514+AC514+AD514</f>
        <v>0</v>
      </c>
      <c r="AG514">
        <f>BN514*AU514*(BI514-BH514*(1000-AU514*BK514)/(1000-AU514*BJ514))/(100*BB514)</f>
        <v>0</v>
      </c>
      <c r="AH514">
        <f>1000*BN514*AU514*(BJ514-BK514)/(100*BB514*(1000-AU514*BJ514))</f>
        <v>0</v>
      </c>
      <c r="AI514">
        <f>(AJ514 - AK514 - BO514*1E3/(8.314*(BQ514+273.15)) * AM514/BN514 * AL514) * BN514/(100*BB514) * (1000 - BK514)/1000</f>
        <v>0</v>
      </c>
      <c r="AJ514">
        <v>652.53121709892</v>
      </c>
      <c r="AK514">
        <v>618.554442424242</v>
      </c>
      <c r="AL514">
        <v>3.38038733628339</v>
      </c>
      <c r="AM514">
        <v>66.8780440013379</v>
      </c>
      <c r="AN514">
        <f>(AP514 - AO514 + BO514*1E3/(8.314*(BQ514+273.15)) * AR514/BN514 * AQ514) * BN514/(100*BB514) * 1000/(1000 - AP514)</f>
        <v>0</v>
      </c>
      <c r="AO514">
        <v>22.7636187904786</v>
      </c>
      <c r="AP514">
        <v>24.8563916083916</v>
      </c>
      <c r="AQ514">
        <v>-0.00686279915149835</v>
      </c>
      <c r="AR514">
        <v>78.9649868564254</v>
      </c>
      <c r="AS514">
        <v>39</v>
      </c>
      <c r="AT514">
        <v>8</v>
      </c>
      <c r="AU514">
        <f>IF(AS514*$H$13&gt;=AW514,1.0,(AW514/(AW514-AS514*$H$13)))</f>
        <v>0</v>
      </c>
      <c r="AV514">
        <f>(AU514-1)*100</f>
        <v>0</v>
      </c>
      <c r="AW514">
        <f>MAX(0,($B$13+$C$13*BV514)/(1+$D$13*BV514)*BO514/(BQ514+273)*$E$13)</f>
        <v>0</v>
      </c>
      <c r="AX514">
        <f>$B$11*BW514+$C$11*BX514+$F$11*CI514*(1-CL514)</f>
        <v>0</v>
      </c>
      <c r="AY514">
        <f>AX514*AZ514</f>
        <v>0</v>
      </c>
      <c r="AZ514">
        <f>($B$11*$D$9+$C$11*$D$9+$F$11*((CV514+CN514)/MAX(CV514+CN514+CW514, 0.1)*$I$9+CW514/MAX(CV514+CN514+CW514, 0.1)*$J$9))/($B$11+$C$11+$F$11)</f>
        <v>0</v>
      </c>
      <c r="BA514">
        <f>($B$11*$K$9+$C$11*$K$9+$F$11*((CV514+CN514)/MAX(CV514+CN514+CW514, 0.1)*$P$9+CW514/MAX(CV514+CN514+CW514, 0.1)*$Q$9))/($B$11+$C$11+$F$11)</f>
        <v>0</v>
      </c>
      <c r="BB514">
        <v>2.18</v>
      </c>
      <c r="BC514">
        <v>0.5</v>
      </c>
      <c r="BD514" t="s">
        <v>355</v>
      </c>
      <c r="BE514">
        <v>2</v>
      </c>
      <c r="BF514" t="b">
        <v>1</v>
      </c>
      <c r="BG514">
        <v>1656180368.1</v>
      </c>
      <c r="BH514">
        <v>580.125555555556</v>
      </c>
      <c r="BI514">
        <v>623.602592592593</v>
      </c>
      <c r="BJ514">
        <v>24.889637037037</v>
      </c>
      <c r="BK514">
        <v>22.8068777777778</v>
      </c>
      <c r="BL514">
        <v>578.477703703704</v>
      </c>
      <c r="BM514">
        <v>24.8380740740741</v>
      </c>
      <c r="BN514">
        <v>500.021407407407</v>
      </c>
      <c r="BO514">
        <v>76.296</v>
      </c>
      <c r="BP514">
        <v>0.100024733333333</v>
      </c>
      <c r="BQ514">
        <v>28.0800259259259</v>
      </c>
      <c r="BR514">
        <v>28.3753296296296</v>
      </c>
      <c r="BS514">
        <v>999.9</v>
      </c>
      <c r="BT514">
        <v>0</v>
      </c>
      <c r="BU514">
        <v>0</v>
      </c>
      <c r="BV514">
        <v>9995.23444444444</v>
      </c>
      <c r="BW514">
        <v>0</v>
      </c>
      <c r="BX514">
        <v>1865.2762962963</v>
      </c>
      <c r="BY514">
        <v>-43.4771555555556</v>
      </c>
      <c r="BZ514">
        <v>594.932962962963</v>
      </c>
      <c r="CA514">
        <v>638.15637037037</v>
      </c>
      <c r="CB514">
        <v>2.08276037037037</v>
      </c>
      <c r="CC514">
        <v>623.602592592593</v>
      </c>
      <c r="CD514">
        <v>22.8068777777778</v>
      </c>
      <c r="CE514">
        <v>1.89897925925926</v>
      </c>
      <c r="CF514">
        <v>1.74007148148148</v>
      </c>
      <c r="CG514">
        <v>16.6262518518519</v>
      </c>
      <c r="CH514">
        <v>15.2585777777778</v>
      </c>
      <c r="CI514">
        <v>2000.00851851852</v>
      </c>
      <c r="CJ514">
        <v>0.979993555555555</v>
      </c>
      <c r="CK514">
        <v>0.0200062925925926</v>
      </c>
      <c r="CL514">
        <v>0</v>
      </c>
      <c r="CM514">
        <v>2.46988148148148</v>
      </c>
      <c r="CN514">
        <v>0</v>
      </c>
      <c r="CO514">
        <v>2939.67148148148</v>
      </c>
      <c r="CP514">
        <v>16705.4592592593</v>
      </c>
      <c r="CQ514">
        <v>47.868</v>
      </c>
      <c r="CR514">
        <v>50.2982222222222</v>
      </c>
      <c r="CS514">
        <v>48.875</v>
      </c>
      <c r="CT514">
        <v>47.9025555555555</v>
      </c>
      <c r="CU514">
        <v>47.125</v>
      </c>
      <c r="CV514">
        <v>1959.99740740741</v>
      </c>
      <c r="CW514">
        <v>40.0111111111111</v>
      </c>
      <c r="CX514">
        <v>0</v>
      </c>
      <c r="CY514">
        <v>1656180374.4</v>
      </c>
      <c r="CZ514">
        <v>0</v>
      </c>
      <c r="DA514">
        <v>0</v>
      </c>
      <c r="DB514" t="s">
        <v>356</v>
      </c>
      <c r="DC514">
        <v>1656081796.1</v>
      </c>
      <c r="DD514">
        <v>1656081786.6</v>
      </c>
      <c r="DE514">
        <v>0</v>
      </c>
      <c r="DF514">
        <v>0.447</v>
      </c>
      <c r="DG514">
        <v>0.012</v>
      </c>
      <c r="DH514">
        <v>1.816</v>
      </c>
      <c r="DI514">
        <v>-0.091</v>
      </c>
      <c r="DJ514">
        <v>420</v>
      </c>
      <c r="DK514">
        <v>13</v>
      </c>
      <c r="DL514">
        <v>0.64</v>
      </c>
      <c r="DM514">
        <v>0.22</v>
      </c>
      <c r="DN514">
        <v>-43.1364025</v>
      </c>
      <c r="DO514">
        <v>-6.10432908067544</v>
      </c>
      <c r="DP514">
        <v>0.632669691263735</v>
      </c>
      <c r="DQ514">
        <v>0</v>
      </c>
      <c r="DR514">
        <v>2.06534275</v>
      </c>
      <c r="DS514">
        <v>0.360083189493432</v>
      </c>
      <c r="DT514">
        <v>0.0416911623121436</v>
      </c>
      <c r="DU514">
        <v>0</v>
      </c>
      <c r="DV514">
        <v>0</v>
      </c>
      <c r="DW514">
        <v>2</v>
      </c>
      <c r="DX514" t="s">
        <v>357</v>
      </c>
      <c r="DY514">
        <v>2.80115</v>
      </c>
      <c r="DZ514">
        <v>2.71625</v>
      </c>
      <c r="EA514">
        <v>0.0993682</v>
      </c>
      <c r="EB514">
        <v>0.104395</v>
      </c>
      <c r="EC514">
        <v>0.0885162</v>
      </c>
      <c r="ED514">
        <v>0.082655</v>
      </c>
      <c r="EE514">
        <v>25050.2</v>
      </c>
      <c r="EF514">
        <v>21640</v>
      </c>
      <c r="EG514">
        <v>24934.5</v>
      </c>
      <c r="EH514">
        <v>23563.7</v>
      </c>
      <c r="EI514">
        <v>38875.9</v>
      </c>
      <c r="EJ514">
        <v>35827.3</v>
      </c>
      <c r="EK514">
        <v>45169.8</v>
      </c>
      <c r="EL514">
        <v>42100.8</v>
      </c>
      <c r="EM514">
        <v>1.65735</v>
      </c>
      <c r="EN514">
        <v>2.06</v>
      </c>
      <c r="EO514">
        <v>-0.0654161</v>
      </c>
      <c r="EP514">
        <v>0</v>
      </c>
      <c r="EQ514">
        <v>29.4864</v>
      </c>
      <c r="ER514">
        <v>999.9</v>
      </c>
      <c r="ES514">
        <v>26.761</v>
      </c>
      <c r="ET514">
        <v>42.087</v>
      </c>
      <c r="EU514">
        <v>29.0468</v>
      </c>
      <c r="EV514">
        <v>53.1684</v>
      </c>
      <c r="EW514">
        <v>33.8141</v>
      </c>
      <c r="EX514">
        <v>2</v>
      </c>
      <c r="EY514">
        <v>0.582475</v>
      </c>
      <c r="EZ514">
        <v>5.4183</v>
      </c>
      <c r="FA514">
        <v>20.1591</v>
      </c>
      <c r="FB514">
        <v>5.23256</v>
      </c>
      <c r="FC514">
        <v>11.992</v>
      </c>
      <c r="FD514">
        <v>4.95525</v>
      </c>
      <c r="FE514">
        <v>3.3039</v>
      </c>
      <c r="FF514">
        <v>9999</v>
      </c>
      <c r="FG514">
        <v>313.8</v>
      </c>
      <c r="FH514">
        <v>3961.6</v>
      </c>
      <c r="FI514">
        <v>9999</v>
      </c>
      <c r="FJ514">
        <v>1.86813</v>
      </c>
      <c r="FK514">
        <v>1.86401</v>
      </c>
      <c r="FL514">
        <v>1.87134</v>
      </c>
      <c r="FM514">
        <v>1.86262</v>
      </c>
      <c r="FN514">
        <v>1.86188</v>
      </c>
      <c r="FO514">
        <v>1.86821</v>
      </c>
      <c r="FP514">
        <v>1.85837</v>
      </c>
      <c r="FQ514">
        <v>1.86459</v>
      </c>
      <c r="FR514">
        <v>5</v>
      </c>
      <c r="FS514">
        <v>0</v>
      </c>
      <c r="FT514">
        <v>0</v>
      </c>
      <c r="FU514">
        <v>0</v>
      </c>
      <c r="FV514" t="s">
        <v>358</v>
      </c>
      <c r="FW514" t="s">
        <v>359</v>
      </c>
      <c r="FX514" t="s">
        <v>360</v>
      </c>
      <c r="FY514" t="s">
        <v>360</v>
      </c>
      <c r="FZ514" t="s">
        <v>360</v>
      </c>
      <c r="GA514" t="s">
        <v>360</v>
      </c>
      <c r="GB514">
        <v>0</v>
      </c>
      <c r="GC514">
        <v>100</v>
      </c>
      <c r="GD514">
        <v>100</v>
      </c>
      <c r="GE514">
        <v>1.685</v>
      </c>
      <c r="GF514">
        <v>0.0516</v>
      </c>
      <c r="GG514">
        <v>0.394990895927804</v>
      </c>
      <c r="GH514">
        <v>0.00311535208462502</v>
      </c>
      <c r="GI514">
        <v>-2.16445174003142e-06</v>
      </c>
      <c r="GJ514">
        <v>9.0383515404126e-10</v>
      </c>
      <c r="GK514">
        <v>0.0515542376217994</v>
      </c>
      <c r="GL514">
        <v>0</v>
      </c>
      <c r="GM514">
        <v>0</v>
      </c>
      <c r="GN514">
        <v>0</v>
      </c>
      <c r="GO514">
        <v>18</v>
      </c>
      <c r="GP514">
        <v>2154</v>
      </c>
      <c r="GQ514">
        <v>2</v>
      </c>
      <c r="GR514">
        <v>17</v>
      </c>
      <c r="GS514">
        <v>1643</v>
      </c>
      <c r="GT514">
        <v>1643.2</v>
      </c>
      <c r="GU514">
        <v>1.92017</v>
      </c>
      <c r="GV514">
        <v>2.40356</v>
      </c>
      <c r="GW514">
        <v>1.99829</v>
      </c>
      <c r="GX514">
        <v>2.65869</v>
      </c>
      <c r="GY514">
        <v>2.09351</v>
      </c>
      <c r="GZ514">
        <v>2.42554</v>
      </c>
      <c r="HA514">
        <v>45.8344</v>
      </c>
      <c r="HB514">
        <v>14.0357</v>
      </c>
      <c r="HC514">
        <v>18</v>
      </c>
      <c r="HD514">
        <v>398.172</v>
      </c>
      <c r="HE514">
        <v>670.993</v>
      </c>
      <c r="HF514">
        <v>23.0028</v>
      </c>
      <c r="HG514">
        <v>34.5891</v>
      </c>
      <c r="HH514">
        <v>30.0009</v>
      </c>
      <c r="HI514">
        <v>34.4185</v>
      </c>
      <c r="HJ514">
        <v>34.4015</v>
      </c>
      <c r="HK514">
        <v>38.4547</v>
      </c>
      <c r="HL514">
        <v>21.3678</v>
      </c>
      <c r="HM514">
        <v>3.30785</v>
      </c>
      <c r="HN514">
        <v>23</v>
      </c>
      <c r="HO514">
        <v>676.029</v>
      </c>
      <c r="HP514">
        <v>22.8723</v>
      </c>
      <c r="HQ514">
        <v>95.5299</v>
      </c>
      <c r="HR514">
        <v>98.9253</v>
      </c>
    </row>
    <row r="515" spans="1:226">
      <c r="A515">
        <v>499</v>
      </c>
      <c r="B515">
        <v>1656180380.6</v>
      </c>
      <c r="C515">
        <v>10584.0999999046</v>
      </c>
      <c r="D515" t="s">
        <v>1361</v>
      </c>
      <c r="E515" t="s">
        <v>1362</v>
      </c>
      <c r="F515">
        <v>5</v>
      </c>
      <c r="G515" t="s">
        <v>1286</v>
      </c>
      <c r="H515" t="s">
        <v>354</v>
      </c>
      <c r="I515">
        <v>1656180372.81429</v>
      </c>
      <c r="J515">
        <f>(K515)/1000</f>
        <v>0</v>
      </c>
      <c r="K515">
        <f>IF(BF515, AN515, AH515)</f>
        <v>0</v>
      </c>
      <c r="L515">
        <f>IF(BF515, AI515, AG515)</f>
        <v>0</v>
      </c>
      <c r="M515">
        <f>BH515 - IF(AU515&gt;1, L515*BB515*100.0/(AW515*BV515), 0)</f>
        <v>0</v>
      </c>
      <c r="N515">
        <f>((T515-J515/2)*M515-L515)/(T515+J515/2)</f>
        <v>0</v>
      </c>
      <c r="O515">
        <f>N515*(BO515+BP515)/1000.0</f>
        <v>0</v>
      </c>
      <c r="P515">
        <f>(BH515 - IF(AU515&gt;1, L515*BB515*100.0/(AW515*BV515), 0))*(BO515+BP515)/1000.0</f>
        <v>0</v>
      </c>
      <c r="Q515">
        <f>2.0/((1/S515-1/R515)+SIGN(S515)*SQRT((1/S515-1/R515)*(1/S515-1/R515) + 4*BC515/((BC515+1)*(BC515+1))*(2*1/S515*1/R515-1/R515*1/R515)))</f>
        <v>0</v>
      </c>
      <c r="R515">
        <f>IF(LEFT(BD515,1)&lt;&gt;"0",IF(LEFT(BD515,1)="1",3.0,BE515),$D$5+$E$5*(BV515*BO515/($K$5*1000))+$F$5*(BV515*BO515/($K$5*1000))*MAX(MIN(BB515,$J$5),$I$5)*MAX(MIN(BB515,$J$5),$I$5)+$G$5*MAX(MIN(BB515,$J$5),$I$5)*(BV515*BO515/($K$5*1000))+$H$5*(BV515*BO515/($K$5*1000))*(BV515*BO515/($K$5*1000)))</f>
        <v>0</v>
      </c>
      <c r="S515">
        <f>J515*(1000-(1000*0.61365*exp(17.502*W515/(240.97+W515))/(BO515+BP515)+BJ515)/2)/(1000*0.61365*exp(17.502*W515/(240.97+W515))/(BO515+BP515)-BJ515)</f>
        <v>0</v>
      </c>
      <c r="T515">
        <f>1/((BC515+1)/(Q515/1.6)+1/(R515/1.37)) + BC515/((BC515+1)/(Q515/1.6) + BC515/(R515/1.37))</f>
        <v>0</v>
      </c>
      <c r="U515">
        <f>(AX515*BA515)</f>
        <v>0</v>
      </c>
      <c r="V515">
        <f>(BQ515+(U515+2*0.95*5.67E-8*(((BQ515+$B$7)+273)^4-(BQ515+273)^4)-44100*J515)/(1.84*29.3*R515+8*0.95*5.67E-8*(BQ515+273)^3))</f>
        <v>0</v>
      </c>
      <c r="W515">
        <f>($C$7*BR515+$D$7*BS515+$E$7*V515)</f>
        <v>0</v>
      </c>
      <c r="X515">
        <f>0.61365*exp(17.502*W515/(240.97+W515))</f>
        <v>0</v>
      </c>
      <c r="Y515">
        <f>(Z515/AA515*100)</f>
        <v>0</v>
      </c>
      <c r="Z515">
        <f>BJ515*(BO515+BP515)/1000</f>
        <v>0</v>
      </c>
      <c r="AA515">
        <f>0.61365*exp(17.502*BQ515/(240.97+BQ515))</f>
        <v>0</v>
      </c>
      <c r="AB515">
        <f>(X515-BJ515*(BO515+BP515)/1000)</f>
        <v>0</v>
      </c>
      <c r="AC515">
        <f>(-J515*44100)</f>
        <v>0</v>
      </c>
      <c r="AD515">
        <f>2*29.3*R515*0.92*(BQ515-W515)</f>
        <v>0</v>
      </c>
      <c r="AE515">
        <f>2*0.95*5.67E-8*(((BQ515+$B$7)+273)^4-(W515+273)^4)</f>
        <v>0</v>
      </c>
      <c r="AF515">
        <f>U515+AE515+AC515+AD515</f>
        <v>0</v>
      </c>
      <c r="AG515">
        <f>BN515*AU515*(BI515-BH515*(1000-AU515*BK515)/(1000-AU515*BJ515))/(100*BB515)</f>
        <v>0</v>
      </c>
      <c r="AH515">
        <f>1000*BN515*AU515*(BJ515-BK515)/(100*BB515*(1000-AU515*BJ515))</f>
        <v>0</v>
      </c>
      <c r="AI515">
        <f>(AJ515 - AK515 - BO515*1E3/(8.314*(BQ515+273.15)) * AM515/BN515 * AL515) * BN515/(100*BB515) * (1000 - BK515)/1000</f>
        <v>0</v>
      </c>
      <c r="AJ515">
        <v>669.069126032422</v>
      </c>
      <c r="AK515">
        <v>634.901012121212</v>
      </c>
      <c r="AL515">
        <v>3.27555268024072</v>
      </c>
      <c r="AM515">
        <v>66.8780440013379</v>
      </c>
      <c r="AN515">
        <f>(AP515 - AO515 + BO515*1E3/(8.314*(BQ515+273.15)) * AR515/BN515 * AQ515) * BN515/(100*BB515) * 1000/(1000 - AP515)</f>
        <v>0</v>
      </c>
      <c r="AO515">
        <v>22.8018672818741</v>
      </c>
      <c r="AP515">
        <v>24.8565643356643</v>
      </c>
      <c r="AQ515">
        <v>-0.000259369427811355</v>
      </c>
      <c r="AR515">
        <v>78.9649868564254</v>
      </c>
      <c r="AS515">
        <v>39</v>
      </c>
      <c r="AT515">
        <v>8</v>
      </c>
      <c r="AU515">
        <f>IF(AS515*$H$13&gt;=AW515,1.0,(AW515/(AW515-AS515*$H$13)))</f>
        <v>0</v>
      </c>
      <c r="AV515">
        <f>(AU515-1)*100</f>
        <v>0</v>
      </c>
      <c r="AW515">
        <f>MAX(0,($B$13+$C$13*BV515)/(1+$D$13*BV515)*BO515/(BQ515+273)*$E$13)</f>
        <v>0</v>
      </c>
      <c r="AX515">
        <f>$B$11*BW515+$C$11*BX515+$F$11*CI515*(1-CL515)</f>
        <v>0</v>
      </c>
      <c r="AY515">
        <f>AX515*AZ515</f>
        <v>0</v>
      </c>
      <c r="AZ515">
        <f>($B$11*$D$9+$C$11*$D$9+$F$11*((CV515+CN515)/MAX(CV515+CN515+CW515, 0.1)*$I$9+CW515/MAX(CV515+CN515+CW515, 0.1)*$J$9))/($B$11+$C$11+$F$11)</f>
        <v>0</v>
      </c>
      <c r="BA515">
        <f>($B$11*$K$9+$C$11*$K$9+$F$11*((CV515+CN515)/MAX(CV515+CN515+CW515, 0.1)*$P$9+CW515/MAX(CV515+CN515+CW515, 0.1)*$Q$9))/($B$11+$C$11+$F$11)</f>
        <v>0</v>
      </c>
      <c r="BB515">
        <v>2.18</v>
      </c>
      <c r="BC515">
        <v>0.5</v>
      </c>
      <c r="BD515" t="s">
        <v>355</v>
      </c>
      <c r="BE515">
        <v>2</v>
      </c>
      <c r="BF515" t="b">
        <v>1</v>
      </c>
      <c r="BG515">
        <v>1656180372.81429</v>
      </c>
      <c r="BH515">
        <v>595.540857142857</v>
      </c>
      <c r="BI515">
        <v>639.268357142857</v>
      </c>
      <c r="BJ515">
        <v>24.8730392857143</v>
      </c>
      <c r="BK515">
        <v>22.7879892857143</v>
      </c>
      <c r="BL515">
        <v>593.869785714286</v>
      </c>
      <c r="BM515">
        <v>24.8214821428571</v>
      </c>
      <c r="BN515">
        <v>500.033142857143</v>
      </c>
      <c r="BO515">
        <v>76.2965928571429</v>
      </c>
      <c r="BP515">
        <v>0.100024917857143</v>
      </c>
      <c r="BQ515">
        <v>28.0808607142857</v>
      </c>
      <c r="BR515">
        <v>28.3874107142857</v>
      </c>
      <c r="BS515">
        <v>999.9</v>
      </c>
      <c r="BT515">
        <v>0</v>
      </c>
      <c r="BU515">
        <v>0</v>
      </c>
      <c r="BV515">
        <v>9981.85571428571</v>
      </c>
      <c r="BW515">
        <v>0</v>
      </c>
      <c r="BX515">
        <v>1882.80535714286</v>
      </c>
      <c r="BY515">
        <v>-43.7276571428571</v>
      </c>
      <c r="BZ515">
        <v>610.731321428572</v>
      </c>
      <c r="CA515">
        <v>654.175857142857</v>
      </c>
      <c r="CB515">
        <v>2.08505714285714</v>
      </c>
      <c r="CC515">
        <v>639.268357142857</v>
      </c>
      <c r="CD515">
        <v>22.7879892857143</v>
      </c>
      <c r="CE515">
        <v>1.89772821428571</v>
      </c>
      <c r="CF515">
        <v>1.73864392857143</v>
      </c>
      <c r="CG515">
        <v>16.6158892857143</v>
      </c>
      <c r="CH515">
        <v>15.245825</v>
      </c>
      <c r="CI515">
        <v>2000.00464285714</v>
      </c>
      <c r="CJ515">
        <v>0.9799935</v>
      </c>
      <c r="CK515">
        <v>0.02000635</v>
      </c>
      <c r="CL515">
        <v>0</v>
      </c>
      <c r="CM515">
        <v>2.41730357142857</v>
      </c>
      <c r="CN515">
        <v>0</v>
      </c>
      <c r="CO515">
        <v>2940.01428571429</v>
      </c>
      <c r="CP515">
        <v>16705.4214285714</v>
      </c>
      <c r="CQ515">
        <v>47.87275</v>
      </c>
      <c r="CR515">
        <v>50.2987142857143</v>
      </c>
      <c r="CS515">
        <v>48.875</v>
      </c>
      <c r="CT515">
        <v>47.9215</v>
      </c>
      <c r="CU515">
        <v>47.125</v>
      </c>
      <c r="CV515">
        <v>1959.99357142857</v>
      </c>
      <c r="CW515">
        <v>40.0110714285714</v>
      </c>
      <c r="CX515">
        <v>0</v>
      </c>
      <c r="CY515">
        <v>1656180379.8</v>
      </c>
      <c r="CZ515">
        <v>0</v>
      </c>
      <c r="DA515">
        <v>0</v>
      </c>
      <c r="DB515" t="s">
        <v>356</v>
      </c>
      <c r="DC515">
        <v>1656081796.1</v>
      </c>
      <c r="DD515">
        <v>1656081786.6</v>
      </c>
      <c r="DE515">
        <v>0</v>
      </c>
      <c r="DF515">
        <v>0.447</v>
      </c>
      <c r="DG515">
        <v>0.012</v>
      </c>
      <c r="DH515">
        <v>1.816</v>
      </c>
      <c r="DI515">
        <v>-0.091</v>
      </c>
      <c r="DJ515">
        <v>420</v>
      </c>
      <c r="DK515">
        <v>13</v>
      </c>
      <c r="DL515">
        <v>0.64</v>
      </c>
      <c r="DM515">
        <v>0.22</v>
      </c>
      <c r="DN515">
        <v>-43.5037525</v>
      </c>
      <c r="DO515">
        <v>-3.19084615384607</v>
      </c>
      <c r="DP515">
        <v>0.391659516664347</v>
      </c>
      <c r="DQ515">
        <v>0</v>
      </c>
      <c r="DR515">
        <v>2.0728585</v>
      </c>
      <c r="DS515">
        <v>0.0727143714821703</v>
      </c>
      <c r="DT515">
        <v>0.0358208346182777</v>
      </c>
      <c r="DU515">
        <v>1</v>
      </c>
      <c r="DV515">
        <v>1</v>
      </c>
      <c r="DW515">
        <v>2</v>
      </c>
      <c r="DX515" t="s">
        <v>375</v>
      </c>
      <c r="DY515">
        <v>2.80119</v>
      </c>
      <c r="DZ515">
        <v>2.71619</v>
      </c>
      <c r="EA515">
        <v>0.10122</v>
      </c>
      <c r="EB515">
        <v>0.106253</v>
      </c>
      <c r="EC515">
        <v>0.0885203</v>
      </c>
      <c r="ED515">
        <v>0.0827013</v>
      </c>
      <c r="EE515">
        <v>24998.1</v>
      </c>
      <c r="EF515">
        <v>21594.4</v>
      </c>
      <c r="EG515">
        <v>24933.9</v>
      </c>
      <c r="EH515">
        <v>23562.9</v>
      </c>
      <c r="EI515">
        <v>38875</v>
      </c>
      <c r="EJ515">
        <v>35824.9</v>
      </c>
      <c r="EK515">
        <v>45168.8</v>
      </c>
      <c r="EL515">
        <v>42100</v>
      </c>
      <c r="EM515">
        <v>1.6574</v>
      </c>
      <c r="EN515">
        <v>2.05985</v>
      </c>
      <c r="EO515">
        <v>-0.067167</v>
      </c>
      <c r="EP515">
        <v>0</v>
      </c>
      <c r="EQ515">
        <v>29.4947</v>
      </c>
      <c r="ER515">
        <v>999.9</v>
      </c>
      <c r="ES515">
        <v>26.737</v>
      </c>
      <c r="ET515">
        <v>42.087</v>
      </c>
      <c r="EU515">
        <v>29.0197</v>
      </c>
      <c r="EV515">
        <v>53.4484</v>
      </c>
      <c r="EW515">
        <v>33.8502</v>
      </c>
      <c r="EX515">
        <v>2</v>
      </c>
      <c r="EY515">
        <v>0.583341</v>
      </c>
      <c r="EZ515">
        <v>5.43143</v>
      </c>
      <c r="FA515">
        <v>20.1589</v>
      </c>
      <c r="FB515">
        <v>5.23346</v>
      </c>
      <c r="FC515">
        <v>11.992</v>
      </c>
      <c r="FD515">
        <v>4.95545</v>
      </c>
      <c r="FE515">
        <v>3.3039</v>
      </c>
      <c r="FF515">
        <v>9999</v>
      </c>
      <c r="FG515">
        <v>313.8</v>
      </c>
      <c r="FH515">
        <v>3961.6</v>
      </c>
      <c r="FI515">
        <v>9999</v>
      </c>
      <c r="FJ515">
        <v>1.86813</v>
      </c>
      <c r="FK515">
        <v>1.86401</v>
      </c>
      <c r="FL515">
        <v>1.87134</v>
      </c>
      <c r="FM515">
        <v>1.86261</v>
      </c>
      <c r="FN515">
        <v>1.86188</v>
      </c>
      <c r="FO515">
        <v>1.86821</v>
      </c>
      <c r="FP515">
        <v>1.85837</v>
      </c>
      <c r="FQ515">
        <v>1.86451</v>
      </c>
      <c r="FR515">
        <v>5</v>
      </c>
      <c r="FS515">
        <v>0</v>
      </c>
      <c r="FT515">
        <v>0</v>
      </c>
      <c r="FU515">
        <v>0</v>
      </c>
      <c r="FV515" t="s">
        <v>358</v>
      </c>
      <c r="FW515" t="s">
        <v>359</v>
      </c>
      <c r="FX515" t="s">
        <v>360</v>
      </c>
      <c r="FY515" t="s">
        <v>360</v>
      </c>
      <c r="FZ515" t="s">
        <v>360</v>
      </c>
      <c r="GA515" t="s">
        <v>360</v>
      </c>
      <c r="GB515">
        <v>0</v>
      </c>
      <c r="GC515">
        <v>100</v>
      </c>
      <c r="GD515">
        <v>100</v>
      </c>
      <c r="GE515">
        <v>1.709</v>
      </c>
      <c r="GF515">
        <v>0.0515</v>
      </c>
      <c r="GG515">
        <v>0.394990895927804</v>
      </c>
      <c r="GH515">
        <v>0.00311535208462502</v>
      </c>
      <c r="GI515">
        <v>-2.16445174003142e-06</v>
      </c>
      <c r="GJ515">
        <v>9.0383515404126e-10</v>
      </c>
      <c r="GK515">
        <v>0.0515542376217994</v>
      </c>
      <c r="GL515">
        <v>0</v>
      </c>
      <c r="GM515">
        <v>0</v>
      </c>
      <c r="GN515">
        <v>0</v>
      </c>
      <c r="GO515">
        <v>18</v>
      </c>
      <c r="GP515">
        <v>2154</v>
      </c>
      <c r="GQ515">
        <v>2</v>
      </c>
      <c r="GR515">
        <v>17</v>
      </c>
      <c r="GS515">
        <v>1643.1</v>
      </c>
      <c r="GT515">
        <v>1643.2</v>
      </c>
      <c r="GU515">
        <v>1.96045</v>
      </c>
      <c r="GV515">
        <v>2.40845</v>
      </c>
      <c r="GW515">
        <v>1.99829</v>
      </c>
      <c r="GX515">
        <v>2.65869</v>
      </c>
      <c r="GY515">
        <v>2.09351</v>
      </c>
      <c r="GZ515">
        <v>2.38525</v>
      </c>
      <c r="HA515">
        <v>45.8632</v>
      </c>
      <c r="HB515">
        <v>14.027</v>
      </c>
      <c r="HC515">
        <v>18</v>
      </c>
      <c r="HD515">
        <v>398.235</v>
      </c>
      <c r="HE515">
        <v>670.93</v>
      </c>
      <c r="HF515">
        <v>23.0027</v>
      </c>
      <c r="HG515">
        <v>34.5977</v>
      </c>
      <c r="HH515">
        <v>30.0009</v>
      </c>
      <c r="HI515">
        <v>34.4247</v>
      </c>
      <c r="HJ515">
        <v>34.4078</v>
      </c>
      <c r="HK515">
        <v>39.2597</v>
      </c>
      <c r="HL515">
        <v>21.3678</v>
      </c>
      <c r="HM515">
        <v>3.30785</v>
      </c>
      <c r="HN515">
        <v>23</v>
      </c>
      <c r="HO515">
        <v>689.518</v>
      </c>
      <c r="HP515">
        <v>22.8723</v>
      </c>
      <c r="HQ515">
        <v>95.5279</v>
      </c>
      <c r="HR515">
        <v>98.923</v>
      </c>
    </row>
    <row r="516" spans="1:226">
      <c r="A516">
        <v>500</v>
      </c>
      <c r="B516">
        <v>1656180385.6</v>
      </c>
      <c r="C516">
        <v>10589.0999999046</v>
      </c>
      <c r="D516" t="s">
        <v>1363</v>
      </c>
      <c r="E516" t="s">
        <v>1364</v>
      </c>
      <c r="F516">
        <v>5</v>
      </c>
      <c r="G516" t="s">
        <v>1286</v>
      </c>
      <c r="H516" t="s">
        <v>354</v>
      </c>
      <c r="I516">
        <v>1656180378.1</v>
      </c>
      <c r="J516">
        <f>(K516)/1000</f>
        <v>0</v>
      </c>
      <c r="K516">
        <f>IF(BF516, AN516, AH516)</f>
        <v>0</v>
      </c>
      <c r="L516">
        <f>IF(BF516, AI516, AG516)</f>
        <v>0</v>
      </c>
      <c r="M516">
        <f>BH516 - IF(AU516&gt;1, L516*BB516*100.0/(AW516*BV516), 0)</f>
        <v>0</v>
      </c>
      <c r="N516">
        <f>((T516-J516/2)*M516-L516)/(T516+J516/2)</f>
        <v>0</v>
      </c>
      <c r="O516">
        <f>N516*(BO516+BP516)/1000.0</f>
        <v>0</v>
      </c>
      <c r="P516">
        <f>(BH516 - IF(AU516&gt;1, L516*BB516*100.0/(AW516*BV516), 0))*(BO516+BP516)/1000.0</f>
        <v>0</v>
      </c>
      <c r="Q516">
        <f>2.0/((1/S516-1/R516)+SIGN(S516)*SQRT((1/S516-1/R516)*(1/S516-1/R516) + 4*BC516/((BC516+1)*(BC516+1))*(2*1/S516*1/R516-1/R516*1/R516)))</f>
        <v>0</v>
      </c>
      <c r="R516">
        <f>IF(LEFT(BD516,1)&lt;&gt;"0",IF(LEFT(BD516,1)="1",3.0,BE516),$D$5+$E$5*(BV516*BO516/($K$5*1000))+$F$5*(BV516*BO516/($K$5*1000))*MAX(MIN(BB516,$J$5),$I$5)*MAX(MIN(BB516,$J$5),$I$5)+$G$5*MAX(MIN(BB516,$J$5),$I$5)*(BV516*BO516/($K$5*1000))+$H$5*(BV516*BO516/($K$5*1000))*(BV516*BO516/($K$5*1000)))</f>
        <v>0</v>
      </c>
      <c r="S516">
        <f>J516*(1000-(1000*0.61365*exp(17.502*W516/(240.97+W516))/(BO516+BP516)+BJ516)/2)/(1000*0.61365*exp(17.502*W516/(240.97+W516))/(BO516+BP516)-BJ516)</f>
        <v>0</v>
      </c>
      <c r="T516">
        <f>1/((BC516+1)/(Q516/1.6)+1/(R516/1.37)) + BC516/((BC516+1)/(Q516/1.6) + BC516/(R516/1.37))</f>
        <v>0</v>
      </c>
      <c r="U516">
        <f>(AX516*BA516)</f>
        <v>0</v>
      </c>
      <c r="V516">
        <f>(BQ516+(U516+2*0.95*5.67E-8*(((BQ516+$B$7)+273)^4-(BQ516+273)^4)-44100*J516)/(1.84*29.3*R516+8*0.95*5.67E-8*(BQ516+273)^3))</f>
        <v>0</v>
      </c>
      <c r="W516">
        <f>($C$7*BR516+$D$7*BS516+$E$7*V516)</f>
        <v>0</v>
      </c>
      <c r="X516">
        <f>0.61365*exp(17.502*W516/(240.97+W516))</f>
        <v>0</v>
      </c>
      <c r="Y516">
        <f>(Z516/AA516*100)</f>
        <v>0</v>
      </c>
      <c r="Z516">
        <f>BJ516*(BO516+BP516)/1000</f>
        <v>0</v>
      </c>
      <c r="AA516">
        <f>0.61365*exp(17.502*BQ516/(240.97+BQ516))</f>
        <v>0</v>
      </c>
      <c r="AB516">
        <f>(X516-BJ516*(BO516+BP516)/1000)</f>
        <v>0</v>
      </c>
      <c r="AC516">
        <f>(-J516*44100)</f>
        <v>0</v>
      </c>
      <c r="AD516">
        <f>2*29.3*R516*0.92*(BQ516-W516)</f>
        <v>0</v>
      </c>
      <c r="AE516">
        <f>2*0.95*5.67E-8*(((BQ516+$B$7)+273)^4-(W516+273)^4)</f>
        <v>0</v>
      </c>
      <c r="AF516">
        <f>U516+AE516+AC516+AD516</f>
        <v>0</v>
      </c>
      <c r="AG516">
        <f>BN516*AU516*(BI516-BH516*(1000-AU516*BK516)/(1000-AU516*BJ516))/(100*BB516)</f>
        <v>0</v>
      </c>
      <c r="AH516">
        <f>1000*BN516*AU516*(BJ516-BK516)/(100*BB516*(1000-AU516*BJ516))</f>
        <v>0</v>
      </c>
      <c r="AI516">
        <f>(AJ516 - AK516 - BO516*1E3/(8.314*(BQ516+273.15)) * AM516/BN516 * AL516) * BN516/(100*BB516) * (1000 - BK516)/1000</f>
        <v>0</v>
      </c>
      <c r="AJ516">
        <v>686.110300409554</v>
      </c>
      <c r="AK516">
        <v>651.366642424242</v>
      </c>
      <c r="AL516">
        <v>3.30042247143962</v>
      </c>
      <c r="AM516">
        <v>66.8780440013379</v>
      </c>
      <c r="AN516">
        <f>(AP516 - AO516 + BO516*1E3/(8.314*(BQ516+273.15)) * AR516/BN516 * AQ516) * BN516/(100*BB516) * 1000/(1000 - AP516)</f>
        <v>0</v>
      </c>
      <c r="AO516">
        <v>22.8171179454685</v>
      </c>
      <c r="AP516">
        <v>24.8573454545455</v>
      </c>
      <c r="AQ516">
        <v>5.15999350388316e-05</v>
      </c>
      <c r="AR516">
        <v>78.9649868564254</v>
      </c>
      <c r="AS516">
        <v>39</v>
      </c>
      <c r="AT516">
        <v>8</v>
      </c>
      <c r="AU516">
        <f>IF(AS516*$H$13&gt;=AW516,1.0,(AW516/(AW516-AS516*$H$13)))</f>
        <v>0</v>
      </c>
      <c r="AV516">
        <f>(AU516-1)*100</f>
        <v>0</v>
      </c>
      <c r="AW516">
        <f>MAX(0,($B$13+$C$13*BV516)/(1+$D$13*BV516)*BO516/(BQ516+273)*$E$13)</f>
        <v>0</v>
      </c>
      <c r="AX516">
        <f>$B$11*BW516+$C$11*BX516+$F$11*CI516*(1-CL516)</f>
        <v>0</v>
      </c>
      <c r="AY516">
        <f>AX516*AZ516</f>
        <v>0</v>
      </c>
      <c r="AZ516">
        <f>($B$11*$D$9+$C$11*$D$9+$F$11*((CV516+CN516)/MAX(CV516+CN516+CW516, 0.1)*$I$9+CW516/MAX(CV516+CN516+CW516, 0.1)*$J$9))/($B$11+$C$11+$F$11)</f>
        <v>0</v>
      </c>
      <c r="BA516">
        <f>($B$11*$K$9+$C$11*$K$9+$F$11*((CV516+CN516)/MAX(CV516+CN516+CW516, 0.1)*$P$9+CW516/MAX(CV516+CN516+CW516, 0.1)*$Q$9))/($B$11+$C$11+$F$11)</f>
        <v>0</v>
      </c>
      <c r="BB516">
        <v>2.18</v>
      </c>
      <c r="BC516">
        <v>0.5</v>
      </c>
      <c r="BD516" t="s">
        <v>355</v>
      </c>
      <c r="BE516">
        <v>2</v>
      </c>
      <c r="BF516" t="b">
        <v>1</v>
      </c>
      <c r="BG516">
        <v>1656180378.1</v>
      </c>
      <c r="BH516">
        <v>612.685703703704</v>
      </c>
      <c r="BI516">
        <v>656.752148148148</v>
      </c>
      <c r="BJ516">
        <v>24.8583777777778</v>
      </c>
      <c r="BK516">
        <v>22.8015592592593</v>
      </c>
      <c r="BL516">
        <v>610.989111111111</v>
      </c>
      <c r="BM516">
        <v>24.8068185185185</v>
      </c>
      <c r="BN516">
        <v>500.011925925926</v>
      </c>
      <c r="BO516">
        <v>76.2972555555556</v>
      </c>
      <c r="BP516">
        <v>0.100012737037037</v>
      </c>
      <c r="BQ516">
        <v>28.0805074074074</v>
      </c>
      <c r="BR516">
        <v>28.4022518518518</v>
      </c>
      <c r="BS516">
        <v>999.9</v>
      </c>
      <c r="BT516">
        <v>0</v>
      </c>
      <c r="BU516">
        <v>0</v>
      </c>
      <c r="BV516">
        <v>9974.28259259259</v>
      </c>
      <c r="BW516">
        <v>0</v>
      </c>
      <c r="BX516">
        <v>1813.28148148148</v>
      </c>
      <c r="BY516">
        <v>-44.066637037037</v>
      </c>
      <c r="BZ516">
        <v>628.304296296296</v>
      </c>
      <c r="CA516">
        <v>672.076962962963</v>
      </c>
      <c r="CB516">
        <v>2.05683185185185</v>
      </c>
      <c r="CC516">
        <v>656.752148148148</v>
      </c>
      <c r="CD516">
        <v>22.8015592592593</v>
      </c>
      <c r="CE516">
        <v>1.89662703703704</v>
      </c>
      <c r="CF516">
        <v>1.73969481481482</v>
      </c>
      <c r="CG516">
        <v>16.6067518518519</v>
      </c>
      <c r="CH516">
        <v>15.2552259259259</v>
      </c>
      <c r="CI516">
        <v>2000.04666666667</v>
      </c>
      <c r="CJ516">
        <v>0.979993555555555</v>
      </c>
      <c r="CK516">
        <v>0.0200062925925926</v>
      </c>
      <c r="CL516">
        <v>0</v>
      </c>
      <c r="CM516">
        <v>2.36096296296296</v>
      </c>
      <c r="CN516">
        <v>0</v>
      </c>
      <c r="CO516">
        <v>2936.45</v>
      </c>
      <c r="CP516">
        <v>16705.7555555556</v>
      </c>
      <c r="CQ516">
        <v>47.868</v>
      </c>
      <c r="CR516">
        <v>50.3028148148148</v>
      </c>
      <c r="CS516">
        <v>48.875</v>
      </c>
      <c r="CT516">
        <v>47.937</v>
      </c>
      <c r="CU516">
        <v>47.125</v>
      </c>
      <c r="CV516">
        <v>1960.03481481481</v>
      </c>
      <c r="CW516">
        <v>40.0118518518519</v>
      </c>
      <c r="CX516">
        <v>0</v>
      </c>
      <c r="CY516">
        <v>1656180384.6</v>
      </c>
      <c r="CZ516">
        <v>0</v>
      </c>
      <c r="DA516">
        <v>0</v>
      </c>
      <c r="DB516" t="s">
        <v>356</v>
      </c>
      <c r="DC516">
        <v>1656081796.1</v>
      </c>
      <c r="DD516">
        <v>1656081786.6</v>
      </c>
      <c r="DE516">
        <v>0</v>
      </c>
      <c r="DF516">
        <v>0.447</v>
      </c>
      <c r="DG516">
        <v>0.012</v>
      </c>
      <c r="DH516">
        <v>1.816</v>
      </c>
      <c r="DI516">
        <v>-0.091</v>
      </c>
      <c r="DJ516">
        <v>420</v>
      </c>
      <c r="DK516">
        <v>13</v>
      </c>
      <c r="DL516">
        <v>0.64</v>
      </c>
      <c r="DM516">
        <v>0.22</v>
      </c>
      <c r="DN516">
        <v>-43.8452925</v>
      </c>
      <c r="DO516">
        <v>-3.68575046904309</v>
      </c>
      <c r="DP516">
        <v>0.437819537816382</v>
      </c>
      <c r="DQ516">
        <v>0</v>
      </c>
      <c r="DR516">
        <v>2.0747225</v>
      </c>
      <c r="DS516">
        <v>-0.283822288930585</v>
      </c>
      <c r="DT516">
        <v>0.0337085645459726</v>
      </c>
      <c r="DU516">
        <v>0</v>
      </c>
      <c r="DV516">
        <v>0</v>
      </c>
      <c r="DW516">
        <v>2</v>
      </c>
      <c r="DX516" t="s">
        <v>357</v>
      </c>
      <c r="DY516">
        <v>2.80107</v>
      </c>
      <c r="DZ516">
        <v>2.71643</v>
      </c>
      <c r="EA516">
        <v>0.103054</v>
      </c>
      <c r="EB516">
        <v>0.108094</v>
      </c>
      <c r="EC516">
        <v>0.0885262</v>
      </c>
      <c r="ED516">
        <v>0.0827353</v>
      </c>
      <c r="EE516">
        <v>24946.4</v>
      </c>
      <c r="EF516">
        <v>21549.4</v>
      </c>
      <c r="EG516">
        <v>24933.3</v>
      </c>
      <c r="EH516">
        <v>23562.5</v>
      </c>
      <c r="EI516">
        <v>38874.3</v>
      </c>
      <c r="EJ516">
        <v>35823</v>
      </c>
      <c r="EK516">
        <v>45168.3</v>
      </c>
      <c r="EL516">
        <v>42099.4</v>
      </c>
      <c r="EM516">
        <v>1.65735</v>
      </c>
      <c r="EN516">
        <v>2.05985</v>
      </c>
      <c r="EO516">
        <v>-0.0654869</v>
      </c>
      <c r="EP516">
        <v>0</v>
      </c>
      <c r="EQ516">
        <v>29.5001</v>
      </c>
      <c r="ER516">
        <v>999.9</v>
      </c>
      <c r="ES516">
        <v>26.737</v>
      </c>
      <c r="ET516">
        <v>42.087</v>
      </c>
      <c r="EU516">
        <v>29.0194</v>
      </c>
      <c r="EV516">
        <v>53.6384</v>
      </c>
      <c r="EW516">
        <v>33.8662</v>
      </c>
      <c r="EX516">
        <v>2</v>
      </c>
      <c r="EY516">
        <v>0.58407</v>
      </c>
      <c r="EZ516">
        <v>5.43865</v>
      </c>
      <c r="FA516">
        <v>20.1585</v>
      </c>
      <c r="FB516">
        <v>5.23346</v>
      </c>
      <c r="FC516">
        <v>11.992</v>
      </c>
      <c r="FD516">
        <v>4.9555</v>
      </c>
      <c r="FE516">
        <v>3.3039</v>
      </c>
      <c r="FF516">
        <v>9999</v>
      </c>
      <c r="FG516">
        <v>313.8</v>
      </c>
      <c r="FH516">
        <v>3961.9</v>
      </c>
      <c r="FI516">
        <v>9999</v>
      </c>
      <c r="FJ516">
        <v>1.86813</v>
      </c>
      <c r="FK516">
        <v>1.86401</v>
      </c>
      <c r="FL516">
        <v>1.87134</v>
      </c>
      <c r="FM516">
        <v>1.86259</v>
      </c>
      <c r="FN516">
        <v>1.86188</v>
      </c>
      <c r="FO516">
        <v>1.8682</v>
      </c>
      <c r="FP516">
        <v>1.85837</v>
      </c>
      <c r="FQ516">
        <v>1.86453</v>
      </c>
      <c r="FR516">
        <v>5</v>
      </c>
      <c r="FS516">
        <v>0</v>
      </c>
      <c r="FT516">
        <v>0</v>
      </c>
      <c r="FU516">
        <v>0</v>
      </c>
      <c r="FV516" t="s">
        <v>358</v>
      </c>
      <c r="FW516" t="s">
        <v>359</v>
      </c>
      <c r="FX516" t="s">
        <v>360</v>
      </c>
      <c r="FY516" t="s">
        <v>360</v>
      </c>
      <c r="FZ516" t="s">
        <v>360</v>
      </c>
      <c r="GA516" t="s">
        <v>360</v>
      </c>
      <c r="GB516">
        <v>0</v>
      </c>
      <c r="GC516">
        <v>100</v>
      </c>
      <c r="GD516">
        <v>100</v>
      </c>
      <c r="GE516">
        <v>1.732</v>
      </c>
      <c r="GF516">
        <v>0.0515</v>
      </c>
      <c r="GG516">
        <v>0.394990895927804</v>
      </c>
      <c r="GH516">
        <v>0.00311535208462502</v>
      </c>
      <c r="GI516">
        <v>-2.16445174003142e-06</v>
      </c>
      <c r="GJ516">
        <v>9.0383515404126e-10</v>
      </c>
      <c r="GK516">
        <v>0.0515542376217994</v>
      </c>
      <c r="GL516">
        <v>0</v>
      </c>
      <c r="GM516">
        <v>0</v>
      </c>
      <c r="GN516">
        <v>0</v>
      </c>
      <c r="GO516">
        <v>18</v>
      </c>
      <c r="GP516">
        <v>2154</v>
      </c>
      <c r="GQ516">
        <v>2</v>
      </c>
      <c r="GR516">
        <v>17</v>
      </c>
      <c r="GS516">
        <v>1643.2</v>
      </c>
      <c r="GT516">
        <v>1643.3</v>
      </c>
      <c r="GU516">
        <v>1.99707</v>
      </c>
      <c r="GV516">
        <v>2.3999</v>
      </c>
      <c r="GW516">
        <v>1.99829</v>
      </c>
      <c r="GX516">
        <v>2.65869</v>
      </c>
      <c r="GY516">
        <v>2.09351</v>
      </c>
      <c r="GZ516">
        <v>2.3999</v>
      </c>
      <c r="HA516">
        <v>45.8632</v>
      </c>
      <c r="HB516">
        <v>14.027</v>
      </c>
      <c r="HC516">
        <v>18</v>
      </c>
      <c r="HD516">
        <v>398.241</v>
      </c>
      <c r="HE516">
        <v>670.992</v>
      </c>
      <c r="HF516">
        <v>23.0019</v>
      </c>
      <c r="HG516">
        <v>34.6059</v>
      </c>
      <c r="HH516">
        <v>30.0009</v>
      </c>
      <c r="HI516">
        <v>34.4304</v>
      </c>
      <c r="HJ516">
        <v>34.4135</v>
      </c>
      <c r="HK516">
        <v>39.9917</v>
      </c>
      <c r="HL516">
        <v>21.3678</v>
      </c>
      <c r="HM516">
        <v>3.30785</v>
      </c>
      <c r="HN516">
        <v>23</v>
      </c>
      <c r="HO516">
        <v>709.616</v>
      </c>
      <c r="HP516">
        <v>22.8723</v>
      </c>
      <c r="HQ516">
        <v>95.5263</v>
      </c>
      <c r="HR516">
        <v>98.9214</v>
      </c>
    </row>
    <row r="517" spans="1:226">
      <c r="A517">
        <v>501</v>
      </c>
      <c r="B517">
        <v>1656180390.6</v>
      </c>
      <c r="C517">
        <v>10594.0999999046</v>
      </c>
      <c r="D517" t="s">
        <v>1365</v>
      </c>
      <c r="E517" t="s">
        <v>1366</v>
      </c>
      <c r="F517">
        <v>5</v>
      </c>
      <c r="G517" t="s">
        <v>1286</v>
      </c>
      <c r="H517" t="s">
        <v>354</v>
      </c>
      <c r="I517">
        <v>1656180382.81429</v>
      </c>
      <c r="J517">
        <f>(K517)/1000</f>
        <v>0</v>
      </c>
      <c r="K517">
        <f>IF(BF517, AN517, AH517)</f>
        <v>0</v>
      </c>
      <c r="L517">
        <f>IF(BF517, AI517, AG517)</f>
        <v>0</v>
      </c>
      <c r="M517">
        <f>BH517 - IF(AU517&gt;1, L517*BB517*100.0/(AW517*BV517), 0)</f>
        <v>0</v>
      </c>
      <c r="N517">
        <f>((T517-J517/2)*M517-L517)/(T517+J517/2)</f>
        <v>0</v>
      </c>
      <c r="O517">
        <f>N517*(BO517+BP517)/1000.0</f>
        <v>0</v>
      </c>
      <c r="P517">
        <f>(BH517 - IF(AU517&gt;1, L517*BB517*100.0/(AW517*BV517), 0))*(BO517+BP517)/1000.0</f>
        <v>0</v>
      </c>
      <c r="Q517">
        <f>2.0/((1/S517-1/R517)+SIGN(S517)*SQRT((1/S517-1/R517)*(1/S517-1/R517) + 4*BC517/((BC517+1)*(BC517+1))*(2*1/S517*1/R517-1/R517*1/R517)))</f>
        <v>0</v>
      </c>
      <c r="R517">
        <f>IF(LEFT(BD517,1)&lt;&gt;"0",IF(LEFT(BD517,1)="1",3.0,BE517),$D$5+$E$5*(BV517*BO517/($K$5*1000))+$F$5*(BV517*BO517/($K$5*1000))*MAX(MIN(BB517,$J$5),$I$5)*MAX(MIN(BB517,$J$5),$I$5)+$G$5*MAX(MIN(BB517,$J$5),$I$5)*(BV517*BO517/($K$5*1000))+$H$5*(BV517*BO517/($K$5*1000))*(BV517*BO517/($K$5*1000)))</f>
        <v>0</v>
      </c>
      <c r="S517">
        <f>J517*(1000-(1000*0.61365*exp(17.502*W517/(240.97+W517))/(BO517+BP517)+BJ517)/2)/(1000*0.61365*exp(17.502*W517/(240.97+W517))/(BO517+BP517)-BJ517)</f>
        <v>0</v>
      </c>
      <c r="T517">
        <f>1/((BC517+1)/(Q517/1.6)+1/(R517/1.37)) + BC517/((BC517+1)/(Q517/1.6) + BC517/(R517/1.37))</f>
        <v>0</v>
      </c>
      <c r="U517">
        <f>(AX517*BA517)</f>
        <v>0</v>
      </c>
      <c r="V517">
        <f>(BQ517+(U517+2*0.95*5.67E-8*(((BQ517+$B$7)+273)^4-(BQ517+273)^4)-44100*J517)/(1.84*29.3*R517+8*0.95*5.67E-8*(BQ517+273)^3))</f>
        <v>0</v>
      </c>
      <c r="W517">
        <f>($C$7*BR517+$D$7*BS517+$E$7*V517)</f>
        <v>0</v>
      </c>
      <c r="X517">
        <f>0.61365*exp(17.502*W517/(240.97+W517))</f>
        <v>0</v>
      </c>
      <c r="Y517">
        <f>(Z517/AA517*100)</f>
        <v>0</v>
      </c>
      <c r="Z517">
        <f>BJ517*(BO517+BP517)/1000</f>
        <v>0</v>
      </c>
      <c r="AA517">
        <f>0.61365*exp(17.502*BQ517/(240.97+BQ517))</f>
        <v>0</v>
      </c>
      <c r="AB517">
        <f>(X517-BJ517*(BO517+BP517)/1000)</f>
        <v>0</v>
      </c>
      <c r="AC517">
        <f>(-J517*44100)</f>
        <v>0</v>
      </c>
      <c r="AD517">
        <f>2*29.3*R517*0.92*(BQ517-W517)</f>
        <v>0</v>
      </c>
      <c r="AE517">
        <f>2*0.95*5.67E-8*(((BQ517+$B$7)+273)^4-(W517+273)^4)</f>
        <v>0</v>
      </c>
      <c r="AF517">
        <f>U517+AE517+AC517+AD517</f>
        <v>0</v>
      </c>
      <c r="AG517">
        <f>BN517*AU517*(BI517-BH517*(1000-AU517*BK517)/(1000-AU517*BJ517))/(100*BB517)</f>
        <v>0</v>
      </c>
      <c r="AH517">
        <f>1000*BN517*AU517*(BJ517-BK517)/(100*BB517*(1000-AU517*BJ517))</f>
        <v>0</v>
      </c>
      <c r="AI517">
        <f>(AJ517 - AK517 - BO517*1E3/(8.314*(BQ517+273.15)) * AM517/BN517 * AL517) * BN517/(100*BB517) * (1000 - BK517)/1000</f>
        <v>0</v>
      </c>
      <c r="AJ517">
        <v>703.384960469331</v>
      </c>
      <c r="AK517">
        <v>668.095793939394</v>
      </c>
      <c r="AL517">
        <v>3.35625346587249</v>
      </c>
      <c r="AM517">
        <v>66.8780440013379</v>
      </c>
      <c r="AN517">
        <f>(AP517 - AO517 + BO517*1E3/(8.314*(BQ517+273.15)) * AR517/BN517 * AQ517) * BN517/(100*BB517) * 1000/(1000 - AP517)</f>
        <v>0</v>
      </c>
      <c r="AO517">
        <v>22.8311019839517</v>
      </c>
      <c r="AP517">
        <v>24.8617867132867</v>
      </c>
      <c r="AQ517">
        <v>0.000144705037432944</v>
      </c>
      <c r="AR517">
        <v>78.9649868564254</v>
      </c>
      <c r="AS517">
        <v>39</v>
      </c>
      <c r="AT517">
        <v>8</v>
      </c>
      <c r="AU517">
        <f>IF(AS517*$H$13&gt;=AW517,1.0,(AW517/(AW517-AS517*$H$13)))</f>
        <v>0</v>
      </c>
      <c r="AV517">
        <f>(AU517-1)*100</f>
        <v>0</v>
      </c>
      <c r="AW517">
        <f>MAX(0,($B$13+$C$13*BV517)/(1+$D$13*BV517)*BO517/(BQ517+273)*$E$13)</f>
        <v>0</v>
      </c>
      <c r="AX517">
        <f>$B$11*BW517+$C$11*BX517+$F$11*CI517*(1-CL517)</f>
        <v>0</v>
      </c>
      <c r="AY517">
        <f>AX517*AZ517</f>
        <v>0</v>
      </c>
      <c r="AZ517">
        <f>($B$11*$D$9+$C$11*$D$9+$F$11*((CV517+CN517)/MAX(CV517+CN517+CW517, 0.1)*$I$9+CW517/MAX(CV517+CN517+CW517, 0.1)*$J$9))/($B$11+$C$11+$F$11)</f>
        <v>0</v>
      </c>
      <c r="BA517">
        <f>($B$11*$K$9+$C$11*$K$9+$F$11*((CV517+CN517)/MAX(CV517+CN517+CW517, 0.1)*$P$9+CW517/MAX(CV517+CN517+CW517, 0.1)*$Q$9))/($B$11+$C$11+$F$11)</f>
        <v>0</v>
      </c>
      <c r="BB517">
        <v>2.18</v>
      </c>
      <c r="BC517">
        <v>0.5</v>
      </c>
      <c r="BD517" t="s">
        <v>355</v>
      </c>
      <c r="BE517">
        <v>2</v>
      </c>
      <c r="BF517" t="b">
        <v>1</v>
      </c>
      <c r="BG517">
        <v>1656180382.81429</v>
      </c>
      <c r="BH517">
        <v>627.873785714286</v>
      </c>
      <c r="BI517">
        <v>672.409392857143</v>
      </c>
      <c r="BJ517">
        <v>24.8573678571429</v>
      </c>
      <c r="BK517">
        <v>22.8201285714286</v>
      </c>
      <c r="BL517">
        <v>626.154928571429</v>
      </c>
      <c r="BM517">
        <v>24.8058142857143</v>
      </c>
      <c r="BN517">
        <v>500.004964285714</v>
      </c>
      <c r="BO517">
        <v>76.2981428571428</v>
      </c>
      <c r="BP517">
        <v>0.0999968035714286</v>
      </c>
      <c r="BQ517">
        <v>28.0805571428571</v>
      </c>
      <c r="BR517">
        <v>28.4129</v>
      </c>
      <c r="BS517">
        <v>999.9</v>
      </c>
      <c r="BT517">
        <v>0</v>
      </c>
      <c r="BU517">
        <v>0</v>
      </c>
      <c r="BV517">
        <v>9978.3275</v>
      </c>
      <c r="BW517">
        <v>0</v>
      </c>
      <c r="BX517">
        <v>1731.41678571429</v>
      </c>
      <c r="BY517">
        <v>-44.535675</v>
      </c>
      <c r="BZ517">
        <v>643.879</v>
      </c>
      <c r="CA517">
        <v>688.112392857143</v>
      </c>
      <c r="CB517">
        <v>2.03724464285714</v>
      </c>
      <c r="CC517">
        <v>672.409392857143</v>
      </c>
      <c r="CD517">
        <v>22.8201285714286</v>
      </c>
      <c r="CE517">
        <v>1.89657178571429</v>
      </c>
      <c r="CF517">
        <v>1.74113357142857</v>
      </c>
      <c r="CG517">
        <v>16.6063</v>
      </c>
      <c r="CH517">
        <v>15.2680964285714</v>
      </c>
      <c r="CI517">
        <v>2000.02071428571</v>
      </c>
      <c r="CJ517">
        <v>0.979993392857143</v>
      </c>
      <c r="CK517">
        <v>0.0200064607142857</v>
      </c>
      <c r="CL517">
        <v>0</v>
      </c>
      <c r="CM517">
        <v>2.37711428571429</v>
      </c>
      <c r="CN517">
        <v>0</v>
      </c>
      <c r="CO517">
        <v>2933.98321428571</v>
      </c>
      <c r="CP517">
        <v>16705.5464285714</v>
      </c>
      <c r="CQ517">
        <v>47.866</v>
      </c>
      <c r="CR517">
        <v>50.3031428571428</v>
      </c>
      <c r="CS517">
        <v>48.8838571428571</v>
      </c>
      <c r="CT517">
        <v>47.9325714285714</v>
      </c>
      <c r="CU517">
        <v>47.125</v>
      </c>
      <c r="CV517">
        <v>1960.00928571429</v>
      </c>
      <c r="CW517">
        <v>40.0114285714286</v>
      </c>
      <c r="CX517">
        <v>0</v>
      </c>
      <c r="CY517">
        <v>1656180389.4</v>
      </c>
      <c r="CZ517">
        <v>0</v>
      </c>
      <c r="DA517">
        <v>0</v>
      </c>
      <c r="DB517" t="s">
        <v>356</v>
      </c>
      <c r="DC517">
        <v>1656081796.1</v>
      </c>
      <c r="DD517">
        <v>1656081786.6</v>
      </c>
      <c r="DE517">
        <v>0</v>
      </c>
      <c r="DF517">
        <v>0.447</v>
      </c>
      <c r="DG517">
        <v>0.012</v>
      </c>
      <c r="DH517">
        <v>1.816</v>
      </c>
      <c r="DI517">
        <v>-0.091</v>
      </c>
      <c r="DJ517">
        <v>420</v>
      </c>
      <c r="DK517">
        <v>13</v>
      </c>
      <c r="DL517">
        <v>0.64</v>
      </c>
      <c r="DM517">
        <v>0.22</v>
      </c>
      <c r="DN517">
        <v>-44.274795</v>
      </c>
      <c r="DO517">
        <v>-5.20381013133197</v>
      </c>
      <c r="DP517">
        <v>0.5730155128572</v>
      </c>
      <c r="DQ517">
        <v>0</v>
      </c>
      <c r="DR517">
        <v>2.055178</v>
      </c>
      <c r="DS517">
        <v>-0.282560150093814</v>
      </c>
      <c r="DT517">
        <v>0.0294855452891752</v>
      </c>
      <c r="DU517">
        <v>0</v>
      </c>
      <c r="DV517">
        <v>0</v>
      </c>
      <c r="DW517">
        <v>2</v>
      </c>
      <c r="DX517" t="s">
        <v>357</v>
      </c>
      <c r="DY517">
        <v>2.80096</v>
      </c>
      <c r="DZ517">
        <v>2.7164</v>
      </c>
      <c r="EA517">
        <v>0.104901</v>
      </c>
      <c r="EB517">
        <v>0.109931</v>
      </c>
      <c r="EC517">
        <v>0.0885343</v>
      </c>
      <c r="ED517">
        <v>0.0827626</v>
      </c>
      <c r="EE517">
        <v>24894.4</v>
      </c>
      <c r="EF517">
        <v>21504.1</v>
      </c>
      <c r="EG517">
        <v>24932.7</v>
      </c>
      <c r="EH517">
        <v>23561.5</v>
      </c>
      <c r="EI517">
        <v>38873.2</v>
      </c>
      <c r="EJ517">
        <v>35820.5</v>
      </c>
      <c r="EK517">
        <v>45167.3</v>
      </c>
      <c r="EL517">
        <v>42097.6</v>
      </c>
      <c r="EM517">
        <v>1.65733</v>
      </c>
      <c r="EN517">
        <v>2.05985</v>
      </c>
      <c r="EO517">
        <v>-0.0650436</v>
      </c>
      <c r="EP517">
        <v>0</v>
      </c>
      <c r="EQ517">
        <v>29.5027</v>
      </c>
      <c r="ER517">
        <v>999.9</v>
      </c>
      <c r="ES517">
        <v>26.761</v>
      </c>
      <c r="ET517">
        <v>42.087</v>
      </c>
      <c r="EU517">
        <v>29.0465</v>
      </c>
      <c r="EV517">
        <v>53.3484</v>
      </c>
      <c r="EW517">
        <v>33.7861</v>
      </c>
      <c r="EX517">
        <v>2</v>
      </c>
      <c r="EY517">
        <v>0.585025</v>
      </c>
      <c r="EZ517">
        <v>5.44353</v>
      </c>
      <c r="FA517">
        <v>20.1582</v>
      </c>
      <c r="FB517">
        <v>5.23316</v>
      </c>
      <c r="FC517">
        <v>11.992</v>
      </c>
      <c r="FD517">
        <v>4.9554</v>
      </c>
      <c r="FE517">
        <v>3.30393</v>
      </c>
      <c r="FF517">
        <v>9999</v>
      </c>
      <c r="FG517">
        <v>313.8</v>
      </c>
      <c r="FH517">
        <v>3961.9</v>
      </c>
      <c r="FI517">
        <v>9999</v>
      </c>
      <c r="FJ517">
        <v>1.86813</v>
      </c>
      <c r="FK517">
        <v>1.86401</v>
      </c>
      <c r="FL517">
        <v>1.87134</v>
      </c>
      <c r="FM517">
        <v>1.86255</v>
      </c>
      <c r="FN517">
        <v>1.86188</v>
      </c>
      <c r="FO517">
        <v>1.86818</v>
      </c>
      <c r="FP517">
        <v>1.85837</v>
      </c>
      <c r="FQ517">
        <v>1.86455</v>
      </c>
      <c r="FR517">
        <v>5</v>
      </c>
      <c r="FS517">
        <v>0</v>
      </c>
      <c r="FT517">
        <v>0</v>
      </c>
      <c r="FU517">
        <v>0</v>
      </c>
      <c r="FV517" t="s">
        <v>358</v>
      </c>
      <c r="FW517" t="s">
        <v>359</v>
      </c>
      <c r="FX517" t="s">
        <v>360</v>
      </c>
      <c r="FY517" t="s">
        <v>360</v>
      </c>
      <c r="FZ517" t="s">
        <v>360</v>
      </c>
      <c r="GA517" t="s">
        <v>360</v>
      </c>
      <c r="GB517">
        <v>0</v>
      </c>
      <c r="GC517">
        <v>100</v>
      </c>
      <c r="GD517">
        <v>100</v>
      </c>
      <c r="GE517">
        <v>1.756</v>
      </c>
      <c r="GF517">
        <v>0.0515</v>
      </c>
      <c r="GG517">
        <v>0.394990895927804</v>
      </c>
      <c r="GH517">
        <v>0.00311535208462502</v>
      </c>
      <c r="GI517">
        <v>-2.16445174003142e-06</v>
      </c>
      <c r="GJ517">
        <v>9.0383515404126e-10</v>
      </c>
      <c r="GK517">
        <v>0.0515542376217994</v>
      </c>
      <c r="GL517">
        <v>0</v>
      </c>
      <c r="GM517">
        <v>0</v>
      </c>
      <c r="GN517">
        <v>0</v>
      </c>
      <c r="GO517">
        <v>18</v>
      </c>
      <c r="GP517">
        <v>2154</v>
      </c>
      <c r="GQ517">
        <v>2</v>
      </c>
      <c r="GR517">
        <v>17</v>
      </c>
      <c r="GS517">
        <v>1643.2</v>
      </c>
      <c r="GT517">
        <v>1643.4</v>
      </c>
      <c r="GU517">
        <v>2.03735</v>
      </c>
      <c r="GV517">
        <v>2.40601</v>
      </c>
      <c r="GW517">
        <v>1.99829</v>
      </c>
      <c r="GX517">
        <v>2.65869</v>
      </c>
      <c r="GY517">
        <v>2.09351</v>
      </c>
      <c r="GZ517">
        <v>2.37549</v>
      </c>
      <c r="HA517">
        <v>45.8632</v>
      </c>
      <c r="HB517">
        <v>14.027</v>
      </c>
      <c r="HC517">
        <v>18</v>
      </c>
      <c r="HD517">
        <v>398.265</v>
      </c>
      <c r="HE517">
        <v>671.064</v>
      </c>
      <c r="HF517">
        <v>23.0013</v>
      </c>
      <c r="HG517">
        <v>34.6142</v>
      </c>
      <c r="HH517">
        <v>30.0009</v>
      </c>
      <c r="HI517">
        <v>34.4371</v>
      </c>
      <c r="HJ517">
        <v>34.4202</v>
      </c>
      <c r="HK517">
        <v>40.7921</v>
      </c>
      <c r="HL517">
        <v>21.3678</v>
      </c>
      <c r="HM517">
        <v>3.30785</v>
      </c>
      <c r="HN517">
        <v>23</v>
      </c>
      <c r="HO517">
        <v>723.038</v>
      </c>
      <c r="HP517">
        <v>22.8723</v>
      </c>
      <c r="HQ517">
        <v>95.5242</v>
      </c>
      <c r="HR517">
        <v>98.9172</v>
      </c>
    </row>
    <row r="518" spans="1:226">
      <c r="A518">
        <v>502</v>
      </c>
      <c r="B518">
        <v>1656180395.6</v>
      </c>
      <c r="C518">
        <v>10599.0999999046</v>
      </c>
      <c r="D518" t="s">
        <v>1367</v>
      </c>
      <c r="E518" t="s">
        <v>1368</v>
      </c>
      <c r="F518">
        <v>5</v>
      </c>
      <c r="G518" t="s">
        <v>1286</v>
      </c>
      <c r="H518" t="s">
        <v>354</v>
      </c>
      <c r="I518">
        <v>1656180388.1</v>
      </c>
      <c r="J518">
        <f>(K518)/1000</f>
        <v>0</v>
      </c>
      <c r="K518">
        <f>IF(BF518, AN518, AH518)</f>
        <v>0</v>
      </c>
      <c r="L518">
        <f>IF(BF518, AI518, AG518)</f>
        <v>0</v>
      </c>
      <c r="M518">
        <f>BH518 - IF(AU518&gt;1, L518*BB518*100.0/(AW518*BV518), 0)</f>
        <v>0</v>
      </c>
      <c r="N518">
        <f>((T518-J518/2)*M518-L518)/(T518+J518/2)</f>
        <v>0</v>
      </c>
      <c r="O518">
        <f>N518*(BO518+BP518)/1000.0</f>
        <v>0</v>
      </c>
      <c r="P518">
        <f>(BH518 - IF(AU518&gt;1, L518*BB518*100.0/(AW518*BV518), 0))*(BO518+BP518)/1000.0</f>
        <v>0</v>
      </c>
      <c r="Q518">
        <f>2.0/((1/S518-1/R518)+SIGN(S518)*SQRT((1/S518-1/R518)*(1/S518-1/R518) + 4*BC518/((BC518+1)*(BC518+1))*(2*1/S518*1/R518-1/R518*1/R518)))</f>
        <v>0</v>
      </c>
      <c r="R518">
        <f>IF(LEFT(BD518,1)&lt;&gt;"0",IF(LEFT(BD518,1)="1",3.0,BE518),$D$5+$E$5*(BV518*BO518/($K$5*1000))+$F$5*(BV518*BO518/($K$5*1000))*MAX(MIN(BB518,$J$5),$I$5)*MAX(MIN(BB518,$J$5),$I$5)+$G$5*MAX(MIN(BB518,$J$5),$I$5)*(BV518*BO518/($K$5*1000))+$H$5*(BV518*BO518/($K$5*1000))*(BV518*BO518/($K$5*1000)))</f>
        <v>0</v>
      </c>
      <c r="S518">
        <f>J518*(1000-(1000*0.61365*exp(17.502*W518/(240.97+W518))/(BO518+BP518)+BJ518)/2)/(1000*0.61365*exp(17.502*W518/(240.97+W518))/(BO518+BP518)-BJ518)</f>
        <v>0</v>
      </c>
      <c r="T518">
        <f>1/((BC518+1)/(Q518/1.6)+1/(R518/1.37)) + BC518/((BC518+1)/(Q518/1.6) + BC518/(R518/1.37))</f>
        <v>0</v>
      </c>
      <c r="U518">
        <f>(AX518*BA518)</f>
        <v>0</v>
      </c>
      <c r="V518">
        <f>(BQ518+(U518+2*0.95*5.67E-8*(((BQ518+$B$7)+273)^4-(BQ518+273)^4)-44100*J518)/(1.84*29.3*R518+8*0.95*5.67E-8*(BQ518+273)^3))</f>
        <v>0</v>
      </c>
      <c r="W518">
        <f>($C$7*BR518+$D$7*BS518+$E$7*V518)</f>
        <v>0</v>
      </c>
      <c r="X518">
        <f>0.61365*exp(17.502*W518/(240.97+W518))</f>
        <v>0</v>
      </c>
      <c r="Y518">
        <f>(Z518/AA518*100)</f>
        <v>0</v>
      </c>
      <c r="Z518">
        <f>BJ518*(BO518+BP518)/1000</f>
        <v>0</v>
      </c>
      <c r="AA518">
        <f>0.61365*exp(17.502*BQ518/(240.97+BQ518))</f>
        <v>0</v>
      </c>
      <c r="AB518">
        <f>(X518-BJ518*(BO518+BP518)/1000)</f>
        <v>0</v>
      </c>
      <c r="AC518">
        <f>(-J518*44100)</f>
        <v>0</v>
      </c>
      <c r="AD518">
        <f>2*29.3*R518*0.92*(BQ518-W518)</f>
        <v>0</v>
      </c>
      <c r="AE518">
        <f>2*0.95*5.67E-8*(((BQ518+$B$7)+273)^4-(W518+273)^4)</f>
        <v>0</v>
      </c>
      <c r="AF518">
        <f>U518+AE518+AC518+AD518</f>
        <v>0</v>
      </c>
      <c r="AG518">
        <f>BN518*AU518*(BI518-BH518*(1000-AU518*BK518)/(1000-AU518*BJ518))/(100*BB518)</f>
        <v>0</v>
      </c>
      <c r="AH518">
        <f>1000*BN518*AU518*(BJ518-BK518)/(100*BB518*(1000-AU518*BJ518))</f>
        <v>0</v>
      </c>
      <c r="AI518">
        <f>(AJ518 - AK518 - BO518*1E3/(8.314*(BQ518+273.15)) * AM518/BN518 * AL518) * BN518/(100*BB518) * (1000 - BK518)/1000</f>
        <v>0</v>
      </c>
      <c r="AJ518">
        <v>720.615799690356</v>
      </c>
      <c r="AK518">
        <v>684.842672727273</v>
      </c>
      <c r="AL518">
        <v>3.32636532596223</v>
      </c>
      <c r="AM518">
        <v>66.8780440013379</v>
      </c>
      <c r="AN518">
        <f>(AP518 - AO518 + BO518*1E3/(8.314*(BQ518+273.15)) * AR518/BN518 * AQ518) * BN518/(100*BB518) * 1000/(1000 - AP518)</f>
        <v>0</v>
      </c>
      <c r="AO518">
        <v>22.8413334746159</v>
      </c>
      <c r="AP518">
        <v>24.8634356643357</v>
      </c>
      <c r="AQ518">
        <v>0.000100838630871706</v>
      </c>
      <c r="AR518">
        <v>78.9649868564254</v>
      </c>
      <c r="AS518">
        <v>38</v>
      </c>
      <c r="AT518">
        <v>8</v>
      </c>
      <c r="AU518">
        <f>IF(AS518*$H$13&gt;=AW518,1.0,(AW518/(AW518-AS518*$H$13)))</f>
        <v>0</v>
      </c>
      <c r="AV518">
        <f>(AU518-1)*100</f>
        <v>0</v>
      </c>
      <c r="AW518">
        <f>MAX(0,($B$13+$C$13*BV518)/(1+$D$13*BV518)*BO518/(BQ518+273)*$E$13)</f>
        <v>0</v>
      </c>
      <c r="AX518">
        <f>$B$11*BW518+$C$11*BX518+$F$11*CI518*(1-CL518)</f>
        <v>0</v>
      </c>
      <c r="AY518">
        <f>AX518*AZ518</f>
        <v>0</v>
      </c>
      <c r="AZ518">
        <f>($B$11*$D$9+$C$11*$D$9+$F$11*((CV518+CN518)/MAX(CV518+CN518+CW518, 0.1)*$I$9+CW518/MAX(CV518+CN518+CW518, 0.1)*$J$9))/($B$11+$C$11+$F$11)</f>
        <v>0</v>
      </c>
      <c r="BA518">
        <f>($B$11*$K$9+$C$11*$K$9+$F$11*((CV518+CN518)/MAX(CV518+CN518+CW518, 0.1)*$P$9+CW518/MAX(CV518+CN518+CW518, 0.1)*$Q$9))/($B$11+$C$11+$F$11)</f>
        <v>0</v>
      </c>
      <c r="BB518">
        <v>2.18</v>
      </c>
      <c r="BC518">
        <v>0.5</v>
      </c>
      <c r="BD518" t="s">
        <v>355</v>
      </c>
      <c r="BE518">
        <v>2</v>
      </c>
      <c r="BF518" t="b">
        <v>1</v>
      </c>
      <c r="BG518">
        <v>1656180388.1</v>
      </c>
      <c r="BH518">
        <v>644.994666666667</v>
      </c>
      <c r="BI518">
        <v>690.135777777778</v>
      </c>
      <c r="BJ518">
        <v>24.8602851851852</v>
      </c>
      <c r="BK518">
        <v>22.8333518518519</v>
      </c>
      <c r="BL518">
        <v>643.250851851852</v>
      </c>
      <c r="BM518">
        <v>24.8087444444444</v>
      </c>
      <c r="BN518">
        <v>499.99362962963</v>
      </c>
      <c r="BO518">
        <v>76.2987111111111</v>
      </c>
      <c r="BP518">
        <v>0.0999829407407407</v>
      </c>
      <c r="BQ518">
        <v>28.0794296296296</v>
      </c>
      <c r="BR518">
        <v>28.4212740740741</v>
      </c>
      <c r="BS518">
        <v>999.9</v>
      </c>
      <c r="BT518">
        <v>0</v>
      </c>
      <c r="BU518">
        <v>0</v>
      </c>
      <c r="BV518">
        <v>9991.76296296296</v>
      </c>
      <c r="BW518">
        <v>0</v>
      </c>
      <c r="BX518">
        <v>1672.1962962963</v>
      </c>
      <c r="BY518">
        <v>-45.1411740740741</v>
      </c>
      <c r="BZ518">
        <v>661.438259259259</v>
      </c>
      <c r="CA518">
        <v>706.262222222222</v>
      </c>
      <c r="CB518">
        <v>2.02694185185185</v>
      </c>
      <c r="CC518">
        <v>690.135777777778</v>
      </c>
      <c r="CD518">
        <v>22.8333518518519</v>
      </c>
      <c r="CE518">
        <v>1.89680851851852</v>
      </c>
      <c r="CF518">
        <v>1.74215592592593</v>
      </c>
      <c r="CG518">
        <v>16.6082592592593</v>
      </c>
      <c r="CH518">
        <v>15.2772333333333</v>
      </c>
      <c r="CI518">
        <v>1999.99333333333</v>
      </c>
      <c r="CJ518">
        <v>0.979993222222222</v>
      </c>
      <c r="CK518">
        <v>0.020006637037037</v>
      </c>
      <c r="CL518">
        <v>0</v>
      </c>
      <c r="CM518">
        <v>2.40995185185185</v>
      </c>
      <c r="CN518">
        <v>0</v>
      </c>
      <c r="CO518">
        <v>2934.10703703704</v>
      </c>
      <c r="CP518">
        <v>16705.3222222222</v>
      </c>
      <c r="CQ518">
        <v>47.8656666666667</v>
      </c>
      <c r="CR518">
        <v>50.3074074074074</v>
      </c>
      <c r="CS518">
        <v>48.8910740740741</v>
      </c>
      <c r="CT518">
        <v>47.9324074074074</v>
      </c>
      <c r="CU518">
        <v>47.125</v>
      </c>
      <c r="CV518">
        <v>1959.98222222222</v>
      </c>
      <c r="CW518">
        <v>40.0111111111111</v>
      </c>
      <c r="CX518">
        <v>0</v>
      </c>
      <c r="CY518">
        <v>1656180394.8</v>
      </c>
      <c r="CZ518">
        <v>0</v>
      </c>
      <c r="DA518">
        <v>0</v>
      </c>
      <c r="DB518" t="s">
        <v>356</v>
      </c>
      <c r="DC518">
        <v>1656081796.1</v>
      </c>
      <c r="DD518">
        <v>1656081786.6</v>
      </c>
      <c r="DE518">
        <v>0</v>
      </c>
      <c r="DF518">
        <v>0.447</v>
      </c>
      <c r="DG518">
        <v>0.012</v>
      </c>
      <c r="DH518">
        <v>1.816</v>
      </c>
      <c r="DI518">
        <v>-0.091</v>
      </c>
      <c r="DJ518">
        <v>420</v>
      </c>
      <c r="DK518">
        <v>13</v>
      </c>
      <c r="DL518">
        <v>0.64</v>
      </c>
      <c r="DM518">
        <v>0.22</v>
      </c>
      <c r="DN518">
        <v>-44.8006475</v>
      </c>
      <c r="DO518">
        <v>-6.99406941838646</v>
      </c>
      <c r="DP518">
        <v>0.680041799445998</v>
      </c>
      <c r="DQ518">
        <v>0</v>
      </c>
      <c r="DR518">
        <v>2.032572</v>
      </c>
      <c r="DS518">
        <v>-0.114865215759854</v>
      </c>
      <c r="DT518">
        <v>0.0112072978902142</v>
      </c>
      <c r="DU518">
        <v>0</v>
      </c>
      <c r="DV518">
        <v>0</v>
      </c>
      <c r="DW518">
        <v>2</v>
      </c>
      <c r="DX518" t="s">
        <v>357</v>
      </c>
      <c r="DY518">
        <v>2.80089</v>
      </c>
      <c r="DZ518">
        <v>2.71642</v>
      </c>
      <c r="EA518">
        <v>0.10672</v>
      </c>
      <c r="EB518">
        <v>0.11172</v>
      </c>
      <c r="EC518">
        <v>0.088536</v>
      </c>
      <c r="ED518">
        <v>0.0827845</v>
      </c>
      <c r="EE518">
        <v>24843.1</v>
      </c>
      <c r="EF518">
        <v>21460.2</v>
      </c>
      <c r="EG518">
        <v>24932</v>
      </c>
      <c r="EH518">
        <v>23560.8</v>
      </c>
      <c r="EI518">
        <v>38872.1</v>
      </c>
      <c r="EJ518">
        <v>35818.9</v>
      </c>
      <c r="EK518">
        <v>45166.1</v>
      </c>
      <c r="EL518">
        <v>42096.7</v>
      </c>
      <c r="EM518">
        <v>1.65745</v>
      </c>
      <c r="EN518">
        <v>2.05967</v>
      </c>
      <c r="EO518">
        <v>-0.0670627</v>
      </c>
      <c r="EP518">
        <v>0</v>
      </c>
      <c r="EQ518">
        <v>29.5056</v>
      </c>
      <c r="ER518">
        <v>999.9</v>
      </c>
      <c r="ES518">
        <v>26.737</v>
      </c>
      <c r="ET518">
        <v>42.107</v>
      </c>
      <c r="EU518">
        <v>29.0506</v>
      </c>
      <c r="EV518">
        <v>53.5984</v>
      </c>
      <c r="EW518">
        <v>33.9704</v>
      </c>
      <c r="EX518">
        <v>2</v>
      </c>
      <c r="EY518">
        <v>0.585859</v>
      </c>
      <c r="EZ518">
        <v>5.44914</v>
      </c>
      <c r="FA518">
        <v>20.1581</v>
      </c>
      <c r="FB518">
        <v>5.23391</v>
      </c>
      <c r="FC518">
        <v>11.992</v>
      </c>
      <c r="FD518">
        <v>4.9554</v>
      </c>
      <c r="FE518">
        <v>3.30393</v>
      </c>
      <c r="FF518">
        <v>9999</v>
      </c>
      <c r="FG518">
        <v>313.8</v>
      </c>
      <c r="FH518">
        <v>3962.2</v>
      </c>
      <c r="FI518">
        <v>9999</v>
      </c>
      <c r="FJ518">
        <v>1.86813</v>
      </c>
      <c r="FK518">
        <v>1.86401</v>
      </c>
      <c r="FL518">
        <v>1.87134</v>
      </c>
      <c r="FM518">
        <v>1.86255</v>
      </c>
      <c r="FN518">
        <v>1.86188</v>
      </c>
      <c r="FO518">
        <v>1.86818</v>
      </c>
      <c r="FP518">
        <v>1.85837</v>
      </c>
      <c r="FQ518">
        <v>1.86456</v>
      </c>
      <c r="FR518">
        <v>5</v>
      </c>
      <c r="FS518">
        <v>0</v>
      </c>
      <c r="FT518">
        <v>0</v>
      </c>
      <c r="FU518">
        <v>0</v>
      </c>
      <c r="FV518" t="s">
        <v>358</v>
      </c>
      <c r="FW518" t="s">
        <v>359</v>
      </c>
      <c r="FX518" t="s">
        <v>360</v>
      </c>
      <c r="FY518" t="s">
        <v>360</v>
      </c>
      <c r="FZ518" t="s">
        <v>360</v>
      </c>
      <c r="GA518" t="s">
        <v>360</v>
      </c>
      <c r="GB518">
        <v>0</v>
      </c>
      <c r="GC518">
        <v>100</v>
      </c>
      <c r="GD518">
        <v>100</v>
      </c>
      <c r="GE518">
        <v>1.779</v>
      </c>
      <c r="GF518">
        <v>0.0516</v>
      </c>
      <c r="GG518">
        <v>0.394990895927804</v>
      </c>
      <c r="GH518">
        <v>0.00311535208462502</v>
      </c>
      <c r="GI518">
        <v>-2.16445174003142e-06</v>
      </c>
      <c r="GJ518">
        <v>9.0383515404126e-10</v>
      </c>
      <c r="GK518">
        <v>0.0515542376217994</v>
      </c>
      <c r="GL518">
        <v>0</v>
      </c>
      <c r="GM518">
        <v>0</v>
      </c>
      <c r="GN518">
        <v>0</v>
      </c>
      <c r="GO518">
        <v>18</v>
      </c>
      <c r="GP518">
        <v>2154</v>
      </c>
      <c r="GQ518">
        <v>2</v>
      </c>
      <c r="GR518">
        <v>17</v>
      </c>
      <c r="GS518">
        <v>1643.3</v>
      </c>
      <c r="GT518">
        <v>1643.5</v>
      </c>
      <c r="GU518">
        <v>2.07397</v>
      </c>
      <c r="GV518">
        <v>2.40845</v>
      </c>
      <c r="GW518">
        <v>1.99829</v>
      </c>
      <c r="GX518">
        <v>2.65869</v>
      </c>
      <c r="GY518">
        <v>2.09351</v>
      </c>
      <c r="GZ518">
        <v>2.37183</v>
      </c>
      <c r="HA518">
        <v>45.8632</v>
      </c>
      <c r="HB518">
        <v>14.0182</v>
      </c>
      <c r="HC518">
        <v>18</v>
      </c>
      <c r="HD518">
        <v>398.37</v>
      </c>
      <c r="HE518">
        <v>670.976</v>
      </c>
      <c r="HF518">
        <v>23.0012</v>
      </c>
      <c r="HG518">
        <v>34.6218</v>
      </c>
      <c r="HH518">
        <v>30.0008</v>
      </c>
      <c r="HI518">
        <v>34.443</v>
      </c>
      <c r="HJ518">
        <v>34.4262</v>
      </c>
      <c r="HK518">
        <v>41.5196</v>
      </c>
      <c r="HL518">
        <v>21.3678</v>
      </c>
      <c r="HM518">
        <v>3.30785</v>
      </c>
      <c r="HN518">
        <v>23</v>
      </c>
      <c r="HO518">
        <v>743.224</v>
      </c>
      <c r="HP518">
        <v>22.8723</v>
      </c>
      <c r="HQ518">
        <v>95.5216</v>
      </c>
      <c r="HR518">
        <v>98.9149</v>
      </c>
    </row>
    <row r="519" spans="1:226">
      <c r="A519">
        <v>503</v>
      </c>
      <c r="B519">
        <v>1656180400.6</v>
      </c>
      <c r="C519">
        <v>10604.0999999046</v>
      </c>
      <c r="D519" t="s">
        <v>1369</v>
      </c>
      <c r="E519" t="s">
        <v>1370</v>
      </c>
      <c r="F519">
        <v>5</v>
      </c>
      <c r="G519" t="s">
        <v>1286</v>
      </c>
      <c r="H519" t="s">
        <v>354</v>
      </c>
      <c r="I519">
        <v>1656180392.81429</v>
      </c>
      <c r="J519">
        <f>(K519)/1000</f>
        <v>0</v>
      </c>
      <c r="K519">
        <f>IF(BF519, AN519, AH519)</f>
        <v>0</v>
      </c>
      <c r="L519">
        <f>IF(BF519, AI519, AG519)</f>
        <v>0</v>
      </c>
      <c r="M519">
        <f>BH519 - IF(AU519&gt;1, L519*BB519*100.0/(AW519*BV519), 0)</f>
        <v>0</v>
      </c>
      <c r="N519">
        <f>((T519-J519/2)*M519-L519)/(T519+J519/2)</f>
        <v>0</v>
      </c>
      <c r="O519">
        <f>N519*(BO519+BP519)/1000.0</f>
        <v>0</v>
      </c>
      <c r="P519">
        <f>(BH519 - IF(AU519&gt;1, L519*BB519*100.0/(AW519*BV519), 0))*(BO519+BP519)/1000.0</f>
        <v>0</v>
      </c>
      <c r="Q519">
        <f>2.0/((1/S519-1/R519)+SIGN(S519)*SQRT((1/S519-1/R519)*(1/S519-1/R519) + 4*BC519/((BC519+1)*(BC519+1))*(2*1/S519*1/R519-1/R519*1/R519)))</f>
        <v>0</v>
      </c>
      <c r="R519">
        <f>IF(LEFT(BD519,1)&lt;&gt;"0",IF(LEFT(BD519,1)="1",3.0,BE519),$D$5+$E$5*(BV519*BO519/($K$5*1000))+$F$5*(BV519*BO519/($K$5*1000))*MAX(MIN(BB519,$J$5),$I$5)*MAX(MIN(BB519,$J$5),$I$5)+$G$5*MAX(MIN(BB519,$J$5),$I$5)*(BV519*BO519/($K$5*1000))+$H$5*(BV519*BO519/($K$5*1000))*(BV519*BO519/($K$5*1000)))</f>
        <v>0</v>
      </c>
      <c r="S519">
        <f>J519*(1000-(1000*0.61365*exp(17.502*W519/(240.97+W519))/(BO519+BP519)+BJ519)/2)/(1000*0.61365*exp(17.502*W519/(240.97+W519))/(BO519+BP519)-BJ519)</f>
        <v>0</v>
      </c>
      <c r="T519">
        <f>1/((BC519+1)/(Q519/1.6)+1/(R519/1.37)) + BC519/((BC519+1)/(Q519/1.6) + BC519/(R519/1.37))</f>
        <v>0</v>
      </c>
      <c r="U519">
        <f>(AX519*BA519)</f>
        <v>0</v>
      </c>
      <c r="V519">
        <f>(BQ519+(U519+2*0.95*5.67E-8*(((BQ519+$B$7)+273)^4-(BQ519+273)^4)-44100*J519)/(1.84*29.3*R519+8*0.95*5.67E-8*(BQ519+273)^3))</f>
        <v>0</v>
      </c>
      <c r="W519">
        <f>($C$7*BR519+$D$7*BS519+$E$7*V519)</f>
        <v>0</v>
      </c>
      <c r="X519">
        <f>0.61365*exp(17.502*W519/(240.97+W519))</f>
        <v>0</v>
      </c>
      <c r="Y519">
        <f>(Z519/AA519*100)</f>
        <v>0</v>
      </c>
      <c r="Z519">
        <f>BJ519*(BO519+BP519)/1000</f>
        <v>0</v>
      </c>
      <c r="AA519">
        <f>0.61365*exp(17.502*BQ519/(240.97+BQ519))</f>
        <v>0</v>
      </c>
      <c r="AB519">
        <f>(X519-BJ519*(BO519+BP519)/1000)</f>
        <v>0</v>
      </c>
      <c r="AC519">
        <f>(-J519*44100)</f>
        <v>0</v>
      </c>
      <c r="AD519">
        <f>2*29.3*R519*0.92*(BQ519-W519)</f>
        <v>0</v>
      </c>
      <c r="AE519">
        <f>2*0.95*5.67E-8*(((BQ519+$B$7)+273)^4-(W519+273)^4)</f>
        <v>0</v>
      </c>
      <c r="AF519">
        <f>U519+AE519+AC519+AD519</f>
        <v>0</v>
      </c>
      <c r="AG519">
        <f>BN519*AU519*(BI519-BH519*(1000-AU519*BK519)/(1000-AU519*BJ519))/(100*BB519)</f>
        <v>0</v>
      </c>
      <c r="AH519">
        <f>1000*BN519*AU519*(BJ519-BK519)/(100*BB519*(1000-AU519*BJ519))</f>
        <v>0</v>
      </c>
      <c r="AI519">
        <f>(AJ519 - AK519 - BO519*1E3/(8.314*(BQ519+273.15)) * AM519/BN519 * AL519) * BN519/(100*BB519) * (1000 - BK519)/1000</f>
        <v>0</v>
      </c>
      <c r="AJ519">
        <v>737.74966221836</v>
      </c>
      <c r="AK519">
        <v>701.777175757575</v>
      </c>
      <c r="AL519">
        <v>3.37176205600032</v>
      </c>
      <c r="AM519">
        <v>66.8780440013379</v>
      </c>
      <c r="AN519">
        <f>(AP519 - AO519 + BO519*1E3/(8.314*(BQ519+273.15)) * AR519/BN519 * AQ519) * BN519/(100*BB519) * 1000/(1000 - AP519)</f>
        <v>0</v>
      </c>
      <c r="AO519">
        <v>22.8518470681009</v>
      </c>
      <c r="AP519">
        <v>24.8624566433567</v>
      </c>
      <c r="AQ519">
        <v>5.66565300521379e-05</v>
      </c>
      <c r="AR519">
        <v>78.9649868564254</v>
      </c>
      <c r="AS519">
        <v>38</v>
      </c>
      <c r="AT519">
        <v>8</v>
      </c>
      <c r="AU519">
        <f>IF(AS519*$H$13&gt;=AW519,1.0,(AW519/(AW519-AS519*$H$13)))</f>
        <v>0</v>
      </c>
      <c r="AV519">
        <f>(AU519-1)*100</f>
        <v>0</v>
      </c>
      <c r="AW519">
        <f>MAX(0,($B$13+$C$13*BV519)/(1+$D$13*BV519)*BO519/(BQ519+273)*$E$13)</f>
        <v>0</v>
      </c>
      <c r="AX519">
        <f>$B$11*BW519+$C$11*BX519+$F$11*CI519*(1-CL519)</f>
        <v>0</v>
      </c>
      <c r="AY519">
        <f>AX519*AZ519</f>
        <v>0</v>
      </c>
      <c r="AZ519">
        <f>($B$11*$D$9+$C$11*$D$9+$F$11*((CV519+CN519)/MAX(CV519+CN519+CW519, 0.1)*$I$9+CW519/MAX(CV519+CN519+CW519, 0.1)*$J$9))/($B$11+$C$11+$F$11)</f>
        <v>0</v>
      </c>
      <c r="BA519">
        <f>($B$11*$K$9+$C$11*$K$9+$F$11*((CV519+CN519)/MAX(CV519+CN519+CW519, 0.1)*$P$9+CW519/MAX(CV519+CN519+CW519, 0.1)*$Q$9))/($B$11+$C$11+$F$11)</f>
        <v>0</v>
      </c>
      <c r="BB519">
        <v>2.18</v>
      </c>
      <c r="BC519">
        <v>0.5</v>
      </c>
      <c r="BD519" t="s">
        <v>355</v>
      </c>
      <c r="BE519">
        <v>2</v>
      </c>
      <c r="BF519" t="b">
        <v>1</v>
      </c>
      <c r="BG519">
        <v>1656180392.81429</v>
      </c>
      <c r="BH519">
        <v>660.404321428571</v>
      </c>
      <c r="BI519">
        <v>705.9985</v>
      </c>
      <c r="BJ519">
        <v>24.8624142857143</v>
      </c>
      <c r="BK519">
        <v>22.83645</v>
      </c>
      <c r="BL519">
        <v>658.638321428571</v>
      </c>
      <c r="BM519">
        <v>24.8108857142857</v>
      </c>
      <c r="BN519">
        <v>500.001428571429</v>
      </c>
      <c r="BO519">
        <v>76.2990035714286</v>
      </c>
      <c r="BP519">
        <v>0.0999774642857143</v>
      </c>
      <c r="BQ519">
        <v>28.0779107142857</v>
      </c>
      <c r="BR519">
        <v>28.4345428571429</v>
      </c>
      <c r="BS519">
        <v>999.9</v>
      </c>
      <c r="BT519">
        <v>0</v>
      </c>
      <c r="BU519">
        <v>0</v>
      </c>
      <c r="BV519">
        <v>10002.8575</v>
      </c>
      <c r="BW519">
        <v>0</v>
      </c>
      <c r="BX519">
        <v>1696.65428571429</v>
      </c>
      <c r="BY519">
        <v>-45.5940821428571</v>
      </c>
      <c r="BZ519">
        <v>677.242214285714</v>
      </c>
      <c r="CA519">
        <v>722.497607142857</v>
      </c>
      <c r="CB519">
        <v>2.02597035714286</v>
      </c>
      <c r="CC519">
        <v>705.9985</v>
      </c>
      <c r="CD519">
        <v>22.83645</v>
      </c>
      <c r="CE519">
        <v>1.89697785714286</v>
      </c>
      <c r="CF519">
        <v>1.7424</v>
      </c>
      <c r="CG519">
        <v>16.6096714285714</v>
      </c>
      <c r="CH519">
        <v>15.2794071428571</v>
      </c>
      <c r="CI519">
        <v>1999.95107142857</v>
      </c>
      <c r="CJ519">
        <v>0.979993071428571</v>
      </c>
      <c r="CK519">
        <v>0.0200067928571429</v>
      </c>
      <c r="CL519">
        <v>0</v>
      </c>
      <c r="CM519">
        <v>2.47181785714286</v>
      </c>
      <c r="CN519">
        <v>0</v>
      </c>
      <c r="CO519">
        <v>2941.18964285714</v>
      </c>
      <c r="CP519">
        <v>16704.9678571429</v>
      </c>
      <c r="CQ519">
        <v>47.87275</v>
      </c>
      <c r="CR519">
        <v>50.312</v>
      </c>
      <c r="CS519">
        <v>48.8905</v>
      </c>
      <c r="CT519">
        <v>47.9325714285714</v>
      </c>
      <c r="CU519">
        <v>47.125</v>
      </c>
      <c r="CV519">
        <v>1959.94071428571</v>
      </c>
      <c r="CW519">
        <v>40.0103571428571</v>
      </c>
      <c r="CX519">
        <v>0</v>
      </c>
      <c r="CY519">
        <v>1656180399.6</v>
      </c>
      <c r="CZ519">
        <v>0</v>
      </c>
      <c r="DA519">
        <v>0</v>
      </c>
      <c r="DB519" t="s">
        <v>356</v>
      </c>
      <c r="DC519">
        <v>1656081796.1</v>
      </c>
      <c r="DD519">
        <v>1656081786.6</v>
      </c>
      <c r="DE519">
        <v>0</v>
      </c>
      <c r="DF519">
        <v>0.447</v>
      </c>
      <c r="DG519">
        <v>0.012</v>
      </c>
      <c r="DH519">
        <v>1.816</v>
      </c>
      <c r="DI519">
        <v>-0.091</v>
      </c>
      <c r="DJ519">
        <v>420</v>
      </c>
      <c r="DK519">
        <v>13</v>
      </c>
      <c r="DL519">
        <v>0.64</v>
      </c>
      <c r="DM519">
        <v>0.22</v>
      </c>
      <c r="DN519">
        <v>-45.227825</v>
      </c>
      <c r="DO519">
        <v>-5.95123677298297</v>
      </c>
      <c r="DP519">
        <v>0.58160763696413</v>
      </c>
      <c r="DQ519">
        <v>0</v>
      </c>
      <c r="DR519">
        <v>2.02673875</v>
      </c>
      <c r="DS519">
        <v>-0.0715302439024465</v>
      </c>
      <c r="DT519">
        <v>0.00932608738633196</v>
      </c>
      <c r="DU519">
        <v>1</v>
      </c>
      <c r="DV519">
        <v>1</v>
      </c>
      <c r="DW519">
        <v>2</v>
      </c>
      <c r="DX519" t="s">
        <v>375</v>
      </c>
      <c r="DY519">
        <v>2.80075</v>
      </c>
      <c r="DZ519">
        <v>2.71656</v>
      </c>
      <c r="EA519">
        <v>0.108538</v>
      </c>
      <c r="EB519">
        <v>0.113519</v>
      </c>
      <c r="EC519">
        <v>0.0885262</v>
      </c>
      <c r="ED519">
        <v>0.0825782</v>
      </c>
      <c r="EE519">
        <v>24791.6</v>
      </c>
      <c r="EF519">
        <v>21416.2</v>
      </c>
      <c r="EG519">
        <v>24931.2</v>
      </c>
      <c r="EH519">
        <v>23560.3</v>
      </c>
      <c r="EI519">
        <v>38871.6</v>
      </c>
      <c r="EJ519">
        <v>35826.7</v>
      </c>
      <c r="EK519">
        <v>45164.9</v>
      </c>
      <c r="EL519">
        <v>42096.3</v>
      </c>
      <c r="EM519">
        <v>1.6574</v>
      </c>
      <c r="EN519">
        <v>2.0596</v>
      </c>
      <c r="EO519">
        <v>-0.0650436</v>
      </c>
      <c r="EP519">
        <v>0</v>
      </c>
      <c r="EQ519">
        <v>29.5082</v>
      </c>
      <c r="ER519">
        <v>999.9</v>
      </c>
      <c r="ES519">
        <v>26.712</v>
      </c>
      <c r="ET519">
        <v>42.097</v>
      </c>
      <c r="EU519">
        <v>29.0076</v>
      </c>
      <c r="EV519">
        <v>53.6384</v>
      </c>
      <c r="EW519">
        <v>33.9103</v>
      </c>
      <c r="EX519">
        <v>2</v>
      </c>
      <c r="EY519">
        <v>0.586555</v>
      </c>
      <c r="EZ519">
        <v>5.44931</v>
      </c>
      <c r="FA519">
        <v>20.1581</v>
      </c>
      <c r="FB519">
        <v>5.23391</v>
      </c>
      <c r="FC519">
        <v>11.992</v>
      </c>
      <c r="FD519">
        <v>4.95565</v>
      </c>
      <c r="FE519">
        <v>3.30385</v>
      </c>
      <c r="FF519">
        <v>9999</v>
      </c>
      <c r="FG519">
        <v>313.8</v>
      </c>
      <c r="FH519">
        <v>3962.2</v>
      </c>
      <c r="FI519">
        <v>9999</v>
      </c>
      <c r="FJ519">
        <v>1.86813</v>
      </c>
      <c r="FK519">
        <v>1.864</v>
      </c>
      <c r="FL519">
        <v>1.87134</v>
      </c>
      <c r="FM519">
        <v>1.86255</v>
      </c>
      <c r="FN519">
        <v>1.86188</v>
      </c>
      <c r="FO519">
        <v>1.86819</v>
      </c>
      <c r="FP519">
        <v>1.85837</v>
      </c>
      <c r="FQ519">
        <v>1.86456</v>
      </c>
      <c r="FR519">
        <v>5</v>
      </c>
      <c r="FS519">
        <v>0</v>
      </c>
      <c r="FT519">
        <v>0</v>
      </c>
      <c r="FU519">
        <v>0</v>
      </c>
      <c r="FV519" t="s">
        <v>358</v>
      </c>
      <c r="FW519" t="s">
        <v>359</v>
      </c>
      <c r="FX519" t="s">
        <v>360</v>
      </c>
      <c r="FY519" t="s">
        <v>360</v>
      </c>
      <c r="FZ519" t="s">
        <v>360</v>
      </c>
      <c r="GA519" t="s">
        <v>360</v>
      </c>
      <c r="GB519">
        <v>0</v>
      </c>
      <c r="GC519">
        <v>100</v>
      </c>
      <c r="GD519">
        <v>100</v>
      </c>
      <c r="GE519">
        <v>1.803</v>
      </c>
      <c r="GF519">
        <v>0.0515</v>
      </c>
      <c r="GG519">
        <v>0.394990895927804</v>
      </c>
      <c r="GH519">
        <v>0.00311535208462502</v>
      </c>
      <c r="GI519">
        <v>-2.16445174003142e-06</v>
      </c>
      <c r="GJ519">
        <v>9.0383515404126e-10</v>
      </c>
      <c r="GK519">
        <v>0.0515542376217994</v>
      </c>
      <c r="GL519">
        <v>0</v>
      </c>
      <c r="GM519">
        <v>0</v>
      </c>
      <c r="GN519">
        <v>0</v>
      </c>
      <c r="GO519">
        <v>18</v>
      </c>
      <c r="GP519">
        <v>2154</v>
      </c>
      <c r="GQ519">
        <v>2</v>
      </c>
      <c r="GR519">
        <v>17</v>
      </c>
      <c r="GS519">
        <v>1643.4</v>
      </c>
      <c r="GT519">
        <v>1643.6</v>
      </c>
      <c r="GU519">
        <v>2.11426</v>
      </c>
      <c r="GV519">
        <v>2.41089</v>
      </c>
      <c r="GW519">
        <v>1.99829</v>
      </c>
      <c r="GX519">
        <v>2.65869</v>
      </c>
      <c r="GY519">
        <v>2.09351</v>
      </c>
      <c r="GZ519">
        <v>2.3584</v>
      </c>
      <c r="HA519">
        <v>45.8632</v>
      </c>
      <c r="HB519">
        <v>14.0182</v>
      </c>
      <c r="HC519">
        <v>18</v>
      </c>
      <c r="HD519">
        <v>398.371</v>
      </c>
      <c r="HE519">
        <v>670.981</v>
      </c>
      <c r="HF519">
        <v>23.0002</v>
      </c>
      <c r="HG519">
        <v>34.63</v>
      </c>
      <c r="HH519">
        <v>30.0008</v>
      </c>
      <c r="HI519">
        <v>34.448</v>
      </c>
      <c r="HJ519">
        <v>34.4327</v>
      </c>
      <c r="HK519">
        <v>42.3198</v>
      </c>
      <c r="HL519">
        <v>21.0938</v>
      </c>
      <c r="HM519">
        <v>2.93619</v>
      </c>
      <c r="HN519">
        <v>23</v>
      </c>
      <c r="HO519">
        <v>756.667</v>
      </c>
      <c r="HP519">
        <v>22.8723</v>
      </c>
      <c r="HQ519">
        <v>95.5189</v>
      </c>
      <c r="HR519">
        <v>98.9136</v>
      </c>
    </row>
    <row r="520" spans="1:226">
      <c r="A520">
        <v>504</v>
      </c>
      <c r="B520">
        <v>1656180405.6</v>
      </c>
      <c r="C520">
        <v>10609.0999999046</v>
      </c>
      <c r="D520" t="s">
        <v>1371</v>
      </c>
      <c r="E520" t="s">
        <v>1372</v>
      </c>
      <c r="F520">
        <v>5</v>
      </c>
      <c r="G520" t="s">
        <v>1286</v>
      </c>
      <c r="H520" t="s">
        <v>354</v>
      </c>
      <c r="I520">
        <v>1656180398.1</v>
      </c>
      <c r="J520">
        <f>(K520)/1000</f>
        <v>0</v>
      </c>
      <c r="K520">
        <f>IF(BF520, AN520, AH520)</f>
        <v>0</v>
      </c>
      <c r="L520">
        <f>IF(BF520, AI520, AG520)</f>
        <v>0</v>
      </c>
      <c r="M520">
        <f>BH520 - IF(AU520&gt;1, L520*BB520*100.0/(AW520*BV520), 0)</f>
        <v>0</v>
      </c>
      <c r="N520">
        <f>((T520-J520/2)*M520-L520)/(T520+J520/2)</f>
        <v>0</v>
      </c>
      <c r="O520">
        <f>N520*(BO520+BP520)/1000.0</f>
        <v>0</v>
      </c>
      <c r="P520">
        <f>(BH520 - IF(AU520&gt;1, L520*BB520*100.0/(AW520*BV520), 0))*(BO520+BP520)/1000.0</f>
        <v>0</v>
      </c>
      <c r="Q520">
        <f>2.0/((1/S520-1/R520)+SIGN(S520)*SQRT((1/S520-1/R520)*(1/S520-1/R520) + 4*BC520/((BC520+1)*(BC520+1))*(2*1/S520*1/R520-1/R520*1/R520)))</f>
        <v>0</v>
      </c>
      <c r="R520">
        <f>IF(LEFT(BD520,1)&lt;&gt;"0",IF(LEFT(BD520,1)="1",3.0,BE520),$D$5+$E$5*(BV520*BO520/($K$5*1000))+$F$5*(BV520*BO520/($K$5*1000))*MAX(MIN(BB520,$J$5),$I$5)*MAX(MIN(BB520,$J$5),$I$5)+$G$5*MAX(MIN(BB520,$J$5),$I$5)*(BV520*BO520/($K$5*1000))+$H$5*(BV520*BO520/($K$5*1000))*(BV520*BO520/($K$5*1000)))</f>
        <v>0</v>
      </c>
      <c r="S520">
        <f>J520*(1000-(1000*0.61365*exp(17.502*W520/(240.97+W520))/(BO520+BP520)+BJ520)/2)/(1000*0.61365*exp(17.502*W520/(240.97+W520))/(BO520+BP520)-BJ520)</f>
        <v>0</v>
      </c>
      <c r="T520">
        <f>1/((BC520+1)/(Q520/1.6)+1/(R520/1.37)) + BC520/((BC520+1)/(Q520/1.6) + BC520/(R520/1.37))</f>
        <v>0</v>
      </c>
      <c r="U520">
        <f>(AX520*BA520)</f>
        <v>0</v>
      </c>
      <c r="V520">
        <f>(BQ520+(U520+2*0.95*5.67E-8*(((BQ520+$B$7)+273)^4-(BQ520+273)^4)-44100*J520)/(1.84*29.3*R520+8*0.95*5.67E-8*(BQ520+273)^3))</f>
        <v>0</v>
      </c>
      <c r="W520">
        <f>($C$7*BR520+$D$7*BS520+$E$7*V520)</f>
        <v>0</v>
      </c>
      <c r="X520">
        <f>0.61365*exp(17.502*W520/(240.97+W520))</f>
        <v>0</v>
      </c>
      <c r="Y520">
        <f>(Z520/AA520*100)</f>
        <v>0</v>
      </c>
      <c r="Z520">
        <f>BJ520*(BO520+BP520)/1000</f>
        <v>0</v>
      </c>
      <c r="AA520">
        <f>0.61365*exp(17.502*BQ520/(240.97+BQ520))</f>
        <v>0</v>
      </c>
      <c r="AB520">
        <f>(X520-BJ520*(BO520+BP520)/1000)</f>
        <v>0</v>
      </c>
      <c r="AC520">
        <f>(-J520*44100)</f>
        <v>0</v>
      </c>
      <c r="AD520">
        <f>2*29.3*R520*0.92*(BQ520-W520)</f>
        <v>0</v>
      </c>
      <c r="AE520">
        <f>2*0.95*5.67E-8*(((BQ520+$B$7)+273)^4-(W520+273)^4)</f>
        <v>0</v>
      </c>
      <c r="AF520">
        <f>U520+AE520+AC520+AD520</f>
        <v>0</v>
      </c>
      <c r="AG520">
        <f>BN520*AU520*(BI520-BH520*(1000-AU520*BK520)/(1000-AU520*BJ520))/(100*BB520)</f>
        <v>0</v>
      </c>
      <c r="AH520">
        <f>1000*BN520*AU520*(BJ520-BK520)/(100*BB520*(1000-AU520*BJ520))</f>
        <v>0</v>
      </c>
      <c r="AI520">
        <f>(AJ520 - AK520 - BO520*1E3/(8.314*(BQ520+273.15)) * AM520/BN520 * AL520) * BN520/(100*BB520) * (1000 - BK520)/1000</f>
        <v>0</v>
      </c>
      <c r="AJ520">
        <v>754.956622348724</v>
      </c>
      <c r="AK520">
        <v>718.938684848485</v>
      </c>
      <c r="AL520">
        <v>3.41856818411861</v>
      </c>
      <c r="AM520">
        <v>66.8780440013379</v>
      </c>
      <c r="AN520">
        <f>(AP520 - AO520 + BO520*1E3/(8.314*(BQ520+273.15)) * AR520/BN520 * AQ520) * BN520/(100*BB520) * 1000/(1000 - AP520)</f>
        <v>0</v>
      </c>
      <c r="AO520">
        <v>22.743991163993</v>
      </c>
      <c r="AP520">
        <v>24.8128552447553</v>
      </c>
      <c r="AQ520">
        <v>-0.00815095973617669</v>
      </c>
      <c r="AR520">
        <v>78.9649868564254</v>
      </c>
      <c r="AS520">
        <v>39</v>
      </c>
      <c r="AT520">
        <v>8</v>
      </c>
      <c r="AU520">
        <f>IF(AS520*$H$13&gt;=AW520,1.0,(AW520/(AW520-AS520*$H$13)))</f>
        <v>0</v>
      </c>
      <c r="AV520">
        <f>(AU520-1)*100</f>
        <v>0</v>
      </c>
      <c r="AW520">
        <f>MAX(0,($B$13+$C$13*BV520)/(1+$D$13*BV520)*BO520/(BQ520+273)*$E$13)</f>
        <v>0</v>
      </c>
      <c r="AX520">
        <f>$B$11*BW520+$C$11*BX520+$F$11*CI520*(1-CL520)</f>
        <v>0</v>
      </c>
      <c r="AY520">
        <f>AX520*AZ520</f>
        <v>0</v>
      </c>
      <c r="AZ520">
        <f>($B$11*$D$9+$C$11*$D$9+$F$11*((CV520+CN520)/MAX(CV520+CN520+CW520, 0.1)*$I$9+CW520/MAX(CV520+CN520+CW520, 0.1)*$J$9))/($B$11+$C$11+$F$11)</f>
        <v>0</v>
      </c>
      <c r="BA520">
        <f>($B$11*$K$9+$C$11*$K$9+$F$11*((CV520+CN520)/MAX(CV520+CN520+CW520, 0.1)*$P$9+CW520/MAX(CV520+CN520+CW520, 0.1)*$Q$9))/($B$11+$C$11+$F$11)</f>
        <v>0</v>
      </c>
      <c r="BB520">
        <v>2.18</v>
      </c>
      <c r="BC520">
        <v>0.5</v>
      </c>
      <c r="BD520" t="s">
        <v>355</v>
      </c>
      <c r="BE520">
        <v>2</v>
      </c>
      <c r="BF520" t="b">
        <v>1</v>
      </c>
      <c r="BG520">
        <v>1656180398.1</v>
      </c>
      <c r="BH520">
        <v>677.845296296296</v>
      </c>
      <c r="BI520">
        <v>723.784148148148</v>
      </c>
      <c r="BJ520">
        <v>24.8542518518519</v>
      </c>
      <c r="BK520">
        <v>22.8047222222222</v>
      </c>
      <c r="BL520">
        <v>676.054148148148</v>
      </c>
      <c r="BM520">
        <v>24.8027259259259</v>
      </c>
      <c r="BN520">
        <v>499.995074074074</v>
      </c>
      <c r="BO520">
        <v>76.2990592592593</v>
      </c>
      <c r="BP520">
        <v>0.0999651814814815</v>
      </c>
      <c r="BQ520">
        <v>28.0760074074074</v>
      </c>
      <c r="BR520">
        <v>28.4526074074074</v>
      </c>
      <c r="BS520">
        <v>999.9</v>
      </c>
      <c r="BT520">
        <v>0</v>
      </c>
      <c r="BU520">
        <v>0</v>
      </c>
      <c r="BV520">
        <v>10008.8114814815</v>
      </c>
      <c r="BW520">
        <v>0</v>
      </c>
      <c r="BX520">
        <v>1748.38222222222</v>
      </c>
      <c r="BY520">
        <v>-45.9387851851852</v>
      </c>
      <c r="BZ520">
        <v>695.121777777778</v>
      </c>
      <c r="CA520">
        <v>740.674296296296</v>
      </c>
      <c r="CB520">
        <v>2.04954555555556</v>
      </c>
      <c r="CC520">
        <v>723.784148148148</v>
      </c>
      <c r="CD520">
        <v>22.8047222222222</v>
      </c>
      <c r="CE520">
        <v>1.89635703703704</v>
      </c>
      <c r="CF520">
        <v>1.73997888888889</v>
      </c>
      <c r="CG520">
        <v>16.6045111111111</v>
      </c>
      <c r="CH520">
        <v>15.257737037037</v>
      </c>
      <c r="CI520">
        <v>1999.97222222222</v>
      </c>
      <c r="CJ520">
        <v>0.979993222222222</v>
      </c>
      <c r="CK520">
        <v>0.020006637037037</v>
      </c>
      <c r="CL520">
        <v>0</v>
      </c>
      <c r="CM520">
        <v>2.52026296296296</v>
      </c>
      <c r="CN520">
        <v>0</v>
      </c>
      <c r="CO520">
        <v>2945.79555555556</v>
      </c>
      <c r="CP520">
        <v>16705.1407407407</v>
      </c>
      <c r="CQ520">
        <v>47.875</v>
      </c>
      <c r="CR520">
        <v>50.312</v>
      </c>
      <c r="CS520">
        <v>48.8841851851852</v>
      </c>
      <c r="CT520">
        <v>47.937</v>
      </c>
      <c r="CU520">
        <v>47.125</v>
      </c>
      <c r="CV520">
        <v>1959.96185185185</v>
      </c>
      <c r="CW520">
        <v>40.0103703703704</v>
      </c>
      <c r="CX520">
        <v>0</v>
      </c>
      <c r="CY520">
        <v>1656180405</v>
      </c>
      <c r="CZ520">
        <v>0</v>
      </c>
      <c r="DA520">
        <v>0</v>
      </c>
      <c r="DB520" t="s">
        <v>356</v>
      </c>
      <c r="DC520">
        <v>1656081796.1</v>
      </c>
      <c r="DD520">
        <v>1656081786.6</v>
      </c>
      <c r="DE520">
        <v>0</v>
      </c>
      <c r="DF520">
        <v>0.447</v>
      </c>
      <c r="DG520">
        <v>0.012</v>
      </c>
      <c r="DH520">
        <v>1.816</v>
      </c>
      <c r="DI520">
        <v>-0.091</v>
      </c>
      <c r="DJ520">
        <v>420</v>
      </c>
      <c r="DK520">
        <v>13</v>
      </c>
      <c r="DL520">
        <v>0.64</v>
      </c>
      <c r="DM520">
        <v>0.22</v>
      </c>
      <c r="DN520">
        <v>-45.74714</v>
      </c>
      <c r="DO520">
        <v>-4.06083151969979</v>
      </c>
      <c r="DP520">
        <v>0.401208706784885</v>
      </c>
      <c r="DQ520">
        <v>0</v>
      </c>
      <c r="DR520">
        <v>2.04326875</v>
      </c>
      <c r="DS520">
        <v>0.253442138836773</v>
      </c>
      <c r="DT520">
        <v>0.0338026986487395</v>
      </c>
      <c r="DU520">
        <v>0</v>
      </c>
      <c r="DV520">
        <v>0</v>
      </c>
      <c r="DW520">
        <v>2</v>
      </c>
      <c r="DX520" t="s">
        <v>357</v>
      </c>
      <c r="DY520">
        <v>2.80081</v>
      </c>
      <c r="DZ520">
        <v>2.71669</v>
      </c>
      <c r="EA520">
        <v>0.110354</v>
      </c>
      <c r="EB520">
        <v>0.115285</v>
      </c>
      <c r="EC520">
        <v>0.0884036</v>
      </c>
      <c r="ED520">
        <v>0.0825181</v>
      </c>
      <c r="EE520">
        <v>24740.7</v>
      </c>
      <c r="EF520">
        <v>21373.2</v>
      </c>
      <c r="EG520">
        <v>24930.9</v>
      </c>
      <c r="EH520">
        <v>23560.1</v>
      </c>
      <c r="EI520">
        <v>38876.4</v>
      </c>
      <c r="EJ520">
        <v>35828.6</v>
      </c>
      <c r="EK520">
        <v>45164.5</v>
      </c>
      <c r="EL520">
        <v>42095.9</v>
      </c>
      <c r="EM520">
        <v>1.65725</v>
      </c>
      <c r="EN520">
        <v>2.05967</v>
      </c>
      <c r="EO520">
        <v>-0.0614002</v>
      </c>
      <c r="EP520">
        <v>0</v>
      </c>
      <c r="EQ520">
        <v>29.5103</v>
      </c>
      <c r="ER520">
        <v>999.9</v>
      </c>
      <c r="ES520">
        <v>26.688</v>
      </c>
      <c r="ET520">
        <v>42.097</v>
      </c>
      <c r="EU520">
        <v>28.982</v>
      </c>
      <c r="EV520">
        <v>53.4084</v>
      </c>
      <c r="EW520">
        <v>33.8622</v>
      </c>
      <c r="EX520">
        <v>2</v>
      </c>
      <c r="EY520">
        <v>0.587259</v>
      </c>
      <c r="EZ520">
        <v>5.44432</v>
      </c>
      <c r="FA520">
        <v>20.1584</v>
      </c>
      <c r="FB520">
        <v>5.23376</v>
      </c>
      <c r="FC520">
        <v>11.992</v>
      </c>
      <c r="FD520">
        <v>4.9556</v>
      </c>
      <c r="FE520">
        <v>3.30395</v>
      </c>
      <c r="FF520">
        <v>9999</v>
      </c>
      <c r="FG520">
        <v>313.8</v>
      </c>
      <c r="FH520">
        <v>3962.4</v>
      </c>
      <c r="FI520">
        <v>9999</v>
      </c>
      <c r="FJ520">
        <v>1.86813</v>
      </c>
      <c r="FK520">
        <v>1.86401</v>
      </c>
      <c r="FL520">
        <v>1.87134</v>
      </c>
      <c r="FM520">
        <v>1.86258</v>
      </c>
      <c r="FN520">
        <v>1.86188</v>
      </c>
      <c r="FO520">
        <v>1.86821</v>
      </c>
      <c r="FP520">
        <v>1.85837</v>
      </c>
      <c r="FQ520">
        <v>1.86459</v>
      </c>
      <c r="FR520">
        <v>5</v>
      </c>
      <c r="FS520">
        <v>0</v>
      </c>
      <c r="FT520">
        <v>0</v>
      </c>
      <c r="FU520">
        <v>0</v>
      </c>
      <c r="FV520" t="s">
        <v>358</v>
      </c>
      <c r="FW520" t="s">
        <v>359</v>
      </c>
      <c r="FX520" t="s">
        <v>360</v>
      </c>
      <c r="FY520" t="s">
        <v>360</v>
      </c>
      <c r="FZ520" t="s">
        <v>360</v>
      </c>
      <c r="GA520" t="s">
        <v>360</v>
      </c>
      <c r="GB520">
        <v>0</v>
      </c>
      <c r="GC520">
        <v>100</v>
      </c>
      <c r="GD520">
        <v>100</v>
      </c>
      <c r="GE520">
        <v>1.827</v>
      </c>
      <c r="GF520">
        <v>0.0516</v>
      </c>
      <c r="GG520">
        <v>0.394990895927804</v>
      </c>
      <c r="GH520">
        <v>0.00311535208462502</v>
      </c>
      <c r="GI520">
        <v>-2.16445174003142e-06</v>
      </c>
      <c r="GJ520">
        <v>9.0383515404126e-10</v>
      </c>
      <c r="GK520">
        <v>0.0515542376217994</v>
      </c>
      <c r="GL520">
        <v>0</v>
      </c>
      <c r="GM520">
        <v>0</v>
      </c>
      <c r="GN520">
        <v>0</v>
      </c>
      <c r="GO520">
        <v>18</v>
      </c>
      <c r="GP520">
        <v>2154</v>
      </c>
      <c r="GQ520">
        <v>2</v>
      </c>
      <c r="GR520">
        <v>17</v>
      </c>
      <c r="GS520">
        <v>1643.5</v>
      </c>
      <c r="GT520">
        <v>1643.7</v>
      </c>
      <c r="GU520">
        <v>2.14966</v>
      </c>
      <c r="GV520">
        <v>2.41577</v>
      </c>
      <c r="GW520">
        <v>1.99829</v>
      </c>
      <c r="GX520">
        <v>2.65869</v>
      </c>
      <c r="GY520">
        <v>2.09351</v>
      </c>
      <c r="GZ520">
        <v>2.34985</v>
      </c>
      <c r="HA520">
        <v>45.8921</v>
      </c>
      <c r="HB520">
        <v>14.0182</v>
      </c>
      <c r="HC520">
        <v>18</v>
      </c>
      <c r="HD520">
        <v>398.317</v>
      </c>
      <c r="HE520">
        <v>671.102</v>
      </c>
      <c r="HF520">
        <v>22.9993</v>
      </c>
      <c r="HG520">
        <v>34.6376</v>
      </c>
      <c r="HH520">
        <v>30.0008</v>
      </c>
      <c r="HI520">
        <v>34.4533</v>
      </c>
      <c r="HJ520">
        <v>34.4378</v>
      </c>
      <c r="HK520">
        <v>43.0436</v>
      </c>
      <c r="HL520">
        <v>20.8171</v>
      </c>
      <c r="HM520">
        <v>2.93619</v>
      </c>
      <c r="HN520">
        <v>23</v>
      </c>
      <c r="HO520">
        <v>776.798</v>
      </c>
      <c r="HP520">
        <v>22.8954</v>
      </c>
      <c r="HQ520">
        <v>95.5178</v>
      </c>
      <c r="HR520">
        <v>98.9125</v>
      </c>
    </row>
    <row r="521" spans="1:226">
      <c r="A521">
        <v>505</v>
      </c>
      <c r="B521">
        <v>1656180410.6</v>
      </c>
      <c r="C521">
        <v>10614.0999999046</v>
      </c>
      <c r="D521" t="s">
        <v>1373</v>
      </c>
      <c r="E521" t="s">
        <v>1374</v>
      </c>
      <c r="F521">
        <v>5</v>
      </c>
      <c r="G521" t="s">
        <v>1286</v>
      </c>
      <c r="H521" t="s">
        <v>354</v>
      </c>
      <c r="I521">
        <v>1656180402.81429</v>
      </c>
      <c r="J521">
        <f>(K521)/1000</f>
        <v>0</v>
      </c>
      <c r="K521">
        <f>IF(BF521, AN521, AH521)</f>
        <v>0</v>
      </c>
      <c r="L521">
        <f>IF(BF521, AI521, AG521)</f>
        <v>0</v>
      </c>
      <c r="M521">
        <f>BH521 - IF(AU521&gt;1, L521*BB521*100.0/(AW521*BV521), 0)</f>
        <v>0</v>
      </c>
      <c r="N521">
        <f>((T521-J521/2)*M521-L521)/(T521+J521/2)</f>
        <v>0</v>
      </c>
      <c r="O521">
        <f>N521*(BO521+BP521)/1000.0</f>
        <v>0</v>
      </c>
      <c r="P521">
        <f>(BH521 - IF(AU521&gt;1, L521*BB521*100.0/(AW521*BV521), 0))*(BO521+BP521)/1000.0</f>
        <v>0</v>
      </c>
      <c r="Q521">
        <f>2.0/((1/S521-1/R521)+SIGN(S521)*SQRT((1/S521-1/R521)*(1/S521-1/R521) + 4*BC521/((BC521+1)*(BC521+1))*(2*1/S521*1/R521-1/R521*1/R521)))</f>
        <v>0</v>
      </c>
      <c r="R521">
        <f>IF(LEFT(BD521,1)&lt;&gt;"0",IF(LEFT(BD521,1)="1",3.0,BE521),$D$5+$E$5*(BV521*BO521/($K$5*1000))+$F$5*(BV521*BO521/($K$5*1000))*MAX(MIN(BB521,$J$5),$I$5)*MAX(MIN(BB521,$J$5),$I$5)+$G$5*MAX(MIN(BB521,$J$5),$I$5)*(BV521*BO521/($K$5*1000))+$H$5*(BV521*BO521/($K$5*1000))*(BV521*BO521/($K$5*1000)))</f>
        <v>0</v>
      </c>
      <c r="S521">
        <f>J521*(1000-(1000*0.61365*exp(17.502*W521/(240.97+W521))/(BO521+BP521)+BJ521)/2)/(1000*0.61365*exp(17.502*W521/(240.97+W521))/(BO521+BP521)-BJ521)</f>
        <v>0</v>
      </c>
      <c r="T521">
        <f>1/((BC521+1)/(Q521/1.6)+1/(R521/1.37)) + BC521/((BC521+1)/(Q521/1.6) + BC521/(R521/1.37))</f>
        <v>0</v>
      </c>
      <c r="U521">
        <f>(AX521*BA521)</f>
        <v>0</v>
      </c>
      <c r="V521">
        <f>(BQ521+(U521+2*0.95*5.67E-8*(((BQ521+$B$7)+273)^4-(BQ521+273)^4)-44100*J521)/(1.84*29.3*R521+8*0.95*5.67E-8*(BQ521+273)^3))</f>
        <v>0</v>
      </c>
      <c r="W521">
        <f>($C$7*BR521+$D$7*BS521+$E$7*V521)</f>
        <v>0</v>
      </c>
      <c r="X521">
        <f>0.61365*exp(17.502*W521/(240.97+W521))</f>
        <v>0</v>
      </c>
      <c r="Y521">
        <f>(Z521/AA521*100)</f>
        <v>0</v>
      </c>
      <c r="Z521">
        <f>BJ521*(BO521+BP521)/1000</f>
        <v>0</v>
      </c>
      <c r="AA521">
        <f>0.61365*exp(17.502*BQ521/(240.97+BQ521))</f>
        <v>0</v>
      </c>
      <c r="AB521">
        <f>(X521-BJ521*(BO521+BP521)/1000)</f>
        <v>0</v>
      </c>
      <c r="AC521">
        <f>(-J521*44100)</f>
        <v>0</v>
      </c>
      <c r="AD521">
        <f>2*29.3*R521*0.92*(BQ521-W521)</f>
        <v>0</v>
      </c>
      <c r="AE521">
        <f>2*0.95*5.67E-8*(((BQ521+$B$7)+273)^4-(W521+273)^4)</f>
        <v>0</v>
      </c>
      <c r="AF521">
        <f>U521+AE521+AC521+AD521</f>
        <v>0</v>
      </c>
      <c r="AG521">
        <f>BN521*AU521*(BI521-BH521*(1000-AU521*BK521)/(1000-AU521*BJ521))/(100*BB521)</f>
        <v>0</v>
      </c>
      <c r="AH521">
        <f>1000*BN521*AU521*(BJ521-BK521)/(100*BB521*(1000-AU521*BJ521))</f>
        <v>0</v>
      </c>
      <c r="AI521">
        <f>(AJ521 - AK521 - BO521*1E3/(8.314*(BQ521+273.15)) * AM521/BN521 * AL521) * BN521/(100*BB521) * (1000 - BK521)/1000</f>
        <v>0</v>
      </c>
      <c r="AJ521">
        <v>772.306927014189</v>
      </c>
      <c r="AK521">
        <v>735.967527272727</v>
      </c>
      <c r="AL521">
        <v>3.42122602793527</v>
      </c>
      <c r="AM521">
        <v>66.8780440013379</v>
      </c>
      <c r="AN521">
        <f>(AP521 - AO521 + BO521*1E3/(8.314*(BQ521+273.15)) * AR521/BN521 * AQ521) * BN521/(100*BB521) * 1000/(1000 - AP521)</f>
        <v>0</v>
      </c>
      <c r="AO521">
        <v>22.754487719004</v>
      </c>
      <c r="AP521">
        <v>24.7897881118881</v>
      </c>
      <c r="AQ521">
        <v>-0.00781862898530635</v>
      </c>
      <c r="AR521">
        <v>78.9649868564254</v>
      </c>
      <c r="AS521">
        <v>38</v>
      </c>
      <c r="AT521">
        <v>8</v>
      </c>
      <c r="AU521">
        <f>IF(AS521*$H$13&gt;=AW521,1.0,(AW521/(AW521-AS521*$H$13)))</f>
        <v>0</v>
      </c>
      <c r="AV521">
        <f>(AU521-1)*100</f>
        <v>0</v>
      </c>
      <c r="AW521">
        <f>MAX(0,($B$13+$C$13*BV521)/(1+$D$13*BV521)*BO521/(BQ521+273)*$E$13)</f>
        <v>0</v>
      </c>
      <c r="AX521">
        <f>$B$11*BW521+$C$11*BX521+$F$11*CI521*(1-CL521)</f>
        <v>0</v>
      </c>
      <c r="AY521">
        <f>AX521*AZ521</f>
        <v>0</v>
      </c>
      <c r="AZ521">
        <f>($B$11*$D$9+$C$11*$D$9+$F$11*((CV521+CN521)/MAX(CV521+CN521+CW521, 0.1)*$I$9+CW521/MAX(CV521+CN521+CW521, 0.1)*$J$9))/($B$11+$C$11+$F$11)</f>
        <v>0</v>
      </c>
      <c r="BA521">
        <f>($B$11*$K$9+$C$11*$K$9+$F$11*((CV521+CN521)/MAX(CV521+CN521+CW521, 0.1)*$P$9+CW521/MAX(CV521+CN521+CW521, 0.1)*$Q$9))/($B$11+$C$11+$F$11)</f>
        <v>0</v>
      </c>
      <c r="BB521">
        <v>2.18</v>
      </c>
      <c r="BC521">
        <v>0.5</v>
      </c>
      <c r="BD521" t="s">
        <v>355</v>
      </c>
      <c r="BE521">
        <v>2</v>
      </c>
      <c r="BF521" t="b">
        <v>1</v>
      </c>
      <c r="BG521">
        <v>1656180402.81429</v>
      </c>
      <c r="BH521">
        <v>693.45375</v>
      </c>
      <c r="BI521">
        <v>739.705428571428</v>
      </c>
      <c r="BJ521">
        <v>24.8329678571429</v>
      </c>
      <c r="BK521">
        <v>22.783975</v>
      </c>
      <c r="BL521">
        <v>691.640392857143</v>
      </c>
      <c r="BM521">
        <v>24.7814428571429</v>
      </c>
      <c r="BN521">
        <v>500.006107142857</v>
      </c>
      <c r="BO521">
        <v>76.2994107142857</v>
      </c>
      <c r="BP521">
        <v>0.10001185</v>
      </c>
      <c r="BQ521">
        <v>28.0724071428571</v>
      </c>
      <c r="BR521">
        <v>28.4626</v>
      </c>
      <c r="BS521">
        <v>999.9</v>
      </c>
      <c r="BT521">
        <v>0</v>
      </c>
      <c r="BU521">
        <v>0</v>
      </c>
      <c r="BV521">
        <v>10004.9896428571</v>
      </c>
      <c r="BW521">
        <v>0</v>
      </c>
      <c r="BX521">
        <v>1757.70178571429</v>
      </c>
      <c r="BY521">
        <v>-46.251575</v>
      </c>
      <c r="BZ521">
        <v>711.112285714286</v>
      </c>
      <c r="CA521">
        <v>756.95125</v>
      </c>
      <c r="CB521">
        <v>2.04900178571429</v>
      </c>
      <c r="CC521">
        <v>739.705428571428</v>
      </c>
      <c r="CD521">
        <v>22.783975</v>
      </c>
      <c r="CE521">
        <v>1.89474178571429</v>
      </c>
      <c r="CF521">
        <v>1.73840464285714</v>
      </c>
      <c r="CG521">
        <v>16.5911035714286</v>
      </c>
      <c r="CH521">
        <v>15.2436464285714</v>
      </c>
      <c r="CI521">
        <v>1999.99</v>
      </c>
      <c r="CJ521">
        <v>0.979993178571428</v>
      </c>
      <c r="CK521">
        <v>0.0200066821428571</v>
      </c>
      <c r="CL521">
        <v>0</v>
      </c>
      <c r="CM521">
        <v>2.52205357142857</v>
      </c>
      <c r="CN521">
        <v>0</v>
      </c>
      <c r="CO521">
        <v>2950.95821428571</v>
      </c>
      <c r="CP521">
        <v>16705.2857142857</v>
      </c>
      <c r="CQ521">
        <v>47.875</v>
      </c>
      <c r="CR521">
        <v>50.312</v>
      </c>
      <c r="CS521">
        <v>48.8860714285714</v>
      </c>
      <c r="CT521">
        <v>47.937</v>
      </c>
      <c r="CU521">
        <v>47.125</v>
      </c>
      <c r="CV521">
        <v>1959.97928571429</v>
      </c>
      <c r="CW521">
        <v>40.0107142857143</v>
      </c>
      <c r="CX521">
        <v>0</v>
      </c>
      <c r="CY521">
        <v>1656180409.8</v>
      </c>
      <c r="CZ521">
        <v>0</v>
      </c>
      <c r="DA521">
        <v>0</v>
      </c>
      <c r="DB521" t="s">
        <v>356</v>
      </c>
      <c r="DC521">
        <v>1656081796.1</v>
      </c>
      <c r="DD521">
        <v>1656081786.6</v>
      </c>
      <c r="DE521">
        <v>0</v>
      </c>
      <c r="DF521">
        <v>0.447</v>
      </c>
      <c r="DG521">
        <v>0.012</v>
      </c>
      <c r="DH521">
        <v>1.816</v>
      </c>
      <c r="DI521">
        <v>-0.091</v>
      </c>
      <c r="DJ521">
        <v>420</v>
      </c>
      <c r="DK521">
        <v>13</v>
      </c>
      <c r="DL521">
        <v>0.64</v>
      </c>
      <c r="DM521">
        <v>0.22</v>
      </c>
      <c r="DN521">
        <v>-46.0198775</v>
      </c>
      <c r="DO521">
        <v>-3.83683789868654</v>
      </c>
      <c r="DP521">
        <v>0.377713781511543</v>
      </c>
      <c r="DQ521">
        <v>0</v>
      </c>
      <c r="DR521">
        <v>2.0445095</v>
      </c>
      <c r="DS521">
        <v>0.147777185741084</v>
      </c>
      <c r="DT521">
        <v>0.0345898615890552</v>
      </c>
      <c r="DU521">
        <v>0</v>
      </c>
      <c r="DV521">
        <v>0</v>
      </c>
      <c r="DW521">
        <v>2</v>
      </c>
      <c r="DX521" t="s">
        <v>357</v>
      </c>
      <c r="DY521">
        <v>2.8007</v>
      </c>
      <c r="DZ521">
        <v>2.71636</v>
      </c>
      <c r="EA521">
        <v>0.112147</v>
      </c>
      <c r="EB521">
        <v>0.117052</v>
      </c>
      <c r="EC521">
        <v>0.0883464</v>
      </c>
      <c r="ED521">
        <v>0.0826508</v>
      </c>
      <c r="EE521">
        <v>24690.4</v>
      </c>
      <c r="EF521">
        <v>21329.8</v>
      </c>
      <c r="EG521">
        <v>24930.5</v>
      </c>
      <c r="EH521">
        <v>23559.3</v>
      </c>
      <c r="EI521">
        <v>38878.2</v>
      </c>
      <c r="EJ521">
        <v>35822.8</v>
      </c>
      <c r="EK521">
        <v>45163.6</v>
      </c>
      <c r="EL521">
        <v>42095.1</v>
      </c>
      <c r="EM521">
        <v>1.6577</v>
      </c>
      <c r="EN521">
        <v>2.05945</v>
      </c>
      <c r="EO521">
        <v>-0.0651926</v>
      </c>
      <c r="EP521">
        <v>0</v>
      </c>
      <c r="EQ521">
        <v>29.5072</v>
      </c>
      <c r="ER521">
        <v>999.9</v>
      </c>
      <c r="ES521">
        <v>26.663</v>
      </c>
      <c r="ET521">
        <v>42.097</v>
      </c>
      <c r="EU521">
        <v>28.9548</v>
      </c>
      <c r="EV521">
        <v>53.4184</v>
      </c>
      <c r="EW521">
        <v>33.9303</v>
      </c>
      <c r="EX521">
        <v>2</v>
      </c>
      <c r="EY521">
        <v>0.58781</v>
      </c>
      <c r="EZ521">
        <v>5.43641</v>
      </c>
      <c r="FA521">
        <v>20.1586</v>
      </c>
      <c r="FB521">
        <v>5.23361</v>
      </c>
      <c r="FC521">
        <v>11.992</v>
      </c>
      <c r="FD521">
        <v>4.9555</v>
      </c>
      <c r="FE521">
        <v>3.30387</v>
      </c>
      <c r="FF521">
        <v>9999</v>
      </c>
      <c r="FG521">
        <v>313.8</v>
      </c>
      <c r="FH521">
        <v>3962.4</v>
      </c>
      <c r="FI521">
        <v>9999</v>
      </c>
      <c r="FJ521">
        <v>1.86813</v>
      </c>
      <c r="FK521">
        <v>1.864</v>
      </c>
      <c r="FL521">
        <v>1.87134</v>
      </c>
      <c r="FM521">
        <v>1.86259</v>
      </c>
      <c r="FN521">
        <v>1.86188</v>
      </c>
      <c r="FO521">
        <v>1.8682</v>
      </c>
      <c r="FP521">
        <v>1.85837</v>
      </c>
      <c r="FQ521">
        <v>1.86456</v>
      </c>
      <c r="FR521">
        <v>5</v>
      </c>
      <c r="FS521">
        <v>0</v>
      </c>
      <c r="FT521">
        <v>0</v>
      </c>
      <c r="FU521">
        <v>0</v>
      </c>
      <c r="FV521" t="s">
        <v>358</v>
      </c>
      <c r="FW521" t="s">
        <v>359</v>
      </c>
      <c r="FX521" t="s">
        <v>360</v>
      </c>
      <c r="FY521" t="s">
        <v>360</v>
      </c>
      <c r="FZ521" t="s">
        <v>360</v>
      </c>
      <c r="GA521" t="s">
        <v>360</v>
      </c>
      <c r="GB521">
        <v>0</v>
      </c>
      <c r="GC521">
        <v>100</v>
      </c>
      <c r="GD521">
        <v>100</v>
      </c>
      <c r="GE521">
        <v>1.85</v>
      </c>
      <c r="GF521">
        <v>0.0516</v>
      </c>
      <c r="GG521">
        <v>0.394990895927804</v>
      </c>
      <c r="GH521">
        <v>0.00311535208462502</v>
      </c>
      <c r="GI521">
        <v>-2.16445174003142e-06</v>
      </c>
      <c r="GJ521">
        <v>9.0383515404126e-10</v>
      </c>
      <c r="GK521">
        <v>0.0515542376217994</v>
      </c>
      <c r="GL521">
        <v>0</v>
      </c>
      <c r="GM521">
        <v>0</v>
      </c>
      <c r="GN521">
        <v>0</v>
      </c>
      <c r="GO521">
        <v>18</v>
      </c>
      <c r="GP521">
        <v>2154</v>
      </c>
      <c r="GQ521">
        <v>2</v>
      </c>
      <c r="GR521">
        <v>17</v>
      </c>
      <c r="GS521">
        <v>1643.6</v>
      </c>
      <c r="GT521">
        <v>1643.7</v>
      </c>
      <c r="GU521">
        <v>2.18994</v>
      </c>
      <c r="GV521">
        <v>2.41943</v>
      </c>
      <c r="GW521">
        <v>1.99829</v>
      </c>
      <c r="GX521">
        <v>2.65869</v>
      </c>
      <c r="GY521">
        <v>2.09351</v>
      </c>
      <c r="GZ521">
        <v>2.37549</v>
      </c>
      <c r="HA521">
        <v>45.8921</v>
      </c>
      <c r="HB521">
        <v>14.0182</v>
      </c>
      <c r="HC521">
        <v>18</v>
      </c>
      <c r="HD521">
        <v>398.606</v>
      </c>
      <c r="HE521">
        <v>670.969</v>
      </c>
      <c r="HF521">
        <v>22.9986</v>
      </c>
      <c r="HG521">
        <v>34.6457</v>
      </c>
      <c r="HH521">
        <v>30.0007</v>
      </c>
      <c r="HI521">
        <v>34.4596</v>
      </c>
      <c r="HJ521">
        <v>34.4436</v>
      </c>
      <c r="HK521">
        <v>43.8308</v>
      </c>
      <c r="HL521">
        <v>20.5394</v>
      </c>
      <c r="HM521">
        <v>2.93619</v>
      </c>
      <c r="HN521">
        <v>23</v>
      </c>
      <c r="HO521">
        <v>790.266</v>
      </c>
      <c r="HP521">
        <v>22.9149</v>
      </c>
      <c r="HQ521">
        <v>95.5161</v>
      </c>
      <c r="HR521">
        <v>98.9101</v>
      </c>
    </row>
    <row r="522" spans="1:226">
      <c r="A522">
        <v>506</v>
      </c>
      <c r="B522">
        <v>1656180415.6</v>
      </c>
      <c r="C522">
        <v>10619.0999999046</v>
      </c>
      <c r="D522" t="s">
        <v>1375</v>
      </c>
      <c r="E522" t="s">
        <v>1376</v>
      </c>
      <c r="F522">
        <v>5</v>
      </c>
      <c r="G522" t="s">
        <v>1286</v>
      </c>
      <c r="H522" t="s">
        <v>354</v>
      </c>
      <c r="I522">
        <v>1656180408.1</v>
      </c>
      <c r="J522">
        <f>(K522)/1000</f>
        <v>0</v>
      </c>
      <c r="K522">
        <f>IF(BF522, AN522, AH522)</f>
        <v>0</v>
      </c>
      <c r="L522">
        <f>IF(BF522, AI522, AG522)</f>
        <v>0</v>
      </c>
      <c r="M522">
        <f>BH522 - IF(AU522&gt;1, L522*BB522*100.0/(AW522*BV522), 0)</f>
        <v>0</v>
      </c>
      <c r="N522">
        <f>((T522-J522/2)*M522-L522)/(T522+J522/2)</f>
        <v>0</v>
      </c>
      <c r="O522">
        <f>N522*(BO522+BP522)/1000.0</f>
        <v>0</v>
      </c>
      <c r="P522">
        <f>(BH522 - IF(AU522&gt;1, L522*BB522*100.0/(AW522*BV522), 0))*(BO522+BP522)/1000.0</f>
        <v>0</v>
      </c>
      <c r="Q522">
        <f>2.0/((1/S522-1/R522)+SIGN(S522)*SQRT((1/S522-1/R522)*(1/S522-1/R522) + 4*BC522/((BC522+1)*(BC522+1))*(2*1/S522*1/R522-1/R522*1/R522)))</f>
        <v>0</v>
      </c>
      <c r="R522">
        <f>IF(LEFT(BD522,1)&lt;&gt;"0",IF(LEFT(BD522,1)="1",3.0,BE522),$D$5+$E$5*(BV522*BO522/($K$5*1000))+$F$5*(BV522*BO522/($K$5*1000))*MAX(MIN(BB522,$J$5),$I$5)*MAX(MIN(BB522,$J$5),$I$5)+$G$5*MAX(MIN(BB522,$J$5),$I$5)*(BV522*BO522/($K$5*1000))+$H$5*(BV522*BO522/($K$5*1000))*(BV522*BO522/($K$5*1000)))</f>
        <v>0</v>
      </c>
      <c r="S522">
        <f>J522*(1000-(1000*0.61365*exp(17.502*W522/(240.97+W522))/(BO522+BP522)+BJ522)/2)/(1000*0.61365*exp(17.502*W522/(240.97+W522))/(BO522+BP522)-BJ522)</f>
        <v>0</v>
      </c>
      <c r="T522">
        <f>1/((BC522+1)/(Q522/1.6)+1/(R522/1.37)) + BC522/((BC522+1)/(Q522/1.6) + BC522/(R522/1.37))</f>
        <v>0</v>
      </c>
      <c r="U522">
        <f>(AX522*BA522)</f>
        <v>0</v>
      </c>
      <c r="V522">
        <f>(BQ522+(U522+2*0.95*5.67E-8*(((BQ522+$B$7)+273)^4-(BQ522+273)^4)-44100*J522)/(1.84*29.3*R522+8*0.95*5.67E-8*(BQ522+273)^3))</f>
        <v>0</v>
      </c>
      <c r="W522">
        <f>($C$7*BR522+$D$7*BS522+$E$7*V522)</f>
        <v>0</v>
      </c>
      <c r="X522">
        <f>0.61365*exp(17.502*W522/(240.97+W522))</f>
        <v>0</v>
      </c>
      <c r="Y522">
        <f>(Z522/AA522*100)</f>
        <v>0</v>
      </c>
      <c r="Z522">
        <f>BJ522*(BO522+BP522)/1000</f>
        <v>0</v>
      </c>
      <c r="AA522">
        <f>0.61365*exp(17.502*BQ522/(240.97+BQ522))</f>
        <v>0</v>
      </c>
      <c r="AB522">
        <f>(X522-BJ522*(BO522+BP522)/1000)</f>
        <v>0</v>
      </c>
      <c r="AC522">
        <f>(-J522*44100)</f>
        <v>0</v>
      </c>
      <c r="AD522">
        <f>2*29.3*R522*0.92*(BQ522-W522)</f>
        <v>0</v>
      </c>
      <c r="AE522">
        <f>2*0.95*5.67E-8*(((BQ522+$B$7)+273)^4-(W522+273)^4)</f>
        <v>0</v>
      </c>
      <c r="AF522">
        <f>U522+AE522+AC522+AD522</f>
        <v>0</v>
      </c>
      <c r="AG522">
        <f>BN522*AU522*(BI522-BH522*(1000-AU522*BK522)/(1000-AU522*BJ522))/(100*BB522)</f>
        <v>0</v>
      </c>
      <c r="AH522">
        <f>1000*BN522*AU522*(BJ522-BK522)/(100*BB522*(1000-AU522*BJ522))</f>
        <v>0</v>
      </c>
      <c r="AI522">
        <f>(AJ522 - AK522 - BO522*1E3/(8.314*(BQ522+273.15)) * AM522/BN522 * AL522) * BN522/(100*BB522) * (1000 - BK522)/1000</f>
        <v>0</v>
      </c>
      <c r="AJ522">
        <v>789.66291315878</v>
      </c>
      <c r="AK522">
        <v>753.092909090909</v>
      </c>
      <c r="AL522">
        <v>3.42144661925706</v>
      </c>
      <c r="AM522">
        <v>66.8780440013379</v>
      </c>
      <c r="AN522">
        <f>(AP522 - AO522 + BO522*1E3/(8.314*(BQ522+273.15)) * AR522/BN522 * AQ522) * BN522/(100*BB522) * 1000/(1000 - AP522)</f>
        <v>0</v>
      </c>
      <c r="AO522">
        <v>22.7990540056398</v>
      </c>
      <c r="AP522">
        <v>24.7852265734266</v>
      </c>
      <c r="AQ522">
        <v>-0.000113670292337176</v>
      </c>
      <c r="AR522">
        <v>78.9649868564254</v>
      </c>
      <c r="AS522">
        <v>38</v>
      </c>
      <c r="AT522">
        <v>8</v>
      </c>
      <c r="AU522">
        <f>IF(AS522*$H$13&gt;=AW522,1.0,(AW522/(AW522-AS522*$H$13)))</f>
        <v>0</v>
      </c>
      <c r="AV522">
        <f>(AU522-1)*100</f>
        <v>0</v>
      </c>
      <c r="AW522">
        <f>MAX(0,($B$13+$C$13*BV522)/(1+$D$13*BV522)*BO522/(BQ522+273)*$E$13)</f>
        <v>0</v>
      </c>
      <c r="AX522">
        <f>$B$11*BW522+$C$11*BX522+$F$11*CI522*(1-CL522)</f>
        <v>0</v>
      </c>
      <c r="AY522">
        <f>AX522*AZ522</f>
        <v>0</v>
      </c>
      <c r="AZ522">
        <f>($B$11*$D$9+$C$11*$D$9+$F$11*((CV522+CN522)/MAX(CV522+CN522+CW522, 0.1)*$I$9+CW522/MAX(CV522+CN522+CW522, 0.1)*$J$9))/($B$11+$C$11+$F$11)</f>
        <v>0</v>
      </c>
      <c r="BA522">
        <f>($B$11*$K$9+$C$11*$K$9+$F$11*((CV522+CN522)/MAX(CV522+CN522+CW522, 0.1)*$P$9+CW522/MAX(CV522+CN522+CW522, 0.1)*$Q$9))/($B$11+$C$11+$F$11)</f>
        <v>0</v>
      </c>
      <c r="BB522">
        <v>2.18</v>
      </c>
      <c r="BC522">
        <v>0.5</v>
      </c>
      <c r="BD522" t="s">
        <v>355</v>
      </c>
      <c r="BE522">
        <v>2</v>
      </c>
      <c r="BF522" t="b">
        <v>1</v>
      </c>
      <c r="BG522">
        <v>1656180408.1</v>
      </c>
      <c r="BH522">
        <v>711.062222222222</v>
      </c>
      <c r="BI522">
        <v>757.598</v>
      </c>
      <c r="BJ522">
        <v>24.8065185185185</v>
      </c>
      <c r="BK522">
        <v>22.7738851851852</v>
      </c>
      <c r="BL522">
        <v>709.223962962963</v>
      </c>
      <c r="BM522">
        <v>24.7549888888889</v>
      </c>
      <c r="BN522">
        <v>500.010259259259</v>
      </c>
      <c r="BO522">
        <v>76.2998592592593</v>
      </c>
      <c r="BP522">
        <v>0.100030618518519</v>
      </c>
      <c r="BQ522">
        <v>28.0666740740741</v>
      </c>
      <c r="BR522">
        <v>28.4714259259259</v>
      </c>
      <c r="BS522">
        <v>999.9</v>
      </c>
      <c r="BT522">
        <v>0</v>
      </c>
      <c r="BU522">
        <v>0</v>
      </c>
      <c r="BV522">
        <v>10003.0048148148</v>
      </c>
      <c r="BW522">
        <v>0</v>
      </c>
      <c r="BX522">
        <v>1774.33888888889</v>
      </c>
      <c r="BY522">
        <v>-46.5357962962963</v>
      </c>
      <c r="BZ522">
        <v>729.149444444444</v>
      </c>
      <c r="CA522">
        <v>775.253925925926</v>
      </c>
      <c r="CB522">
        <v>2.03264222222222</v>
      </c>
      <c r="CC522">
        <v>757.598</v>
      </c>
      <c r="CD522">
        <v>22.7738851851852</v>
      </c>
      <c r="CE522">
        <v>1.89273481481481</v>
      </c>
      <c r="CF522">
        <v>1.73764407407407</v>
      </c>
      <c r="CG522">
        <v>16.574437037037</v>
      </c>
      <c r="CH522">
        <v>15.2368555555556</v>
      </c>
      <c r="CI522">
        <v>2000.01074074074</v>
      </c>
      <c r="CJ522">
        <v>0.979993222222222</v>
      </c>
      <c r="CK522">
        <v>0.020006637037037</v>
      </c>
      <c r="CL522">
        <v>0</v>
      </c>
      <c r="CM522">
        <v>2.5393962962963</v>
      </c>
      <c r="CN522">
        <v>0</v>
      </c>
      <c r="CO522">
        <v>2956.36074074074</v>
      </c>
      <c r="CP522">
        <v>16705.4666666667</v>
      </c>
      <c r="CQ522">
        <v>47.8703333333333</v>
      </c>
      <c r="CR522">
        <v>50.312</v>
      </c>
      <c r="CS522">
        <v>48.897962962963</v>
      </c>
      <c r="CT522">
        <v>47.937</v>
      </c>
      <c r="CU522">
        <v>47.125</v>
      </c>
      <c r="CV522">
        <v>1960</v>
      </c>
      <c r="CW522">
        <v>40.0107407407407</v>
      </c>
      <c r="CX522">
        <v>0</v>
      </c>
      <c r="CY522">
        <v>1656180414.6</v>
      </c>
      <c r="CZ522">
        <v>0</v>
      </c>
      <c r="DA522">
        <v>0</v>
      </c>
      <c r="DB522" t="s">
        <v>356</v>
      </c>
      <c r="DC522">
        <v>1656081796.1</v>
      </c>
      <c r="DD522">
        <v>1656081786.6</v>
      </c>
      <c r="DE522">
        <v>0</v>
      </c>
      <c r="DF522">
        <v>0.447</v>
      </c>
      <c r="DG522">
        <v>0.012</v>
      </c>
      <c r="DH522">
        <v>1.816</v>
      </c>
      <c r="DI522">
        <v>-0.091</v>
      </c>
      <c r="DJ522">
        <v>420</v>
      </c>
      <c r="DK522">
        <v>13</v>
      </c>
      <c r="DL522">
        <v>0.64</v>
      </c>
      <c r="DM522">
        <v>0.22</v>
      </c>
      <c r="DN522">
        <v>-46.3897225</v>
      </c>
      <c r="DO522">
        <v>-3.39797786116308</v>
      </c>
      <c r="DP522">
        <v>0.336125587011388</v>
      </c>
      <c r="DQ522">
        <v>0</v>
      </c>
      <c r="DR522">
        <v>2.03332925</v>
      </c>
      <c r="DS522">
        <v>-0.262554934333962</v>
      </c>
      <c r="DT522">
        <v>0.0454005989711314</v>
      </c>
      <c r="DU522">
        <v>0</v>
      </c>
      <c r="DV522">
        <v>0</v>
      </c>
      <c r="DW522">
        <v>2</v>
      </c>
      <c r="DX522" t="s">
        <v>357</v>
      </c>
      <c r="DY522">
        <v>2.80057</v>
      </c>
      <c r="DZ522">
        <v>2.71653</v>
      </c>
      <c r="EA522">
        <v>0.113923</v>
      </c>
      <c r="EB522">
        <v>0.118791</v>
      </c>
      <c r="EC522">
        <v>0.0883352</v>
      </c>
      <c r="ED522">
        <v>0.0827198</v>
      </c>
      <c r="EE522">
        <v>24640.6</v>
      </c>
      <c r="EF522">
        <v>21287.2</v>
      </c>
      <c r="EG522">
        <v>24930.1</v>
      </c>
      <c r="EH522">
        <v>23558.7</v>
      </c>
      <c r="EI522">
        <v>38878</v>
      </c>
      <c r="EJ522">
        <v>35819.4</v>
      </c>
      <c r="EK522">
        <v>45162.8</v>
      </c>
      <c r="EL522">
        <v>42094.2</v>
      </c>
      <c r="EM522">
        <v>1.6574</v>
      </c>
      <c r="EN522">
        <v>2.05938</v>
      </c>
      <c r="EO522">
        <v>-0.0655949</v>
      </c>
      <c r="EP522">
        <v>0</v>
      </c>
      <c r="EQ522">
        <v>29.5024</v>
      </c>
      <c r="ER522">
        <v>999.9</v>
      </c>
      <c r="ES522">
        <v>26.663</v>
      </c>
      <c r="ET522">
        <v>42.107</v>
      </c>
      <c r="EU522">
        <v>28.9695</v>
      </c>
      <c r="EV522">
        <v>53.2484</v>
      </c>
      <c r="EW522">
        <v>33.8341</v>
      </c>
      <c r="EX522">
        <v>2</v>
      </c>
      <c r="EY522">
        <v>0.588384</v>
      </c>
      <c r="EZ522">
        <v>5.42641</v>
      </c>
      <c r="FA522">
        <v>20.1589</v>
      </c>
      <c r="FB522">
        <v>5.23391</v>
      </c>
      <c r="FC522">
        <v>11.992</v>
      </c>
      <c r="FD522">
        <v>4.95575</v>
      </c>
      <c r="FE522">
        <v>3.30395</v>
      </c>
      <c r="FF522">
        <v>9999</v>
      </c>
      <c r="FG522">
        <v>313.8</v>
      </c>
      <c r="FH522">
        <v>3962.7</v>
      </c>
      <c r="FI522">
        <v>9999</v>
      </c>
      <c r="FJ522">
        <v>1.86813</v>
      </c>
      <c r="FK522">
        <v>1.86401</v>
      </c>
      <c r="FL522">
        <v>1.87134</v>
      </c>
      <c r="FM522">
        <v>1.86259</v>
      </c>
      <c r="FN522">
        <v>1.86188</v>
      </c>
      <c r="FO522">
        <v>1.86822</v>
      </c>
      <c r="FP522">
        <v>1.85837</v>
      </c>
      <c r="FQ522">
        <v>1.86457</v>
      </c>
      <c r="FR522">
        <v>5</v>
      </c>
      <c r="FS522">
        <v>0</v>
      </c>
      <c r="FT522">
        <v>0</v>
      </c>
      <c r="FU522">
        <v>0</v>
      </c>
      <c r="FV522" t="s">
        <v>358</v>
      </c>
      <c r="FW522" t="s">
        <v>359</v>
      </c>
      <c r="FX522" t="s">
        <v>360</v>
      </c>
      <c r="FY522" t="s">
        <v>360</v>
      </c>
      <c r="FZ522" t="s">
        <v>360</v>
      </c>
      <c r="GA522" t="s">
        <v>360</v>
      </c>
      <c r="GB522">
        <v>0</v>
      </c>
      <c r="GC522">
        <v>100</v>
      </c>
      <c r="GD522">
        <v>100</v>
      </c>
      <c r="GE522">
        <v>1.873</v>
      </c>
      <c r="GF522">
        <v>0.0515</v>
      </c>
      <c r="GG522">
        <v>0.394990895927804</v>
      </c>
      <c r="GH522">
        <v>0.00311535208462502</v>
      </c>
      <c r="GI522">
        <v>-2.16445174003142e-06</v>
      </c>
      <c r="GJ522">
        <v>9.0383515404126e-10</v>
      </c>
      <c r="GK522">
        <v>0.0515542376217994</v>
      </c>
      <c r="GL522">
        <v>0</v>
      </c>
      <c r="GM522">
        <v>0</v>
      </c>
      <c r="GN522">
        <v>0</v>
      </c>
      <c r="GO522">
        <v>18</v>
      </c>
      <c r="GP522">
        <v>2154</v>
      </c>
      <c r="GQ522">
        <v>2</v>
      </c>
      <c r="GR522">
        <v>17</v>
      </c>
      <c r="GS522">
        <v>1643.7</v>
      </c>
      <c r="GT522">
        <v>1643.8</v>
      </c>
      <c r="GU522">
        <v>2.22412</v>
      </c>
      <c r="GV522">
        <v>2.40845</v>
      </c>
      <c r="GW522">
        <v>1.99829</v>
      </c>
      <c r="GX522">
        <v>2.65869</v>
      </c>
      <c r="GY522">
        <v>2.09351</v>
      </c>
      <c r="GZ522">
        <v>2.42432</v>
      </c>
      <c r="HA522">
        <v>45.8921</v>
      </c>
      <c r="HB522">
        <v>14.027</v>
      </c>
      <c r="HC522">
        <v>18</v>
      </c>
      <c r="HD522">
        <v>398.468</v>
      </c>
      <c r="HE522">
        <v>670.964</v>
      </c>
      <c r="HF522">
        <v>22.998</v>
      </c>
      <c r="HG522">
        <v>34.6535</v>
      </c>
      <c r="HH522">
        <v>30.0006</v>
      </c>
      <c r="HI522">
        <v>34.4649</v>
      </c>
      <c r="HJ522">
        <v>34.4491</v>
      </c>
      <c r="HK522">
        <v>44.5388</v>
      </c>
      <c r="HL522">
        <v>20.5394</v>
      </c>
      <c r="HM522">
        <v>2.93619</v>
      </c>
      <c r="HN522">
        <v>23</v>
      </c>
      <c r="HO522">
        <v>810.364</v>
      </c>
      <c r="HP522">
        <v>22.9247</v>
      </c>
      <c r="HQ522">
        <v>95.5145</v>
      </c>
      <c r="HR522">
        <v>98.908</v>
      </c>
    </row>
    <row r="523" spans="1:226">
      <c r="A523">
        <v>507</v>
      </c>
      <c r="B523">
        <v>1656180420.6</v>
      </c>
      <c r="C523">
        <v>10624.0999999046</v>
      </c>
      <c r="D523" t="s">
        <v>1377</v>
      </c>
      <c r="E523" t="s">
        <v>1378</v>
      </c>
      <c r="F523">
        <v>5</v>
      </c>
      <c r="G523" t="s">
        <v>1286</v>
      </c>
      <c r="H523" t="s">
        <v>354</v>
      </c>
      <c r="I523">
        <v>1656180412.81429</v>
      </c>
      <c r="J523">
        <f>(K523)/1000</f>
        <v>0</v>
      </c>
      <c r="K523">
        <f>IF(BF523, AN523, AH523)</f>
        <v>0</v>
      </c>
      <c r="L523">
        <f>IF(BF523, AI523, AG523)</f>
        <v>0</v>
      </c>
      <c r="M523">
        <f>BH523 - IF(AU523&gt;1, L523*BB523*100.0/(AW523*BV523), 0)</f>
        <v>0</v>
      </c>
      <c r="N523">
        <f>((T523-J523/2)*M523-L523)/(T523+J523/2)</f>
        <v>0</v>
      </c>
      <c r="O523">
        <f>N523*(BO523+BP523)/1000.0</f>
        <v>0</v>
      </c>
      <c r="P523">
        <f>(BH523 - IF(AU523&gt;1, L523*BB523*100.0/(AW523*BV523), 0))*(BO523+BP523)/1000.0</f>
        <v>0</v>
      </c>
      <c r="Q523">
        <f>2.0/((1/S523-1/R523)+SIGN(S523)*SQRT((1/S523-1/R523)*(1/S523-1/R523) + 4*BC523/((BC523+1)*(BC523+1))*(2*1/S523*1/R523-1/R523*1/R523)))</f>
        <v>0</v>
      </c>
      <c r="R523">
        <f>IF(LEFT(BD523,1)&lt;&gt;"0",IF(LEFT(BD523,1)="1",3.0,BE523),$D$5+$E$5*(BV523*BO523/($K$5*1000))+$F$5*(BV523*BO523/($K$5*1000))*MAX(MIN(BB523,$J$5),$I$5)*MAX(MIN(BB523,$J$5),$I$5)+$G$5*MAX(MIN(BB523,$J$5),$I$5)*(BV523*BO523/($K$5*1000))+$H$5*(BV523*BO523/($K$5*1000))*(BV523*BO523/($K$5*1000)))</f>
        <v>0</v>
      </c>
      <c r="S523">
        <f>J523*(1000-(1000*0.61365*exp(17.502*W523/(240.97+W523))/(BO523+BP523)+BJ523)/2)/(1000*0.61365*exp(17.502*W523/(240.97+W523))/(BO523+BP523)-BJ523)</f>
        <v>0</v>
      </c>
      <c r="T523">
        <f>1/((BC523+1)/(Q523/1.6)+1/(R523/1.37)) + BC523/((BC523+1)/(Q523/1.6) + BC523/(R523/1.37))</f>
        <v>0</v>
      </c>
      <c r="U523">
        <f>(AX523*BA523)</f>
        <v>0</v>
      </c>
      <c r="V523">
        <f>(BQ523+(U523+2*0.95*5.67E-8*(((BQ523+$B$7)+273)^4-(BQ523+273)^4)-44100*J523)/(1.84*29.3*R523+8*0.95*5.67E-8*(BQ523+273)^3))</f>
        <v>0</v>
      </c>
      <c r="W523">
        <f>($C$7*BR523+$D$7*BS523+$E$7*V523)</f>
        <v>0</v>
      </c>
      <c r="X523">
        <f>0.61365*exp(17.502*W523/(240.97+W523))</f>
        <v>0</v>
      </c>
      <c r="Y523">
        <f>(Z523/AA523*100)</f>
        <v>0</v>
      </c>
      <c r="Z523">
        <f>BJ523*(BO523+BP523)/1000</f>
        <v>0</v>
      </c>
      <c r="AA523">
        <f>0.61365*exp(17.502*BQ523/(240.97+BQ523))</f>
        <v>0</v>
      </c>
      <c r="AB523">
        <f>(X523-BJ523*(BO523+BP523)/1000)</f>
        <v>0</v>
      </c>
      <c r="AC523">
        <f>(-J523*44100)</f>
        <v>0</v>
      </c>
      <c r="AD523">
        <f>2*29.3*R523*0.92*(BQ523-W523)</f>
        <v>0</v>
      </c>
      <c r="AE523">
        <f>2*0.95*5.67E-8*(((BQ523+$B$7)+273)^4-(W523+273)^4)</f>
        <v>0</v>
      </c>
      <c r="AF523">
        <f>U523+AE523+AC523+AD523</f>
        <v>0</v>
      </c>
      <c r="AG523">
        <f>BN523*AU523*(BI523-BH523*(1000-AU523*BK523)/(1000-AU523*BJ523))/(100*BB523)</f>
        <v>0</v>
      </c>
      <c r="AH523">
        <f>1000*BN523*AU523*(BJ523-BK523)/(100*BB523*(1000-AU523*BJ523))</f>
        <v>0</v>
      </c>
      <c r="AI523">
        <f>(AJ523 - AK523 - BO523*1E3/(8.314*(BQ523+273.15)) * AM523/BN523 * AL523) * BN523/(100*BB523) * (1000 - BK523)/1000</f>
        <v>0</v>
      </c>
      <c r="AJ523">
        <v>807.196041374651</v>
      </c>
      <c r="AK523">
        <v>770.254915151515</v>
      </c>
      <c r="AL523">
        <v>3.41405338524151</v>
      </c>
      <c r="AM523">
        <v>66.8780440013379</v>
      </c>
      <c r="AN523">
        <f>(AP523 - AO523 + BO523*1E3/(8.314*(BQ523+273.15)) * AR523/BN523 * AQ523) * BN523/(100*BB523) * 1000/(1000 - AP523)</f>
        <v>0</v>
      </c>
      <c r="AO523">
        <v>22.8270489710078</v>
      </c>
      <c r="AP523">
        <v>24.7845657342658</v>
      </c>
      <c r="AQ523">
        <v>-6.49301428762503e-05</v>
      </c>
      <c r="AR523">
        <v>78.9649868564254</v>
      </c>
      <c r="AS523">
        <v>38</v>
      </c>
      <c r="AT523">
        <v>8</v>
      </c>
      <c r="AU523">
        <f>IF(AS523*$H$13&gt;=AW523,1.0,(AW523/(AW523-AS523*$H$13)))</f>
        <v>0</v>
      </c>
      <c r="AV523">
        <f>(AU523-1)*100</f>
        <v>0</v>
      </c>
      <c r="AW523">
        <f>MAX(0,($B$13+$C$13*BV523)/(1+$D$13*BV523)*BO523/(BQ523+273)*$E$13)</f>
        <v>0</v>
      </c>
      <c r="AX523">
        <f>$B$11*BW523+$C$11*BX523+$F$11*CI523*(1-CL523)</f>
        <v>0</v>
      </c>
      <c r="AY523">
        <f>AX523*AZ523</f>
        <v>0</v>
      </c>
      <c r="AZ523">
        <f>($B$11*$D$9+$C$11*$D$9+$F$11*((CV523+CN523)/MAX(CV523+CN523+CW523, 0.1)*$I$9+CW523/MAX(CV523+CN523+CW523, 0.1)*$J$9))/($B$11+$C$11+$F$11)</f>
        <v>0</v>
      </c>
      <c r="BA523">
        <f>($B$11*$K$9+$C$11*$K$9+$F$11*((CV523+CN523)/MAX(CV523+CN523+CW523, 0.1)*$P$9+CW523/MAX(CV523+CN523+CW523, 0.1)*$Q$9))/($B$11+$C$11+$F$11)</f>
        <v>0</v>
      </c>
      <c r="BB523">
        <v>2.18</v>
      </c>
      <c r="BC523">
        <v>0.5</v>
      </c>
      <c r="BD523" t="s">
        <v>355</v>
      </c>
      <c r="BE523">
        <v>2</v>
      </c>
      <c r="BF523" t="b">
        <v>1</v>
      </c>
      <c r="BG523">
        <v>1656180412.81429</v>
      </c>
      <c r="BH523">
        <v>726.801571428571</v>
      </c>
      <c r="BI523">
        <v>773.614714285714</v>
      </c>
      <c r="BJ523">
        <v>24.7904178571429</v>
      </c>
      <c r="BK523">
        <v>22.8019821428571</v>
      </c>
      <c r="BL523">
        <v>724.941214285714</v>
      </c>
      <c r="BM523">
        <v>24.7388892857143</v>
      </c>
      <c r="BN523">
        <v>500.021785714286</v>
      </c>
      <c r="BO523">
        <v>76.3000678571428</v>
      </c>
      <c r="BP523">
        <v>0.100064964285714</v>
      </c>
      <c r="BQ523">
        <v>28.0650142857143</v>
      </c>
      <c r="BR523">
        <v>28.4296107142857</v>
      </c>
      <c r="BS523">
        <v>999.9</v>
      </c>
      <c r="BT523">
        <v>0</v>
      </c>
      <c r="BU523">
        <v>0</v>
      </c>
      <c r="BV523">
        <v>9998.83857142857</v>
      </c>
      <c r="BW523">
        <v>0</v>
      </c>
      <c r="BX523">
        <v>1783.99142857143</v>
      </c>
      <c r="BY523">
        <v>-46.8131785714286</v>
      </c>
      <c r="BZ523">
        <v>745.277142857143</v>
      </c>
      <c r="CA523">
        <v>791.666678571429</v>
      </c>
      <c r="CB523">
        <v>1.9884425</v>
      </c>
      <c r="CC523">
        <v>773.614714285714</v>
      </c>
      <c r="CD523">
        <v>22.8019821428571</v>
      </c>
      <c r="CE523">
        <v>1.89151178571429</v>
      </c>
      <c r="CF523">
        <v>1.73979392857143</v>
      </c>
      <c r="CG523">
        <v>16.5642785714286</v>
      </c>
      <c r="CH523">
        <v>15.2561</v>
      </c>
      <c r="CI523">
        <v>2000.01464285714</v>
      </c>
      <c r="CJ523">
        <v>0.979993071428571</v>
      </c>
      <c r="CK523">
        <v>0.0200067928571429</v>
      </c>
      <c r="CL523">
        <v>0</v>
      </c>
      <c r="CM523">
        <v>2.48983571428571</v>
      </c>
      <c r="CN523">
        <v>0</v>
      </c>
      <c r="CO523">
        <v>2963.67821428571</v>
      </c>
      <c r="CP523">
        <v>16705.4928571429</v>
      </c>
      <c r="CQ523">
        <v>47.8705</v>
      </c>
      <c r="CR523">
        <v>50.312</v>
      </c>
      <c r="CS523">
        <v>48.9170714285714</v>
      </c>
      <c r="CT523">
        <v>47.937</v>
      </c>
      <c r="CU523">
        <v>47.125</v>
      </c>
      <c r="CV523">
        <v>1960.00357142857</v>
      </c>
      <c r="CW523">
        <v>40.0110714285714</v>
      </c>
      <c r="CX523">
        <v>0</v>
      </c>
      <c r="CY523">
        <v>1656180419.4</v>
      </c>
      <c r="CZ523">
        <v>0</v>
      </c>
      <c r="DA523">
        <v>0</v>
      </c>
      <c r="DB523" t="s">
        <v>356</v>
      </c>
      <c r="DC523">
        <v>1656081796.1</v>
      </c>
      <c r="DD523">
        <v>1656081786.6</v>
      </c>
      <c r="DE523">
        <v>0</v>
      </c>
      <c r="DF523">
        <v>0.447</v>
      </c>
      <c r="DG523">
        <v>0.012</v>
      </c>
      <c r="DH523">
        <v>1.816</v>
      </c>
      <c r="DI523">
        <v>-0.091</v>
      </c>
      <c r="DJ523">
        <v>420</v>
      </c>
      <c r="DK523">
        <v>13</v>
      </c>
      <c r="DL523">
        <v>0.64</v>
      </c>
      <c r="DM523">
        <v>0.22</v>
      </c>
      <c r="DN523">
        <v>-46.613485</v>
      </c>
      <c r="DO523">
        <v>-3.34794371482173</v>
      </c>
      <c r="DP523">
        <v>0.32897565149263</v>
      </c>
      <c r="DQ523">
        <v>0</v>
      </c>
      <c r="DR523">
        <v>2.02065175</v>
      </c>
      <c r="DS523">
        <v>-0.543028705440902</v>
      </c>
      <c r="DT523">
        <v>0.0548385400009655</v>
      </c>
      <c r="DU523">
        <v>0</v>
      </c>
      <c r="DV523">
        <v>0</v>
      </c>
      <c r="DW523">
        <v>2</v>
      </c>
      <c r="DX523" t="s">
        <v>357</v>
      </c>
      <c r="DY523">
        <v>2.80078</v>
      </c>
      <c r="DZ523">
        <v>2.71636</v>
      </c>
      <c r="EA523">
        <v>0.115676</v>
      </c>
      <c r="EB523">
        <v>0.120501</v>
      </c>
      <c r="EC523">
        <v>0.088331</v>
      </c>
      <c r="ED523">
        <v>0.0827598</v>
      </c>
      <c r="EE523">
        <v>24590.9</v>
      </c>
      <c r="EF523">
        <v>21245.3</v>
      </c>
      <c r="EG523">
        <v>24929.2</v>
      </c>
      <c r="EH523">
        <v>23558.1</v>
      </c>
      <c r="EI523">
        <v>38877.6</v>
      </c>
      <c r="EJ523">
        <v>35817</v>
      </c>
      <c r="EK523">
        <v>45162.1</v>
      </c>
      <c r="EL523">
        <v>42093.2</v>
      </c>
      <c r="EM523">
        <v>1.65793</v>
      </c>
      <c r="EN523">
        <v>2.05932</v>
      </c>
      <c r="EO523">
        <v>-0.069961</v>
      </c>
      <c r="EP523">
        <v>0</v>
      </c>
      <c r="EQ523">
        <v>29.4954</v>
      </c>
      <c r="ER523">
        <v>999.9</v>
      </c>
      <c r="ES523">
        <v>26.633</v>
      </c>
      <c r="ET523">
        <v>42.107</v>
      </c>
      <c r="EU523">
        <v>28.9343</v>
      </c>
      <c r="EV523">
        <v>53.5884</v>
      </c>
      <c r="EW523">
        <v>33.9303</v>
      </c>
      <c r="EX523">
        <v>2</v>
      </c>
      <c r="EY523">
        <v>0.588928</v>
      </c>
      <c r="EZ523">
        <v>5.41098</v>
      </c>
      <c r="FA523">
        <v>20.1593</v>
      </c>
      <c r="FB523">
        <v>5.23361</v>
      </c>
      <c r="FC523">
        <v>11.992</v>
      </c>
      <c r="FD523">
        <v>4.9557</v>
      </c>
      <c r="FE523">
        <v>3.30393</v>
      </c>
      <c r="FF523">
        <v>9999</v>
      </c>
      <c r="FG523">
        <v>313.8</v>
      </c>
      <c r="FH523">
        <v>3962.7</v>
      </c>
      <c r="FI523">
        <v>9999</v>
      </c>
      <c r="FJ523">
        <v>1.86813</v>
      </c>
      <c r="FK523">
        <v>1.86401</v>
      </c>
      <c r="FL523">
        <v>1.87134</v>
      </c>
      <c r="FM523">
        <v>1.86254</v>
      </c>
      <c r="FN523">
        <v>1.86188</v>
      </c>
      <c r="FO523">
        <v>1.8682</v>
      </c>
      <c r="FP523">
        <v>1.85837</v>
      </c>
      <c r="FQ523">
        <v>1.86454</v>
      </c>
      <c r="FR523">
        <v>5</v>
      </c>
      <c r="FS523">
        <v>0</v>
      </c>
      <c r="FT523">
        <v>0</v>
      </c>
      <c r="FU523">
        <v>0</v>
      </c>
      <c r="FV523" t="s">
        <v>358</v>
      </c>
      <c r="FW523" t="s">
        <v>359</v>
      </c>
      <c r="FX523" t="s">
        <v>360</v>
      </c>
      <c r="FY523" t="s">
        <v>360</v>
      </c>
      <c r="FZ523" t="s">
        <v>360</v>
      </c>
      <c r="GA523" t="s">
        <v>360</v>
      </c>
      <c r="GB523">
        <v>0</v>
      </c>
      <c r="GC523">
        <v>100</v>
      </c>
      <c r="GD523">
        <v>100</v>
      </c>
      <c r="GE523">
        <v>1.897</v>
      </c>
      <c r="GF523">
        <v>0.0515</v>
      </c>
      <c r="GG523">
        <v>0.394990895927804</v>
      </c>
      <c r="GH523">
        <v>0.00311535208462502</v>
      </c>
      <c r="GI523">
        <v>-2.16445174003142e-06</v>
      </c>
      <c r="GJ523">
        <v>9.0383515404126e-10</v>
      </c>
      <c r="GK523">
        <v>0.0515542376217994</v>
      </c>
      <c r="GL523">
        <v>0</v>
      </c>
      <c r="GM523">
        <v>0</v>
      </c>
      <c r="GN523">
        <v>0</v>
      </c>
      <c r="GO523">
        <v>18</v>
      </c>
      <c r="GP523">
        <v>2154</v>
      </c>
      <c r="GQ523">
        <v>2</v>
      </c>
      <c r="GR523">
        <v>17</v>
      </c>
      <c r="GS523">
        <v>1643.7</v>
      </c>
      <c r="GT523">
        <v>1643.9</v>
      </c>
      <c r="GU523">
        <v>2.26318</v>
      </c>
      <c r="GV523">
        <v>2.40234</v>
      </c>
      <c r="GW523">
        <v>1.99829</v>
      </c>
      <c r="GX523">
        <v>2.65869</v>
      </c>
      <c r="GY523">
        <v>2.09351</v>
      </c>
      <c r="GZ523">
        <v>2.45728</v>
      </c>
      <c r="HA523">
        <v>45.8921</v>
      </c>
      <c r="HB523">
        <v>14.027</v>
      </c>
      <c r="HC523">
        <v>18</v>
      </c>
      <c r="HD523">
        <v>398.787</v>
      </c>
      <c r="HE523">
        <v>670.98</v>
      </c>
      <c r="HF523">
        <v>22.9972</v>
      </c>
      <c r="HG523">
        <v>34.6607</v>
      </c>
      <c r="HH523">
        <v>30.0006</v>
      </c>
      <c r="HI523">
        <v>34.469</v>
      </c>
      <c r="HJ523">
        <v>34.4547</v>
      </c>
      <c r="HK523">
        <v>45.3125</v>
      </c>
      <c r="HL523">
        <v>20.2614</v>
      </c>
      <c r="HM523">
        <v>2.93619</v>
      </c>
      <c r="HN523">
        <v>23</v>
      </c>
      <c r="HO523">
        <v>823.837</v>
      </c>
      <c r="HP523">
        <v>22.943</v>
      </c>
      <c r="HQ523">
        <v>95.5122</v>
      </c>
      <c r="HR523">
        <v>98.9055</v>
      </c>
    </row>
    <row r="524" spans="1:226">
      <c r="A524">
        <v>508</v>
      </c>
      <c r="B524">
        <v>1656180425.6</v>
      </c>
      <c r="C524">
        <v>10629.0999999046</v>
      </c>
      <c r="D524" t="s">
        <v>1379</v>
      </c>
      <c r="E524" t="s">
        <v>1380</v>
      </c>
      <c r="F524">
        <v>5</v>
      </c>
      <c r="G524" t="s">
        <v>1286</v>
      </c>
      <c r="H524" t="s">
        <v>354</v>
      </c>
      <c r="I524">
        <v>1656180418.1</v>
      </c>
      <c r="J524">
        <f>(K524)/1000</f>
        <v>0</v>
      </c>
      <c r="K524">
        <f>IF(BF524, AN524, AH524)</f>
        <v>0</v>
      </c>
      <c r="L524">
        <f>IF(BF524, AI524, AG524)</f>
        <v>0</v>
      </c>
      <c r="M524">
        <f>BH524 - IF(AU524&gt;1, L524*BB524*100.0/(AW524*BV524), 0)</f>
        <v>0</v>
      </c>
      <c r="N524">
        <f>((T524-J524/2)*M524-L524)/(T524+J524/2)</f>
        <v>0</v>
      </c>
      <c r="O524">
        <f>N524*(BO524+BP524)/1000.0</f>
        <v>0</v>
      </c>
      <c r="P524">
        <f>(BH524 - IF(AU524&gt;1, L524*BB524*100.0/(AW524*BV524), 0))*(BO524+BP524)/1000.0</f>
        <v>0</v>
      </c>
      <c r="Q524">
        <f>2.0/((1/S524-1/R524)+SIGN(S524)*SQRT((1/S524-1/R524)*(1/S524-1/R524) + 4*BC524/((BC524+1)*(BC524+1))*(2*1/S524*1/R524-1/R524*1/R524)))</f>
        <v>0</v>
      </c>
      <c r="R524">
        <f>IF(LEFT(BD524,1)&lt;&gt;"0",IF(LEFT(BD524,1)="1",3.0,BE524),$D$5+$E$5*(BV524*BO524/($K$5*1000))+$F$5*(BV524*BO524/($K$5*1000))*MAX(MIN(BB524,$J$5),$I$5)*MAX(MIN(BB524,$J$5),$I$5)+$G$5*MAX(MIN(BB524,$J$5),$I$5)*(BV524*BO524/($K$5*1000))+$H$5*(BV524*BO524/($K$5*1000))*(BV524*BO524/($K$5*1000)))</f>
        <v>0</v>
      </c>
      <c r="S524">
        <f>J524*(1000-(1000*0.61365*exp(17.502*W524/(240.97+W524))/(BO524+BP524)+BJ524)/2)/(1000*0.61365*exp(17.502*W524/(240.97+W524))/(BO524+BP524)-BJ524)</f>
        <v>0</v>
      </c>
      <c r="T524">
        <f>1/((BC524+1)/(Q524/1.6)+1/(R524/1.37)) + BC524/((BC524+1)/(Q524/1.6) + BC524/(R524/1.37))</f>
        <v>0</v>
      </c>
      <c r="U524">
        <f>(AX524*BA524)</f>
        <v>0</v>
      </c>
      <c r="V524">
        <f>(BQ524+(U524+2*0.95*5.67E-8*(((BQ524+$B$7)+273)^4-(BQ524+273)^4)-44100*J524)/(1.84*29.3*R524+8*0.95*5.67E-8*(BQ524+273)^3))</f>
        <v>0</v>
      </c>
      <c r="W524">
        <f>($C$7*BR524+$D$7*BS524+$E$7*V524)</f>
        <v>0</v>
      </c>
      <c r="X524">
        <f>0.61365*exp(17.502*W524/(240.97+W524))</f>
        <v>0</v>
      </c>
      <c r="Y524">
        <f>(Z524/AA524*100)</f>
        <v>0</v>
      </c>
      <c r="Z524">
        <f>BJ524*(BO524+BP524)/1000</f>
        <v>0</v>
      </c>
      <c r="AA524">
        <f>0.61365*exp(17.502*BQ524/(240.97+BQ524))</f>
        <v>0</v>
      </c>
      <c r="AB524">
        <f>(X524-BJ524*(BO524+BP524)/1000)</f>
        <v>0</v>
      </c>
      <c r="AC524">
        <f>(-J524*44100)</f>
        <v>0</v>
      </c>
      <c r="AD524">
        <f>2*29.3*R524*0.92*(BQ524-W524)</f>
        <v>0</v>
      </c>
      <c r="AE524">
        <f>2*0.95*5.67E-8*(((BQ524+$B$7)+273)^4-(W524+273)^4)</f>
        <v>0</v>
      </c>
      <c r="AF524">
        <f>U524+AE524+AC524+AD524</f>
        <v>0</v>
      </c>
      <c r="AG524">
        <f>BN524*AU524*(BI524-BH524*(1000-AU524*BK524)/(1000-AU524*BJ524))/(100*BB524)</f>
        <v>0</v>
      </c>
      <c r="AH524">
        <f>1000*BN524*AU524*(BJ524-BK524)/(100*BB524*(1000-AU524*BJ524))</f>
        <v>0</v>
      </c>
      <c r="AI524">
        <f>(AJ524 - AK524 - BO524*1E3/(8.314*(BQ524+273.15)) * AM524/BN524 * AL524) * BN524/(100*BB524) * (1000 - BK524)/1000</f>
        <v>0</v>
      </c>
      <c r="AJ524">
        <v>824.321236370618</v>
      </c>
      <c r="AK524">
        <v>787.129036363636</v>
      </c>
      <c r="AL524">
        <v>3.35640749564168</v>
      </c>
      <c r="AM524">
        <v>66.8780440013379</v>
      </c>
      <c r="AN524">
        <f>(AP524 - AO524 + BO524*1E3/(8.314*(BQ524+273.15)) * AR524/BN524 * AQ524) * BN524/(100*BB524) * 1000/(1000 - AP524)</f>
        <v>0</v>
      </c>
      <c r="AO524">
        <v>22.8514096971686</v>
      </c>
      <c r="AP524">
        <v>24.7880146853147</v>
      </c>
      <c r="AQ524">
        <v>-0.000215554459458966</v>
      </c>
      <c r="AR524">
        <v>78.9649868564254</v>
      </c>
      <c r="AS524">
        <v>38</v>
      </c>
      <c r="AT524">
        <v>8</v>
      </c>
      <c r="AU524">
        <f>IF(AS524*$H$13&gt;=AW524,1.0,(AW524/(AW524-AS524*$H$13)))</f>
        <v>0</v>
      </c>
      <c r="AV524">
        <f>(AU524-1)*100</f>
        <v>0</v>
      </c>
      <c r="AW524">
        <f>MAX(0,($B$13+$C$13*BV524)/(1+$D$13*BV524)*BO524/(BQ524+273)*$E$13)</f>
        <v>0</v>
      </c>
      <c r="AX524">
        <f>$B$11*BW524+$C$11*BX524+$F$11*CI524*(1-CL524)</f>
        <v>0</v>
      </c>
      <c r="AY524">
        <f>AX524*AZ524</f>
        <v>0</v>
      </c>
      <c r="AZ524">
        <f>($B$11*$D$9+$C$11*$D$9+$F$11*((CV524+CN524)/MAX(CV524+CN524+CW524, 0.1)*$I$9+CW524/MAX(CV524+CN524+CW524, 0.1)*$J$9))/($B$11+$C$11+$F$11)</f>
        <v>0</v>
      </c>
      <c r="BA524">
        <f>($B$11*$K$9+$C$11*$K$9+$F$11*((CV524+CN524)/MAX(CV524+CN524+CW524, 0.1)*$P$9+CW524/MAX(CV524+CN524+CW524, 0.1)*$Q$9))/($B$11+$C$11+$F$11)</f>
        <v>0</v>
      </c>
      <c r="BB524">
        <v>2.18</v>
      </c>
      <c r="BC524">
        <v>0.5</v>
      </c>
      <c r="BD524" t="s">
        <v>355</v>
      </c>
      <c r="BE524">
        <v>2</v>
      </c>
      <c r="BF524" t="b">
        <v>1</v>
      </c>
      <c r="BG524">
        <v>1656180418.1</v>
      </c>
      <c r="BH524">
        <v>744.44937037037</v>
      </c>
      <c r="BI524">
        <v>791.501259259259</v>
      </c>
      <c r="BJ524">
        <v>24.7853037037037</v>
      </c>
      <c r="BK524">
        <v>22.8363185185185</v>
      </c>
      <c r="BL524">
        <v>742.564333333333</v>
      </c>
      <c r="BM524">
        <v>24.7337666666667</v>
      </c>
      <c r="BN524">
        <v>500.001703703704</v>
      </c>
      <c r="BO524">
        <v>76.3004481481481</v>
      </c>
      <c r="BP524">
        <v>0.0999770222222222</v>
      </c>
      <c r="BQ524">
        <v>28.0639296296296</v>
      </c>
      <c r="BR524">
        <v>28.4066703703704</v>
      </c>
      <c r="BS524">
        <v>999.9</v>
      </c>
      <c r="BT524">
        <v>0</v>
      </c>
      <c r="BU524">
        <v>0</v>
      </c>
      <c r="BV524">
        <v>10001.1155555556</v>
      </c>
      <c r="BW524">
        <v>0</v>
      </c>
      <c r="BX524">
        <v>1830.74111111111</v>
      </c>
      <c r="BY524">
        <v>-47.0519111111111</v>
      </c>
      <c r="BZ524">
        <v>763.369703703704</v>
      </c>
      <c r="CA524">
        <v>809.999111111111</v>
      </c>
      <c r="CB524">
        <v>1.94899</v>
      </c>
      <c r="CC524">
        <v>791.501259259259</v>
      </c>
      <c r="CD524">
        <v>22.8363185185185</v>
      </c>
      <c r="CE524">
        <v>1.89113111111111</v>
      </c>
      <c r="CF524">
        <v>1.74242222222222</v>
      </c>
      <c r="CG524">
        <v>16.5611111111111</v>
      </c>
      <c r="CH524">
        <v>15.2796037037037</v>
      </c>
      <c r="CI524">
        <v>1999.99407407407</v>
      </c>
      <c r="CJ524">
        <v>0.979993</v>
      </c>
      <c r="CK524">
        <v>0.0200068666666667</v>
      </c>
      <c r="CL524">
        <v>0</v>
      </c>
      <c r="CM524">
        <v>2.46516666666667</v>
      </c>
      <c r="CN524">
        <v>0</v>
      </c>
      <c r="CO524">
        <v>2971.59148148148</v>
      </c>
      <c r="CP524">
        <v>16705.3222222222</v>
      </c>
      <c r="CQ524">
        <v>47.861</v>
      </c>
      <c r="CR524">
        <v>50.312</v>
      </c>
      <c r="CS524">
        <v>48.9232222222222</v>
      </c>
      <c r="CT524">
        <v>47.937</v>
      </c>
      <c r="CU524">
        <v>47.125</v>
      </c>
      <c r="CV524">
        <v>1959.98333333333</v>
      </c>
      <c r="CW524">
        <v>40.0107407407407</v>
      </c>
      <c r="CX524">
        <v>0</v>
      </c>
      <c r="CY524">
        <v>1656180424.8</v>
      </c>
      <c r="CZ524">
        <v>0</v>
      </c>
      <c r="DA524">
        <v>0</v>
      </c>
      <c r="DB524" t="s">
        <v>356</v>
      </c>
      <c r="DC524">
        <v>1656081796.1</v>
      </c>
      <c r="DD524">
        <v>1656081786.6</v>
      </c>
      <c r="DE524">
        <v>0</v>
      </c>
      <c r="DF524">
        <v>0.447</v>
      </c>
      <c r="DG524">
        <v>0.012</v>
      </c>
      <c r="DH524">
        <v>1.816</v>
      </c>
      <c r="DI524">
        <v>-0.091</v>
      </c>
      <c r="DJ524">
        <v>420</v>
      </c>
      <c r="DK524">
        <v>13</v>
      </c>
      <c r="DL524">
        <v>0.64</v>
      </c>
      <c r="DM524">
        <v>0.22</v>
      </c>
      <c r="DN524">
        <v>-46.8567525</v>
      </c>
      <c r="DO524">
        <v>-2.87272457786111</v>
      </c>
      <c r="DP524">
        <v>0.285846197270054</v>
      </c>
      <c r="DQ524">
        <v>0</v>
      </c>
      <c r="DR524">
        <v>1.97823275</v>
      </c>
      <c r="DS524">
        <v>-0.459123039399628</v>
      </c>
      <c r="DT524">
        <v>0.0456099198633093</v>
      </c>
      <c r="DU524">
        <v>0</v>
      </c>
      <c r="DV524">
        <v>0</v>
      </c>
      <c r="DW524">
        <v>2</v>
      </c>
      <c r="DX524" t="s">
        <v>357</v>
      </c>
      <c r="DY524">
        <v>2.80063</v>
      </c>
      <c r="DZ524">
        <v>2.71667</v>
      </c>
      <c r="EA524">
        <v>0.117372</v>
      </c>
      <c r="EB524">
        <v>0.122193</v>
      </c>
      <c r="EC524">
        <v>0.0883471</v>
      </c>
      <c r="ED524">
        <v>0.0828794</v>
      </c>
      <c r="EE524">
        <v>24543</v>
      </c>
      <c r="EF524">
        <v>21204.3</v>
      </c>
      <c r="EG524">
        <v>24928.6</v>
      </c>
      <c r="EH524">
        <v>23558.1</v>
      </c>
      <c r="EI524">
        <v>38876.2</v>
      </c>
      <c r="EJ524">
        <v>35812.4</v>
      </c>
      <c r="EK524">
        <v>45161.2</v>
      </c>
      <c r="EL524">
        <v>42093.2</v>
      </c>
      <c r="EM524">
        <v>1.6579</v>
      </c>
      <c r="EN524">
        <v>2.0594</v>
      </c>
      <c r="EO524">
        <v>-0.0671297</v>
      </c>
      <c r="EP524">
        <v>0</v>
      </c>
      <c r="EQ524">
        <v>29.4877</v>
      </c>
      <c r="ER524">
        <v>999.9</v>
      </c>
      <c r="ES524">
        <v>26.633</v>
      </c>
      <c r="ET524">
        <v>42.107</v>
      </c>
      <c r="EU524">
        <v>28.9356</v>
      </c>
      <c r="EV524">
        <v>53.5984</v>
      </c>
      <c r="EW524">
        <v>33.8862</v>
      </c>
      <c r="EX524">
        <v>2</v>
      </c>
      <c r="EY524">
        <v>0.589304</v>
      </c>
      <c r="EZ524">
        <v>5.40365</v>
      </c>
      <c r="FA524">
        <v>20.1597</v>
      </c>
      <c r="FB524">
        <v>5.23391</v>
      </c>
      <c r="FC524">
        <v>11.992</v>
      </c>
      <c r="FD524">
        <v>4.9556</v>
      </c>
      <c r="FE524">
        <v>3.30395</v>
      </c>
      <c r="FF524">
        <v>9999</v>
      </c>
      <c r="FG524">
        <v>313.8</v>
      </c>
      <c r="FH524">
        <v>3963</v>
      </c>
      <c r="FI524">
        <v>9999</v>
      </c>
      <c r="FJ524">
        <v>1.86813</v>
      </c>
      <c r="FK524">
        <v>1.864</v>
      </c>
      <c r="FL524">
        <v>1.87134</v>
      </c>
      <c r="FM524">
        <v>1.86257</v>
      </c>
      <c r="FN524">
        <v>1.86188</v>
      </c>
      <c r="FO524">
        <v>1.86819</v>
      </c>
      <c r="FP524">
        <v>1.85837</v>
      </c>
      <c r="FQ524">
        <v>1.86455</v>
      </c>
      <c r="FR524">
        <v>5</v>
      </c>
      <c r="FS524">
        <v>0</v>
      </c>
      <c r="FT524">
        <v>0</v>
      </c>
      <c r="FU524">
        <v>0</v>
      </c>
      <c r="FV524" t="s">
        <v>358</v>
      </c>
      <c r="FW524" t="s">
        <v>359</v>
      </c>
      <c r="FX524" t="s">
        <v>360</v>
      </c>
      <c r="FY524" t="s">
        <v>360</v>
      </c>
      <c r="FZ524" t="s">
        <v>360</v>
      </c>
      <c r="GA524" t="s">
        <v>360</v>
      </c>
      <c r="GB524">
        <v>0</v>
      </c>
      <c r="GC524">
        <v>100</v>
      </c>
      <c r="GD524">
        <v>100</v>
      </c>
      <c r="GE524">
        <v>1.919</v>
      </c>
      <c r="GF524">
        <v>0.0515</v>
      </c>
      <c r="GG524">
        <v>0.394990895927804</v>
      </c>
      <c r="GH524">
        <v>0.00311535208462502</v>
      </c>
      <c r="GI524">
        <v>-2.16445174003142e-06</v>
      </c>
      <c r="GJ524">
        <v>9.0383515404126e-10</v>
      </c>
      <c r="GK524">
        <v>0.0515542376217994</v>
      </c>
      <c r="GL524">
        <v>0</v>
      </c>
      <c r="GM524">
        <v>0</v>
      </c>
      <c r="GN524">
        <v>0</v>
      </c>
      <c r="GO524">
        <v>18</v>
      </c>
      <c r="GP524">
        <v>2154</v>
      </c>
      <c r="GQ524">
        <v>2</v>
      </c>
      <c r="GR524">
        <v>17</v>
      </c>
      <c r="GS524">
        <v>1643.8</v>
      </c>
      <c r="GT524">
        <v>1644</v>
      </c>
      <c r="GU524">
        <v>2.29858</v>
      </c>
      <c r="GV524">
        <v>2.39746</v>
      </c>
      <c r="GW524">
        <v>1.99829</v>
      </c>
      <c r="GX524">
        <v>2.65869</v>
      </c>
      <c r="GY524">
        <v>2.09351</v>
      </c>
      <c r="GZ524">
        <v>2.4646</v>
      </c>
      <c r="HA524">
        <v>45.8921</v>
      </c>
      <c r="HB524">
        <v>14.027</v>
      </c>
      <c r="HC524">
        <v>18</v>
      </c>
      <c r="HD524">
        <v>398.804</v>
      </c>
      <c r="HE524">
        <v>671.102</v>
      </c>
      <c r="HF524">
        <v>22.998</v>
      </c>
      <c r="HG524">
        <v>34.6678</v>
      </c>
      <c r="HH524">
        <v>30.0005</v>
      </c>
      <c r="HI524">
        <v>34.4744</v>
      </c>
      <c r="HJ524">
        <v>34.46</v>
      </c>
      <c r="HK524">
        <v>46.0164</v>
      </c>
      <c r="HL524">
        <v>20.2614</v>
      </c>
      <c r="HM524">
        <v>2.93619</v>
      </c>
      <c r="HN524">
        <v>23</v>
      </c>
      <c r="HO524">
        <v>837.272</v>
      </c>
      <c r="HP524">
        <v>22.9512</v>
      </c>
      <c r="HQ524">
        <v>95.5102</v>
      </c>
      <c r="HR524">
        <v>98.9055</v>
      </c>
    </row>
    <row r="525" spans="1:226">
      <c r="A525">
        <v>509</v>
      </c>
      <c r="B525">
        <v>1656180430.6</v>
      </c>
      <c r="C525">
        <v>10634.0999999046</v>
      </c>
      <c r="D525" t="s">
        <v>1381</v>
      </c>
      <c r="E525" t="s">
        <v>1382</v>
      </c>
      <c r="F525">
        <v>5</v>
      </c>
      <c r="G525" t="s">
        <v>1286</v>
      </c>
      <c r="H525" t="s">
        <v>354</v>
      </c>
      <c r="I525">
        <v>1656180422.81429</v>
      </c>
      <c r="J525">
        <f>(K525)/1000</f>
        <v>0</v>
      </c>
      <c r="K525">
        <f>IF(BF525, AN525, AH525)</f>
        <v>0</v>
      </c>
      <c r="L525">
        <f>IF(BF525, AI525, AG525)</f>
        <v>0</v>
      </c>
      <c r="M525">
        <f>BH525 - IF(AU525&gt;1, L525*BB525*100.0/(AW525*BV525), 0)</f>
        <v>0</v>
      </c>
      <c r="N525">
        <f>((T525-J525/2)*M525-L525)/(T525+J525/2)</f>
        <v>0</v>
      </c>
      <c r="O525">
        <f>N525*(BO525+BP525)/1000.0</f>
        <v>0</v>
      </c>
      <c r="P525">
        <f>(BH525 - IF(AU525&gt;1, L525*BB525*100.0/(AW525*BV525), 0))*(BO525+BP525)/1000.0</f>
        <v>0</v>
      </c>
      <c r="Q525">
        <f>2.0/((1/S525-1/R525)+SIGN(S525)*SQRT((1/S525-1/R525)*(1/S525-1/R525) + 4*BC525/((BC525+1)*(BC525+1))*(2*1/S525*1/R525-1/R525*1/R525)))</f>
        <v>0</v>
      </c>
      <c r="R525">
        <f>IF(LEFT(BD525,1)&lt;&gt;"0",IF(LEFT(BD525,1)="1",3.0,BE525),$D$5+$E$5*(BV525*BO525/($K$5*1000))+$F$5*(BV525*BO525/($K$5*1000))*MAX(MIN(BB525,$J$5),$I$5)*MAX(MIN(BB525,$J$5),$I$5)+$G$5*MAX(MIN(BB525,$J$5),$I$5)*(BV525*BO525/($K$5*1000))+$H$5*(BV525*BO525/($K$5*1000))*(BV525*BO525/($K$5*1000)))</f>
        <v>0</v>
      </c>
      <c r="S525">
        <f>J525*(1000-(1000*0.61365*exp(17.502*W525/(240.97+W525))/(BO525+BP525)+BJ525)/2)/(1000*0.61365*exp(17.502*W525/(240.97+W525))/(BO525+BP525)-BJ525)</f>
        <v>0</v>
      </c>
      <c r="T525">
        <f>1/((BC525+1)/(Q525/1.6)+1/(R525/1.37)) + BC525/((BC525+1)/(Q525/1.6) + BC525/(R525/1.37))</f>
        <v>0</v>
      </c>
      <c r="U525">
        <f>(AX525*BA525)</f>
        <v>0</v>
      </c>
      <c r="V525">
        <f>(BQ525+(U525+2*0.95*5.67E-8*(((BQ525+$B$7)+273)^4-(BQ525+273)^4)-44100*J525)/(1.84*29.3*R525+8*0.95*5.67E-8*(BQ525+273)^3))</f>
        <v>0</v>
      </c>
      <c r="W525">
        <f>($C$7*BR525+$D$7*BS525+$E$7*V525)</f>
        <v>0</v>
      </c>
      <c r="X525">
        <f>0.61365*exp(17.502*W525/(240.97+W525))</f>
        <v>0</v>
      </c>
      <c r="Y525">
        <f>(Z525/AA525*100)</f>
        <v>0</v>
      </c>
      <c r="Z525">
        <f>BJ525*(BO525+BP525)/1000</f>
        <v>0</v>
      </c>
      <c r="AA525">
        <f>0.61365*exp(17.502*BQ525/(240.97+BQ525))</f>
        <v>0</v>
      </c>
      <c r="AB525">
        <f>(X525-BJ525*(BO525+BP525)/1000)</f>
        <v>0</v>
      </c>
      <c r="AC525">
        <f>(-J525*44100)</f>
        <v>0</v>
      </c>
      <c r="AD525">
        <f>2*29.3*R525*0.92*(BQ525-W525)</f>
        <v>0</v>
      </c>
      <c r="AE525">
        <f>2*0.95*5.67E-8*(((BQ525+$B$7)+273)^4-(W525+273)^4)</f>
        <v>0</v>
      </c>
      <c r="AF525">
        <f>U525+AE525+AC525+AD525</f>
        <v>0</v>
      </c>
      <c r="AG525">
        <f>BN525*AU525*(BI525-BH525*(1000-AU525*BK525)/(1000-AU525*BJ525))/(100*BB525)</f>
        <v>0</v>
      </c>
      <c r="AH525">
        <f>1000*BN525*AU525*(BJ525-BK525)/(100*BB525*(1000-AU525*BJ525))</f>
        <v>0</v>
      </c>
      <c r="AI525">
        <f>(AJ525 - AK525 - BO525*1E3/(8.314*(BQ525+273.15)) * AM525/BN525 * AL525) * BN525/(100*BB525) * (1000 - BK525)/1000</f>
        <v>0</v>
      </c>
      <c r="AJ525">
        <v>841.649301657352</v>
      </c>
      <c r="AK525">
        <v>804.21983030303</v>
      </c>
      <c r="AL525">
        <v>3.44094486674718</v>
      </c>
      <c r="AM525">
        <v>66.8780440013379</v>
      </c>
      <c r="AN525">
        <f>(AP525 - AO525 + BO525*1E3/(8.314*(BQ525+273.15)) * AR525/BN525 * AQ525) * BN525/(100*BB525) * 1000/(1000 - AP525)</f>
        <v>0</v>
      </c>
      <c r="AO525">
        <v>22.8884273052526</v>
      </c>
      <c r="AP525">
        <v>24.7960167832168</v>
      </c>
      <c r="AQ525">
        <v>0.000249056773781809</v>
      </c>
      <c r="AR525">
        <v>78.9649868564254</v>
      </c>
      <c r="AS525">
        <v>38</v>
      </c>
      <c r="AT525">
        <v>8</v>
      </c>
      <c r="AU525">
        <f>IF(AS525*$H$13&gt;=AW525,1.0,(AW525/(AW525-AS525*$H$13)))</f>
        <v>0</v>
      </c>
      <c r="AV525">
        <f>(AU525-1)*100</f>
        <v>0</v>
      </c>
      <c r="AW525">
        <f>MAX(0,($B$13+$C$13*BV525)/(1+$D$13*BV525)*BO525/(BQ525+273)*$E$13)</f>
        <v>0</v>
      </c>
      <c r="AX525">
        <f>$B$11*BW525+$C$11*BX525+$F$11*CI525*(1-CL525)</f>
        <v>0</v>
      </c>
      <c r="AY525">
        <f>AX525*AZ525</f>
        <v>0</v>
      </c>
      <c r="AZ525">
        <f>($B$11*$D$9+$C$11*$D$9+$F$11*((CV525+CN525)/MAX(CV525+CN525+CW525, 0.1)*$I$9+CW525/MAX(CV525+CN525+CW525, 0.1)*$J$9))/($B$11+$C$11+$F$11)</f>
        <v>0</v>
      </c>
      <c r="BA525">
        <f>($B$11*$K$9+$C$11*$K$9+$F$11*((CV525+CN525)/MAX(CV525+CN525+CW525, 0.1)*$P$9+CW525/MAX(CV525+CN525+CW525, 0.1)*$Q$9))/($B$11+$C$11+$F$11)</f>
        <v>0</v>
      </c>
      <c r="BB525">
        <v>2.18</v>
      </c>
      <c r="BC525">
        <v>0.5</v>
      </c>
      <c r="BD525" t="s">
        <v>355</v>
      </c>
      <c r="BE525">
        <v>2</v>
      </c>
      <c r="BF525" t="b">
        <v>1</v>
      </c>
      <c r="BG525">
        <v>1656180422.81429</v>
      </c>
      <c r="BH525">
        <v>760.105464285714</v>
      </c>
      <c r="BI525">
        <v>807.444678571428</v>
      </c>
      <c r="BJ525">
        <v>24.7875142857143</v>
      </c>
      <c r="BK525">
        <v>22.8620178571429</v>
      </c>
      <c r="BL525">
        <v>758.198571428571</v>
      </c>
      <c r="BM525">
        <v>24.7359714285714</v>
      </c>
      <c r="BN525">
        <v>500.015642857143</v>
      </c>
      <c r="BO525">
        <v>76.3008071428571</v>
      </c>
      <c r="BP525">
        <v>0.100001882142857</v>
      </c>
      <c r="BQ525">
        <v>28.0629357142857</v>
      </c>
      <c r="BR525">
        <v>28.3954964285714</v>
      </c>
      <c r="BS525">
        <v>999.9</v>
      </c>
      <c r="BT525">
        <v>0</v>
      </c>
      <c r="BU525">
        <v>0</v>
      </c>
      <c r="BV525">
        <v>9998.50071428572</v>
      </c>
      <c r="BW525">
        <v>0</v>
      </c>
      <c r="BX525">
        <v>1883.6375</v>
      </c>
      <c r="BY525">
        <v>-47.3392357142857</v>
      </c>
      <c r="BZ525">
        <v>779.425571428572</v>
      </c>
      <c r="CA525">
        <v>826.336892857143</v>
      </c>
      <c r="CB525">
        <v>1.92549964285714</v>
      </c>
      <c r="CC525">
        <v>807.444678571428</v>
      </c>
      <c r="CD525">
        <v>22.8620178571429</v>
      </c>
      <c r="CE525">
        <v>1.89130821428571</v>
      </c>
      <c r="CF525">
        <v>1.74439107142857</v>
      </c>
      <c r="CG525">
        <v>16.5625857142857</v>
      </c>
      <c r="CH525">
        <v>15.2971857142857</v>
      </c>
      <c r="CI525">
        <v>1999.96714285714</v>
      </c>
      <c r="CJ525">
        <v>0.97999275</v>
      </c>
      <c r="CK525">
        <v>0.020007125</v>
      </c>
      <c r="CL525">
        <v>0</v>
      </c>
      <c r="CM525">
        <v>2.411525</v>
      </c>
      <c r="CN525">
        <v>0</v>
      </c>
      <c r="CO525">
        <v>2977.54928571429</v>
      </c>
      <c r="CP525">
        <v>16705.0964285714</v>
      </c>
      <c r="CQ525">
        <v>47.866</v>
      </c>
      <c r="CR525">
        <v>50.312</v>
      </c>
      <c r="CS525">
        <v>48.9281428571428</v>
      </c>
      <c r="CT525">
        <v>47.937</v>
      </c>
      <c r="CU525">
        <v>47.125</v>
      </c>
      <c r="CV525">
        <v>1959.95607142857</v>
      </c>
      <c r="CW525">
        <v>40.0110714285714</v>
      </c>
      <c r="CX525">
        <v>0</v>
      </c>
      <c r="CY525">
        <v>1656180429.6</v>
      </c>
      <c r="CZ525">
        <v>0</v>
      </c>
      <c r="DA525">
        <v>0</v>
      </c>
      <c r="DB525" t="s">
        <v>356</v>
      </c>
      <c r="DC525">
        <v>1656081796.1</v>
      </c>
      <c r="DD525">
        <v>1656081786.6</v>
      </c>
      <c r="DE525">
        <v>0</v>
      </c>
      <c r="DF525">
        <v>0.447</v>
      </c>
      <c r="DG525">
        <v>0.012</v>
      </c>
      <c r="DH525">
        <v>1.816</v>
      </c>
      <c r="DI525">
        <v>-0.091</v>
      </c>
      <c r="DJ525">
        <v>420</v>
      </c>
      <c r="DK525">
        <v>13</v>
      </c>
      <c r="DL525">
        <v>0.64</v>
      </c>
      <c r="DM525">
        <v>0.22</v>
      </c>
      <c r="DN525">
        <v>-47.1501</v>
      </c>
      <c r="DO525">
        <v>-3.35257260787988</v>
      </c>
      <c r="DP525">
        <v>0.333518806066465</v>
      </c>
      <c r="DQ525">
        <v>0</v>
      </c>
      <c r="DR525">
        <v>1.94362475</v>
      </c>
      <c r="DS525">
        <v>-0.335435684802999</v>
      </c>
      <c r="DT525">
        <v>0.0331901391973203</v>
      </c>
      <c r="DU525">
        <v>0</v>
      </c>
      <c r="DV525">
        <v>0</v>
      </c>
      <c r="DW525">
        <v>2</v>
      </c>
      <c r="DX525" t="s">
        <v>357</v>
      </c>
      <c r="DY525">
        <v>2.80039</v>
      </c>
      <c r="DZ525">
        <v>2.71645</v>
      </c>
      <c r="EA525">
        <v>0.119086</v>
      </c>
      <c r="EB525">
        <v>0.123877</v>
      </c>
      <c r="EC525">
        <v>0.0883634</v>
      </c>
      <c r="ED525">
        <v>0.0828932</v>
      </c>
      <c r="EE525">
        <v>24495</v>
      </c>
      <c r="EF525">
        <v>21163.4</v>
      </c>
      <c r="EG525">
        <v>24928.3</v>
      </c>
      <c r="EH525">
        <v>23557.8</v>
      </c>
      <c r="EI525">
        <v>38875</v>
      </c>
      <c r="EJ525">
        <v>35811.5</v>
      </c>
      <c r="EK525">
        <v>45160.6</v>
      </c>
      <c r="EL525">
        <v>42092.8</v>
      </c>
      <c r="EM525">
        <v>1.6578</v>
      </c>
      <c r="EN525">
        <v>2.05947</v>
      </c>
      <c r="EO525">
        <v>-0.0618026</v>
      </c>
      <c r="EP525">
        <v>0</v>
      </c>
      <c r="EQ525">
        <v>29.482</v>
      </c>
      <c r="ER525">
        <v>999.9</v>
      </c>
      <c r="ES525">
        <v>26.608</v>
      </c>
      <c r="ET525">
        <v>42.127</v>
      </c>
      <c r="EU525">
        <v>28.9394</v>
      </c>
      <c r="EV525">
        <v>53.6984</v>
      </c>
      <c r="EW525">
        <v>33.8181</v>
      </c>
      <c r="EX525">
        <v>2</v>
      </c>
      <c r="EY525">
        <v>0.589822</v>
      </c>
      <c r="EZ525">
        <v>5.40737</v>
      </c>
      <c r="FA525">
        <v>20.1595</v>
      </c>
      <c r="FB525">
        <v>5.23361</v>
      </c>
      <c r="FC525">
        <v>11.992</v>
      </c>
      <c r="FD525">
        <v>4.9556</v>
      </c>
      <c r="FE525">
        <v>3.3039</v>
      </c>
      <c r="FF525">
        <v>9999</v>
      </c>
      <c r="FG525">
        <v>313.8</v>
      </c>
      <c r="FH525">
        <v>3963</v>
      </c>
      <c r="FI525">
        <v>9999</v>
      </c>
      <c r="FJ525">
        <v>1.86813</v>
      </c>
      <c r="FK525">
        <v>1.86401</v>
      </c>
      <c r="FL525">
        <v>1.87134</v>
      </c>
      <c r="FM525">
        <v>1.86257</v>
      </c>
      <c r="FN525">
        <v>1.86188</v>
      </c>
      <c r="FO525">
        <v>1.86818</v>
      </c>
      <c r="FP525">
        <v>1.85837</v>
      </c>
      <c r="FQ525">
        <v>1.86455</v>
      </c>
      <c r="FR525">
        <v>5</v>
      </c>
      <c r="FS525">
        <v>0</v>
      </c>
      <c r="FT525">
        <v>0</v>
      </c>
      <c r="FU525">
        <v>0</v>
      </c>
      <c r="FV525" t="s">
        <v>358</v>
      </c>
      <c r="FW525" t="s">
        <v>359</v>
      </c>
      <c r="FX525" t="s">
        <v>360</v>
      </c>
      <c r="FY525" t="s">
        <v>360</v>
      </c>
      <c r="FZ525" t="s">
        <v>360</v>
      </c>
      <c r="GA525" t="s">
        <v>360</v>
      </c>
      <c r="GB525">
        <v>0</v>
      </c>
      <c r="GC525">
        <v>100</v>
      </c>
      <c r="GD525">
        <v>100</v>
      </c>
      <c r="GE525">
        <v>1.942</v>
      </c>
      <c r="GF525">
        <v>0.0516</v>
      </c>
      <c r="GG525">
        <v>0.394990895927804</v>
      </c>
      <c r="GH525">
        <v>0.00311535208462502</v>
      </c>
      <c r="GI525">
        <v>-2.16445174003142e-06</v>
      </c>
      <c r="GJ525">
        <v>9.0383515404126e-10</v>
      </c>
      <c r="GK525">
        <v>0.0515542376217994</v>
      </c>
      <c r="GL525">
        <v>0</v>
      </c>
      <c r="GM525">
        <v>0</v>
      </c>
      <c r="GN525">
        <v>0</v>
      </c>
      <c r="GO525">
        <v>18</v>
      </c>
      <c r="GP525">
        <v>2154</v>
      </c>
      <c r="GQ525">
        <v>2</v>
      </c>
      <c r="GR525">
        <v>17</v>
      </c>
      <c r="GS525">
        <v>1643.9</v>
      </c>
      <c r="GT525">
        <v>1644.1</v>
      </c>
      <c r="GU525">
        <v>2.33643</v>
      </c>
      <c r="GV525">
        <v>2.38647</v>
      </c>
      <c r="GW525">
        <v>1.99829</v>
      </c>
      <c r="GX525">
        <v>2.65747</v>
      </c>
      <c r="GY525">
        <v>2.09351</v>
      </c>
      <c r="GZ525">
        <v>2.40845</v>
      </c>
      <c r="HA525">
        <v>45.921</v>
      </c>
      <c r="HB525">
        <v>14.027</v>
      </c>
      <c r="HC525">
        <v>18</v>
      </c>
      <c r="HD525">
        <v>398.775</v>
      </c>
      <c r="HE525">
        <v>671.235</v>
      </c>
      <c r="HF525">
        <v>22.9999</v>
      </c>
      <c r="HG525">
        <v>34.6741</v>
      </c>
      <c r="HH525">
        <v>30.0006</v>
      </c>
      <c r="HI525">
        <v>34.4791</v>
      </c>
      <c r="HJ525">
        <v>34.4663</v>
      </c>
      <c r="HK525">
        <v>46.7794</v>
      </c>
      <c r="HL525">
        <v>20.2614</v>
      </c>
      <c r="HM525">
        <v>2.93619</v>
      </c>
      <c r="HN525">
        <v>23</v>
      </c>
      <c r="HO525">
        <v>857.359</v>
      </c>
      <c r="HP525">
        <v>22.9454</v>
      </c>
      <c r="HQ525">
        <v>95.509</v>
      </c>
      <c r="HR525">
        <v>98.9045</v>
      </c>
    </row>
    <row r="526" spans="1:226">
      <c r="A526">
        <v>510</v>
      </c>
      <c r="B526">
        <v>1656180435.6</v>
      </c>
      <c r="C526">
        <v>10639.0999999046</v>
      </c>
      <c r="D526" t="s">
        <v>1383</v>
      </c>
      <c r="E526" t="s">
        <v>1384</v>
      </c>
      <c r="F526">
        <v>5</v>
      </c>
      <c r="G526" t="s">
        <v>1286</v>
      </c>
      <c r="H526" t="s">
        <v>354</v>
      </c>
      <c r="I526">
        <v>1656180428.1</v>
      </c>
      <c r="J526">
        <f>(K526)/1000</f>
        <v>0</v>
      </c>
      <c r="K526">
        <f>IF(BF526, AN526, AH526)</f>
        <v>0</v>
      </c>
      <c r="L526">
        <f>IF(BF526, AI526, AG526)</f>
        <v>0</v>
      </c>
      <c r="M526">
        <f>BH526 - IF(AU526&gt;1, L526*BB526*100.0/(AW526*BV526), 0)</f>
        <v>0</v>
      </c>
      <c r="N526">
        <f>((T526-J526/2)*M526-L526)/(T526+J526/2)</f>
        <v>0</v>
      </c>
      <c r="O526">
        <f>N526*(BO526+BP526)/1000.0</f>
        <v>0</v>
      </c>
      <c r="P526">
        <f>(BH526 - IF(AU526&gt;1, L526*BB526*100.0/(AW526*BV526), 0))*(BO526+BP526)/1000.0</f>
        <v>0</v>
      </c>
      <c r="Q526">
        <f>2.0/((1/S526-1/R526)+SIGN(S526)*SQRT((1/S526-1/R526)*(1/S526-1/R526) + 4*BC526/((BC526+1)*(BC526+1))*(2*1/S526*1/R526-1/R526*1/R526)))</f>
        <v>0</v>
      </c>
      <c r="R526">
        <f>IF(LEFT(BD526,1)&lt;&gt;"0",IF(LEFT(BD526,1)="1",3.0,BE526),$D$5+$E$5*(BV526*BO526/($K$5*1000))+$F$5*(BV526*BO526/($K$5*1000))*MAX(MIN(BB526,$J$5),$I$5)*MAX(MIN(BB526,$J$5),$I$5)+$G$5*MAX(MIN(BB526,$J$5),$I$5)*(BV526*BO526/($K$5*1000))+$H$5*(BV526*BO526/($K$5*1000))*(BV526*BO526/($K$5*1000)))</f>
        <v>0</v>
      </c>
      <c r="S526">
        <f>J526*(1000-(1000*0.61365*exp(17.502*W526/(240.97+W526))/(BO526+BP526)+BJ526)/2)/(1000*0.61365*exp(17.502*W526/(240.97+W526))/(BO526+BP526)-BJ526)</f>
        <v>0</v>
      </c>
      <c r="T526">
        <f>1/((BC526+1)/(Q526/1.6)+1/(R526/1.37)) + BC526/((BC526+1)/(Q526/1.6) + BC526/(R526/1.37))</f>
        <v>0</v>
      </c>
      <c r="U526">
        <f>(AX526*BA526)</f>
        <v>0</v>
      </c>
      <c r="V526">
        <f>(BQ526+(U526+2*0.95*5.67E-8*(((BQ526+$B$7)+273)^4-(BQ526+273)^4)-44100*J526)/(1.84*29.3*R526+8*0.95*5.67E-8*(BQ526+273)^3))</f>
        <v>0</v>
      </c>
      <c r="W526">
        <f>($C$7*BR526+$D$7*BS526+$E$7*V526)</f>
        <v>0</v>
      </c>
      <c r="X526">
        <f>0.61365*exp(17.502*W526/(240.97+W526))</f>
        <v>0</v>
      </c>
      <c r="Y526">
        <f>(Z526/AA526*100)</f>
        <v>0</v>
      </c>
      <c r="Z526">
        <f>BJ526*(BO526+BP526)/1000</f>
        <v>0</v>
      </c>
      <c r="AA526">
        <f>0.61365*exp(17.502*BQ526/(240.97+BQ526))</f>
        <v>0</v>
      </c>
      <c r="AB526">
        <f>(X526-BJ526*(BO526+BP526)/1000)</f>
        <v>0</v>
      </c>
      <c r="AC526">
        <f>(-J526*44100)</f>
        <v>0</v>
      </c>
      <c r="AD526">
        <f>2*29.3*R526*0.92*(BQ526-W526)</f>
        <v>0</v>
      </c>
      <c r="AE526">
        <f>2*0.95*5.67E-8*(((BQ526+$B$7)+273)^4-(W526+273)^4)</f>
        <v>0</v>
      </c>
      <c r="AF526">
        <f>U526+AE526+AC526+AD526</f>
        <v>0</v>
      </c>
      <c r="AG526">
        <f>BN526*AU526*(BI526-BH526*(1000-AU526*BK526)/(1000-AU526*BJ526))/(100*BB526)</f>
        <v>0</v>
      </c>
      <c r="AH526">
        <f>1000*BN526*AU526*(BJ526-BK526)/(100*BB526*(1000-AU526*BJ526))</f>
        <v>0</v>
      </c>
      <c r="AI526">
        <f>(AJ526 - AK526 - BO526*1E3/(8.314*(BQ526+273.15)) * AM526/BN526 * AL526) * BN526/(100*BB526) * (1000 - BK526)/1000</f>
        <v>0</v>
      </c>
      <c r="AJ526">
        <v>858.997149837655</v>
      </c>
      <c r="AK526">
        <v>821.243896969697</v>
      </c>
      <c r="AL526">
        <v>3.40208553013487</v>
      </c>
      <c r="AM526">
        <v>66.8780440013379</v>
      </c>
      <c r="AN526">
        <f>(AP526 - AO526 + BO526*1E3/(8.314*(BQ526+273.15)) * AR526/BN526 * AQ526) * BN526/(100*BB526) * 1000/(1000 - AP526)</f>
        <v>0</v>
      </c>
      <c r="AO526">
        <v>22.8944280818737</v>
      </c>
      <c r="AP526">
        <v>24.7923951048951</v>
      </c>
      <c r="AQ526">
        <v>9.77974819771632e-05</v>
      </c>
      <c r="AR526">
        <v>78.9649868564254</v>
      </c>
      <c r="AS526">
        <v>38</v>
      </c>
      <c r="AT526">
        <v>8</v>
      </c>
      <c r="AU526">
        <f>IF(AS526*$H$13&gt;=AW526,1.0,(AW526/(AW526-AS526*$H$13)))</f>
        <v>0</v>
      </c>
      <c r="AV526">
        <f>(AU526-1)*100</f>
        <v>0</v>
      </c>
      <c r="AW526">
        <f>MAX(0,($B$13+$C$13*BV526)/(1+$D$13*BV526)*BO526/(BQ526+273)*$E$13)</f>
        <v>0</v>
      </c>
      <c r="AX526">
        <f>$B$11*BW526+$C$11*BX526+$F$11*CI526*(1-CL526)</f>
        <v>0</v>
      </c>
      <c r="AY526">
        <f>AX526*AZ526</f>
        <v>0</v>
      </c>
      <c r="AZ526">
        <f>($B$11*$D$9+$C$11*$D$9+$F$11*((CV526+CN526)/MAX(CV526+CN526+CW526, 0.1)*$I$9+CW526/MAX(CV526+CN526+CW526, 0.1)*$J$9))/($B$11+$C$11+$F$11)</f>
        <v>0</v>
      </c>
      <c r="BA526">
        <f>($B$11*$K$9+$C$11*$K$9+$F$11*((CV526+CN526)/MAX(CV526+CN526+CW526, 0.1)*$P$9+CW526/MAX(CV526+CN526+CW526, 0.1)*$Q$9))/($B$11+$C$11+$F$11)</f>
        <v>0</v>
      </c>
      <c r="BB526">
        <v>2.18</v>
      </c>
      <c r="BC526">
        <v>0.5</v>
      </c>
      <c r="BD526" t="s">
        <v>355</v>
      </c>
      <c r="BE526">
        <v>2</v>
      </c>
      <c r="BF526" t="b">
        <v>1</v>
      </c>
      <c r="BG526">
        <v>1656180428.1</v>
      </c>
      <c r="BH526">
        <v>777.628740740741</v>
      </c>
      <c r="BI526">
        <v>825.250481481481</v>
      </c>
      <c r="BJ526">
        <v>24.7915851851852</v>
      </c>
      <c r="BK526">
        <v>22.8856777777778</v>
      </c>
      <c r="BL526">
        <v>775.69762962963</v>
      </c>
      <c r="BM526">
        <v>24.7400333333333</v>
      </c>
      <c r="BN526">
        <v>500.005777777778</v>
      </c>
      <c r="BO526">
        <v>76.3011703703704</v>
      </c>
      <c r="BP526">
        <v>0.0999447444444445</v>
      </c>
      <c r="BQ526">
        <v>28.0632592592593</v>
      </c>
      <c r="BR526">
        <v>28.4131296296296</v>
      </c>
      <c r="BS526">
        <v>999.9</v>
      </c>
      <c r="BT526">
        <v>0</v>
      </c>
      <c r="BU526">
        <v>0</v>
      </c>
      <c r="BV526">
        <v>10007.6833333333</v>
      </c>
      <c r="BW526">
        <v>0</v>
      </c>
      <c r="BX526">
        <v>1939.89740740741</v>
      </c>
      <c r="BY526">
        <v>-47.6217481481481</v>
      </c>
      <c r="BZ526">
        <v>797.397629629629</v>
      </c>
      <c r="CA526">
        <v>844.579518518519</v>
      </c>
      <c r="CB526">
        <v>1.90591</v>
      </c>
      <c r="CC526">
        <v>825.250481481481</v>
      </c>
      <c r="CD526">
        <v>22.8856777777778</v>
      </c>
      <c r="CE526">
        <v>1.89162703703704</v>
      </c>
      <c r="CF526">
        <v>1.74620444444444</v>
      </c>
      <c r="CG526">
        <v>16.5652444444444</v>
      </c>
      <c r="CH526">
        <v>15.313362962963</v>
      </c>
      <c r="CI526">
        <v>1999.97407407407</v>
      </c>
      <c r="CJ526">
        <v>0.979992888888889</v>
      </c>
      <c r="CK526">
        <v>0.0200069814814815</v>
      </c>
      <c r="CL526">
        <v>0</v>
      </c>
      <c r="CM526">
        <v>2.41012592592593</v>
      </c>
      <c r="CN526">
        <v>0</v>
      </c>
      <c r="CO526">
        <v>2984.74333333333</v>
      </c>
      <c r="CP526">
        <v>16705.1555555556</v>
      </c>
      <c r="CQ526">
        <v>47.854</v>
      </c>
      <c r="CR526">
        <v>50.312</v>
      </c>
      <c r="CS526">
        <v>48.9278148148148</v>
      </c>
      <c r="CT526">
        <v>47.937</v>
      </c>
      <c r="CU526">
        <v>47.125</v>
      </c>
      <c r="CV526">
        <v>1959.96296296296</v>
      </c>
      <c r="CW526">
        <v>40.0111111111111</v>
      </c>
      <c r="CX526">
        <v>0</v>
      </c>
      <c r="CY526">
        <v>1656180434.4</v>
      </c>
      <c r="CZ526">
        <v>0</v>
      </c>
      <c r="DA526">
        <v>0</v>
      </c>
      <c r="DB526" t="s">
        <v>356</v>
      </c>
      <c r="DC526">
        <v>1656081796.1</v>
      </c>
      <c r="DD526">
        <v>1656081786.6</v>
      </c>
      <c r="DE526">
        <v>0</v>
      </c>
      <c r="DF526">
        <v>0.447</v>
      </c>
      <c r="DG526">
        <v>0.012</v>
      </c>
      <c r="DH526">
        <v>1.816</v>
      </c>
      <c r="DI526">
        <v>-0.091</v>
      </c>
      <c r="DJ526">
        <v>420</v>
      </c>
      <c r="DK526">
        <v>13</v>
      </c>
      <c r="DL526">
        <v>0.64</v>
      </c>
      <c r="DM526">
        <v>0.22</v>
      </c>
      <c r="DN526">
        <v>-47.4301725</v>
      </c>
      <c r="DO526">
        <v>-3.62647317073169</v>
      </c>
      <c r="DP526">
        <v>0.358224159561788</v>
      </c>
      <c r="DQ526">
        <v>0</v>
      </c>
      <c r="DR526">
        <v>1.92271675</v>
      </c>
      <c r="DS526">
        <v>-0.228645590994374</v>
      </c>
      <c r="DT526">
        <v>0.0247001387027988</v>
      </c>
      <c r="DU526">
        <v>0</v>
      </c>
      <c r="DV526">
        <v>0</v>
      </c>
      <c r="DW526">
        <v>2</v>
      </c>
      <c r="DX526" t="s">
        <v>357</v>
      </c>
      <c r="DY526">
        <v>2.80003</v>
      </c>
      <c r="DZ526">
        <v>2.71638</v>
      </c>
      <c r="EA526">
        <v>0.120771</v>
      </c>
      <c r="EB526">
        <v>0.125498</v>
      </c>
      <c r="EC526">
        <v>0.0883501</v>
      </c>
      <c r="ED526">
        <v>0.082904</v>
      </c>
      <c r="EE526">
        <v>24448.1</v>
      </c>
      <c r="EF526">
        <v>21123.9</v>
      </c>
      <c r="EG526">
        <v>24928.3</v>
      </c>
      <c r="EH526">
        <v>23557.5</v>
      </c>
      <c r="EI526">
        <v>38875.2</v>
      </c>
      <c r="EJ526">
        <v>35810.9</v>
      </c>
      <c r="EK526">
        <v>45160</v>
      </c>
      <c r="EL526">
        <v>42092.6</v>
      </c>
      <c r="EM526">
        <v>1.65772</v>
      </c>
      <c r="EN526">
        <v>2.05942</v>
      </c>
      <c r="EO526">
        <v>-0.0667572</v>
      </c>
      <c r="EP526">
        <v>0</v>
      </c>
      <c r="EQ526">
        <v>29.4775</v>
      </c>
      <c r="ER526">
        <v>999.9</v>
      </c>
      <c r="ES526">
        <v>26.608</v>
      </c>
      <c r="ET526">
        <v>42.127</v>
      </c>
      <c r="EU526">
        <v>28.9383</v>
      </c>
      <c r="EV526">
        <v>53.2584</v>
      </c>
      <c r="EW526">
        <v>33.9062</v>
      </c>
      <c r="EX526">
        <v>2</v>
      </c>
      <c r="EY526">
        <v>0.590358</v>
      </c>
      <c r="EZ526">
        <v>5.41724</v>
      </c>
      <c r="FA526">
        <v>20.1591</v>
      </c>
      <c r="FB526">
        <v>5.23391</v>
      </c>
      <c r="FC526">
        <v>11.992</v>
      </c>
      <c r="FD526">
        <v>4.9547</v>
      </c>
      <c r="FE526">
        <v>3.30393</v>
      </c>
      <c r="FF526">
        <v>9999</v>
      </c>
      <c r="FG526">
        <v>313.8</v>
      </c>
      <c r="FH526">
        <v>3963</v>
      </c>
      <c r="FI526">
        <v>9999</v>
      </c>
      <c r="FJ526">
        <v>1.86813</v>
      </c>
      <c r="FK526">
        <v>1.86401</v>
      </c>
      <c r="FL526">
        <v>1.87134</v>
      </c>
      <c r="FM526">
        <v>1.86257</v>
      </c>
      <c r="FN526">
        <v>1.86188</v>
      </c>
      <c r="FO526">
        <v>1.86822</v>
      </c>
      <c r="FP526">
        <v>1.85837</v>
      </c>
      <c r="FQ526">
        <v>1.86457</v>
      </c>
      <c r="FR526">
        <v>5</v>
      </c>
      <c r="FS526">
        <v>0</v>
      </c>
      <c r="FT526">
        <v>0</v>
      </c>
      <c r="FU526">
        <v>0</v>
      </c>
      <c r="FV526" t="s">
        <v>358</v>
      </c>
      <c r="FW526" t="s">
        <v>359</v>
      </c>
      <c r="FX526" t="s">
        <v>360</v>
      </c>
      <c r="FY526" t="s">
        <v>360</v>
      </c>
      <c r="FZ526" t="s">
        <v>360</v>
      </c>
      <c r="GA526" t="s">
        <v>360</v>
      </c>
      <c r="GB526">
        <v>0</v>
      </c>
      <c r="GC526">
        <v>100</v>
      </c>
      <c r="GD526">
        <v>100</v>
      </c>
      <c r="GE526">
        <v>1.966</v>
      </c>
      <c r="GF526">
        <v>0.0516</v>
      </c>
      <c r="GG526">
        <v>0.394990895927804</v>
      </c>
      <c r="GH526">
        <v>0.00311535208462502</v>
      </c>
      <c r="GI526">
        <v>-2.16445174003142e-06</v>
      </c>
      <c r="GJ526">
        <v>9.0383515404126e-10</v>
      </c>
      <c r="GK526">
        <v>0.0515542376217994</v>
      </c>
      <c r="GL526">
        <v>0</v>
      </c>
      <c r="GM526">
        <v>0</v>
      </c>
      <c r="GN526">
        <v>0</v>
      </c>
      <c r="GO526">
        <v>18</v>
      </c>
      <c r="GP526">
        <v>2154</v>
      </c>
      <c r="GQ526">
        <v>2</v>
      </c>
      <c r="GR526">
        <v>17</v>
      </c>
      <c r="GS526">
        <v>1644</v>
      </c>
      <c r="GT526">
        <v>1644.2</v>
      </c>
      <c r="GU526">
        <v>2.36938</v>
      </c>
      <c r="GV526">
        <v>2.39136</v>
      </c>
      <c r="GW526">
        <v>1.99829</v>
      </c>
      <c r="GX526">
        <v>2.65747</v>
      </c>
      <c r="GY526">
        <v>2.09351</v>
      </c>
      <c r="GZ526">
        <v>2.41333</v>
      </c>
      <c r="HA526">
        <v>45.921</v>
      </c>
      <c r="HB526">
        <v>14.027</v>
      </c>
      <c r="HC526">
        <v>18</v>
      </c>
      <c r="HD526">
        <v>398.764</v>
      </c>
      <c r="HE526">
        <v>671.236</v>
      </c>
      <c r="HF526">
        <v>23.0012</v>
      </c>
      <c r="HG526">
        <v>34.6804</v>
      </c>
      <c r="HH526">
        <v>30.0005</v>
      </c>
      <c r="HI526">
        <v>34.4845</v>
      </c>
      <c r="HJ526">
        <v>34.4703</v>
      </c>
      <c r="HK526">
        <v>47.434</v>
      </c>
      <c r="HL526">
        <v>20.2614</v>
      </c>
      <c r="HM526">
        <v>2.93619</v>
      </c>
      <c r="HN526">
        <v>23</v>
      </c>
      <c r="HO526">
        <v>870.961</v>
      </c>
      <c r="HP526">
        <v>22.9697</v>
      </c>
      <c r="HQ526">
        <v>95.5082</v>
      </c>
      <c r="HR526">
        <v>98.9037</v>
      </c>
    </row>
    <row r="527" spans="1:226">
      <c r="A527">
        <v>511</v>
      </c>
      <c r="B527">
        <v>1656180440.6</v>
      </c>
      <c r="C527">
        <v>10644.0999999046</v>
      </c>
      <c r="D527" t="s">
        <v>1385</v>
      </c>
      <c r="E527" t="s">
        <v>1386</v>
      </c>
      <c r="F527">
        <v>5</v>
      </c>
      <c r="G527" t="s">
        <v>1286</v>
      </c>
      <c r="H527" t="s">
        <v>354</v>
      </c>
      <c r="I527">
        <v>1656180432.81429</v>
      </c>
      <c r="J527">
        <f>(K527)/1000</f>
        <v>0</v>
      </c>
      <c r="K527">
        <f>IF(BF527, AN527, AH527)</f>
        <v>0</v>
      </c>
      <c r="L527">
        <f>IF(BF527, AI527, AG527)</f>
        <v>0</v>
      </c>
      <c r="M527">
        <f>BH527 - IF(AU527&gt;1, L527*BB527*100.0/(AW527*BV527), 0)</f>
        <v>0</v>
      </c>
      <c r="N527">
        <f>((T527-J527/2)*M527-L527)/(T527+J527/2)</f>
        <v>0</v>
      </c>
      <c r="O527">
        <f>N527*(BO527+BP527)/1000.0</f>
        <v>0</v>
      </c>
      <c r="P527">
        <f>(BH527 - IF(AU527&gt;1, L527*BB527*100.0/(AW527*BV527), 0))*(BO527+BP527)/1000.0</f>
        <v>0</v>
      </c>
      <c r="Q527">
        <f>2.0/((1/S527-1/R527)+SIGN(S527)*SQRT((1/S527-1/R527)*(1/S527-1/R527) + 4*BC527/((BC527+1)*(BC527+1))*(2*1/S527*1/R527-1/R527*1/R527)))</f>
        <v>0</v>
      </c>
      <c r="R527">
        <f>IF(LEFT(BD527,1)&lt;&gt;"0",IF(LEFT(BD527,1)="1",3.0,BE527),$D$5+$E$5*(BV527*BO527/($K$5*1000))+$F$5*(BV527*BO527/($K$5*1000))*MAX(MIN(BB527,$J$5),$I$5)*MAX(MIN(BB527,$J$5),$I$5)+$G$5*MAX(MIN(BB527,$J$5),$I$5)*(BV527*BO527/($K$5*1000))+$H$5*(BV527*BO527/($K$5*1000))*(BV527*BO527/($K$5*1000)))</f>
        <v>0</v>
      </c>
      <c r="S527">
        <f>J527*(1000-(1000*0.61365*exp(17.502*W527/(240.97+W527))/(BO527+BP527)+BJ527)/2)/(1000*0.61365*exp(17.502*W527/(240.97+W527))/(BO527+BP527)-BJ527)</f>
        <v>0</v>
      </c>
      <c r="T527">
        <f>1/((BC527+1)/(Q527/1.6)+1/(R527/1.37)) + BC527/((BC527+1)/(Q527/1.6) + BC527/(R527/1.37))</f>
        <v>0</v>
      </c>
      <c r="U527">
        <f>(AX527*BA527)</f>
        <v>0</v>
      </c>
      <c r="V527">
        <f>(BQ527+(U527+2*0.95*5.67E-8*(((BQ527+$B$7)+273)^4-(BQ527+273)^4)-44100*J527)/(1.84*29.3*R527+8*0.95*5.67E-8*(BQ527+273)^3))</f>
        <v>0</v>
      </c>
      <c r="W527">
        <f>($C$7*BR527+$D$7*BS527+$E$7*V527)</f>
        <v>0</v>
      </c>
      <c r="X527">
        <f>0.61365*exp(17.502*W527/(240.97+W527))</f>
        <v>0</v>
      </c>
      <c r="Y527">
        <f>(Z527/AA527*100)</f>
        <v>0</v>
      </c>
      <c r="Z527">
        <f>BJ527*(BO527+BP527)/1000</f>
        <v>0</v>
      </c>
      <c r="AA527">
        <f>0.61365*exp(17.502*BQ527/(240.97+BQ527))</f>
        <v>0</v>
      </c>
      <c r="AB527">
        <f>(X527-BJ527*(BO527+BP527)/1000)</f>
        <v>0</v>
      </c>
      <c r="AC527">
        <f>(-J527*44100)</f>
        <v>0</v>
      </c>
      <c r="AD527">
        <f>2*29.3*R527*0.92*(BQ527-W527)</f>
        <v>0</v>
      </c>
      <c r="AE527">
        <f>2*0.95*5.67E-8*(((BQ527+$B$7)+273)^4-(W527+273)^4)</f>
        <v>0</v>
      </c>
      <c r="AF527">
        <f>U527+AE527+AC527+AD527</f>
        <v>0</v>
      </c>
      <c r="AG527">
        <f>BN527*AU527*(BI527-BH527*(1000-AU527*BK527)/(1000-AU527*BJ527))/(100*BB527)</f>
        <v>0</v>
      </c>
      <c r="AH527">
        <f>1000*BN527*AU527*(BJ527-BK527)/(100*BB527*(1000-AU527*BJ527))</f>
        <v>0</v>
      </c>
      <c r="AI527">
        <f>(AJ527 - AK527 - BO527*1E3/(8.314*(BQ527+273.15)) * AM527/BN527 * AL527) * BN527/(100*BB527) * (1000 - BK527)/1000</f>
        <v>0</v>
      </c>
      <c r="AJ527">
        <v>875.507886026936</v>
      </c>
      <c r="AK527">
        <v>837.824333333333</v>
      </c>
      <c r="AL527">
        <v>3.29480550141222</v>
      </c>
      <c r="AM527">
        <v>66.8780440013379</v>
      </c>
      <c r="AN527">
        <f>(AP527 - AO527 + BO527*1E3/(8.314*(BQ527+273.15)) * AR527/BN527 * AQ527) * BN527/(100*BB527) * 1000/(1000 - AP527)</f>
        <v>0</v>
      </c>
      <c r="AO527">
        <v>22.8985462177288</v>
      </c>
      <c r="AP527">
        <v>24.786013986014</v>
      </c>
      <c r="AQ527">
        <v>-0.000107799886334605</v>
      </c>
      <c r="AR527">
        <v>78.9649868564254</v>
      </c>
      <c r="AS527">
        <v>38</v>
      </c>
      <c r="AT527">
        <v>8</v>
      </c>
      <c r="AU527">
        <f>IF(AS527*$H$13&gt;=AW527,1.0,(AW527/(AW527-AS527*$H$13)))</f>
        <v>0</v>
      </c>
      <c r="AV527">
        <f>(AU527-1)*100</f>
        <v>0</v>
      </c>
      <c r="AW527">
        <f>MAX(0,($B$13+$C$13*BV527)/(1+$D$13*BV527)*BO527/(BQ527+273)*$E$13)</f>
        <v>0</v>
      </c>
      <c r="AX527">
        <f>$B$11*BW527+$C$11*BX527+$F$11*CI527*(1-CL527)</f>
        <v>0</v>
      </c>
      <c r="AY527">
        <f>AX527*AZ527</f>
        <v>0</v>
      </c>
      <c r="AZ527">
        <f>($B$11*$D$9+$C$11*$D$9+$F$11*((CV527+CN527)/MAX(CV527+CN527+CW527, 0.1)*$I$9+CW527/MAX(CV527+CN527+CW527, 0.1)*$J$9))/($B$11+$C$11+$F$11)</f>
        <v>0</v>
      </c>
      <c r="BA527">
        <f>($B$11*$K$9+$C$11*$K$9+$F$11*((CV527+CN527)/MAX(CV527+CN527+CW527, 0.1)*$P$9+CW527/MAX(CV527+CN527+CW527, 0.1)*$Q$9))/($B$11+$C$11+$F$11)</f>
        <v>0</v>
      </c>
      <c r="BB527">
        <v>2.18</v>
      </c>
      <c r="BC527">
        <v>0.5</v>
      </c>
      <c r="BD527" t="s">
        <v>355</v>
      </c>
      <c r="BE527">
        <v>2</v>
      </c>
      <c r="BF527" t="b">
        <v>1</v>
      </c>
      <c r="BG527">
        <v>1656180432.81429</v>
      </c>
      <c r="BH527">
        <v>793.201214285714</v>
      </c>
      <c r="BI527">
        <v>840.861464285714</v>
      </c>
      <c r="BJ527">
        <v>24.79295</v>
      </c>
      <c r="BK527">
        <v>22.8953964285714</v>
      </c>
      <c r="BL527">
        <v>791.248535714286</v>
      </c>
      <c r="BM527">
        <v>24.7413964285714</v>
      </c>
      <c r="BN527">
        <v>500.002178571429</v>
      </c>
      <c r="BO527">
        <v>76.301475</v>
      </c>
      <c r="BP527">
        <v>0.0999925535714286</v>
      </c>
      <c r="BQ527">
        <v>28.0642535714286</v>
      </c>
      <c r="BR527">
        <v>28.4317464285714</v>
      </c>
      <c r="BS527">
        <v>999.9</v>
      </c>
      <c r="BT527">
        <v>0</v>
      </c>
      <c r="BU527">
        <v>0</v>
      </c>
      <c r="BV527">
        <v>10010.5082142857</v>
      </c>
      <c r="BW527">
        <v>0</v>
      </c>
      <c r="BX527">
        <v>2033.66214285714</v>
      </c>
      <c r="BY527">
        <v>-47.6602821428572</v>
      </c>
      <c r="BZ527">
        <v>813.366928571429</v>
      </c>
      <c r="CA527">
        <v>860.564607142857</v>
      </c>
      <c r="CB527">
        <v>1.89755928571429</v>
      </c>
      <c r="CC527">
        <v>840.861464285714</v>
      </c>
      <c r="CD527">
        <v>22.8953964285714</v>
      </c>
      <c r="CE527">
        <v>1.89173857142857</v>
      </c>
      <c r="CF527">
        <v>1.7469525</v>
      </c>
      <c r="CG527">
        <v>16.566175</v>
      </c>
      <c r="CH527">
        <v>15.3200392857143</v>
      </c>
      <c r="CI527">
        <v>1999.99392857143</v>
      </c>
      <c r="CJ527">
        <v>0.979993178571428</v>
      </c>
      <c r="CK527">
        <v>0.0200066821428571</v>
      </c>
      <c r="CL527">
        <v>0</v>
      </c>
      <c r="CM527">
        <v>2.42351071428571</v>
      </c>
      <c r="CN527">
        <v>0</v>
      </c>
      <c r="CO527">
        <v>2995.0475</v>
      </c>
      <c r="CP527">
        <v>16705.325</v>
      </c>
      <c r="CQ527">
        <v>47.857</v>
      </c>
      <c r="CR527">
        <v>50.312</v>
      </c>
      <c r="CS527">
        <v>48.9281428571428</v>
      </c>
      <c r="CT527">
        <v>47.937</v>
      </c>
      <c r="CU527">
        <v>47.1272142857143</v>
      </c>
      <c r="CV527">
        <v>1959.98321428571</v>
      </c>
      <c r="CW527">
        <v>40.0107142857143</v>
      </c>
      <c r="CX527">
        <v>0</v>
      </c>
      <c r="CY527">
        <v>1656180439.8</v>
      </c>
      <c r="CZ527">
        <v>0</v>
      </c>
      <c r="DA527">
        <v>0</v>
      </c>
      <c r="DB527" t="s">
        <v>356</v>
      </c>
      <c r="DC527">
        <v>1656081796.1</v>
      </c>
      <c r="DD527">
        <v>1656081786.6</v>
      </c>
      <c r="DE527">
        <v>0</v>
      </c>
      <c r="DF527">
        <v>0.447</v>
      </c>
      <c r="DG527">
        <v>0.012</v>
      </c>
      <c r="DH527">
        <v>1.816</v>
      </c>
      <c r="DI527">
        <v>-0.091</v>
      </c>
      <c r="DJ527">
        <v>420</v>
      </c>
      <c r="DK527">
        <v>13</v>
      </c>
      <c r="DL527">
        <v>0.64</v>
      </c>
      <c r="DM527">
        <v>0.22</v>
      </c>
      <c r="DN527">
        <v>-47.5642675</v>
      </c>
      <c r="DO527">
        <v>-1.59303602251397</v>
      </c>
      <c r="DP527">
        <v>0.294422028207384</v>
      </c>
      <c r="DQ527">
        <v>0</v>
      </c>
      <c r="DR527">
        <v>1.90563225</v>
      </c>
      <c r="DS527">
        <v>-0.134706754221395</v>
      </c>
      <c r="DT527">
        <v>0.0159005110747265</v>
      </c>
      <c r="DU527">
        <v>0</v>
      </c>
      <c r="DV527">
        <v>0</v>
      </c>
      <c r="DW527">
        <v>2</v>
      </c>
      <c r="DX527" t="s">
        <v>357</v>
      </c>
      <c r="DY527">
        <v>2.80075</v>
      </c>
      <c r="DZ527">
        <v>2.71671</v>
      </c>
      <c r="EA527">
        <v>0.122398</v>
      </c>
      <c r="EB527">
        <v>0.127013</v>
      </c>
      <c r="EC527">
        <v>0.0883343</v>
      </c>
      <c r="ED527">
        <v>0.0829017</v>
      </c>
      <c r="EE527">
        <v>24402.3</v>
      </c>
      <c r="EF527">
        <v>21087.2</v>
      </c>
      <c r="EG527">
        <v>24927.8</v>
      </c>
      <c r="EH527">
        <v>23557.5</v>
      </c>
      <c r="EI527">
        <v>38875.5</v>
      </c>
      <c r="EJ527">
        <v>35811</v>
      </c>
      <c r="EK527">
        <v>45159.6</v>
      </c>
      <c r="EL527">
        <v>42092.5</v>
      </c>
      <c r="EM527">
        <v>1.6582</v>
      </c>
      <c r="EN527">
        <v>2.05915</v>
      </c>
      <c r="EO527">
        <v>-0.0565499</v>
      </c>
      <c r="EP527">
        <v>0</v>
      </c>
      <c r="EQ527">
        <v>29.4718</v>
      </c>
      <c r="ER527">
        <v>999.9</v>
      </c>
      <c r="ES527">
        <v>26.608</v>
      </c>
      <c r="ET527">
        <v>42.127</v>
      </c>
      <c r="EU527">
        <v>28.9394</v>
      </c>
      <c r="EV527">
        <v>53.2084</v>
      </c>
      <c r="EW527">
        <v>33.7821</v>
      </c>
      <c r="EX527">
        <v>2</v>
      </c>
      <c r="EY527">
        <v>0.590877</v>
      </c>
      <c r="EZ527">
        <v>5.42352</v>
      </c>
      <c r="FA527">
        <v>20.1589</v>
      </c>
      <c r="FB527">
        <v>5.23346</v>
      </c>
      <c r="FC527">
        <v>11.992</v>
      </c>
      <c r="FD527">
        <v>4.95535</v>
      </c>
      <c r="FE527">
        <v>3.30385</v>
      </c>
      <c r="FF527">
        <v>9999</v>
      </c>
      <c r="FG527">
        <v>313.8</v>
      </c>
      <c r="FH527">
        <v>3963.2</v>
      </c>
      <c r="FI527">
        <v>9999</v>
      </c>
      <c r="FJ527">
        <v>1.86813</v>
      </c>
      <c r="FK527">
        <v>1.86401</v>
      </c>
      <c r="FL527">
        <v>1.87134</v>
      </c>
      <c r="FM527">
        <v>1.86256</v>
      </c>
      <c r="FN527">
        <v>1.86188</v>
      </c>
      <c r="FO527">
        <v>1.86818</v>
      </c>
      <c r="FP527">
        <v>1.85837</v>
      </c>
      <c r="FQ527">
        <v>1.86455</v>
      </c>
      <c r="FR527">
        <v>5</v>
      </c>
      <c r="FS527">
        <v>0</v>
      </c>
      <c r="FT527">
        <v>0</v>
      </c>
      <c r="FU527">
        <v>0</v>
      </c>
      <c r="FV527" t="s">
        <v>358</v>
      </c>
      <c r="FW527" t="s">
        <v>359</v>
      </c>
      <c r="FX527" t="s">
        <v>360</v>
      </c>
      <c r="FY527" t="s">
        <v>360</v>
      </c>
      <c r="FZ527" t="s">
        <v>360</v>
      </c>
      <c r="GA527" t="s">
        <v>360</v>
      </c>
      <c r="GB527">
        <v>0</v>
      </c>
      <c r="GC527">
        <v>100</v>
      </c>
      <c r="GD527">
        <v>100</v>
      </c>
      <c r="GE527">
        <v>1.988</v>
      </c>
      <c r="GF527">
        <v>0.0516</v>
      </c>
      <c r="GG527">
        <v>0.394990895927804</v>
      </c>
      <c r="GH527">
        <v>0.00311535208462502</v>
      </c>
      <c r="GI527">
        <v>-2.16445174003142e-06</v>
      </c>
      <c r="GJ527">
        <v>9.0383515404126e-10</v>
      </c>
      <c r="GK527">
        <v>0.0515542376217994</v>
      </c>
      <c r="GL527">
        <v>0</v>
      </c>
      <c r="GM527">
        <v>0</v>
      </c>
      <c r="GN527">
        <v>0</v>
      </c>
      <c r="GO527">
        <v>18</v>
      </c>
      <c r="GP527">
        <v>2154</v>
      </c>
      <c r="GQ527">
        <v>2</v>
      </c>
      <c r="GR527">
        <v>17</v>
      </c>
      <c r="GS527">
        <v>1644.1</v>
      </c>
      <c r="GT527">
        <v>1644.2</v>
      </c>
      <c r="GU527">
        <v>2.40601</v>
      </c>
      <c r="GV527">
        <v>2.3938</v>
      </c>
      <c r="GW527">
        <v>1.99829</v>
      </c>
      <c r="GX527">
        <v>2.65869</v>
      </c>
      <c r="GY527">
        <v>2.09351</v>
      </c>
      <c r="GZ527">
        <v>2.42432</v>
      </c>
      <c r="HA527">
        <v>45.921</v>
      </c>
      <c r="HB527">
        <v>14.027</v>
      </c>
      <c r="HC527">
        <v>18</v>
      </c>
      <c r="HD527">
        <v>399.062</v>
      </c>
      <c r="HE527">
        <v>671.064</v>
      </c>
      <c r="HF527">
        <v>23.0012</v>
      </c>
      <c r="HG527">
        <v>34.6876</v>
      </c>
      <c r="HH527">
        <v>30.0006</v>
      </c>
      <c r="HI527">
        <v>34.4899</v>
      </c>
      <c r="HJ527">
        <v>34.4765</v>
      </c>
      <c r="HK527">
        <v>48.1611</v>
      </c>
      <c r="HL527">
        <v>20.2614</v>
      </c>
      <c r="HM527">
        <v>2.56013</v>
      </c>
      <c r="HN527">
        <v>23</v>
      </c>
      <c r="HO527">
        <v>891.281</v>
      </c>
      <c r="HP527">
        <v>22.9845</v>
      </c>
      <c r="HQ527">
        <v>95.507</v>
      </c>
      <c r="HR527">
        <v>98.9036</v>
      </c>
    </row>
    <row r="528" spans="1:226">
      <c r="A528">
        <v>512</v>
      </c>
      <c r="B528">
        <v>1656180445.6</v>
      </c>
      <c r="C528">
        <v>10649.0999999046</v>
      </c>
      <c r="D528" t="s">
        <v>1387</v>
      </c>
      <c r="E528" t="s">
        <v>1388</v>
      </c>
      <c r="F528">
        <v>5</v>
      </c>
      <c r="G528" t="s">
        <v>1286</v>
      </c>
      <c r="H528" t="s">
        <v>354</v>
      </c>
      <c r="I528">
        <v>1656180438.1</v>
      </c>
      <c r="J528">
        <f>(K528)/1000</f>
        <v>0</v>
      </c>
      <c r="K528">
        <f>IF(BF528, AN528, AH528)</f>
        <v>0</v>
      </c>
      <c r="L528">
        <f>IF(BF528, AI528, AG528)</f>
        <v>0</v>
      </c>
      <c r="M528">
        <f>BH528 - IF(AU528&gt;1, L528*BB528*100.0/(AW528*BV528), 0)</f>
        <v>0</v>
      </c>
      <c r="N528">
        <f>((T528-J528/2)*M528-L528)/(T528+J528/2)</f>
        <v>0</v>
      </c>
      <c r="O528">
        <f>N528*(BO528+BP528)/1000.0</f>
        <v>0</v>
      </c>
      <c r="P528">
        <f>(BH528 - IF(AU528&gt;1, L528*BB528*100.0/(AW528*BV528), 0))*(BO528+BP528)/1000.0</f>
        <v>0</v>
      </c>
      <c r="Q528">
        <f>2.0/((1/S528-1/R528)+SIGN(S528)*SQRT((1/S528-1/R528)*(1/S528-1/R528) + 4*BC528/((BC528+1)*(BC528+1))*(2*1/S528*1/R528-1/R528*1/R528)))</f>
        <v>0</v>
      </c>
      <c r="R528">
        <f>IF(LEFT(BD528,1)&lt;&gt;"0",IF(LEFT(BD528,1)="1",3.0,BE528),$D$5+$E$5*(BV528*BO528/($K$5*1000))+$F$5*(BV528*BO528/($K$5*1000))*MAX(MIN(BB528,$J$5),$I$5)*MAX(MIN(BB528,$J$5),$I$5)+$G$5*MAX(MIN(BB528,$J$5),$I$5)*(BV528*BO528/($K$5*1000))+$H$5*(BV528*BO528/($K$5*1000))*(BV528*BO528/($K$5*1000)))</f>
        <v>0</v>
      </c>
      <c r="S528">
        <f>J528*(1000-(1000*0.61365*exp(17.502*W528/(240.97+W528))/(BO528+BP528)+BJ528)/2)/(1000*0.61365*exp(17.502*W528/(240.97+W528))/(BO528+BP528)-BJ528)</f>
        <v>0</v>
      </c>
      <c r="T528">
        <f>1/((BC528+1)/(Q528/1.6)+1/(R528/1.37)) + BC528/((BC528+1)/(Q528/1.6) + BC528/(R528/1.37))</f>
        <v>0</v>
      </c>
      <c r="U528">
        <f>(AX528*BA528)</f>
        <v>0</v>
      </c>
      <c r="V528">
        <f>(BQ528+(U528+2*0.95*5.67E-8*(((BQ528+$B$7)+273)^4-(BQ528+273)^4)-44100*J528)/(1.84*29.3*R528+8*0.95*5.67E-8*(BQ528+273)^3))</f>
        <v>0</v>
      </c>
      <c r="W528">
        <f>($C$7*BR528+$D$7*BS528+$E$7*V528)</f>
        <v>0</v>
      </c>
      <c r="X528">
        <f>0.61365*exp(17.502*W528/(240.97+W528))</f>
        <v>0</v>
      </c>
      <c r="Y528">
        <f>(Z528/AA528*100)</f>
        <v>0</v>
      </c>
      <c r="Z528">
        <f>BJ528*(BO528+BP528)/1000</f>
        <v>0</v>
      </c>
      <c r="AA528">
        <f>0.61365*exp(17.502*BQ528/(240.97+BQ528))</f>
        <v>0</v>
      </c>
      <c r="AB528">
        <f>(X528-BJ528*(BO528+BP528)/1000)</f>
        <v>0</v>
      </c>
      <c r="AC528">
        <f>(-J528*44100)</f>
        <v>0</v>
      </c>
      <c r="AD528">
        <f>2*29.3*R528*0.92*(BQ528-W528)</f>
        <v>0</v>
      </c>
      <c r="AE528">
        <f>2*0.95*5.67E-8*(((BQ528+$B$7)+273)^4-(W528+273)^4)</f>
        <v>0</v>
      </c>
      <c r="AF528">
        <f>U528+AE528+AC528+AD528</f>
        <v>0</v>
      </c>
      <c r="AG528">
        <f>BN528*AU528*(BI528-BH528*(1000-AU528*BK528)/(1000-AU528*BJ528))/(100*BB528)</f>
        <v>0</v>
      </c>
      <c r="AH528">
        <f>1000*BN528*AU528*(BJ528-BK528)/(100*BB528*(1000-AU528*BJ528))</f>
        <v>0</v>
      </c>
      <c r="AI528">
        <f>(AJ528 - AK528 - BO528*1E3/(8.314*(BQ528+273.15)) * AM528/BN528 * AL528) * BN528/(100*BB528) * (1000 - BK528)/1000</f>
        <v>0</v>
      </c>
      <c r="AJ528">
        <v>892.050983245216</v>
      </c>
      <c r="AK528">
        <v>854.2282</v>
      </c>
      <c r="AL528">
        <v>3.27610063120482</v>
      </c>
      <c r="AM528">
        <v>66.8780440013379</v>
      </c>
      <c r="AN528">
        <f>(AP528 - AO528 + BO528*1E3/(8.314*(BQ528+273.15)) * AR528/BN528 * AQ528) * BN528/(100*BB528) * 1000/(1000 - AP528)</f>
        <v>0</v>
      </c>
      <c r="AO528">
        <v>22.8753603113408</v>
      </c>
      <c r="AP528">
        <v>24.7580769230769</v>
      </c>
      <c r="AQ528">
        <v>-3.08776505609583e-05</v>
      </c>
      <c r="AR528">
        <v>78.9649868564254</v>
      </c>
      <c r="AS528">
        <v>38</v>
      </c>
      <c r="AT528">
        <v>8</v>
      </c>
      <c r="AU528">
        <f>IF(AS528*$H$13&gt;=AW528,1.0,(AW528/(AW528-AS528*$H$13)))</f>
        <v>0</v>
      </c>
      <c r="AV528">
        <f>(AU528-1)*100</f>
        <v>0</v>
      </c>
      <c r="AW528">
        <f>MAX(0,($B$13+$C$13*BV528)/(1+$D$13*BV528)*BO528/(BQ528+273)*$E$13)</f>
        <v>0</v>
      </c>
      <c r="AX528">
        <f>$B$11*BW528+$C$11*BX528+$F$11*CI528*(1-CL528)</f>
        <v>0</v>
      </c>
      <c r="AY528">
        <f>AX528*AZ528</f>
        <v>0</v>
      </c>
      <c r="AZ528">
        <f>($B$11*$D$9+$C$11*$D$9+$F$11*((CV528+CN528)/MAX(CV528+CN528+CW528, 0.1)*$I$9+CW528/MAX(CV528+CN528+CW528, 0.1)*$J$9))/($B$11+$C$11+$F$11)</f>
        <v>0</v>
      </c>
      <c r="BA528">
        <f>($B$11*$K$9+$C$11*$K$9+$F$11*((CV528+CN528)/MAX(CV528+CN528+CW528, 0.1)*$P$9+CW528/MAX(CV528+CN528+CW528, 0.1)*$Q$9))/($B$11+$C$11+$F$11)</f>
        <v>0</v>
      </c>
      <c r="BB528">
        <v>2.18</v>
      </c>
      <c r="BC528">
        <v>0.5</v>
      </c>
      <c r="BD528" t="s">
        <v>355</v>
      </c>
      <c r="BE528">
        <v>2</v>
      </c>
      <c r="BF528" t="b">
        <v>1</v>
      </c>
      <c r="BG528">
        <v>1656180438.1</v>
      </c>
      <c r="BH528">
        <v>810.515888888889</v>
      </c>
      <c r="BI528">
        <v>858.251777777778</v>
      </c>
      <c r="BJ528">
        <v>24.7866703703704</v>
      </c>
      <c r="BK528">
        <v>22.8778962962963</v>
      </c>
      <c r="BL528">
        <v>808.539296296296</v>
      </c>
      <c r="BM528">
        <v>24.7351111111111</v>
      </c>
      <c r="BN528">
        <v>500.00737037037</v>
      </c>
      <c r="BO528">
        <v>76.3017518518519</v>
      </c>
      <c r="BP528">
        <v>0.0999813037037037</v>
      </c>
      <c r="BQ528">
        <v>28.0670518518519</v>
      </c>
      <c r="BR528">
        <v>28.4584555555555</v>
      </c>
      <c r="BS528">
        <v>999.9</v>
      </c>
      <c r="BT528">
        <v>0</v>
      </c>
      <c r="BU528">
        <v>0</v>
      </c>
      <c r="BV528">
        <v>10010.0022222222</v>
      </c>
      <c r="BW528">
        <v>0</v>
      </c>
      <c r="BX528">
        <v>2143.24481481481</v>
      </c>
      <c r="BY528">
        <v>-47.7358407407407</v>
      </c>
      <c r="BZ528">
        <v>831.116407407407</v>
      </c>
      <c r="CA528">
        <v>878.346185185185</v>
      </c>
      <c r="CB528">
        <v>1.90877851851852</v>
      </c>
      <c r="CC528">
        <v>858.251777777778</v>
      </c>
      <c r="CD528">
        <v>22.8778962962963</v>
      </c>
      <c r="CE528">
        <v>1.89126666666667</v>
      </c>
      <c r="CF528">
        <v>1.74562333333333</v>
      </c>
      <c r="CG528">
        <v>16.5622481481481</v>
      </c>
      <c r="CH528">
        <v>15.3081777777778</v>
      </c>
      <c r="CI528">
        <v>2000.04259259259</v>
      </c>
      <c r="CJ528">
        <v>0.979993333333333</v>
      </c>
      <c r="CK528">
        <v>0.0200065222222222</v>
      </c>
      <c r="CL528">
        <v>0</v>
      </c>
      <c r="CM528">
        <v>2.4972037037037</v>
      </c>
      <c r="CN528">
        <v>0</v>
      </c>
      <c r="CO528">
        <v>3004.65481481481</v>
      </c>
      <c r="CP528">
        <v>16705.737037037</v>
      </c>
      <c r="CQ528">
        <v>47.8563333333333</v>
      </c>
      <c r="CR528">
        <v>50.3236666666667</v>
      </c>
      <c r="CS528">
        <v>48.9301111111111</v>
      </c>
      <c r="CT528">
        <v>47.937</v>
      </c>
      <c r="CU528">
        <v>47.1272962962963</v>
      </c>
      <c r="CV528">
        <v>1960.03111111111</v>
      </c>
      <c r="CW528">
        <v>40.0114814814815</v>
      </c>
      <c r="CX528">
        <v>0</v>
      </c>
      <c r="CY528">
        <v>1656180444.6</v>
      </c>
      <c r="CZ528">
        <v>0</v>
      </c>
      <c r="DA528">
        <v>0</v>
      </c>
      <c r="DB528" t="s">
        <v>356</v>
      </c>
      <c r="DC528">
        <v>1656081796.1</v>
      </c>
      <c r="DD528">
        <v>1656081786.6</v>
      </c>
      <c r="DE528">
        <v>0</v>
      </c>
      <c r="DF528">
        <v>0.447</v>
      </c>
      <c r="DG528">
        <v>0.012</v>
      </c>
      <c r="DH528">
        <v>1.816</v>
      </c>
      <c r="DI528">
        <v>-0.091</v>
      </c>
      <c r="DJ528">
        <v>420</v>
      </c>
      <c r="DK528">
        <v>13</v>
      </c>
      <c r="DL528">
        <v>0.64</v>
      </c>
      <c r="DM528">
        <v>0.22</v>
      </c>
      <c r="DN528">
        <v>-47.6763175</v>
      </c>
      <c r="DO528">
        <v>0.267243151970044</v>
      </c>
      <c r="DP528">
        <v>0.283867244400881</v>
      </c>
      <c r="DQ528">
        <v>0</v>
      </c>
      <c r="DR528">
        <v>1.90410425</v>
      </c>
      <c r="DS528">
        <v>0.0564165478423975</v>
      </c>
      <c r="DT528">
        <v>0.0179242639859354</v>
      </c>
      <c r="DU528">
        <v>1</v>
      </c>
      <c r="DV528">
        <v>1</v>
      </c>
      <c r="DW528">
        <v>2</v>
      </c>
      <c r="DX528" t="s">
        <v>375</v>
      </c>
      <c r="DY528">
        <v>2.8003</v>
      </c>
      <c r="DZ528">
        <v>2.71649</v>
      </c>
      <c r="EA528">
        <v>0.123989</v>
      </c>
      <c r="EB528">
        <v>0.12867</v>
      </c>
      <c r="EC528">
        <v>0.0882438</v>
      </c>
      <c r="ED528">
        <v>0.0827029</v>
      </c>
      <c r="EE528">
        <v>24357.2</v>
      </c>
      <c r="EF528">
        <v>21046.8</v>
      </c>
      <c r="EG528">
        <v>24927</v>
      </c>
      <c r="EH528">
        <v>23557.1</v>
      </c>
      <c r="EI528">
        <v>38878.1</v>
      </c>
      <c r="EJ528">
        <v>35818.2</v>
      </c>
      <c r="EK528">
        <v>45158</v>
      </c>
      <c r="EL528">
        <v>42091.9</v>
      </c>
      <c r="EM528">
        <v>1.65807</v>
      </c>
      <c r="EN528">
        <v>2.05923</v>
      </c>
      <c r="EO528">
        <v>-0.0641495</v>
      </c>
      <c r="EP528">
        <v>0</v>
      </c>
      <c r="EQ528">
        <v>29.4672</v>
      </c>
      <c r="ER528">
        <v>999.9</v>
      </c>
      <c r="ES528">
        <v>26.56</v>
      </c>
      <c r="ET528">
        <v>42.127</v>
      </c>
      <c r="EU528">
        <v>28.8893</v>
      </c>
      <c r="EV528">
        <v>53.1884</v>
      </c>
      <c r="EW528">
        <v>33.774</v>
      </c>
      <c r="EX528">
        <v>2</v>
      </c>
      <c r="EY528">
        <v>0.59143</v>
      </c>
      <c r="EZ528">
        <v>5.42972</v>
      </c>
      <c r="FA528">
        <v>20.1589</v>
      </c>
      <c r="FB528">
        <v>5.23376</v>
      </c>
      <c r="FC528">
        <v>11.992</v>
      </c>
      <c r="FD528">
        <v>4.95575</v>
      </c>
      <c r="FE528">
        <v>3.30398</v>
      </c>
      <c r="FF528">
        <v>9999</v>
      </c>
      <c r="FG528">
        <v>313.8</v>
      </c>
      <c r="FH528">
        <v>3963.2</v>
      </c>
      <c r="FI528">
        <v>9999</v>
      </c>
      <c r="FJ528">
        <v>1.86813</v>
      </c>
      <c r="FK528">
        <v>1.86401</v>
      </c>
      <c r="FL528">
        <v>1.87134</v>
      </c>
      <c r="FM528">
        <v>1.86257</v>
      </c>
      <c r="FN528">
        <v>1.86188</v>
      </c>
      <c r="FO528">
        <v>1.86822</v>
      </c>
      <c r="FP528">
        <v>1.85838</v>
      </c>
      <c r="FQ528">
        <v>1.86455</v>
      </c>
      <c r="FR528">
        <v>5</v>
      </c>
      <c r="FS528">
        <v>0</v>
      </c>
      <c r="FT528">
        <v>0</v>
      </c>
      <c r="FU528">
        <v>0</v>
      </c>
      <c r="FV528" t="s">
        <v>358</v>
      </c>
      <c r="FW528" t="s">
        <v>359</v>
      </c>
      <c r="FX528" t="s">
        <v>360</v>
      </c>
      <c r="FY528" t="s">
        <v>360</v>
      </c>
      <c r="FZ528" t="s">
        <v>360</v>
      </c>
      <c r="GA528" t="s">
        <v>360</v>
      </c>
      <c r="GB528">
        <v>0</v>
      </c>
      <c r="GC528">
        <v>100</v>
      </c>
      <c r="GD528">
        <v>100</v>
      </c>
      <c r="GE528">
        <v>2.011</v>
      </c>
      <c r="GF528">
        <v>0.0516</v>
      </c>
      <c r="GG528">
        <v>0.394990895927804</v>
      </c>
      <c r="GH528">
        <v>0.00311535208462502</v>
      </c>
      <c r="GI528">
        <v>-2.16445174003142e-06</v>
      </c>
      <c r="GJ528">
        <v>9.0383515404126e-10</v>
      </c>
      <c r="GK528">
        <v>0.0515542376217994</v>
      </c>
      <c r="GL528">
        <v>0</v>
      </c>
      <c r="GM528">
        <v>0</v>
      </c>
      <c r="GN528">
        <v>0</v>
      </c>
      <c r="GO528">
        <v>18</v>
      </c>
      <c r="GP528">
        <v>2154</v>
      </c>
      <c r="GQ528">
        <v>2</v>
      </c>
      <c r="GR528">
        <v>17</v>
      </c>
      <c r="GS528">
        <v>1644.2</v>
      </c>
      <c r="GT528">
        <v>1644.3</v>
      </c>
      <c r="GU528">
        <v>2.44019</v>
      </c>
      <c r="GV528">
        <v>2.3938</v>
      </c>
      <c r="GW528">
        <v>1.99829</v>
      </c>
      <c r="GX528">
        <v>2.65747</v>
      </c>
      <c r="GY528">
        <v>2.09351</v>
      </c>
      <c r="GZ528">
        <v>2.43774</v>
      </c>
      <c r="HA528">
        <v>45.921</v>
      </c>
      <c r="HB528">
        <v>14.027</v>
      </c>
      <c r="HC528">
        <v>18</v>
      </c>
      <c r="HD528">
        <v>399.019</v>
      </c>
      <c r="HE528">
        <v>671.179</v>
      </c>
      <c r="HF528">
        <v>23.0012</v>
      </c>
      <c r="HG528">
        <v>34.6946</v>
      </c>
      <c r="HH528">
        <v>30.0006</v>
      </c>
      <c r="HI528">
        <v>34.4946</v>
      </c>
      <c r="HJ528">
        <v>34.4812</v>
      </c>
      <c r="HK528">
        <v>48.8504</v>
      </c>
      <c r="HL528">
        <v>19.6317</v>
      </c>
      <c r="HM528">
        <v>2.56013</v>
      </c>
      <c r="HN528">
        <v>23</v>
      </c>
      <c r="HO528">
        <v>904.783</v>
      </c>
      <c r="HP528">
        <v>23.0404</v>
      </c>
      <c r="HQ528">
        <v>95.5038</v>
      </c>
      <c r="HR528">
        <v>98.902</v>
      </c>
    </row>
    <row r="529" spans="1:226">
      <c r="A529">
        <v>513</v>
      </c>
      <c r="B529">
        <v>1656180450.6</v>
      </c>
      <c r="C529">
        <v>10654.0999999046</v>
      </c>
      <c r="D529" t="s">
        <v>1389</v>
      </c>
      <c r="E529" t="s">
        <v>1390</v>
      </c>
      <c r="F529">
        <v>5</v>
      </c>
      <c r="G529" t="s">
        <v>1286</v>
      </c>
      <c r="H529" t="s">
        <v>354</v>
      </c>
      <c r="I529">
        <v>1656180442.81429</v>
      </c>
      <c r="J529">
        <f>(K529)/1000</f>
        <v>0</v>
      </c>
      <c r="K529">
        <f>IF(BF529, AN529, AH529)</f>
        <v>0</v>
      </c>
      <c r="L529">
        <f>IF(BF529, AI529, AG529)</f>
        <v>0</v>
      </c>
      <c r="M529">
        <f>BH529 - IF(AU529&gt;1, L529*BB529*100.0/(AW529*BV529), 0)</f>
        <v>0</v>
      </c>
      <c r="N529">
        <f>((T529-J529/2)*M529-L529)/(T529+J529/2)</f>
        <v>0</v>
      </c>
      <c r="O529">
        <f>N529*(BO529+BP529)/1000.0</f>
        <v>0</v>
      </c>
      <c r="P529">
        <f>(BH529 - IF(AU529&gt;1, L529*BB529*100.0/(AW529*BV529), 0))*(BO529+BP529)/1000.0</f>
        <v>0</v>
      </c>
      <c r="Q529">
        <f>2.0/((1/S529-1/R529)+SIGN(S529)*SQRT((1/S529-1/R529)*(1/S529-1/R529) + 4*BC529/((BC529+1)*(BC529+1))*(2*1/S529*1/R529-1/R529*1/R529)))</f>
        <v>0</v>
      </c>
      <c r="R529">
        <f>IF(LEFT(BD529,1)&lt;&gt;"0",IF(LEFT(BD529,1)="1",3.0,BE529),$D$5+$E$5*(BV529*BO529/($K$5*1000))+$F$5*(BV529*BO529/($K$5*1000))*MAX(MIN(BB529,$J$5),$I$5)*MAX(MIN(BB529,$J$5),$I$5)+$G$5*MAX(MIN(BB529,$J$5),$I$5)*(BV529*BO529/($K$5*1000))+$H$5*(BV529*BO529/($K$5*1000))*(BV529*BO529/($K$5*1000)))</f>
        <v>0</v>
      </c>
      <c r="S529">
        <f>J529*(1000-(1000*0.61365*exp(17.502*W529/(240.97+W529))/(BO529+BP529)+BJ529)/2)/(1000*0.61365*exp(17.502*W529/(240.97+W529))/(BO529+BP529)-BJ529)</f>
        <v>0</v>
      </c>
      <c r="T529">
        <f>1/((BC529+1)/(Q529/1.6)+1/(R529/1.37)) + BC529/((BC529+1)/(Q529/1.6) + BC529/(R529/1.37))</f>
        <v>0</v>
      </c>
      <c r="U529">
        <f>(AX529*BA529)</f>
        <v>0</v>
      </c>
      <c r="V529">
        <f>(BQ529+(U529+2*0.95*5.67E-8*(((BQ529+$B$7)+273)^4-(BQ529+273)^4)-44100*J529)/(1.84*29.3*R529+8*0.95*5.67E-8*(BQ529+273)^3))</f>
        <v>0</v>
      </c>
      <c r="W529">
        <f>($C$7*BR529+$D$7*BS529+$E$7*V529)</f>
        <v>0</v>
      </c>
      <c r="X529">
        <f>0.61365*exp(17.502*W529/(240.97+W529))</f>
        <v>0</v>
      </c>
      <c r="Y529">
        <f>(Z529/AA529*100)</f>
        <v>0</v>
      </c>
      <c r="Z529">
        <f>BJ529*(BO529+BP529)/1000</f>
        <v>0</v>
      </c>
      <c r="AA529">
        <f>0.61365*exp(17.502*BQ529/(240.97+BQ529))</f>
        <v>0</v>
      </c>
      <c r="AB529">
        <f>(X529-BJ529*(BO529+BP529)/1000)</f>
        <v>0</v>
      </c>
      <c r="AC529">
        <f>(-J529*44100)</f>
        <v>0</v>
      </c>
      <c r="AD529">
        <f>2*29.3*R529*0.92*(BQ529-W529)</f>
        <v>0</v>
      </c>
      <c r="AE529">
        <f>2*0.95*5.67E-8*(((BQ529+$B$7)+273)^4-(W529+273)^4)</f>
        <v>0</v>
      </c>
      <c r="AF529">
        <f>U529+AE529+AC529+AD529</f>
        <v>0</v>
      </c>
      <c r="AG529">
        <f>BN529*AU529*(BI529-BH529*(1000-AU529*BK529)/(1000-AU529*BJ529))/(100*BB529)</f>
        <v>0</v>
      </c>
      <c r="AH529">
        <f>1000*BN529*AU529*(BJ529-BK529)/(100*BB529*(1000-AU529*BJ529))</f>
        <v>0</v>
      </c>
      <c r="AI529">
        <f>(AJ529 - AK529 - BO529*1E3/(8.314*(BQ529+273.15)) * AM529/BN529 * AL529) * BN529/(100*BB529) * (1000 - BK529)/1000</f>
        <v>0</v>
      </c>
      <c r="AJ529">
        <v>909.33601715157</v>
      </c>
      <c r="AK529">
        <v>870.891139393939</v>
      </c>
      <c r="AL529">
        <v>3.33370598934994</v>
      </c>
      <c r="AM529">
        <v>66.8780440013379</v>
      </c>
      <c r="AN529">
        <f>(AP529 - AO529 + BO529*1E3/(8.314*(BQ529+273.15)) * AR529/BN529 * AQ529) * BN529/(100*BB529) * 1000/(1000 - AP529)</f>
        <v>0</v>
      </c>
      <c r="AO529">
        <v>22.8353654096873</v>
      </c>
      <c r="AP529">
        <v>24.7258650349651</v>
      </c>
      <c r="AQ529">
        <v>-0.0111425487188678</v>
      </c>
      <c r="AR529">
        <v>78.9649868564254</v>
      </c>
      <c r="AS529">
        <v>38</v>
      </c>
      <c r="AT529">
        <v>8</v>
      </c>
      <c r="AU529">
        <f>IF(AS529*$H$13&gt;=AW529,1.0,(AW529/(AW529-AS529*$H$13)))</f>
        <v>0</v>
      </c>
      <c r="AV529">
        <f>(AU529-1)*100</f>
        <v>0</v>
      </c>
      <c r="AW529">
        <f>MAX(0,($B$13+$C$13*BV529)/(1+$D$13*BV529)*BO529/(BQ529+273)*$E$13)</f>
        <v>0</v>
      </c>
      <c r="AX529">
        <f>$B$11*BW529+$C$11*BX529+$F$11*CI529*(1-CL529)</f>
        <v>0</v>
      </c>
      <c r="AY529">
        <f>AX529*AZ529</f>
        <v>0</v>
      </c>
      <c r="AZ529">
        <f>($B$11*$D$9+$C$11*$D$9+$F$11*((CV529+CN529)/MAX(CV529+CN529+CW529, 0.1)*$I$9+CW529/MAX(CV529+CN529+CW529, 0.1)*$J$9))/($B$11+$C$11+$F$11)</f>
        <v>0</v>
      </c>
      <c r="BA529">
        <f>($B$11*$K$9+$C$11*$K$9+$F$11*((CV529+CN529)/MAX(CV529+CN529+CW529, 0.1)*$P$9+CW529/MAX(CV529+CN529+CW529, 0.1)*$Q$9))/($B$11+$C$11+$F$11)</f>
        <v>0</v>
      </c>
      <c r="BB529">
        <v>2.18</v>
      </c>
      <c r="BC529">
        <v>0.5</v>
      </c>
      <c r="BD529" t="s">
        <v>355</v>
      </c>
      <c r="BE529">
        <v>2</v>
      </c>
      <c r="BF529" t="b">
        <v>1</v>
      </c>
      <c r="BG529">
        <v>1656180442.81429</v>
      </c>
      <c r="BH529">
        <v>825.80625</v>
      </c>
      <c r="BI529">
        <v>873.692142857143</v>
      </c>
      <c r="BJ529">
        <v>24.7662321428571</v>
      </c>
      <c r="BK529">
        <v>22.8681142857143</v>
      </c>
      <c r="BL529">
        <v>823.8085</v>
      </c>
      <c r="BM529">
        <v>24.7146642857143</v>
      </c>
      <c r="BN529">
        <v>500.014178571429</v>
      </c>
      <c r="BO529">
        <v>76.3019142857143</v>
      </c>
      <c r="BP529">
        <v>0.1000165</v>
      </c>
      <c r="BQ529">
        <v>28.0707035714286</v>
      </c>
      <c r="BR529">
        <v>28.4401785714286</v>
      </c>
      <c r="BS529">
        <v>999.9</v>
      </c>
      <c r="BT529">
        <v>0</v>
      </c>
      <c r="BU529">
        <v>0</v>
      </c>
      <c r="BV529">
        <v>10005.6682142857</v>
      </c>
      <c r="BW529">
        <v>0</v>
      </c>
      <c r="BX529">
        <v>2242.30821428571</v>
      </c>
      <c r="BY529">
        <v>-47.8857357142857</v>
      </c>
      <c r="BZ529">
        <v>846.777428571429</v>
      </c>
      <c r="CA529">
        <v>894.139178571429</v>
      </c>
      <c r="CB529">
        <v>1.8981225</v>
      </c>
      <c r="CC529">
        <v>873.692142857143</v>
      </c>
      <c r="CD529">
        <v>22.8681142857143</v>
      </c>
      <c r="CE529">
        <v>1.88971035714286</v>
      </c>
      <c r="CF529">
        <v>1.74488</v>
      </c>
      <c r="CG529">
        <v>16.5493</v>
      </c>
      <c r="CH529">
        <v>15.3015571428571</v>
      </c>
      <c r="CI529">
        <v>2000.04821428571</v>
      </c>
      <c r="CJ529">
        <v>0.979993392857143</v>
      </c>
      <c r="CK529">
        <v>0.0200064607142857</v>
      </c>
      <c r="CL529">
        <v>0</v>
      </c>
      <c r="CM529">
        <v>2.51155357142857</v>
      </c>
      <c r="CN529">
        <v>0</v>
      </c>
      <c r="CO529">
        <v>3012.305</v>
      </c>
      <c r="CP529">
        <v>16705.7857142857</v>
      </c>
      <c r="CQ529">
        <v>47.857</v>
      </c>
      <c r="CR529">
        <v>50.339</v>
      </c>
      <c r="CS529">
        <v>48.9303571428571</v>
      </c>
      <c r="CT529">
        <v>47.9415</v>
      </c>
      <c r="CU529">
        <v>47.1272142857143</v>
      </c>
      <c r="CV529">
        <v>1960.03678571429</v>
      </c>
      <c r="CW529">
        <v>40.0114285714286</v>
      </c>
      <c r="CX529">
        <v>0</v>
      </c>
      <c r="CY529">
        <v>1656180449.4</v>
      </c>
      <c r="CZ529">
        <v>0</v>
      </c>
      <c r="DA529">
        <v>0</v>
      </c>
      <c r="DB529" t="s">
        <v>356</v>
      </c>
      <c r="DC529">
        <v>1656081796.1</v>
      </c>
      <c r="DD529">
        <v>1656081786.6</v>
      </c>
      <c r="DE529">
        <v>0</v>
      </c>
      <c r="DF529">
        <v>0.447</v>
      </c>
      <c r="DG529">
        <v>0.012</v>
      </c>
      <c r="DH529">
        <v>1.816</v>
      </c>
      <c r="DI529">
        <v>-0.091</v>
      </c>
      <c r="DJ529">
        <v>420</v>
      </c>
      <c r="DK529">
        <v>13</v>
      </c>
      <c r="DL529">
        <v>0.64</v>
      </c>
      <c r="DM529">
        <v>0.22</v>
      </c>
      <c r="DN529">
        <v>-47.8796175</v>
      </c>
      <c r="DO529">
        <v>-2.0865872420263</v>
      </c>
      <c r="DP529">
        <v>0.420374336685471</v>
      </c>
      <c r="DQ529">
        <v>0</v>
      </c>
      <c r="DR529">
        <v>1.89946</v>
      </c>
      <c r="DS529">
        <v>-0.0458510318949412</v>
      </c>
      <c r="DT529">
        <v>0.0295669229883666</v>
      </c>
      <c r="DU529">
        <v>1</v>
      </c>
      <c r="DV529">
        <v>1</v>
      </c>
      <c r="DW529">
        <v>2</v>
      </c>
      <c r="DX529" t="s">
        <v>375</v>
      </c>
      <c r="DY529">
        <v>2.80036</v>
      </c>
      <c r="DZ529">
        <v>2.71649</v>
      </c>
      <c r="EA529">
        <v>0.125587</v>
      </c>
      <c r="EB529">
        <v>0.130205</v>
      </c>
      <c r="EC529">
        <v>0.0881752</v>
      </c>
      <c r="ED529">
        <v>0.0829012</v>
      </c>
      <c r="EE529">
        <v>24312.3</v>
      </c>
      <c r="EF529">
        <v>21009.7</v>
      </c>
      <c r="EG529">
        <v>24926.7</v>
      </c>
      <c r="EH529">
        <v>23557.2</v>
      </c>
      <c r="EI529">
        <v>38880.8</v>
      </c>
      <c r="EJ529">
        <v>35810.9</v>
      </c>
      <c r="EK529">
        <v>45157.7</v>
      </c>
      <c r="EL529">
        <v>42092.3</v>
      </c>
      <c r="EM529">
        <v>1.65835</v>
      </c>
      <c r="EN529">
        <v>2.05928</v>
      </c>
      <c r="EO529">
        <v>-0.0670925</v>
      </c>
      <c r="EP529">
        <v>0</v>
      </c>
      <c r="EQ529">
        <v>29.4647</v>
      </c>
      <c r="ER529">
        <v>999.9</v>
      </c>
      <c r="ES529">
        <v>26.535</v>
      </c>
      <c r="ET529">
        <v>42.137</v>
      </c>
      <c r="EU529">
        <v>28.8737</v>
      </c>
      <c r="EV529">
        <v>53.1984</v>
      </c>
      <c r="EW529">
        <v>33.742</v>
      </c>
      <c r="EX529">
        <v>2</v>
      </c>
      <c r="EY529">
        <v>0.592129</v>
      </c>
      <c r="EZ529">
        <v>5.43545</v>
      </c>
      <c r="FA529">
        <v>20.1585</v>
      </c>
      <c r="FB529">
        <v>5.23361</v>
      </c>
      <c r="FC529">
        <v>11.992</v>
      </c>
      <c r="FD529">
        <v>4.9555</v>
      </c>
      <c r="FE529">
        <v>3.3039</v>
      </c>
      <c r="FF529">
        <v>9999</v>
      </c>
      <c r="FG529">
        <v>313.8</v>
      </c>
      <c r="FH529">
        <v>3963.5</v>
      </c>
      <c r="FI529">
        <v>9999</v>
      </c>
      <c r="FJ529">
        <v>1.86813</v>
      </c>
      <c r="FK529">
        <v>1.86401</v>
      </c>
      <c r="FL529">
        <v>1.87134</v>
      </c>
      <c r="FM529">
        <v>1.86257</v>
      </c>
      <c r="FN529">
        <v>1.86188</v>
      </c>
      <c r="FO529">
        <v>1.86821</v>
      </c>
      <c r="FP529">
        <v>1.85837</v>
      </c>
      <c r="FQ529">
        <v>1.86459</v>
      </c>
      <c r="FR529">
        <v>5</v>
      </c>
      <c r="FS529">
        <v>0</v>
      </c>
      <c r="FT529">
        <v>0</v>
      </c>
      <c r="FU529">
        <v>0</v>
      </c>
      <c r="FV529" t="s">
        <v>358</v>
      </c>
      <c r="FW529" t="s">
        <v>359</v>
      </c>
      <c r="FX529" t="s">
        <v>360</v>
      </c>
      <c r="FY529" t="s">
        <v>360</v>
      </c>
      <c r="FZ529" t="s">
        <v>360</v>
      </c>
      <c r="GA529" t="s">
        <v>360</v>
      </c>
      <c r="GB529">
        <v>0</v>
      </c>
      <c r="GC529">
        <v>100</v>
      </c>
      <c r="GD529">
        <v>100</v>
      </c>
      <c r="GE529">
        <v>2.033</v>
      </c>
      <c r="GF529">
        <v>0.0515</v>
      </c>
      <c r="GG529">
        <v>0.394990895927804</v>
      </c>
      <c r="GH529">
        <v>0.00311535208462502</v>
      </c>
      <c r="GI529">
        <v>-2.16445174003142e-06</v>
      </c>
      <c r="GJ529">
        <v>9.0383515404126e-10</v>
      </c>
      <c r="GK529">
        <v>0.0515542376217994</v>
      </c>
      <c r="GL529">
        <v>0</v>
      </c>
      <c r="GM529">
        <v>0</v>
      </c>
      <c r="GN529">
        <v>0</v>
      </c>
      <c r="GO529">
        <v>18</v>
      </c>
      <c r="GP529">
        <v>2154</v>
      </c>
      <c r="GQ529">
        <v>2</v>
      </c>
      <c r="GR529">
        <v>17</v>
      </c>
      <c r="GS529">
        <v>1644.2</v>
      </c>
      <c r="GT529">
        <v>1644.4</v>
      </c>
      <c r="GU529">
        <v>2.47803</v>
      </c>
      <c r="GV529">
        <v>2.38159</v>
      </c>
      <c r="GW529">
        <v>1.99829</v>
      </c>
      <c r="GX529">
        <v>2.65747</v>
      </c>
      <c r="GY529">
        <v>2.09351</v>
      </c>
      <c r="GZ529">
        <v>2.40967</v>
      </c>
      <c r="HA529">
        <v>45.921</v>
      </c>
      <c r="HB529">
        <v>14.0182</v>
      </c>
      <c r="HC529">
        <v>18</v>
      </c>
      <c r="HD529">
        <v>399.206</v>
      </c>
      <c r="HE529">
        <v>671.282</v>
      </c>
      <c r="HF529">
        <v>23.0012</v>
      </c>
      <c r="HG529">
        <v>34.701</v>
      </c>
      <c r="HH529">
        <v>30.0007</v>
      </c>
      <c r="HI529">
        <v>34.5001</v>
      </c>
      <c r="HJ529">
        <v>34.4867</v>
      </c>
      <c r="HK529">
        <v>49.5933</v>
      </c>
      <c r="HL529">
        <v>19.0697</v>
      </c>
      <c r="HM529">
        <v>2.56013</v>
      </c>
      <c r="HN529">
        <v>23</v>
      </c>
      <c r="HO529">
        <v>924.928</v>
      </c>
      <c r="HP529">
        <v>23.074</v>
      </c>
      <c r="HQ529">
        <v>95.5029</v>
      </c>
      <c r="HR529">
        <v>98.9028</v>
      </c>
    </row>
    <row r="530" spans="1:226">
      <c r="A530">
        <v>514</v>
      </c>
      <c r="B530">
        <v>1656180455.6</v>
      </c>
      <c r="C530">
        <v>10659.0999999046</v>
      </c>
      <c r="D530" t="s">
        <v>1391</v>
      </c>
      <c r="E530" t="s">
        <v>1392</v>
      </c>
      <c r="F530">
        <v>5</v>
      </c>
      <c r="G530" t="s">
        <v>1286</v>
      </c>
      <c r="H530" t="s">
        <v>354</v>
      </c>
      <c r="I530">
        <v>1656180448.1</v>
      </c>
      <c r="J530">
        <f>(K530)/1000</f>
        <v>0</v>
      </c>
      <c r="K530">
        <f>IF(BF530, AN530, AH530)</f>
        <v>0</v>
      </c>
      <c r="L530">
        <f>IF(BF530, AI530, AG530)</f>
        <v>0</v>
      </c>
      <c r="M530">
        <f>BH530 - IF(AU530&gt;1, L530*BB530*100.0/(AW530*BV530), 0)</f>
        <v>0</v>
      </c>
      <c r="N530">
        <f>((T530-J530/2)*M530-L530)/(T530+J530/2)</f>
        <v>0</v>
      </c>
      <c r="O530">
        <f>N530*(BO530+BP530)/1000.0</f>
        <v>0</v>
      </c>
      <c r="P530">
        <f>(BH530 - IF(AU530&gt;1, L530*BB530*100.0/(AW530*BV530), 0))*(BO530+BP530)/1000.0</f>
        <v>0</v>
      </c>
      <c r="Q530">
        <f>2.0/((1/S530-1/R530)+SIGN(S530)*SQRT((1/S530-1/R530)*(1/S530-1/R530) + 4*BC530/((BC530+1)*(BC530+1))*(2*1/S530*1/R530-1/R530*1/R530)))</f>
        <v>0</v>
      </c>
      <c r="R530">
        <f>IF(LEFT(BD530,1)&lt;&gt;"0",IF(LEFT(BD530,1)="1",3.0,BE530),$D$5+$E$5*(BV530*BO530/($K$5*1000))+$F$5*(BV530*BO530/($K$5*1000))*MAX(MIN(BB530,$J$5),$I$5)*MAX(MIN(BB530,$J$5),$I$5)+$G$5*MAX(MIN(BB530,$J$5),$I$5)*(BV530*BO530/($K$5*1000))+$H$5*(BV530*BO530/($K$5*1000))*(BV530*BO530/($K$5*1000)))</f>
        <v>0</v>
      </c>
      <c r="S530">
        <f>J530*(1000-(1000*0.61365*exp(17.502*W530/(240.97+W530))/(BO530+BP530)+BJ530)/2)/(1000*0.61365*exp(17.502*W530/(240.97+W530))/(BO530+BP530)-BJ530)</f>
        <v>0</v>
      </c>
      <c r="T530">
        <f>1/((BC530+1)/(Q530/1.6)+1/(R530/1.37)) + BC530/((BC530+1)/(Q530/1.6) + BC530/(R530/1.37))</f>
        <v>0</v>
      </c>
      <c r="U530">
        <f>(AX530*BA530)</f>
        <v>0</v>
      </c>
      <c r="V530">
        <f>(BQ530+(U530+2*0.95*5.67E-8*(((BQ530+$B$7)+273)^4-(BQ530+273)^4)-44100*J530)/(1.84*29.3*R530+8*0.95*5.67E-8*(BQ530+273)^3))</f>
        <v>0</v>
      </c>
      <c r="W530">
        <f>($C$7*BR530+$D$7*BS530+$E$7*V530)</f>
        <v>0</v>
      </c>
      <c r="X530">
        <f>0.61365*exp(17.502*W530/(240.97+W530))</f>
        <v>0</v>
      </c>
      <c r="Y530">
        <f>(Z530/AA530*100)</f>
        <v>0</v>
      </c>
      <c r="Z530">
        <f>BJ530*(BO530+BP530)/1000</f>
        <v>0</v>
      </c>
      <c r="AA530">
        <f>0.61365*exp(17.502*BQ530/(240.97+BQ530))</f>
        <v>0</v>
      </c>
      <c r="AB530">
        <f>(X530-BJ530*(BO530+BP530)/1000)</f>
        <v>0</v>
      </c>
      <c r="AC530">
        <f>(-J530*44100)</f>
        <v>0</v>
      </c>
      <c r="AD530">
        <f>2*29.3*R530*0.92*(BQ530-W530)</f>
        <v>0</v>
      </c>
      <c r="AE530">
        <f>2*0.95*5.67E-8*(((BQ530+$B$7)+273)^4-(W530+273)^4)</f>
        <v>0</v>
      </c>
      <c r="AF530">
        <f>U530+AE530+AC530+AD530</f>
        <v>0</v>
      </c>
      <c r="AG530">
        <f>BN530*AU530*(BI530-BH530*(1000-AU530*BK530)/(1000-AU530*BJ530))/(100*BB530)</f>
        <v>0</v>
      </c>
      <c r="AH530">
        <f>1000*BN530*AU530*(BJ530-BK530)/(100*BB530*(1000-AU530*BJ530))</f>
        <v>0</v>
      </c>
      <c r="AI530">
        <f>(AJ530 - AK530 - BO530*1E3/(8.314*(BQ530+273.15)) * AM530/BN530 * AL530) * BN530/(100*BB530) * (1000 - BK530)/1000</f>
        <v>0</v>
      </c>
      <c r="AJ530">
        <v>926.350731591741</v>
      </c>
      <c r="AK530">
        <v>887.883442424242</v>
      </c>
      <c r="AL530">
        <v>3.43474832928881</v>
      </c>
      <c r="AM530">
        <v>66.8780440013379</v>
      </c>
      <c r="AN530">
        <f>(AP530 - AO530 + BO530*1E3/(8.314*(BQ530+273.15)) * AR530/BN530 * AQ530) * BN530/(100*BB530) * 1000/(1000 - AP530)</f>
        <v>0</v>
      </c>
      <c r="AO530">
        <v>22.9123822586305</v>
      </c>
      <c r="AP530">
        <v>24.7362328671329</v>
      </c>
      <c r="AQ530">
        <v>8.51673250844889e-05</v>
      </c>
      <c r="AR530">
        <v>78.9649868564254</v>
      </c>
      <c r="AS530">
        <v>38</v>
      </c>
      <c r="AT530">
        <v>8</v>
      </c>
      <c r="AU530">
        <f>IF(AS530*$H$13&gt;=AW530,1.0,(AW530/(AW530-AS530*$H$13)))</f>
        <v>0</v>
      </c>
      <c r="AV530">
        <f>(AU530-1)*100</f>
        <v>0</v>
      </c>
      <c r="AW530">
        <f>MAX(0,($B$13+$C$13*BV530)/(1+$D$13*BV530)*BO530/(BQ530+273)*$E$13)</f>
        <v>0</v>
      </c>
      <c r="AX530">
        <f>$B$11*BW530+$C$11*BX530+$F$11*CI530*(1-CL530)</f>
        <v>0</v>
      </c>
      <c r="AY530">
        <f>AX530*AZ530</f>
        <v>0</v>
      </c>
      <c r="AZ530">
        <f>($B$11*$D$9+$C$11*$D$9+$F$11*((CV530+CN530)/MAX(CV530+CN530+CW530, 0.1)*$I$9+CW530/MAX(CV530+CN530+CW530, 0.1)*$J$9))/($B$11+$C$11+$F$11)</f>
        <v>0</v>
      </c>
      <c r="BA530">
        <f>($B$11*$K$9+$C$11*$K$9+$F$11*((CV530+CN530)/MAX(CV530+CN530+CW530, 0.1)*$P$9+CW530/MAX(CV530+CN530+CW530, 0.1)*$Q$9))/($B$11+$C$11+$F$11)</f>
        <v>0</v>
      </c>
      <c r="BB530">
        <v>2.18</v>
      </c>
      <c r="BC530">
        <v>0.5</v>
      </c>
      <c r="BD530" t="s">
        <v>355</v>
      </c>
      <c r="BE530">
        <v>2</v>
      </c>
      <c r="BF530" t="b">
        <v>1</v>
      </c>
      <c r="BG530">
        <v>1656180448.1</v>
      </c>
      <c r="BH530">
        <v>842.899666666667</v>
      </c>
      <c r="BI530">
        <v>891.291925925926</v>
      </c>
      <c r="BJ530">
        <v>24.7455888888889</v>
      </c>
      <c r="BK530">
        <v>22.8799148148148</v>
      </c>
      <c r="BL530">
        <v>840.878074074074</v>
      </c>
      <c r="BM530">
        <v>24.6940222222222</v>
      </c>
      <c r="BN530">
        <v>500.039703703704</v>
      </c>
      <c r="BO530">
        <v>76.3016074074074</v>
      </c>
      <c r="BP530">
        <v>0.100025640740741</v>
      </c>
      <c r="BQ530">
        <v>28.0744888888889</v>
      </c>
      <c r="BR530">
        <v>28.4330333333333</v>
      </c>
      <c r="BS530">
        <v>999.9</v>
      </c>
      <c r="BT530">
        <v>0</v>
      </c>
      <c r="BU530">
        <v>0</v>
      </c>
      <c r="BV530">
        <v>9997.50259259259</v>
      </c>
      <c r="BW530">
        <v>0</v>
      </c>
      <c r="BX530">
        <v>2307.74222222222</v>
      </c>
      <c r="BY530">
        <v>-48.3921814814815</v>
      </c>
      <c r="BZ530">
        <v>864.286703703704</v>
      </c>
      <c r="CA530">
        <v>912.162777777778</v>
      </c>
      <c r="CB530">
        <v>1.8656762962963</v>
      </c>
      <c r="CC530">
        <v>891.291925925926</v>
      </c>
      <c r="CD530">
        <v>22.8799148148148</v>
      </c>
      <c r="CE530">
        <v>1.88812777777778</v>
      </c>
      <c r="CF530">
        <v>1.74577407407407</v>
      </c>
      <c r="CG530">
        <v>16.5361259259259</v>
      </c>
      <c r="CH530">
        <v>15.3095148148148</v>
      </c>
      <c r="CI530">
        <v>2000.00703703704</v>
      </c>
      <c r="CJ530">
        <v>0.979993</v>
      </c>
      <c r="CK530">
        <v>0.0200068666666667</v>
      </c>
      <c r="CL530">
        <v>0</v>
      </c>
      <c r="CM530">
        <v>2.5210962962963</v>
      </c>
      <c r="CN530">
        <v>0</v>
      </c>
      <c r="CO530">
        <v>3013.77037037037</v>
      </c>
      <c r="CP530">
        <v>16705.4333333333</v>
      </c>
      <c r="CQ530">
        <v>47.8516666666667</v>
      </c>
      <c r="CR530">
        <v>50.361</v>
      </c>
      <c r="CS530">
        <v>48.937</v>
      </c>
      <c r="CT530">
        <v>47.9416666666666</v>
      </c>
      <c r="CU530">
        <v>47.125</v>
      </c>
      <c r="CV530">
        <v>1959.99555555556</v>
      </c>
      <c r="CW530">
        <v>40.0114814814815</v>
      </c>
      <c r="CX530">
        <v>0</v>
      </c>
      <c r="CY530">
        <v>1656180454.8</v>
      </c>
      <c r="CZ530">
        <v>0</v>
      </c>
      <c r="DA530">
        <v>0</v>
      </c>
      <c r="DB530" t="s">
        <v>356</v>
      </c>
      <c r="DC530">
        <v>1656081796.1</v>
      </c>
      <c r="DD530">
        <v>1656081786.6</v>
      </c>
      <c r="DE530">
        <v>0</v>
      </c>
      <c r="DF530">
        <v>0.447</v>
      </c>
      <c r="DG530">
        <v>0.012</v>
      </c>
      <c r="DH530">
        <v>1.816</v>
      </c>
      <c r="DI530">
        <v>-0.091</v>
      </c>
      <c r="DJ530">
        <v>420</v>
      </c>
      <c r="DK530">
        <v>13</v>
      </c>
      <c r="DL530">
        <v>0.64</v>
      </c>
      <c r="DM530">
        <v>0.22</v>
      </c>
      <c r="DN530">
        <v>-48.0499775</v>
      </c>
      <c r="DO530">
        <v>-4.85229005628507</v>
      </c>
      <c r="DP530">
        <v>0.571995054387492</v>
      </c>
      <c r="DQ530">
        <v>0</v>
      </c>
      <c r="DR530">
        <v>1.878895</v>
      </c>
      <c r="DS530">
        <v>-0.327388367729837</v>
      </c>
      <c r="DT530">
        <v>0.0500191729239899</v>
      </c>
      <c r="DU530">
        <v>0</v>
      </c>
      <c r="DV530">
        <v>0</v>
      </c>
      <c r="DW530">
        <v>2</v>
      </c>
      <c r="DX530" t="s">
        <v>357</v>
      </c>
      <c r="DY530">
        <v>2.80001</v>
      </c>
      <c r="DZ530">
        <v>2.71637</v>
      </c>
      <c r="EA530">
        <v>0.127203</v>
      </c>
      <c r="EB530">
        <v>0.131858</v>
      </c>
      <c r="EC530">
        <v>0.0882077</v>
      </c>
      <c r="ED530">
        <v>0.0830929</v>
      </c>
      <c r="EE530">
        <v>24267.2</v>
      </c>
      <c r="EF530">
        <v>20969.1</v>
      </c>
      <c r="EG530">
        <v>24926.5</v>
      </c>
      <c r="EH530">
        <v>23556.6</v>
      </c>
      <c r="EI530">
        <v>38879.2</v>
      </c>
      <c r="EJ530">
        <v>35802.3</v>
      </c>
      <c r="EK530">
        <v>45157.5</v>
      </c>
      <c r="EL530">
        <v>42090.9</v>
      </c>
      <c r="EM530">
        <v>1.65828</v>
      </c>
      <c r="EN530">
        <v>2.05942</v>
      </c>
      <c r="EO530">
        <v>-0.0584126</v>
      </c>
      <c r="EP530">
        <v>0</v>
      </c>
      <c r="EQ530">
        <v>29.4663</v>
      </c>
      <c r="ER530">
        <v>999.9</v>
      </c>
      <c r="ES530">
        <v>26.535</v>
      </c>
      <c r="ET530">
        <v>42.137</v>
      </c>
      <c r="EU530">
        <v>28.8764</v>
      </c>
      <c r="EV530">
        <v>53.2684</v>
      </c>
      <c r="EW530">
        <v>33.77</v>
      </c>
      <c r="EX530">
        <v>2</v>
      </c>
      <c r="EY530">
        <v>0.59248</v>
      </c>
      <c r="EZ530">
        <v>5.43909</v>
      </c>
      <c r="FA530">
        <v>20.1585</v>
      </c>
      <c r="FB530">
        <v>5.23376</v>
      </c>
      <c r="FC530">
        <v>11.992</v>
      </c>
      <c r="FD530">
        <v>4.9555</v>
      </c>
      <c r="FE530">
        <v>3.30382</v>
      </c>
      <c r="FF530">
        <v>9999</v>
      </c>
      <c r="FG530">
        <v>313.8</v>
      </c>
      <c r="FH530">
        <v>3963.5</v>
      </c>
      <c r="FI530">
        <v>9999</v>
      </c>
      <c r="FJ530">
        <v>1.86813</v>
      </c>
      <c r="FK530">
        <v>1.86401</v>
      </c>
      <c r="FL530">
        <v>1.87134</v>
      </c>
      <c r="FM530">
        <v>1.86258</v>
      </c>
      <c r="FN530">
        <v>1.86188</v>
      </c>
      <c r="FO530">
        <v>1.86821</v>
      </c>
      <c r="FP530">
        <v>1.85837</v>
      </c>
      <c r="FQ530">
        <v>1.86456</v>
      </c>
      <c r="FR530">
        <v>5</v>
      </c>
      <c r="FS530">
        <v>0</v>
      </c>
      <c r="FT530">
        <v>0</v>
      </c>
      <c r="FU530">
        <v>0</v>
      </c>
      <c r="FV530" t="s">
        <v>358</v>
      </c>
      <c r="FW530" t="s">
        <v>359</v>
      </c>
      <c r="FX530" t="s">
        <v>360</v>
      </c>
      <c r="FY530" t="s">
        <v>360</v>
      </c>
      <c r="FZ530" t="s">
        <v>360</v>
      </c>
      <c r="GA530" t="s">
        <v>360</v>
      </c>
      <c r="GB530">
        <v>0</v>
      </c>
      <c r="GC530">
        <v>100</v>
      </c>
      <c r="GD530">
        <v>100</v>
      </c>
      <c r="GE530">
        <v>2.056</v>
      </c>
      <c r="GF530">
        <v>0.0516</v>
      </c>
      <c r="GG530">
        <v>0.394990895927804</v>
      </c>
      <c r="GH530">
        <v>0.00311535208462502</v>
      </c>
      <c r="GI530">
        <v>-2.16445174003142e-06</v>
      </c>
      <c r="GJ530">
        <v>9.0383515404126e-10</v>
      </c>
      <c r="GK530">
        <v>0.0515542376217994</v>
      </c>
      <c r="GL530">
        <v>0</v>
      </c>
      <c r="GM530">
        <v>0</v>
      </c>
      <c r="GN530">
        <v>0</v>
      </c>
      <c r="GO530">
        <v>18</v>
      </c>
      <c r="GP530">
        <v>2154</v>
      </c>
      <c r="GQ530">
        <v>2</v>
      </c>
      <c r="GR530">
        <v>17</v>
      </c>
      <c r="GS530">
        <v>1644.3</v>
      </c>
      <c r="GT530">
        <v>1644.5</v>
      </c>
      <c r="GU530">
        <v>2.51221</v>
      </c>
      <c r="GV530">
        <v>2.39868</v>
      </c>
      <c r="GW530">
        <v>1.99829</v>
      </c>
      <c r="GX530">
        <v>2.65747</v>
      </c>
      <c r="GY530">
        <v>2.09351</v>
      </c>
      <c r="GZ530">
        <v>2.34863</v>
      </c>
      <c r="HA530">
        <v>45.9499</v>
      </c>
      <c r="HB530">
        <v>14.0182</v>
      </c>
      <c r="HC530">
        <v>18</v>
      </c>
      <c r="HD530">
        <v>399.195</v>
      </c>
      <c r="HE530">
        <v>671.471</v>
      </c>
      <c r="HF530">
        <v>23.0008</v>
      </c>
      <c r="HG530">
        <v>34.7073</v>
      </c>
      <c r="HH530">
        <v>30.0006</v>
      </c>
      <c r="HI530">
        <v>34.5055</v>
      </c>
      <c r="HJ530">
        <v>34.4921</v>
      </c>
      <c r="HK530">
        <v>50.286</v>
      </c>
      <c r="HL530">
        <v>18.7823</v>
      </c>
      <c r="HM530">
        <v>2.56013</v>
      </c>
      <c r="HN530">
        <v>23</v>
      </c>
      <c r="HO530">
        <v>938.371</v>
      </c>
      <c r="HP530">
        <v>23.0985</v>
      </c>
      <c r="HQ530">
        <v>95.5024</v>
      </c>
      <c r="HR530">
        <v>98.8998</v>
      </c>
    </row>
    <row r="531" spans="1:226">
      <c r="A531">
        <v>515</v>
      </c>
      <c r="B531">
        <v>1656180460.1</v>
      </c>
      <c r="C531">
        <v>10663.5999999046</v>
      </c>
      <c r="D531" t="s">
        <v>1393</v>
      </c>
      <c r="E531" t="s">
        <v>1394</v>
      </c>
      <c r="F531">
        <v>5</v>
      </c>
      <c r="G531" t="s">
        <v>1286</v>
      </c>
      <c r="H531" t="s">
        <v>354</v>
      </c>
      <c r="I531">
        <v>1656180452.54444</v>
      </c>
      <c r="J531">
        <f>(K531)/1000</f>
        <v>0</v>
      </c>
      <c r="K531">
        <f>IF(BF531, AN531, AH531)</f>
        <v>0</v>
      </c>
      <c r="L531">
        <f>IF(BF531, AI531, AG531)</f>
        <v>0</v>
      </c>
      <c r="M531">
        <f>BH531 - IF(AU531&gt;1, L531*BB531*100.0/(AW531*BV531), 0)</f>
        <v>0</v>
      </c>
      <c r="N531">
        <f>((T531-J531/2)*M531-L531)/(T531+J531/2)</f>
        <v>0</v>
      </c>
      <c r="O531">
        <f>N531*(BO531+BP531)/1000.0</f>
        <v>0</v>
      </c>
      <c r="P531">
        <f>(BH531 - IF(AU531&gt;1, L531*BB531*100.0/(AW531*BV531), 0))*(BO531+BP531)/1000.0</f>
        <v>0</v>
      </c>
      <c r="Q531">
        <f>2.0/((1/S531-1/R531)+SIGN(S531)*SQRT((1/S531-1/R531)*(1/S531-1/R531) + 4*BC531/((BC531+1)*(BC531+1))*(2*1/S531*1/R531-1/R531*1/R531)))</f>
        <v>0</v>
      </c>
      <c r="R531">
        <f>IF(LEFT(BD531,1)&lt;&gt;"0",IF(LEFT(BD531,1)="1",3.0,BE531),$D$5+$E$5*(BV531*BO531/($K$5*1000))+$F$5*(BV531*BO531/($K$5*1000))*MAX(MIN(BB531,$J$5),$I$5)*MAX(MIN(BB531,$J$5),$I$5)+$G$5*MAX(MIN(BB531,$J$5),$I$5)*(BV531*BO531/($K$5*1000))+$H$5*(BV531*BO531/($K$5*1000))*(BV531*BO531/($K$5*1000)))</f>
        <v>0</v>
      </c>
      <c r="S531">
        <f>J531*(1000-(1000*0.61365*exp(17.502*W531/(240.97+W531))/(BO531+BP531)+BJ531)/2)/(1000*0.61365*exp(17.502*W531/(240.97+W531))/(BO531+BP531)-BJ531)</f>
        <v>0</v>
      </c>
      <c r="T531">
        <f>1/((BC531+1)/(Q531/1.6)+1/(R531/1.37)) + BC531/((BC531+1)/(Q531/1.6) + BC531/(R531/1.37))</f>
        <v>0</v>
      </c>
      <c r="U531">
        <f>(AX531*BA531)</f>
        <v>0</v>
      </c>
      <c r="V531">
        <f>(BQ531+(U531+2*0.95*5.67E-8*(((BQ531+$B$7)+273)^4-(BQ531+273)^4)-44100*J531)/(1.84*29.3*R531+8*0.95*5.67E-8*(BQ531+273)^3))</f>
        <v>0</v>
      </c>
      <c r="W531">
        <f>($C$7*BR531+$D$7*BS531+$E$7*V531)</f>
        <v>0</v>
      </c>
      <c r="X531">
        <f>0.61365*exp(17.502*W531/(240.97+W531))</f>
        <v>0</v>
      </c>
      <c r="Y531">
        <f>(Z531/AA531*100)</f>
        <v>0</v>
      </c>
      <c r="Z531">
        <f>BJ531*(BO531+BP531)/1000</f>
        <v>0</v>
      </c>
      <c r="AA531">
        <f>0.61365*exp(17.502*BQ531/(240.97+BQ531))</f>
        <v>0</v>
      </c>
      <c r="AB531">
        <f>(X531-BJ531*(BO531+BP531)/1000)</f>
        <v>0</v>
      </c>
      <c r="AC531">
        <f>(-J531*44100)</f>
        <v>0</v>
      </c>
      <c r="AD531">
        <f>2*29.3*R531*0.92*(BQ531-W531)</f>
        <v>0</v>
      </c>
      <c r="AE531">
        <f>2*0.95*5.67E-8*(((BQ531+$B$7)+273)^4-(W531+273)^4)</f>
        <v>0</v>
      </c>
      <c r="AF531">
        <f>U531+AE531+AC531+AD531</f>
        <v>0</v>
      </c>
      <c r="AG531">
        <f>BN531*AU531*(BI531-BH531*(1000-AU531*BK531)/(1000-AU531*BJ531))/(100*BB531)</f>
        <v>0</v>
      </c>
      <c r="AH531">
        <f>1000*BN531*AU531*(BJ531-BK531)/(100*BB531*(1000-AU531*BJ531))</f>
        <v>0</v>
      </c>
      <c r="AI531">
        <f>(AJ531 - AK531 - BO531*1E3/(8.314*(BQ531+273.15)) * AM531/BN531 * AL531) * BN531/(100*BB531) * (1000 - BK531)/1000</f>
        <v>0</v>
      </c>
      <c r="AJ531">
        <v>942.213419721422</v>
      </c>
      <c r="AK531">
        <v>903.186854545455</v>
      </c>
      <c r="AL531">
        <v>3.39987095498254</v>
      </c>
      <c r="AM531">
        <v>66.8780440013379</v>
      </c>
      <c r="AN531">
        <f>(AP531 - AO531 + BO531*1E3/(8.314*(BQ531+273.15)) * AR531/BN531 * AQ531) * BN531/(100*BB531) * 1000/(1000 - AP531)</f>
        <v>0</v>
      </c>
      <c r="AO531">
        <v>22.9748927965124</v>
      </c>
      <c r="AP531">
        <v>24.751741958042</v>
      </c>
      <c r="AQ531">
        <v>0.000741245291438399</v>
      </c>
      <c r="AR531">
        <v>78.9649868564254</v>
      </c>
      <c r="AS531">
        <v>38</v>
      </c>
      <c r="AT531">
        <v>8</v>
      </c>
      <c r="AU531">
        <f>IF(AS531*$H$13&gt;=AW531,1.0,(AW531/(AW531-AS531*$H$13)))</f>
        <v>0</v>
      </c>
      <c r="AV531">
        <f>(AU531-1)*100</f>
        <v>0</v>
      </c>
      <c r="AW531">
        <f>MAX(0,($B$13+$C$13*BV531)/(1+$D$13*BV531)*BO531/(BQ531+273)*$E$13)</f>
        <v>0</v>
      </c>
      <c r="AX531">
        <f>$B$11*BW531+$C$11*BX531+$F$11*CI531*(1-CL531)</f>
        <v>0</v>
      </c>
      <c r="AY531">
        <f>AX531*AZ531</f>
        <v>0</v>
      </c>
      <c r="AZ531">
        <f>($B$11*$D$9+$C$11*$D$9+$F$11*((CV531+CN531)/MAX(CV531+CN531+CW531, 0.1)*$I$9+CW531/MAX(CV531+CN531+CW531, 0.1)*$J$9))/($B$11+$C$11+$F$11)</f>
        <v>0</v>
      </c>
      <c r="BA531">
        <f>($B$11*$K$9+$C$11*$K$9+$F$11*((CV531+CN531)/MAX(CV531+CN531+CW531, 0.1)*$P$9+CW531/MAX(CV531+CN531+CW531, 0.1)*$Q$9))/($B$11+$C$11+$F$11)</f>
        <v>0</v>
      </c>
      <c r="BB531">
        <v>2.18</v>
      </c>
      <c r="BC531">
        <v>0.5</v>
      </c>
      <c r="BD531" t="s">
        <v>355</v>
      </c>
      <c r="BE531">
        <v>2</v>
      </c>
      <c r="BF531" t="b">
        <v>1</v>
      </c>
      <c r="BG531">
        <v>1656180452.54444</v>
      </c>
      <c r="BH531">
        <v>857.483814814815</v>
      </c>
      <c r="BI531">
        <v>906.218296296296</v>
      </c>
      <c r="BJ531">
        <v>24.7362074074074</v>
      </c>
      <c r="BK531">
        <v>22.9245259259259</v>
      </c>
      <c r="BL531">
        <v>855.441814814815</v>
      </c>
      <c r="BM531">
        <v>24.6846444444444</v>
      </c>
      <c r="BN531">
        <v>500.006814814815</v>
      </c>
      <c r="BO531">
        <v>76.301737037037</v>
      </c>
      <c r="BP531">
        <v>0.0999963296296296</v>
      </c>
      <c r="BQ531">
        <v>28.0754444444444</v>
      </c>
      <c r="BR531">
        <v>28.443062962963</v>
      </c>
      <c r="BS531">
        <v>999.9</v>
      </c>
      <c r="BT531">
        <v>0</v>
      </c>
      <c r="BU531">
        <v>0</v>
      </c>
      <c r="BV531">
        <v>10003.232962963</v>
      </c>
      <c r="BW531">
        <v>0</v>
      </c>
      <c r="BX531">
        <v>2316.01222222222</v>
      </c>
      <c r="BY531">
        <v>-48.7344851851852</v>
      </c>
      <c r="BZ531">
        <v>879.232740740741</v>
      </c>
      <c r="CA531">
        <v>927.481333333333</v>
      </c>
      <c r="CB531">
        <v>1.81168185185185</v>
      </c>
      <c r="CC531">
        <v>906.218296296296</v>
      </c>
      <c r="CD531">
        <v>22.9245259259259</v>
      </c>
      <c r="CE531">
        <v>1.88741444444444</v>
      </c>
      <c r="CF531">
        <v>1.74918148148148</v>
      </c>
      <c r="CG531">
        <v>16.5301925925926</v>
      </c>
      <c r="CH531">
        <v>15.3398666666667</v>
      </c>
      <c r="CI531">
        <v>1999.97111111111</v>
      </c>
      <c r="CJ531">
        <v>0.979992888888889</v>
      </c>
      <c r="CK531">
        <v>0.0200069814814815</v>
      </c>
      <c r="CL531">
        <v>0</v>
      </c>
      <c r="CM531">
        <v>2.47295925925926</v>
      </c>
      <c r="CN531">
        <v>0</v>
      </c>
      <c r="CO531">
        <v>3012.76333333333</v>
      </c>
      <c r="CP531">
        <v>16705.1222222222</v>
      </c>
      <c r="CQ531">
        <v>47.833</v>
      </c>
      <c r="CR531">
        <v>50.3703333333333</v>
      </c>
      <c r="CS531">
        <v>48.937</v>
      </c>
      <c r="CT531">
        <v>47.9416666666666</v>
      </c>
      <c r="CU531">
        <v>47.125</v>
      </c>
      <c r="CV531">
        <v>1959.96037037037</v>
      </c>
      <c r="CW531">
        <v>40.0107407407407</v>
      </c>
      <c r="CX531">
        <v>0</v>
      </c>
      <c r="CY531">
        <v>1656180459.6</v>
      </c>
      <c r="CZ531">
        <v>0</v>
      </c>
      <c r="DA531">
        <v>0</v>
      </c>
      <c r="DB531" t="s">
        <v>356</v>
      </c>
      <c r="DC531">
        <v>1656081796.1</v>
      </c>
      <c r="DD531">
        <v>1656081786.6</v>
      </c>
      <c r="DE531">
        <v>0</v>
      </c>
      <c r="DF531">
        <v>0.447</v>
      </c>
      <c r="DG531">
        <v>0.012</v>
      </c>
      <c r="DH531">
        <v>1.816</v>
      </c>
      <c r="DI531">
        <v>-0.091</v>
      </c>
      <c r="DJ531">
        <v>420</v>
      </c>
      <c r="DK531">
        <v>13</v>
      </c>
      <c r="DL531">
        <v>0.64</v>
      </c>
      <c r="DM531">
        <v>0.22</v>
      </c>
      <c r="DN531">
        <v>-48.428575</v>
      </c>
      <c r="DO531">
        <v>-5.69341013133206</v>
      </c>
      <c r="DP531">
        <v>0.61291775947104</v>
      </c>
      <c r="DQ531">
        <v>0</v>
      </c>
      <c r="DR531">
        <v>1.84619625</v>
      </c>
      <c r="DS531">
        <v>-0.666510281425893</v>
      </c>
      <c r="DT531">
        <v>0.0704293457547172</v>
      </c>
      <c r="DU531">
        <v>0</v>
      </c>
      <c r="DV531">
        <v>0</v>
      </c>
      <c r="DW531">
        <v>2</v>
      </c>
      <c r="DX531" t="s">
        <v>357</v>
      </c>
      <c r="DY531">
        <v>2.80025</v>
      </c>
      <c r="DZ531">
        <v>2.71654</v>
      </c>
      <c r="EA531">
        <v>0.128647</v>
      </c>
      <c r="EB531">
        <v>0.13323</v>
      </c>
      <c r="EC531">
        <v>0.0882471</v>
      </c>
      <c r="ED531">
        <v>0.0831936</v>
      </c>
      <c r="EE531">
        <v>24226.7</v>
      </c>
      <c r="EF531">
        <v>20935.8</v>
      </c>
      <c r="EG531">
        <v>24926.2</v>
      </c>
      <c r="EH531">
        <v>23556.4</v>
      </c>
      <c r="EI531">
        <v>38876.8</v>
      </c>
      <c r="EJ531">
        <v>35798.1</v>
      </c>
      <c r="EK531">
        <v>45156.6</v>
      </c>
      <c r="EL531">
        <v>42090.7</v>
      </c>
      <c r="EM531">
        <v>1.6585</v>
      </c>
      <c r="EN531">
        <v>2.05918</v>
      </c>
      <c r="EO531">
        <v>-0.0620708</v>
      </c>
      <c r="EP531">
        <v>0</v>
      </c>
      <c r="EQ531">
        <v>29.4671</v>
      </c>
      <c r="ER531">
        <v>999.9</v>
      </c>
      <c r="ES531">
        <v>26.535</v>
      </c>
      <c r="ET531">
        <v>42.137</v>
      </c>
      <c r="EU531">
        <v>28.8757</v>
      </c>
      <c r="EV531">
        <v>53.1284</v>
      </c>
      <c r="EW531">
        <v>33.8702</v>
      </c>
      <c r="EX531">
        <v>2</v>
      </c>
      <c r="EY531">
        <v>0.592965</v>
      </c>
      <c r="EZ531">
        <v>5.43682</v>
      </c>
      <c r="FA531">
        <v>20.1585</v>
      </c>
      <c r="FB531">
        <v>5.23376</v>
      </c>
      <c r="FC531">
        <v>11.992</v>
      </c>
      <c r="FD531">
        <v>4.9557</v>
      </c>
      <c r="FE531">
        <v>3.30398</v>
      </c>
      <c r="FF531">
        <v>9999</v>
      </c>
      <c r="FG531">
        <v>313.8</v>
      </c>
      <c r="FH531">
        <v>3963.8</v>
      </c>
      <c r="FI531">
        <v>9999</v>
      </c>
      <c r="FJ531">
        <v>1.86813</v>
      </c>
      <c r="FK531">
        <v>1.86401</v>
      </c>
      <c r="FL531">
        <v>1.87134</v>
      </c>
      <c r="FM531">
        <v>1.86255</v>
      </c>
      <c r="FN531">
        <v>1.86188</v>
      </c>
      <c r="FO531">
        <v>1.86819</v>
      </c>
      <c r="FP531">
        <v>1.85837</v>
      </c>
      <c r="FQ531">
        <v>1.86455</v>
      </c>
      <c r="FR531">
        <v>5</v>
      </c>
      <c r="FS531">
        <v>0</v>
      </c>
      <c r="FT531">
        <v>0</v>
      </c>
      <c r="FU531">
        <v>0</v>
      </c>
      <c r="FV531" t="s">
        <v>358</v>
      </c>
      <c r="FW531" t="s">
        <v>359</v>
      </c>
      <c r="FX531" t="s">
        <v>360</v>
      </c>
      <c r="FY531" t="s">
        <v>360</v>
      </c>
      <c r="FZ531" t="s">
        <v>360</v>
      </c>
      <c r="GA531" t="s">
        <v>360</v>
      </c>
      <c r="GB531">
        <v>0</v>
      </c>
      <c r="GC531">
        <v>100</v>
      </c>
      <c r="GD531">
        <v>100</v>
      </c>
      <c r="GE531">
        <v>2.077</v>
      </c>
      <c r="GF531">
        <v>0.0516</v>
      </c>
      <c r="GG531">
        <v>0.394990895927804</v>
      </c>
      <c r="GH531">
        <v>0.00311535208462502</v>
      </c>
      <c r="GI531">
        <v>-2.16445174003142e-06</v>
      </c>
      <c r="GJ531">
        <v>9.0383515404126e-10</v>
      </c>
      <c r="GK531">
        <v>0.0515542376217994</v>
      </c>
      <c r="GL531">
        <v>0</v>
      </c>
      <c r="GM531">
        <v>0</v>
      </c>
      <c r="GN531">
        <v>0</v>
      </c>
      <c r="GO531">
        <v>18</v>
      </c>
      <c r="GP531">
        <v>2154</v>
      </c>
      <c r="GQ531">
        <v>2</v>
      </c>
      <c r="GR531">
        <v>17</v>
      </c>
      <c r="GS531">
        <v>1644.4</v>
      </c>
      <c r="GT531">
        <v>1644.6</v>
      </c>
      <c r="GU531">
        <v>2.54272</v>
      </c>
      <c r="GV531">
        <v>2.39624</v>
      </c>
      <c r="GW531">
        <v>1.99829</v>
      </c>
      <c r="GX531">
        <v>2.65869</v>
      </c>
      <c r="GY531">
        <v>2.09351</v>
      </c>
      <c r="GZ531">
        <v>2.37671</v>
      </c>
      <c r="HA531">
        <v>45.9499</v>
      </c>
      <c r="HB531">
        <v>14.0182</v>
      </c>
      <c r="HC531">
        <v>18</v>
      </c>
      <c r="HD531">
        <v>399.345</v>
      </c>
      <c r="HE531">
        <v>671.299</v>
      </c>
      <c r="HF531">
        <v>22.9999</v>
      </c>
      <c r="HG531">
        <v>34.7125</v>
      </c>
      <c r="HH531">
        <v>30.0005</v>
      </c>
      <c r="HI531">
        <v>34.5096</v>
      </c>
      <c r="HJ531">
        <v>34.4964</v>
      </c>
      <c r="HK531">
        <v>50.905</v>
      </c>
      <c r="HL531">
        <v>18.7823</v>
      </c>
      <c r="HM531">
        <v>2.56013</v>
      </c>
      <c r="HN531">
        <v>23</v>
      </c>
      <c r="HO531">
        <v>958.565</v>
      </c>
      <c r="HP531">
        <v>23.1069</v>
      </c>
      <c r="HQ531">
        <v>95.5007</v>
      </c>
      <c r="HR531">
        <v>98.8992</v>
      </c>
    </row>
    <row r="532" spans="1:226">
      <c r="A532">
        <v>516</v>
      </c>
      <c r="B532">
        <v>1656180465.6</v>
      </c>
      <c r="C532">
        <v>10669.0999999046</v>
      </c>
      <c r="D532" t="s">
        <v>1395</v>
      </c>
      <c r="E532" t="s">
        <v>1396</v>
      </c>
      <c r="F532">
        <v>5</v>
      </c>
      <c r="G532" t="s">
        <v>1286</v>
      </c>
      <c r="H532" t="s">
        <v>354</v>
      </c>
      <c r="I532">
        <v>1656180457.83214</v>
      </c>
      <c r="J532">
        <f>(K532)/1000</f>
        <v>0</v>
      </c>
      <c r="K532">
        <f>IF(BF532, AN532, AH532)</f>
        <v>0</v>
      </c>
      <c r="L532">
        <f>IF(BF532, AI532, AG532)</f>
        <v>0</v>
      </c>
      <c r="M532">
        <f>BH532 - IF(AU532&gt;1, L532*BB532*100.0/(AW532*BV532), 0)</f>
        <v>0</v>
      </c>
      <c r="N532">
        <f>((T532-J532/2)*M532-L532)/(T532+J532/2)</f>
        <v>0</v>
      </c>
      <c r="O532">
        <f>N532*(BO532+BP532)/1000.0</f>
        <v>0</v>
      </c>
      <c r="P532">
        <f>(BH532 - IF(AU532&gt;1, L532*BB532*100.0/(AW532*BV532), 0))*(BO532+BP532)/1000.0</f>
        <v>0</v>
      </c>
      <c r="Q532">
        <f>2.0/((1/S532-1/R532)+SIGN(S532)*SQRT((1/S532-1/R532)*(1/S532-1/R532) + 4*BC532/((BC532+1)*(BC532+1))*(2*1/S532*1/R532-1/R532*1/R532)))</f>
        <v>0</v>
      </c>
      <c r="R532">
        <f>IF(LEFT(BD532,1)&lt;&gt;"0",IF(LEFT(BD532,1)="1",3.0,BE532),$D$5+$E$5*(BV532*BO532/($K$5*1000))+$F$5*(BV532*BO532/($K$5*1000))*MAX(MIN(BB532,$J$5),$I$5)*MAX(MIN(BB532,$J$5),$I$5)+$G$5*MAX(MIN(BB532,$J$5),$I$5)*(BV532*BO532/($K$5*1000))+$H$5*(BV532*BO532/($K$5*1000))*(BV532*BO532/($K$5*1000)))</f>
        <v>0</v>
      </c>
      <c r="S532">
        <f>J532*(1000-(1000*0.61365*exp(17.502*W532/(240.97+W532))/(BO532+BP532)+BJ532)/2)/(1000*0.61365*exp(17.502*W532/(240.97+W532))/(BO532+BP532)-BJ532)</f>
        <v>0</v>
      </c>
      <c r="T532">
        <f>1/((BC532+1)/(Q532/1.6)+1/(R532/1.37)) + BC532/((BC532+1)/(Q532/1.6) + BC532/(R532/1.37))</f>
        <v>0</v>
      </c>
      <c r="U532">
        <f>(AX532*BA532)</f>
        <v>0</v>
      </c>
      <c r="V532">
        <f>(BQ532+(U532+2*0.95*5.67E-8*(((BQ532+$B$7)+273)^4-(BQ532+273)^4)-44100*J532)/(1.84*29.3*R532+8*0.95*5.67E-8*(BQ532+273)^3))</f>
        <v>0</v>
      </c>
      <c r="W532">
        <f>($C$7*BR532+$D$7*BS532+$E$7*V532)</f>
        <v>0</v>
      </c>
      <c r="X532">
        <f>0.61365*exp(17.502*W532/(240.97+W532))</f>
        <v>0</v>
      </c>
      <c r="Y532">
        <f>(Z532/AA532*100)</f>
        <v>0</v>
      </c>
      <c r="Z532">
        <f>BJ532*(BO532+BP532)/1000</f>
        <v>0</v>
      </c>
      <c r="AA532">
        <f>0.61365*exp(17.502*BQ532/(240.97+BQ532))</f>
        <v>0</v>
      </c>
      <c r="AB532">
        <f>(X532-BJ532*(BO532+BP532)/1000)</f>
        <v>0</v>
      </c>
      <c r="AC532">
        <f>(-J532*44100)</f>
        <v>0</v>
      </c>
      <c r="AD532">
        <f>2*29.3*R532*0.92*(BQ532-W532)</f>
        <v>0</v>
      </c>
      <c r="AE532">
        <f>2*0.95*5.67E-8*(((BQ532+$B$7)+273)^4-(W532+273)^4)</f>
        <v>0</v>
      </c>
      <c r="AF532">
        <f>U532+AE532+AC532+AD532</f>
        <v>0</v>
      </c>
      <c r="AG532">
        <f>BN532*AU532*(BI532-BH532*(1000-AU532*BK532)/(1000-AU532*BJ532))/(100*BB532)</f>
        <v>0</v>
      </c>
      <c r="AH532">
        <f>1000*BN532*AU532*(BJ532-BK532)/(100*BB532*(1000-AU532*BJ532))</f>
        <v>0</v>
      </c>
      <c r="AI532">
        <f>(AJ532 - AK532 - BO532*1E3/(8.314*(BQ532+273.15)) * AM532/BN532 * AL532) * BN532/(100*BB532) * (1000 - BK532)/1000</f>
        <v>0</v>
      </c>
      <c r="AJ532">
        <v>960.87907691079</v>
      </c>
      <c r="AK532">
        <v>921.784284848484</v>
      </c>
      <c r="AL532">
        <v>3.39477118337882</v>
      </c>
      <c r="AM532">
        <v>66.8780440013379</v>
      </c>
      <c r="AN532">
        <f>(AP532 - AO532 + BO532*1E3/(8.314*(BQ532+273.15)) * AR532/BN532 * AQ532) * BN532/(100*BB532) * 1000/(1000 - AP532)</f>
        <v>0</v>
      </c>
      <c r="AO532">
        <v>23.0231261963546</v>
      </c>
      <c r="AP532">
        <v>24.7649265734266</v>
      </c>
      <c r="AQ532">
        <v>0.000340367491878117</v>
      </c>
      <c r="AR532">
        <v>78.9649868564254</v>
      </c>
      <c r="AS532">
        <v>38</v>
      </c>
      <c r="AT532">
        <v>8</v>
      </c>
      <c r="AU532">
        <f>IF(AS532*$H$13&gt;=AW532,1.0,(AW532/(AW532-AS532*$H$13)))</f>
        <v>0</v>
      </c>
      <c r="AV532">
        <f>(AU532-1)*100</f>
        <v>0</v>
      </c>
      <c r="AW532">
        <f>MAX(0,($B$13+$C$13*BV532)/(1+$D$13*BV532)*BO532/(BQ532+273)*$E$13)</f>
        <v>0</v>
      </c>
      <c r="AX532">
        <f>$B$11*BW532+$C$11*BX532+$F$11*CI532*(1-CL532)</f>
        <v>0</v>
      </c>
      <c r="AY532">
        <f>AX532*AZ532</f>
        <v>0</v>
      </c>
      <c r="AZ532">
        <f>($B$11*$D$9+$C$11*$D$9+$F$11*((CV532+CN532)/MAX(CV532+CN532+CW532, 0.1)*$I$9+CW532/MAX(CV532+CN532+CW532, 0.1)*$J$9))/($B$11+$C$11+$F$11)</f>
        <v>0</v>
      </c>
      <c r="BA532">
        <f>($B$11*$K$9+$C$11*$K$9+$F$11*((CV532+CN532)/MAX(CV532+CN532+CW532, 0.1)*$P$9+CW532/MAX(CV532+CN532+CW532, 0.1)*$Q$9))/($B$11+$C$11+$F$11)</f>
        <v>0</v>
      </c>
      <c r="BB532">
        <v>2.18</v>
      </c>
      <c r="BC532">
        <v>0.5</v>
      </c>
      <c r="BD532" t="s">
        <v>355</v>
      </c>
      <c r="BE532">
        <v>2</v>
      </c>
      <c r="BF532" t="b">
        <v>1</v>
      </c>
      <c r="BG532">
        <v>1656180457.83214</v>
      </c>
      <c r="BH532">
        <v>874.906892857143</v>
      </c>
      <c r="BI532">
        <v>923.982071428571</v>
      </c>
      <c r="BJ532">
        <v>24.7447964285714</v>
      </c>
      <c r="BK532">
        <v>22.9838714285714</v>
      </c>
      <c r="BL532">
        <v>872.840535714286</v>
      </c>
      <c r="BM532">
        <v>24.6932321428571</v>
      </c>
      <c r="BN532">
        <v>500.016714285714</v>
      </c>
      <c r="BO532">
        <v>76.3019535714286</v>
      </c>
      <c r="BP532">
        <v>0.100035875</v>
      </c>
      <c r="BQ532">
        <v>28.0810821428571</v>
      </c>
      <c r="BR532">
        <v>28.4492535714286</v>
      </c>
      <c r="BS532">
        <v>999.9</v>
      </c>
      <c r="BT532">
        <v>0</v>
      </c>
      <c r="BU532">
        <v>0</v>
      </c>
      <c r="BV532">
        <v>9993.60892857143</v>
      </c>
      <c r="BW532">
        <v>0</v>
      </c>
      <c r="BX532">
        <v>2312.46964285714</v>
      </c>
      <c r="BY532">
        <v>-49.0751321428571</v>
      </c>
      <c r="BZ532">
        <v>897.105857142857</v>
      </c>
      <c r="CA532">
        <v>945.719035714286</v>
      </c>
      <c r="CB532">
        <v>1.76091857142857</v>
      </c>
      <c r="CC532">
        <v>923.982071428571</v>
      </c>
      <c r="CD532">
        <v>22.9838714285714</v>
      </c>
      <c r="CE532">
        <v>1.88807535714286</v>
      </c>
      <c r="CF532">
        <v>1.75371464285714</v>
      </c>
      <c r="CG532">
        <v>16.5356928571429</v>
      </c>
      <c r="CH532">
        <v>15.3802071428571</v>
      </c>
      <c r="CI532">
        <v>1999.96785714286</v>
      </c>
      <c r="CJ532">
        <v>0.979992857142857</v>
      </c>
      <c r="CK532">
        <v>0.0200070142857143</v>
      </c>
      <c r="CL532">
        <v>0</v>
      </c>
      <c r="CM532">
        <v>2.46483214285714</v>
      </c>
      <c r="CN532">
        <v>0</v>
      </c>
      <c r="CO532">
        <v>3010.88607142857</v>
      </c>
      <c r="CP532">
        <v>16705.0928571429</v>
      </c>
      <c r="CQ532">
        <v>47.84125</v>
      </c>
      <c r="CR532">
        <v>50.375</v>
      </c>
      <c r="CS532">
        <v>48.937</v>
      </c>
      <c r="CT532">
        <v>47.937</v>
      </c>
      <c r="CU532">
        <v>47.1272142857143</v>
      </c>
      <c r="CV532">
        <v>1959.95714285714</v>
      </c>
      <c r="CW532">
        <v>40.0107142857143</v>
      </c>
      <c r="CX532">
        <v>0</v>
      </c>
      <c r="CY532">
        <v>1656180464.4</v>
      </c>
      <c r="CZ532">
        <v>0</v>
      </c>
      <c r="DA532">
        <v>0</v>
      </c>
      <c r="DB532" t="s">
        <v>356</v>
      </c>
      <c r="DC532">
        <v>1656081796.1</v>
      </c>
      <c r="DD532">
        <v>1656081786.6</v>
      </c>
      <c r="DE532">
        <v>0</v>
      </c>
      <c r="DF532">
        <v>0.447</v>
      </c>
      <c r="DG532">
        <v>0.012</v>
      </c>
      <c r="DH532">
        <v>1.816</v>
      </c>
      <c r="DI532">
        <v>-0.091</v>
      </c>
      <c r="DJ532">
        <v>420</v>
      </c>
      <c r="DK532">
        <v>13</v>
      </c>
      <c r="DL532">
        <v>0.64</v>
      </c>
      <c r="DM532">
        <v>0.22</v>
      </c>
      <c r="DN532">
        <v>-48.8901525</v>
      </c>
      <c r="DO532">
        <v>-3.87963714821746</v>
      </c>
      <c r="DP532">
        <v>0.442777749546824</v>
      </c>
      <c r="DQ532">
        <v>0</v>
      </c>
      <c r="DR532">
        <v>1.78892825</v>
      </c>
      <c r="DS532">
        <v>-0.565329343339581</v>
      </c>
      <c r="DT532">
        <v>0.057753902850262</v>
      </c>
      <c r="DU532">
        <v>0</v>
      </c>
      <c r="DV532">
        <v>0</v>
      </c>
      <c r="DW532">
        <v>2</v>
      </c>
      <c r="DX532" t="s">
        <v>357</v>
      </c>
      <c r="DY532">
        <v>2.80013</v>
      </c>
      <c r="DZ532">
        <v>2.71632</v>
      </c>
      <c r="EA532">
        <v>0.130378</v>
      </c>
      <c r="EB532">
        <v>0.135001</v>
      </c>
      <c r="EC532">
        <v>0.088278</v>
      </c>
      <c r="ED532">
        <v>0.08325</v>
      </c>
      <c r="EE532">
        <v>24178</v>
      </c>
      <c r="EF532">
        <v>20892.6</v>
      </c>
      <c r="EG532">
        <v>24925.7</v>
      </c>
      <c r="EH532">
        <v>23556.1</v>
      </c>
      <c r="EI532">
        <v>38875.2</v>
      </c>
      <c r="EJ532">
        <v>35795.6</v>
      </c>
      <c r="EK532">
        <v>45156.2</v>
      </c>
      <c r="EL532">
        <v>42090.2</v>
      </c>
      <c r="EM532">
        <v>1.65867</v>
      </c>
      <c r="EN532">
        <v>2.05938</v>
      </c>
      <c r="EO532">
        <v>-0.0646338</v>
      </c>
      <c r="EP532">
        <v>0</v>
      </c>
      <c r="EQ532">
        <v>29.4671</v>
      </c>
      <c r="ER532">
        <v>999.9</v>
      </c>
      <c r="ES532">
        <v>26.511</v>
      </c>
      <c r="ET532">
        <v>42.137</v>
      </c>
      <c r="EU532">
        <v>28.8504</v>
      </c>
      <c r="EV532">
        <v>53.3484</v>
      </c>
      <c r="EW532">
        <v>33.8021</v>
      </c>
      <c r="EX532">
        <v>2</v>
      </c>
      <c r="EY532">
        <v>0.593605</v>
      </c>
      <c r="EZ532">
        <v>5.4384</v>
      </c>
      <c r="FA532">
        <v>20.1584</v>
      </c>
      <c r="FB532">
        <v>5.23301</v>
      </c>
      <c r="FC532">
        <v>11.992</v>
      </c>
      <c r="FD532">
        <v>4.9554</v>
      </c>
      <c r="FE532">
        <v>3.30385</v>
      </c>
      <c r="FF532">
        <v>9999</v>
      </c>
      <c r="FG532">
        <v>313.8</v>
      </c>
      <c r="FH532">
        <v>3963.8</v>
      </c>
      <c r="FI532">
        <v>9999</v>
      </c>
      <c r="FJ532">
        <v>1.86813</v>
      </c>
      <c r="FK532">
        <v>1.86401</v>
      </c>
      <c r="FL532">
        <v>1.87134</v>
      </c>
      <c r="FM532">
        <v>1.86256</v>
      </c>
      <c r="FN532">
        <v>1.86188</v>
      </c>
      <c r="FO532">
        <v>1.86822</v>
      </c>
      <c r="FP532">
        <v>1.85838</v>
      </c>
      <c r="FQ532">
        <v>1.86458</v>
      </c>
      <c r="FR532">
        <v>5</v>
      </c>
      <c r="FS532">
        <v>0</v>
      </c>
      <c r="FT532">
        <v>0</v>
      </c>
      <c r="FU532">
        <v>0</v>
      </c>
      <c r="FV532" t="s">
        <v>358</v>
      </c>
      <c r="FW532" t="s">
        <v>359</v>
      </c>
      <c r="FX532" t="s">
        <v>360</v>
      </c>
      <c r="FY532" t="s">
        <v>360</v>
      </c>
      <c r="FZ532" t="s">
        <v>360</v>
      </c>
      <c r="GA532" t="s">
        <v>360</v>
      </c>
      <c r="GB532">
        <v>0</v>
      </c>
      <c r="GC532">
        <v>100</v>
      </c>
      <c r="GD532">
        <v>100</v>
      </c>
      <c r="GE532">
        <v>2.103</v>
      </c>
      <c r="GF532">
        <v>0.0516</v>
      </c>
      <c r="GG532">
        <v>0.394990895927804</v>
      </c>
      <c r="GH532">
        <v>0.00311535208462502</v>
      </c>
      <c r="GI532">
        <v>-2.16445174003142e-06</v>
      </c>
      <c r="GJ532">
        <v>9.0383515404126e-10</v>
      </c>
      <c r="GK532">
        <v>0.0515542376217994</v>
      </c>
      <c r="GL532">
        <v>0</v>
      </c>
      <c r="GM532">
        <v>0</v>
      </c>
      <c r="GN532">
        <v>0</v>
      </c>
      <c r="GO532">
        <v>18</v>
      </c>
      <c r="GP532">
        <v>2154</v>
      </c>
      <c r="GQ532">
        <v>2</v>
      </c>
      <c r="GR532">
        <v>17</v>
      </c>
      <c r="GS532">
        <v>1644.5</v>
      </c>
      <c r="GT532">
        <v>1644.7</v>
      </c>
      <c r="GU532">
        <v>2.58423</v>
      </c>
      <c r="GV532">
        <v>2.39502</v>
      </c>
      <c r="GW532">
        <v>1.99829</v>
      </c>
      <c r="GX532">
        <v>2.65747</v>
      </c>
      <c r="GY532">
        <v>2.09351</v>
      </c>
      <c r="GZ532">
        <v>2.38159</v>
      </c>
      <c r="HA532">
        <v>45.9499</v>
      </c>
      <c r="HB532">
        <v>14.0095</v>
      </c>
      <c r="HC532">
        <v>18</v>
      </c>
      <c r="HD532">
        <v>399.483</v>
      </c>
      <c r="HE532">
        <v>671.538</v>
      </c>
      <c r="HF532">
        <v>23.0002</v>
      </c>
      <c r="HG532">
        <v>34.7207</v>
      </c>
      <c r="HH532">
        <v>30.0006</v>
      </c>
      <c r="HI532">
        <v>34.5164</v>
      </c>
      <c r="HJ532">
        <v>34.5023</v>
      </c>
      <c r="HK532">
        <v>51.7108</v>
      </c>
      <c r="HL532">
        <v>18.7823</v>
      </c>
      <c r="HM532">
        <v>2.56013</v>
      </c>
      <c r="HN532">
        <v>23</v>
      </c>
      <c r="HO532">
        <v>972.031</v>
      </c>
      <c r="HP532">
        <v>23.1244</v>
      </c>
      <c r="HQ532">
        <v>95.4994</v>
      </c>
      <c r="HR532">
        <v>98.898</v>
      </c>
    </row>
    <row r="533" spans="1:226">
      <c r="A533">
        <v>517</v>
      </c>
      <c r="B533">
        <v>1656180470.1</v>
      </c>
      <c r="C533">
        <v>10673.5999999046</v>
      </c>
      <c r="D533" t="s">
        <v>1397</v>
      </c>
      <c r="E533" t="s">
        <v>1398</v>
      </c>
      <c r="F533">
        <v>5</v>
      </c>
      <c r="G533" t="s">
        <v>1286</v>
      </c>
      <c r="H533" t="s">
        <v>354</v>
      </c>
      <c r="I533">
        <v>1656180462.27857</v>
      </c>
      <c r="J533">
        <f>(K533)/1000</f>
        <v>0</v>
      </c>
      <c r="K533">
        <f>IF(BF533, AN533, AH533)</f>
        <v>0</v>
      </c>
      <c r="L533">
        <f>IF(BF533, AI533, AG533)</f>
        <v>0</v>
      </c>
      <c r="M533">
        <f>BH533 - IF(AU533&gt;1, L533*BB533*100.0/(AW533*BV533), 0)</f>
        <v>0</v>
      </c>
      <c r="N533">
        <f>((T533-J533/2)*M533-L533)/(T533+J533/2)</f>
        <v>0</v>
      </c>
      <c r="O533">
        <f>N533*(BO533+BP533)/1000.0</f>
        <v>0</v>
      </c>
      <c r="P533">
        <f>(BH533 - IF(AU533&gt;1, L533*BB533*100.0/(AW533*BV533), 0))*(BO533+BP533)/1000.0</f>
        <v>0</v>
      </c>
      <c r="Q533">
        <f>2.0/((1/S533-1/R533)+SIGN(S533)*SQRT((1/S533-1/R533)*(1/S533-1/R533) + 4*BC533/((BC533+1)*(BC533+1))*(2*1/S533*1/R533-1/R533*1/R533)))</f>
        <v>0</v>
      </c>
      <c r="R533">
        <f>IF(LEFT(BD533,1)&lt;&gt;"0",IF(LEFT(BD533,1)="1",3.0,BE533),$D$5+$E$5*(BV533*BO533/($K$5*1000))+$F$5*(BV533*BO533/($K$5*1000))*MAX(MIN(BB533,$J$5),$I$5)*MAX(MIN(BB533,$J$5),$I$5)+$G$5*MAX(MIN(BB533,$J$5),$I$5)*(BV533*BO533/($K$5*1000))+$H$5*(BV533*BO533/($K$5*1000))*(BV533*BO533/($K$5*1000)))</f>
        <v>0</v>
      </c>
      <c r="S533">
        <f>J533*(1000-(1000*0.61365*exp(17.502*W533/(240.97+W533))/(BO533+BP533)+BJ533)/2)/(1000*0.61365*exp(17.502*W533/(240.97+W533))/(BO533+BP533)-BJ533)</f>
        <v>0</v>
      </c>
      <c r="T533">
        <f>1/((BC533+1)/(Q533/1.6)+1/(R533/1.37)) + BC533/((BC533+1)/(Q533/1.6) + BC533/(R533/1.37))</f>
        <v>0</v>
      </c>
      <c r="U533">
        <f>(AX533*BA533)</f>
        <v>0</v>
      </c>
      <c r="V533">
        <f>(BQ533+(U533+2*0.95*5.67E-8*(((BQ533+$B$7)+273)^4-(BQ533+273)^4)-44100*J533)/(1.84*29.3*R533+8*0.95*5.67E-8*(BQ533+273)^3))</f>
        <v>0</v>
      </c>
      <c r="W533">
        <f>($C$7*BR533+$D$7*BS533+$E$7*V533)</f>
        <v>0</v>
      </c>
      <c r="X533">
        <f>0.61365*exp(17.502*W533/(240.97+W533))</f>
        <v>0</v>
      </c>
      <c r="Y533">
        <f>(Z533/AA533*100)</f>
        <v>0</v>
      </c>
      <c r="Z533">
        <f>BJ533*(BO533+BP533)/1000</f>
        <v>0</v>
      </c>
      <c r="AA533">
        <f>0.61365*exp(17.502*BQ533/(240.97+BQ533))</f>
        <v>0</v>
      </c>
      <c r="AB533">
        <f>(X533-BJ533*(BO533+BP533)/1000)</f>
        <v>0</v>
      </c>
      <c r="AC533">
        <f>(-J533*44100)</f>
        <v>0</v>
      </c>
      <c r="AD533">
        <f>2*29.3*R533*0.92*(BQ533-W533)</f>
        <v>0</v>
      </c>
      <c r="AE533">
        <f>2*0.95*5.67E-8*(((BQ533+$B$7)+273)^4-(W533+273)^4)</f>
        <v>0</v>
      </c>
      <c r="AF533">
        <f>U533+AE533+AC533+AD533</f>
        <v>0</v>
      </c>
      <c r="AG533">
        <f>BN533*AU533*(BI533-BH533*(1000-AU533*BK533)/(1000-AU533*BJ533))/(100*BB533)</f>
        <v>0</v>
      </c>
      <c r="AH533">
        <f>1000*BN533*AU533*(BJ533-BK533)/(100*BB533*(1000-AU533*BJ533))</f>
        <v>0</v>
      </c>
      <c r="AI533">
        <f>(AJ533 - AK533 - BO533*1E3/(8.314*(BQ533+273.15)) * AM533/BN533 * AL533) * BN533/(100*BB533) * (1000 - BK533)/1000</f>
        <v>0</v>
      </c>
      <c r="AJ533">
        <v>976.982410298966</v>
      </c>
      <c r="AK533">
        <v>937.374987878788</v>
      </c>
      <c r="AL533">
        <v>3.47910411606675</v>
      </c>
      <c r="AM533">
        <v>66.8780440013379</v>
      </c>
      <c r="AN533">
        <f>(AP533 - AO533 + BO533*1E3/(8.314*(BQ533+273.15)) * AR533/BN533 * AQ533) * BN533/(100*BB533) * 1000/(1000 - AP533)</f>
        <v>0</v>
      </c>
      <c r="AO533">
        <v>23.0364675064082</v>
      </c>
      <c r="AP533">
        <v>24.7671391608392</v>
      </c>
      <c r="AQ533">
        <v>0.000151964439070824</v>
      </c>
      <c r="AR533">
        <v>78.9649868564254</v>
      </c>
      <c r="AS533">
        <v>37</v>
      </c>
      <c r="AT533">
        <v>7</v>
      </c>
      <c r="AU533">
        <f>IF(AS533*$H$13&gt;=AW533,1.0,(AW533/(AW533-AS533*$H$13)))</f>
        <v>0</v>
      </c>
      <c r="AV533">
        <f>(AU533-1)*100</f>
        <v>0</v>
      </c>
      <c r="AW533">
        <f>MAX(0,($B$13+$C$13*BV533)/(1+$D$13*BV533)*BO533/(BQ533+273)*$E$13)</f>
        <v>0</v>
      </c>
      <c r="AX533">
        <f>$B$11*BW533+$C$11*BX533+$F$11*CI533*(1-CL533)</f>
        <v>0</v>
      </c>
      <c r="AY533">
        <f>AX533*AZ533</f>
        <v>0</v>
      </c>
      <c r="AZ533">
        <f>($B$11*$D$9+$C$11*$D$9+$F$11*((CV533+CN533)/MAX(CV533+CN533+CW533, 0.1)*$I$9+CW533/MAX(CV533+CN533+CW533, 0.1)*$J$9))/($B$11+$C$11+$F$11)</f>
        <v>0</v>
      </c>
      <c r="BA533">
        <f>($B$11*$K$9+$C$11*$K$9+$F$11*((CV533+CN533)/MAX(CV533+CN533+CW533, 0.1)*$P$9+CW533/MAX(CV533+CN533+CW533, 0.1)*$Q$9))/($B$11+$C$11+$F$11)</f>
        <v>0</v>
      </c>
      <c r="BB533">
        <v>2.18</v>
      </c>
      <c r="BC533">
        <v>0.5</v>
      </c>
      <c r="BD533" t="s">
        <v>355</v>
      </c>
      <c r="BE533">
        <v>2</v>
      </c>
      <c r="BF533" t="b">
        <v>1</v>
      </c>
      <c r="BG533">
        <v>1656180462.27857</v>
      </c>
      <c r="BH533">
        <v>889.684071428571</v>
      </c>
      <c r="BI533">
        <v>939.081142857143</v>
      </c>
      <c r="BJ533">
        <v>24.7562035714286</v>
      </c>
      <c r="BK533">
        <v>23.0171535714286</v>
      </c>
      <c r="BL533">
        <v>887.597</v>
      </c>
      <c r="BM533">
        <v>24.7046392857143</v>
      </c>
      <c r="BN533">
        <v>500.000714285714</v>
      </c>
      <c r="BO533">
        <v>76.302425</v>
      </c>
      <c r="BP533">
        <v>0.100008807142857</v>
      </c>
      <c r="BQ533">
        <v>28.0872571428571</v>
      </c>
      <c r="BR533">
        <v>28.4373642857143</v>
      </c>
      <c r="BS533">
        <v>999.9</v>
      </c>
      <c r="BT533">
        <v>0</v>
      </c>
      <c r="BU533">
        <v>0</v>
      </c>
      <c r="BV533">
        <v>9992.13464285714</v>
      </c>
      <c r="BW533">
        <v>0</v>
      </c>
      <c r="BX533">
        <v>2308.49428571429</v>
      </c>
      <c r="BY533">
        <v>-49.3969392857143</v>
      </c>
      <c r="BZ533">
        <v>912.268571428571</v>
      </c>
      <c r="CA533">
        <v>961.205714285714</v>
      </c>
      <c r="CB533">
        <v>1.73904321428571</v>
      </c>
      <c r="CC533">
        <v>939.081142857143</v>
      </c>
      <c r="CD533">
        <v>23.0171535714286</v>
      </c>
      <c r="CE533">
        <v>1.88895714285714</v>
      </c>
      <c r="CF533">
        <v>1.756265</v>
      </c>
      <c r="CG533">
        <v>16.5430392857143</v>
      </c>
      <c r="CH533">
        <v>15.4028642857143</v>
      </c>
      <c r="CI533">
        <v>1999.95464285714</v>
      </c>
      <c r="CJ533">
        <v>0.97999275</v>
      </c>
      <c r="CK533">
        <v>0.020007125</v>
      </c>
      <c r="CL533">
        <v>0</v>
      </c>
      <c r="CM533">
        <v>2.42752857142857</v>
      </c>
      <c r="CN533">
        <v>0</v>
      </c>
      <c r="CO533">
        <v>3010.47678571428</v>
      </c>
      <c r="CP533">
        <v>16704.9821428571</v>
      </c>
      <c r="CQ533">
        <v>47.83675</v>
      </c>
      <c r="CR533">
        <v>50.3838571428571</v>
      </c>
      <c r="CS533">
        <v>48.937</v>
      </c>
      <c r="CT533">
        <v>47.937</v>
      </c>
      <c r="CU533">
        <v>47.1316428571428</v>
      </c>
      <c r="CV533">
        <v>1959.94392857143</v>
      </c>
      <c r="CW533">
        <v>40.0107142857143</v>
      </c>
      <c r="CX533">
        <v>0</v>
      </c>
      <c r="CY533">
        <v>1656180469.2</v>
      </c>
      <c r="CZ533">
        <v>0</v>
      </c>
      <c r="DA533">
        <v>0</v>
      </c>
      <c r="DB533" t="s">
        <v>356</v>
      </c>
      <c r="DC533">
        <v>1656081796.1</v>
      </c>
      <c r="DD533">
        <v>1656081786.6</v>
      </c>
      <c r="DE533">
        <v>0</v>
      </c>
      <c r="DF533">
        <v>0.447</v>
      </c>
      <c r="DG533">
        <v>0.012</v>
      </c>
      <c r="DH533">
        <v>1.816</v>
      </c>
      <c r="DI533">
        <v>-0.091</v>
      </c>
      <c r="DJ533">
        <v>420</v>
      </c>
      <c r="DK533">
        <v>13</v>
      </c>
      <c r="DL533">
        <v>0.64</v>
      </c>
      <c r="DM533">
        <v>0.22</v>
      </c>
      <c r="DN533">
        <v>-49.194945</v>
      </c>
      <c r="DO533">
        <v>-4.69493133208242</v>
      </c>
      <c r="DP533">
        <v>0.512781294486256</v>
      </c>
      <c r="DQ533">
        <v>0</v>
      </c>
      <c r="DR533">
        <v>1.75717675</v>
      </c>
      <c r="DS533">
        <v>-0.319409493433389</v>
      </c>
      <c r="DT533">
        <v>0.0331841707284889</v>
      </c>
      <c r="DU533">
        <v>0</v>
      </c>
      <c r="DV533">
        <v>0</v>
      </c>
      <c r="DW533">
        <v>2</v>
      </c>
      <c r="DX533" t="s">
        <v>357</v>
      </c>
      <c r="DY533">
        <v>2.79999</v>
      </c>
      <c r="DZ533">
        <v>2.71626</v>
      </c>
      <c r="EA533">
        <v>0.131817</v>
      </c>
      <c r="EB533">
        <v>0.136364</v>
      </c>
      <c r="EC533">
        <v>0.0882792</v>
      </c>
      <c r="ED533">
        <v>0.0833233</v>
      </c>
      <c r="EE533">
        <v>24137.8</v>
      </c>
      <c r="EF533">
        <v>20859.2</v>
      </c>
      <c r="EG533">
        <v>24925.6</v>
      </c>
      <c r="EH533">
        <v>23555.6</v>
      </c>
      <c r="EI533">
        <v>38875.1</v>
      </c>
      <c r="EJ533">
        <v>35791.9</v>
      </c>
      <c r="EK533">
        <v>45156.1</v>
      </c>
      <c r="EL533">
        <v>42089.3</v>
      </c>
      <c r="EM533">
        <v>1.65865</v>
      </c>
      <c r="EN533">
        <v>2.05938</v>
      </c>
      <c r="EO533">
        <v>-0.0677407</v>
      </c>
      <c r="EP533">
        <v>0</v>
      </c>
      <c r="EQ533">
        <v>29.4671</v>
      </c>
      <c r="ER533">
        <v>999.9</v>
      </c>
      <c r="ES533">
        <v>26.511</v>
      </c>
      <c r="ET533">
        <v>42.158</v>
      </c>
      <c r="EU533">
        <v>28.8786</v>
      </c>
      <c r="EV533">
        <v>53.5384</v>
      </c>
      <c r="EW533">
        <v>33.766</v>
      </c>
      <c r="EX533">
        <v>2</v>
      </c>
      <c r="EY533">
        <v>0.59393</v>
      </c>
      <c r="EZ533">
        <v>5.4427</v>
      </c>
      <c r="FA533">
        <v>20.1583</v>
      </c>
      <c r="FB533">
        <v>5.23376</v>
      </c>
      <c r="FC533">
        <v>11.992</v>
      </c>
      <c r="FD533">
        <v>4.9553</v>
      </c>
      <c r="FE533">
        <v>3.30393</v>
      </c>
      <c r="FF533">
        <v>9999</v>
      </c>
      <c r="FG533">
        <v>313.8</v>
      </c>
      <c r="FH533">
        <v>3964.1</v>
      </c>
      <c r="FI533">
        <v>9999</v>
      </c>
      <c r="FJ533">
        <v>1.86813</v>
      </c>
      <c r="FK533">
        <v>1.86401</v>
      </c>
      <c r="FL533">
        <v>1.87134</v>
      </c>
      <c r="FM533">
        <v>1.86255</v>
      </c>
      <c r="FN533">
        <v>1.86188</v>
      </c>
      <c r="FO533">
        <v>1.86822</v>
      </c>
      <c r="FP533">
        <v>1.85837</v>
      </c>
      <c r="FQ533">
        <v>1.86456</v>
      </c>
      <c r="FR533">
        <v>5</v>
      </c>
      <c r="FS533">
        <v>0</v>
      </c>
      <c r="FT533">
        <v>0</v>
      </c>
      <c r="FU533">
        <v>0</v>
      </c>
      <c r="FV533" t="s">
        <v>358</v>
      </c>
      <c r="FW533" t="s">
        <v>359</v>
      </c>
      <c r="FX533" t="s">
        <v>360</v>
      </c>
      <c r="FY533" t="s">
        <v>360</v>
      </c>
      <c r="FZ533" t="s">
        <v>360</v>
      </c>
      <c r="GA533" t="s">
        <v>360</v>
      </c>
      <c r="GB533">
        <v>0</v>
      </c>
      <c r="GC533">
        <v>100</v>
      </c>
      <c r="GD533">
        <v>100</v>
      </c>
      <c r="GE533">
        <v>2.124</v>
      </c>
      <c r="GF533">
        <v>0.0515</v>
      </c>
      <c r="GG533">
        <v>0.394990895927804</v>
      </c>
      <c r="GH533">
        <v>0.00311535208462502</v>
      </c>
      <c r="GI533">
        <v>-2.16445174003142e-06</v>
      </c>
      <c r="GJ533">
        <v>9.0383515404126e-10</v>
      </c>
      <c r="GK533">
        <v>0.0515542376217994</v>
      </c>
      <c r="GL533">
        <v>0</v>
      </c>
      <c r="GM533">
        <v>0</v>
      </c>
      <c r="GN533">
        <v>0</v>
      </c>
      <c r="GO533">
        <v>18</v>
      </c>
      <c r="GP533">
        <v>2154</v>
      </c>
      <c r="GQ533">
        <v>2</v>
      </c>
      <c r="GR533">
        <v>17</v>
      </c>
      <c r="GS533">
        <v>1644.6</v>
      </c>
      <c r="GT533">
        <v>1644.7</v>
      </c>
      <c r="GU533">
        <v>2.61475</v>
      </c>
      <c r="GV533">
        <v>2.39746</v>
      </c>
      <c r="GW533">
        <v>1.99829</v>
      </c>
      <c r="GX533">
        <v>2.65747</v>
      </c>
      <c r="GY533">
        <v>2.09351</v>
      </c>
      <c r="GZ533">
        <v>2.35596</v>
      </c>
      <c r="HA533">
        <v>45.9499</v>
      </c>
      <c r="HB533">
        <v>14.0095</v>
      </c>
      <c r="HC533">
        <v>18</v>
      </c>
      <c r="HD533">
        <v>399.498</v>
      </c>
      <c r="HE533">
        <v>671.592</v>
      </c>
      <c r="HF533">
        <v>23.0006</v>
      </c>
      <c r="HG533">
        <v>34.7261</v>
      </c>
      <c r="HH533">
        <v>30.0005</v>
      </c>
      <c r="HI533">
        <v>34.5214</v>
      </c>
      <c r="HJ533">
        <v>34.5073</v>
      </c>
      <c r="HK533">
        <v>52.3197</v>
      </c>
      <c r="HL533">
        <v>18.4995</v>
      </c>
      <c r="HM533">
        <v>2.56013</v>
      </c>
      <c r="HN533">
        <v>23</v>
      </c>
      <c r="HO533">
        <v>992.185</v>
      </c>
      <c r="HP533">
        <v>23.1423</v>
      </c>
      <c r="HQ533">
        <v>95.4992</v>
      </c>
      <c r="HR533">
        <v>98.8958</v>
      </c>
    </row>
    <row r="534" spans="1:226">
      <c r="A534">
        <v>518</v>
      </c>
      <c r="B534">
        <v>1656180475.6</v>
      </c>
      <c r="C534">
        <v>10679.0999999046</v>
      </c>
      <c r="D534" t="s">
        <v>1399</v>
      </c>
      <c r="E534" t="s">
        <v>1400</v>
      </c>
      <c r="F534">
        <v>5</v>
      </c>
      <c r="G534" t="s">
        <v>1286</v>
      </c>
      <c r="H534" t="s">
        <v>354</v>
      </c>
      <c r="I534">
        <v>1656180467.85</v>
      </c>
      <c r="J534">
        <f>(K534)/1000</f>
        <v>0</v>
      </c>
      <c r="K534">
        <f>IF(BF534, AN534, AH534)</f>
        <v>0</v>
      </c>
      <c r="L534">
        <f>IF(BF534, AI534, AG534)</f>
        <v>0</v>
      </c>
      <c r="M534">
        <f>BH534 - IF(AU534&gt;1, L534*BB534*100.0/(AW534*BV534), 0)</f>
        <v>0</v>
      </c>
      <c r="N534">
        <f>((T534-J534/2)*M534-L534)/(T534+J534/2)</f>
        <v>0</v>
      </c>
      <c r="O534">
        <f>N534*(BO534+BP534)/1000.0</f>
        <v>0</v>
      </c>
      <c r="P534">
        <f>(BH534 - IF(AU534&gt;1, L534*BB534*100.0/(AW534*BV534), 0))*(BO534+BP534)/1000.0</f>
        <v>0</v>
      </c>
      <c r="Q534">
        <f>2.0/((1/S534-1/R534)+SIGN(S534)*SQRT((1/S534-1/R534)*(1/S534-1/R534) + 4*BC534/((BC534+1)*(BC534+1))*(2*1/S534*1/R534-1/R534*1/R534)))</f>
        <v>0</v>
      </c>
      <c r="R534">
        <f>IF(LEFT(BD534,1)&lt;&gt;"0",IF(LEFT(BD534,1)="1",3.0,BE534),$D$5+$E$5*(BV534*BO534/($K$5*1000))+$F$5*(BV534*BO534/($K$5*1000))*MAX(MIN(BB534,$J$5),$I$5)*MAX(MIN(BB534,$J$5),$I$5)+$G$5*MAX(MIN(BB534,$J$5),$I$5)*(BV534*BO534/($K$5*1000))+$H$5*(BV534*BO534/($K$5*1000))*(BV534*BO534/($K$5*1000)))</f>
        <v>0</v>
      </c>
      <c r="S534">
        <f>J534*(1000-(1000*0.61365*exp(17.502*W534/(240.97+W534))/(BO534+BP534)+BJ534)/2)/(1000*0.61365*exp(17.502*W534/(240.97+W534))/(BO534+BP534)-BJ534)</f>
        <v>0</v>
      </c>
      <c r="T534">
        <f>1/((BC534+1)/(Q534/1.6)+1/(R534/1.37)) + BC534/((BC534+1)/(Q534/1.6) + BC534/(R534/1.37))</f>
        <v>0</v>
      </c>
      <c r="U534">
        <f>(AX534*BA534)</f>
        <v>0</v>
      </c>
      <c r="V534">
        <f>(BQ534+(U534+2*0.95*5.67E-8*(((BQ534+$B$7)+273)^4-(BQ534+273)^4)-44100*J534)/(1.84*29.3*R534+8*0.95*5.67E-8*(BQ534+273)^3))</f>
        <v>0</v>
      </c>
      <c r="W534">
        <f>($C$7*BR534+$D$7*BS534+$E$7*V534)</f>
        <v>0</v>
      </c>
      <c r="X534">
        <f>0.61365*exp(17.502*W534/(240.97+W534))</f>
        <v>0</v>
      </c>
      <c r="Y534">
        <f>(Z534/AA534*100)</f>
        <v>0</v>
      </c>
      <c r="Z534">
        <f>BJ534*(BO534+BP534)/1000</f>
        <v>0</v>
      </c>
      <c r="AA534">
        <f>0.61365*exp(17.502*BQ534/(240.97+BQ534))</f>
        <v>0</v>
      </c>
      <c r="AB534">
        <f>(X534-BJ534*(BO534+BP534)/1000)</f>
        <v>0</v>
      </c>
      <c r="AC534">
        <f>(-J534*44100)</f>
        <v>0</v>
      </c>
      <c r="AD534">
        <f>2*29.3*R534*0.92*(BQ534-W534)</f>
        <v>0</v>
      </c>
      <c r="AE534">
        <f>2*0.95*5.67E-8*(((BQ534+$B$7)+273)^4-(W534+273)^4)</f>
        <v>0</v>
      </c>
      <c r="AF534">
        <f>U534+AE534+AC534+AD534</f>
        <v>0</v>
      </c>
      <c r="AG534">
        <f>BN534*AU534*(BI534-BH534*(1000-AU534*BK534)/(1000-AU534*BJ534))/(100*BB534)</f>
        <v>0</v>
      </c>
      <c r="AH534">
        <f>1000*BN534*AU534*(BJ534-BK534)/(100*BB534*(1000-AU534*BJ534))</f>
        <v>0</v>
      </c>
      <c r="AI534">
        <f>(AJ534 - AK534 - BO534*1E3/(8.314*(BQ534+273.15)) * AM534/BN534 * AL534) * BN534/(100*BB534) * (1000 - BK534)/1000</f>
        <v>0</v>
      </c>
      <c r="AJ534">
        <v>995.577219611093</v>
      </c>
      <c r="AK534">
        <v>956.128915151515</v>
      </c>
      <c r="AL534">
        <v>3.42051901123385</v>
      </c>
      <c r="AM534">
        <v>66.8780440013379</v>
      </c>
      <c r="AN534">
        <f>(AP534 - AO534 + BO534*1E3/(8.314*(BQ534+273.15)) * AR534/BN534 * AQ534) * BN534/(100*BB534) * 1000/(1000 - AP534)</f>
        <v>0</v>
      </c>
      <c r="AO534">
        <v>23.0885256281378</v>
      </c>
      <c r="AP534">
        <v>24.7792503496504</v>
      </c>
      <c r="AQ534">
        <v>5.40852476860542e-05</v>
      </c>
      <c r="AR534">
        <v>78.9649868564254</v>
      </c>
      <c r="AS534">
        <v>37</v>
      </c>
      <c r="AT534">
        <v>7</v>
      </c>
      <c r="AU534">
        <f>IF(AS534*$H$13&gt;=AW534,1.0,(AW534/(AW534-AS534*$H$13)))</f>
        <v>0</v>
      </c>
      <c r="AV534">
        <f>(AU534-1)*100</f>
        <v>0</v>
      </c>
      <c r="AW534">
        <f>MAX(0,($B$13+$C$13*BV534)/(1+$D$13*BV534)*BO534/(BQ534+273)*$E$13)</f>
        <v>0</v>
      </c>
      <c r="AX534">
        <f>$B$11*BW534+$C$11*BX534+$F$11*CI534*(1-CL534)</f>
        <v>0</v>
      </c>
      <c r="AY534">
        <f>AX534*AZ534</f>
        <v>0</v>
      </c>
      <c r="AZ534">
        <f>($B$11*$D$9+$C$11*$D$9+$F$11*((CV534+CN534)/MAX(CV534+CN534+CW534, 0.1)*$I$9+CW534/MAX(CV534+CN534+CW534, 0.1)*$J$9))/($B$11+$C$11+$F$11)</f>
        <v>0</v>
      </c>
      <c r="BA534">
        <f>($B$11*$K$9+$C$11*$K$9+$F$11*((CV534+CN534)/MAX(CV534+CN534+CW534, 0.1)*$P$9+CW534/MAX(CV534+CN534+CW534, 0.1)*$Q$9))/($B$11+$C$11+$F$11)</f>
        <v>0</v>
      </c>
      <c r="BB534">
        <v>2.18</v>
      </c>
      <c r="BC534">
        <v>0.5</v>
      </c>
      <c r="BD534" t="s">
        <v>355</v>
      </c>
      <c r="BE534">
        <v>2</v>
      </c>
      <c r="BF534" t="b">
        <v>1</v>
      </c>
      <c r="BG534">
        <v>1656180467.85</v>
      </c>
      <c r="BH534">
        <v>908.196785714286</v>
      </c>
      <c r="BI534">
        <v>957.863821428571</v>
      </c>
      <c r="BJ534">
        <v>24.7661642857143</v>
      </c>
      <c r="BK534">
        <v>23.0591321428571</v>
      </c>
      <c r="BL534">
        <v>906.083642857143</v>
      </c>
      <c r="BM534">
        <v>24.7146142857143</v>
      </c>
      <c r="BN534">
        <v>500.006785714286</v>
      </c>
      <c r="BO534">
        <v>76.3027178571428</v>
      </c>
      <c r="BP534">
        <v>0.100009357142857</v>
      </c>
      <c r="BQ534">
        <v>28.0951107142857</v>
      </c>
      <c r="BR534">
        <v>28.4156428571429</v>
      </c>
      <c r="BS534">
        <v>999.9</v>
      </c>
      <c r="BT534">
        <v>0</v>
      </c>
      <c r="BU534">
        <v>0</v>
      </c>
      <c r="BV534">
        <v>9990.62035714286</v>
      </c>
      <c r="BW534">
        <v>0</v>
      </c>
      <c r="BX534">
        <v>2306.18</v>
      </c>
      <c r="BY534">
        <v>-49.6668392857143</v>
      </c>
      <c r="BZ534">
        <v>931.260678571429</v>
      </c>
      <c r="CA534">
        <v>980.472964285714</v>
      </c>
      <c r="CB534">
        <v>1.70703714285714</v>
      </c>
      <c r="CC534">
        <v>957.863821428571</v>
      </c>
      <c r="CD534">
        <v>23.0591321428571</v>
      </c>
      <c r="CE534">
        <v>1.889725</v>
      </c>
      <c r="CF534">
        <v>1.75947428571429</v>
      </c>
      <c r="CG534">
        <v>16.5494357142857</v>
      </c>
      <c r="CH534">
        <v>15.4313178571429</v>
      </c>
      <c r="CI534">
        <v>1999.93892857143</v>
      </c>
      <c r="CJ534">
        <v>0.979992642857143</v>
      </c>
      <c r="CK534">
        <v>0.0200072357142857</v>
      </c>
      <c r="CL534">
        <v>0</v>
      </c>
      <c r="CM534">
        <v>2.44520714285714</v>
      </c>
      <c r="CN534">
        <v>0</v>
      </c>
      <c r="CO534">
        <v>3010.85321428571</v>
      </c>
      <c r="CP534">
        <v>16704.8607142857</v>
      </c>
      <c r="CQ534">
        <v>47.8435</v>
      </c>
      <c r="CR534">
        <v>50.4037857142857</v>
      </c>
      <c r="CS534">
        <v>48.937</v>
      </c>
      <c r="CT534">
        <v>47.937</v>
      </c>
      <c r="CU534">
        <v>47.1316428571429</v>
      </c>
      <c r="CV534">
        <v>1959.92821428571</v>
      </c>
      <c r="CW534">
        <v>40.0107142857143</v>
      </c>
      <c r="CX534">
        <v>0</v>
      </c>
      <c r="CY534">
        <v>1656180474.6</v>
      </c>
      <c r="CZ534">
        <v>0</v>
      </c>
      <c r="DA534">
        <v>0</v>
      </c>
      <c r="DB534" t="s">
        <v>356</v>
      </c>
      <c r="DC534">
        <v>1656081796.1</v>
      </c>
      <c r="DD534">
        <v>1656081786.6</v>
      </c>
      <c r="DE534">
        <v>0</v>
      </c>
      <c r="DF534">
        <v>0.447</v>
      </c>
      <c r="DG534">
        <v>0.012</v>
      </c>
      <c r="DH534">
        <v>1.816</v>
      </c>
      <c r="DI534">
        <v>-0.091</v>
      </c>
      <c r="DJ534">
        <v>420</v>
      </c>
      <c r="DK534">
        <v>13</v>
      </c>
      <c r="DL534">
        <v>0.64</v>
      </c>
      <c r="DM534">
        <v>0.22</v>
      </c>
      <c r="DN534">
        <v>-49.5058275</v>
      </c>
      <c r="DO534">
        <v>-3.4274757973733</v>
      </c>
      <c r="DP534">
        <v>0.418679315817907</v>
      </c>
      <c r="DQ534">
        <v>0</v>
      </c>
      <c r="DR534">
        <v>1.71939125</v>
      </c>
      <c r="DS534">
        <v>-0.322772645403375</v>
      </c>
      <c r="DT534">
        <v>0.033086566094678</v>
      </c>
      <c r="DU534">
        <v>0</v>
      </c>
      <c r="DV534">
        <v>0</v>
      </c>
      <c r="DW534">
        <v>2</v>
      </c>
      <c r="DX534" t="s">
        <v>357</v>
      </c>
      <c r="DY534">
        <v>2.80008</v>
      </c>
      <c r="DZ534">
        <v>2.71663</v>
      </c>
      <c r="EA534">
        <v>0.133538</v>
      </c>
      <c r="EB534">
        <v>0.138096</v>
      </c>
      <c r="EC534">
        <v>0.0883176</v>
      </c>
      <c r="ED534">
        <v>0.0834702</v>
      </c>
      <c r="EE534">
        <v>24089.1</v>
      </c>
      <c r="EF534">
        <v>20816.7</v>
      </c>
      <c r="EG534">
        <v>24924.8</v>
      </c>
      <c r="EH534">
        <v>23554.9</v>
      </c>
      <c r="EI534">
        <v>38872.6</v>
      </c>
      <c r="EJ534">
        <v>35785.4</v>
      </c>
      <c r="EK534">
        <v>45155.1</v>
      </c>
      <c r="EL534">
        <v>42088.2</v>
      </c>
      <c r="EM534">
        <v>1.65873</v>
      </c>
      <c r="EN534">
        <v>2.0593</v>
      </c>
      <c r="EO534">
        <v>-0.0613183</v>
      </c>
      <c r="EP534">
        <v>0</v>
      </c>
      <c r="EQ534">
        <v>29.4671</v>
      </c>
      <c r="ER534">
        <v>999.9</v>
      </c>
      <c r="ES534">
        <v>26.535</v>
      </c>
      <c r="ET534">
        <v>42.168</v>
      </c>
      <c r="EU534">
        <v>28.9216</v>
      </c>
      <c r="EV534">
        <v>53.5784</v>
      </c>
      <c r="EW534">
        <v>33.8101</v>
      </c>
      <c r="EX534">
        <v>2</v>
      </c>
      <c r="EY534">
        <v>0.594682</v>
      </c>
      <c r="EZ534">
        <v>5.44511</v>
      </c>
      <c r="FA534">
        <v>20.1582</v>
      </c>
      <c r="FB534">
        <v>5.23376</v>
      </c>
      <c r="FC534">
        <v>11.992</v>
      </c>
      <c r="FD534">
        <v>4.95555</v>
      </c>
      <c r="FE534">
        <v>3.30393</v>
      </c>
      <c r="FF534">
        <v>9999</v>
      </c>
      <c r="FG534">
        <v>313.8</v>
      </c>
      <c r="FH534">
        <v>3964.1</v>
      </c>
      <c r="FI534">
        <v>9999</v>
      </c>
      <c r="FJ534">
        <v>1.86813</v>
      </c>
      <c r="FK534">
        <v>1.86401</v>
      </c>
      <c r="FL534">
        <v>1.87134</v>
      </c>
      <c r="FM534">
        <v>1.86262</v>
      </c>
      <c r="FN534">
        <v>1.86188</v>
      </c>
      <c r="FO534">
        <v>1.8682</v>
      </c>
      <c r="FP534">
        <v>1.85837</v>
      </c>
      <c r="FQ534">
        <v>1.86456</v>
      </c>
      <c r="FR534">
        <v>5</v>
      </c>
      <c r="FS534">
        <v>0</v>
      </c>
      <c r="FT534">
        <v>0</v>
      </c>
      <c r="FU534">
        <v>0</v>
      </c>
      <c r="FV534" t="s">
        <v>358</v>
      </c>
      <c r="FW534" t="s">
        <v>359</v>
      </c>
      <c r="FX534" t="s">
        <v>360</v>
      </c>
      <c r="FY534" t="s">
        <v>360</v>
      </c>
      <c r="FZ534" t="s">
        <v>360</v>
      </c>
      <c r="GA534" t="s">
        <v>360</v>
      </c>
      <c r="GB534">
        <v>0</v>
      </c>
      <c r="GC534">
        <v>100</v>
      </c>
      <c r="GD534">
        <v>100</v>
      </c>
      <c r="GE534">
        <v>2.15</v>
      </c>
      <c r="GF534">
        <v>0.0516</v>
      </c>
      <c r="GG534">
        <v>0.394990895927804</v>
      </c>
      <c r="GH534">
        <v>0.00311535208462502</v>
      </c>
      <c r="GI534">
        <v>-2.16445174003142e-06</v>
      </c>
      <c r="GJ534">
        <v>9.0383515404126e-10</v>
      </c>
      <c r="GK534">
        <v>0.0515542376217994</v>
      </c>
      <c r="GL534">
        <v>0</v>
      </c>
      <c r="GM534">
        <v>0</v>
      </c>
      <c r="GN534">
        <v>0</v>
      </c>
      <c r="GO534">
        <v>18</v>
      </c>
      <c r="GP534">
        <v>2154</v>
      </c>
      <c r="GQ534">
        <v>2</v>
      </c>
      <c r="GR534">
        <v>17</v>
      </c>
      <c r="GS534">
        <v>1644.7</v>
      </c>
      <c r="GT534">
        <v>1644.8</v>
      </c>
      <c r="GU534">
        <v>2.65381</v>
      </c>
      <c r="GV534">
        <v>2.39624</v>
      </c>
      <c r="GW534">
        <v>1.99829</v>
      </c>
      <c r="GX534">
        <v>2.65869</v>
      </c>
      <c r="GY534">
        <v>2.09351</v>
      </c>
      <c r="GZ534">
        <v>2.37183</v>
      </c>
      <c r="HA534">
        <v>45.9499</v>
      </c>
      <c r="HB534">
        <v>14.0095</v>
      </c>
      <c r="HC534">
        <v>18</v>
      </c>
      <c r="HD534">
        <v>399.574</v>
      </c>
      <c r="HE534">
        <v>671.599</v>
      </c>
      <c r="HF534">
        <v>23.0004</v>
      </c>
      <c r="HG534">
        <v>34.7341</v>
      </c>
      <c r="HH534">
        <v>30.0006</v>
      </c>
      <c r="HI534">
        <v>34.5273</v>
      </c>
      <c r="HJ534">
        <v>34.5141</v>
      </c>
      <c r="HK534">
        <v>53.1109</v>
      </c>
      <c r="HL534">
        <v>18.4995</v>
      </c>
      <c r="HM534">
        <v>2.56013</v>
      </c>
      <c r="HN534">
        <v>23</v>
      </c>
      <c r="HO534">
        <v>1005.58</v>
      </c>
      <c r="HP534">
        <v>23.1476</v>
      </c>
      <c r="HQ534">
        <v>95.4967</v>
      </c>
      <c r="HR534">
        <v>98.8932</v>
      </c>
    </row>
    <row r="535" spans="1:226">
      <c r="A535">
        <v>519</v>
      </c>
      <c r="B535">
        <v>1656180480.6</v>
      </c>
      <c r="C535">
        <v>10684.0999999046</v>
      </c>
      <c r="D535" t="s">
        <v>1401</v>
      </c>
      <c r="E535" t="s">
        <v>1402</v>
      </c>
      <c r="F535">
        <v>5</v>
      </c>
      <c r="G535" t="s">
        <v>1286</v>
      </c>
      <c r="H535" t="s">
        <v>354</v>
      </c>
      <c r="I535">
        <v>1656180473.11852</v>
      </c>
      <c r="J535">
        <f>(K535)/1000</f>
        <v>0</v>
      </c>
      <c r="K535">
        <f>IF(BF535, AN535, AH535)</f>
        <v>0</v>
      </c>
      <c r="L535">
        <f>IF(BF535, AI535, AG535)</f>
        <v>0</v>
      </c>
      <c r="M535">
        <f>BH535 - IF(AU535&gt;1, L535*BB535*100.0/(AW535*BV535), 0)</f>
        <v>0</v>
      </c>
      <c r="N535">
        <f>((T535-J535/2)*M535-L535)/(T535+J535/2)</f>
        <v>0</v>
      </c>
      <c r="O535">
        <f>N535*(BO535+BP535)/1000.0</f>
        <v>0</v>
      </c>
      <c r="P535">
        <f>(BH535 - IF(AU535&gt;1, L535*BB535*100.0/(AW535*BV535), 0))*(BO535+BP535)/1000.0</f>
        <v>0</v>
      </c>
      <c r="Q535">
        <f>2.0/((1/S535-1/R535)+SIGN(S535)*SQRT((1/S535-1/R535)*(1/S535-1/R535) + 4*BC535/((BC535+1)*(BC535+1))*(2*1/S535*1/R535-1/R535*1/R535)))</f>
        <v>0</v>
      </c>
      <c r="R535">
        <f>IF(LEFT(BD535,1)&lt;&gt;"0",IF(LEFT(BD535,1)="1",3.0,BE535),$D$5+$E$5*(BV535*BO535/($K$5*1000))+$F$5*(BV535*BO535/($K$5*1000))*MAX(MIN(BB535,$J$5),$I$5)*MAX(MIN(BB535,$J$5),$I$5)+$G$5*MAX(MIN(BB535,$J$5),$I$5)*(BV535*BO535/($K$5*1000))+$H$5*(BV535*BO535/($K$5*1000))*(BV535*BO535/($K$5*1000)))</f>
        <v>0</v>
      </c>
      <c r="S535">
        <f>J535*(1000-(1000*0.61365*exp(17.502*W535/(240.97+W535))/(BO535+BP535)+BJ535)/2)/(1000*0.61365*exp(17.502*W535/(240.97+W535))/(BO535+BP535)-BJ535)</f>
        <v>0</v>
      </c>
      <c r="T535">
        <f>1/((BC535+1)/(Q535/1.6)+1/(R535/1.37)) + BC535/((BC535+1)/(Q535/1.6) + BC535/(R535/1.37))</f>
        <v>0</v>
      </c>
      <c r="U535">
        <f>(AX535*BA535)</f>
        <v>0</v>
      </c>
      <c r="V535">
        <f>(BQ535+(U535+2*0.95*5.67E-8*(((BQ535+$B$7)+273)^4-(BQ535+273)^4)-44100*J535)/(1.84*29.3*R535+8*0.95*5.67E-8*(BQ535+273)^3))</f>
        <v>0</v>
      </c>
      <c r="W535">
        <f>($C$7*BR535+$D$7*BS535+$E$7*V535)</f>
        <v>0</v>
      </c>
      <c r="X535">
        <f>0.61365*exp(17.502*W535/(240.97+W535))</f>
        <v>0</v>
      </c>
      <c r="Y535">
        <f>(Z535/AA535*100)</f>
        <v>0</v>
      </c>
      <c r="Z535">
        <f>BJ535*(BO535+BP535)/1000</f>
        <v>0</v>
      </c>
      <c r="AA535">
        <f>0.61365*exp(17.502*BQ535/(240.97+BQ535))</f>
        <v>0</v>
      </c>
      <c r="AB535">
        <f>(X535-BJ535*(BO535+BP535)/1000)</f>
        <v>0</v>
      </c>
      <c r="AC535">
        <f>(-J535*44100)</f>
        <v>0</v>
      </c>
      <c r="AD535">
        <f>2*29.3*R535*0.92*(BQ535-W535)</f>
        <v>0</v>
      </c>
      <c r="AE535">
        <f>2*0.95*5.67E-8*(((BQ535+$B$7)+273)^4-(W535+273)^4)</f>
        <v>0</v>
      </c>
      <c r="AF535">
        <f>U535+AE535+AC535+AD535</f>
        <v>0</v>
      </c>
      <c r="AG535">
        <f>BN535*AU535*(BI535-BH535*(1000-AU535*BK535)/(1000-AU535*BJ535))/(100*BB535)</f>
        <v>0</v>
      </c>
      <c r="AH535">
        <f>1000*BN535*AU535*(BJ535-BK535)/(100*BB535*(1000-AU535*BJ535))</f>
        <v>0</v>
      </c>
      <c r="AI535">
        <f>(AJ535 - AK535 - BO535*1E3/(8.314*(BQ535+273.15)) * AM535/BN535 * AL535) * BN535/(100*BB535) * (1000 - BK535)/1000</f>
        <v>0</v>
      </c>
      <c r="AJ535">
        <v>1013.32569829555</v>
      </c>
      <c r="AK535">
        <v>973.440545454545</v>
      </c>
      <c r="AL535">
        <v>3.43978472434526</v>
      </c>
      <c r="AM535">
        <v>66.8780440013379</v>
      </c>
      <c r="AN535">
        <f>(AP535 - AO535 + BO535*1E3/(8.314*(BQ535+273.15)) * AR535/BN535 * AQ535) * BN535/(100*BB535) * 1000/(1000 - AP535)</f>
        <v>0</v>
      </c>
      <c r="AO535">
        <v>23.1261159382462</v>
      </c>
      <c r="AP535">
        <v>24.785072027972</v>
      </c>
      <c r="AQ535">
        <v>0.0015385906635058</v>
      </c>
      <c r="AR535">
        <v>78.9649868564254</v>
      </c>
      <c r="AS535">
        <v>37</v>
      </c>
      <c r="AT535">
        <v>7</v>
      </c>
      <c r="AU535">
        <f>IF(AS535*$H$13&gt;=AW535,1.0,(AW535/(AW535-AS535*$H$13)))</f>
        <v>0</v>
      </c>
      <c r="AV535">
        <f>(AU535-1)*100</f>
        <v>0</v>
      </c>
      <c r="AW535">
        <f>MAX(0,($B$13+$C$13*BV535)/(1+$D$13*BV535)*BO535/(BQ535+273)*$E$13)</f>
        <v>0</v>
      </c>
      <c r="AX535">
        <f>$B$11*BW535+$C$11*BX535+$F$11*CI535*(1-CL535)</f>
        <v>0</v>
      </c>
      <c r="AY535">
        <f>AX535*AZ535</f>
        <v>0</v>
      </c>
      <c r="AZ535">
        <f>($B$11*$D$9+$C$11*$D$9+$F$11*((CV535+CN535)/MAX(CV535+CN535+CW535, 0.1)*$I$9+CW535/MAX(CV535+CN535+CW535, 0.1)*$J$9))/($B$11+$C$11+$F$11)</f>
        <v>0</v>
      </c>
      <c r="BA535">
        <f>($B$11*$K$9+$C$11*$K$9+$F$11*((CV535+CN535)/MAX(CV535+CN535+CW535, 0.1)*$P$9+CW535/MAX(CV535+CN535+CW535, 0.1)*$Q$9))/($B$11+$C$11+$F$11)</f>
        <v>0</v>
      </c>
      <c r="BB535">
        <v>2.18</v>
      </c>
      <c r="BC535">
        <v>0.5</v>
      </c>
      <c r="BD535" t="s">
        <v>355</v>
      </c>
      <c r="BE535">
        <v>2</v>
      </c>
      <c r="BF535" t="b">
        <v>1</v>
      </c>
      <c r="BG535">
        <v>1656180473.11852</v>
      </c>
      <c r="BH535">
        <v>925.857481481481</v>
      </c>
      <c r="BI535">
        <v>975.756222222222</v>
      </c>
      <c r="BJ535">
        <v>24.774937037037</v>
      </c>
      <c r="BK535">
        <v>23.0946</v>
      </c>
      <c r="BL535">
        <v>923.719148148148</v>
      </c>
      <c r="BM535">
        <v>24.7234</v>
      </c>
      <c r="BN535">
        <v>500.000259259259</v>
      </c>
      <c r="BO535">
        <v>76.3029740740741</v>
      </c>
      <c r="BP535">
        <v>0.0999638259259259</v>
      </c>
      <c r="BQ535">
        <v>28.0957407407407</v>
      </c>
      <c r="BR535">
        <v>28.4276259259259</v>
      </c>
      <c r="BS535">
        <v>999.9</v>
      </c>
      <c r="BT535">
        <v>0</v>
      </c>
      <c r="BU535">
        <v>0</v>
      </c>
      <c r="BV535">
        <v>9999.42074074074</v>
      </c>
      <c r="BW535">
        <v>0</v>
      </c>
      <c r="BX535">
        <v>2302.45888888889</v>
      </c>
      <c r="BY535">
        <v>-49.8986703703704</v>
      </c>
      <c r="BZ535">
        <v>949.378407407407</v>
      </c>
      <c r="CA535">
        <v>998.823740740741</v>
      </c>
      <c r="CB535">
        <v>1.68033925925926</v>
      </c>
      <c r="CC535">
        <v>975.756222222222</v>
      </c>
      <c r="CD535">
        <v>23.0946</v>
      </c>
      <c r="CE535">
        <v>1.89040074074074</v>
      </c>
      <c r="CF535">
        <v>1.76218666666667</v>
      </c>
      <c r="CG535">
        <v>16.5550592592593</v>
      </c>
      <c r="CH535">
        <v>15.4553333333333</v>
      </c>
      <c r="CI535">
        <v>1999.91740740741</v>
      </c>
      <c r="CJ535">
        <v>0.979992555555555</v>
      </c>
      <c r="CK535">
        <v>0.0200073259259259</v>
      </c>
      <c r="CL535">
        <v>0</v>
      </c>
      <c r="CM535">
        <v>2.48586666666667</v>
      </c>
      <c r="CN535">
        <v>0</v>
      </c>
      <c r="CO535">
        <v>3010.70814814815</v>
      </c>
      <c r="CP535">
        <v>16704.6777777778</v>
      </c>
      <c r="CQ535">
        <v>47.833</v>
      </c>
      <c r="CR535">
        <v>50.4255185185185</v>
      </c>
      <c r="CS535">
        <v>48.937</v>
      </c>
      <c r="CT535">
        <v>47.944</v>
      </c>
      <c r="CU535">
        <v>47.1341851851852</v>
      </c>
      <c r="CV535">
        <v>1959.90703703704</v>
      </c>
      <c r="CW535">
        <v>40.0103703703704</v>
      </c>
      <c r="CX535">
        <v>0</v>
      </c>
      <c r="CY535">
        <v>1656180479.4</v>
      </c>
      <c r="CZ535">
        <v>0</v>
      </c>
      <c r="DA535">
        <v>0</v>
      </c>
      <c r="DB535" t="s">
        <v>356</v>
      </c>
      <c r="DC535">
        <v>1656081796.1</v>
      </c>
      <c r="DD535">
        <v>1656081786.6</v>
      </c>
      <c r="DE535">
        <v>0</v>
      </c>
      <c r="DF535">
        <v>0.447</v>
      </c>
      <c r="DG535">
        <v>0.012</v>
      </c>
      <c r="DH535">
        <v>1.816</v>
      </c>
      <c r="DI535">
        <v>-0.091</v>
      </c>
      <c r="DJ535">
        <v>420</v>
      </c>
      <c r="DK535">
        <v>13</v>
      </c>
      <c r="DL535">
        <v>0.64</v>
      </c>
      <c r="DM535">
        <v>0.22</v>
      </c>
      <c r="DN535">
        <v>-49.708575</v>
      </c>
      <c r="DO535">
        <v>-3.16901763602245</v>
      </c>
      <c r="DP535">
        <v>0.401549600142996</v>
      </c>
      <c r="DQ535">
        <v>0</v>
      </c>
      <c r="DR535">
        <v>1.6992015</v>
      </c>
      <c r="DS535">
        <v>-0.335577636022518</v>
      </c>
      <c r="DT535">
        <v>0.0341906441552364</v>
      </c>
      <c r="DU535">
        <v>0</v>
      </c>
      <c r="DV535">
        <v>0</v>
      </c>
      <c r="DW535">
        <v>2</v>
      </c>
      <c r="DX535" t="s">
        <v>357</v>
      </c>
      <c r="DY535">
        <v>2.79986</v>
      </c>
      <c r="DZ535">
        <v>2.7165</v>
      </c>
      <c r="EA535">
        <v>0.135099</v>
      </c>
      <c r="EB535">
        <v>0.139583</v>
      </c>
      <c r="EC535">
        <v>0.0883266</v>
      </c>
      <c r="ED535">
        <v>0.0835043</v>
      </c>
      <c r="EE535">
        <v>24045.2</v>
      </c>
      <c r="EF535">
        <v>20780.8</v>
      </c>
      <c r="EG535">
        <v>24924.4</v>
      </c>
      <c r="EH535">
        <v>23555</v>
      </c>
      <c r="EI535">
        <v>38871.5</v>
      </c>
      <c r="EJ535">
        <v>35784.4</v>
      </c>
      <c r="EK535">
        <v>45154.1</v>
      </c>
      <c r="EL535">
        <v>42088.6</v>
      </c>
      <c r="EM535">
        <v>1.65875</v>
      </c>
      <c r="EN535">
        <v>2.05935</v>
      </c>
      <c r="EO535">
        <v>-0.0613928</v>
      </c>
      <c r="EP535">
        <v>0</v>
      </c>
      <c r="EQ535">
        <v>29.4645</v>
      </c>
      <c r="ER535">
        <v>999.9</v>
      </c>
      <c r="ES535">
        <v>26.511</v>
      </c>
      <c r="ET535">
        <v>42.158</v>
      </c>
      <c r="EU535">
        <v>28.8798</v>
      </c>
      <c r="EV535">
        <v>53.1684</v>
      </c>
      <c r="EW535">
        <v>33.8862</v>
      </c>
      <c r="EX535">
        <v>2</v>
      </c>
      <c r="EY535">
        <v>0.595193</v>
      </c>
      <c r="EZ535">
        <v>5.44519</v>
      </c>
      <c r="FA535">
        <v>20.1581</v>
      </c>
      <c r="FB535">
        <v>5.23331</v>
      </c>
      <c r="FC535">
        <v>11.992</v>
      </c>
      <c r="FD535">
        <v>4.95545</v>
      </c>
      <c r="FE535">
        <v>3.3039</v>
      </c>
      <c r="FF535">
        <v>9999</v>
      </c>
      <c r="FG535">
        <v>313.8</v>
      </c>
      <c r="FH535">
        <v>3964.3</v>
      </c>
      <c r="FI535">
        <v>9999</v>
      </c>
      <c r="FJ535">
        <v>1.86813</v>
      </c>
      <c r="FK535">
        <v>1.86401</v>
      </c>
      <c r="FL535">
        <v>1.87134</v>
      </c>
      <c r="FM535">
        <v>1.86261</v>
      </c>
      <c r="FN535">
        <v>1.86188</v>
      </c>
      <c r="FO535">
        <v>1.86824</v>
      </c>
      <c r="FP535">
        <v>1.85837</v>
      </c>
      <c r="FQ535">
        <v>1.8646</v>
      </c>
      <c r="FR535">
        <v>5</v>
      </c>
      <c r="FS535">
        <v>0</v>
      </c>
      <c r="FT535">
        <v>0</v>
      </c>
      <c r="FU535">
        <v>0</v>
      </c>
      <c r="FV535" t="s">
        <v>358</v>
      </c>
      <c r="FW535" t="s">
        <v>359</v>
      </c>
      <c r="FX535" t="s">
        <v>360</v>
      </c>
      <c r="FY535" t="s">
        <v>360</v>
      </c>
      <c r="FZ535" t="s">
        <v>360</v>
      </c>
      <c r="GA535" t="s">
        <v>360</v>
      </c>
      <c r="GB535">
        <v>0</v>
      </c>
      <c r="GC535">
        <v>100</v>
      </c>
      <c r="GD535">
        <v>100</v>
      </c>
      <c r="GE535">
        <v>2.174</v>
      </c>
      <c r="GF535">
        <v>0.0515</v>
      </c>
      <c r="GG535">
        <v>0.394990895927804</v>
      </c>
      <c r="GH535">
        <v>0.00311535208462502</v>
      </c>
      <c r="GI535">
        <v>-2.16445174003142e-06</v>
      </c>
      <c r="GJ535">
        <v>9.0383515404126e-10</v>
      </c>
      <c r="GK535">
        <v>0.0515542376217994</v>
      </c>
      <c r="GL535">
        <v>0</v>
      </c>
      <c r="GM535">
        <v>0</v>
      </c>
      <c r="GN535">
        <v>0</v>
      </c>
      <c r="GO535">
        <v>18</v>
      </c>
      <c r="GP535">
        <v>2154</v>
      </c>
      <c r="GQ535">
        <v>2</v>
      </c>
      <c r="GR535">
        <v>17</v>
      </c>
      <c r="GS535">
        <v>1644.7</v>
      </c>
      <c r="GT535">
        <v>1644.9</v>
      </c>
      <c r="GU535">
        <v>2.68555</v>
      </c>
      <c r="GV535">
        <v>2.38892</v>
      </c>
      <c r="GW535">
        <v>1.99829</v>
      </c>
      <c r="GX535">
        <v>2.65747</v>
      </c>
      <c r="GY535">
        <v>2.09351</v>
      </c>
      <c r="GZ535">
        <v>2.35596</v>
      </c>
      <c r="HA535">
        <v>45.9788</v>
      </c>
      <c r="HB535">
        <v>14.0095</v>
      </c>
      <c r="HC535">
        <v>18</v>
      </c>
      <c r="HD535">
        <v>399.625</v>
      </c>
      <c r="HE535">
        <v>671.699</v>
      </c>
      <c r="HF535">
        <v>23.0001</v>
      </c>
      <c r="HG535">
        <v>34.7405</v>
      </c>
      <c r="HH535">
        <v>30.0006</v>
      </c>
      <c r="HI535">
        <v>34.5336</v>
      </c>
      <c r="HJ535">
        <v>34.5194</v>
      </c>
      <c r="HK535">
        <v>53.748</v>
      </c>
      <c r="HL535">
        <v>18.4995</v>
      </c>
      <c r="HM535">
        <v>2.56013</v>
      </c>
      <c r="HN535">
        <v>23</v>
      </c>
      <c r="HO535">
        <v>1025.86</v>
      </c>
      <c r="HP535">
        <v>23.1567</v>
      </c>
      <c r="HQ535">
        <v>95.4948</v>
      </c>
      <c r="HR535">
        <v>98.894</v>
      </c>
    </row>
    <row r="536" spans="1:226">
      <c r="A536">
        <v>520</v>
      </c>
      <c r="B536">
        <v>1656180485.6</v>
      </c>
      <c r="C536">
        <v>10689.0999999046</v>
      </c>
      <c r="D536" t="s">
        <v>1403</v>
      </c>
      <c r="E536" t="s">
        <v>1404</v>
      </c>
      <c r="F536">
        <v>5</v>
      </c>
      <c r="G536" t="s">
        <v>1286</v>
      </c>
      <c r="H536" t="s">
        <v>354</v>
      </c>
      <c r="I536">
        <v>1656180477.83214</v>
      </c>
      <c r="J536">
        <f>(K536)/1000</f>
        <v>0</v>
      </c>
      <c r="K536">
        <f>IF(BF536, AN536, AH536)</f>
        <v>0</v>
      </c>
      <c r="L536">
        <f>IF(BF536, AI536, AG536)</f>
        <v>0</v>
      </c>
      <c r="M536">
        <f>BH536 - IF(AU536&gt;1, L536*BB536*100.0/(AW536*BV536), 0)</f>
        <v>0</v>
      </c>
      <c r="N536">
        <f>((T536-J536/2)*M536-L536)/(T536+J536/2)</f>
        <v>0</v>
      </c>
      <c r="O536">
        <f>N536*(BO536+BP536)/1000.0</f>
        <v>0</v>
      </c>
      <c r="P536">
        <f>(BH536 - IF(AU536&gt;1, L536*BB536*100.0/(AW536*BV536), 0))*(BO536+BP536)/1000.0</f>
        <v>0</v>
      </c>
      <c r="Q536">
        <f>2.0/((1/S536-1/R536)+SIGN(S536)*SQRT((1/S536-1/R536)*(1/S536-1/R536) + 4*BC536/((BC536+1)*(BC536+1))*(2*1/S536*1/R536-1/R536*1/R536)))</f>
        <v>0</v>
      </c>
      <c r="R536">
        <f>IF(LEFT(BD536,1)&lt;&gt;"0",IF(LEFT(BD536,1)="1",3.0,BE536),$D$5+$E$5*(BV536*BO536/($K$5*1000))+$F$5*(BV536*BO536/($K$5*1000))*MAX(MIN(BB536,$J$5),$I$5)*MAX(MIN(BB536,$J$5),$I$5)+$G$5*MAX(MIN(BB536,$J$5),$I$5)*(BV536*BO536/($K$5*1000))+$H$5*(BV536*BO536/($K$5*1000))*(BV536*BO536/($K$5*1000)))</f>
        <v>0</v>
      </c>
      <c r="S536">
        <f>J536*(1000-(1000*0.61365*exp(17.502*W536/(240.97+W536))/(BO536+BP536)+BJ536)/2)/(1000*0.61365*exp(17.502*W536/(240.97+W536))/(BO536+BP536)-BJ536)</f>
        <v>0</v>
      </c>
      <c r="T536">
        <f>1/((BC536+1)/(Q536/1.6)+1/(R536/1.37)) + BC536/((BC536+1)/(Q536/1.6) + BC536/(R536/1.37))</f>
        <v>0</v>
      </c>
      <c r="U536">
        <f>(AX536*BA536)</f>
        <v>0</v>
      </c>
      <c r="V536">
        <f>(BQ536+(U536+2*0.95*5.67E-8*(((BQ536+$B$7)+273)^4-(BQ536+273)^4)-44100*J536)/(1.84*29.3*R536+8*0.95*5.67E-8*(BQ536+273)^3))</f>
        <v>0</v>
      </c>
      <c r="W536">
        <f>($C$7*BR536+$D$7*BS536+$E$7*V536)</f>
        <v>0</v>
      </c>
      <c r="X536">
        <f>0.61365*exp(17.502*W536/(240.97+W536))</f>
        <v>0</v>
      </c>
      <c r="Y536">
        <f>(Z536/AA536*100)</f>
        <v>0</v>
      </c>
      <c r="Z536">
        <f>BJ536*(BO536+BP536)/1000</f>
        <v>0</v>
      </c>
      <c r="AA536">
        <f>0.61365*exp(17.502*BQ536/(240.97+BQ536))</f>
        <v>0</v>
      </c>
      <c r="AB536">
        <f>(X536-BJ536*(BO536+BP536)/1000)</f>
        <v>0</v>
      </c>
      <c r="AC536">
        <f>(-J536*44100)</f>
        <v>0</v>
      </c>
      <c r="AD536">
        <f>2*29.3*R536*0.92*(BQ536-W536)</f>
        <v>0</v>
      </c>
      <c r="AE536">
        <f>2*0.95*5.67E-8*(((BQ536+$B$7)+273)^4-(W536+273)^4)</f>
        <v>0</v>
      </c>
      <c r="AF536">
        <f>U536+AE536+AC536+AD536</f>
        <v>0</v>
      </c>
      <c r="AG536">
        <f>BN536*AU536*(BI536-BH536*(1000-AU536*BK536)/(1000-AU536*BJ536))/(100*BB536)</f>
        <v>0</v>
      </c>
      <c r="AH536">
        <f>1000*BN536*AU536*(BJ536-BK536)/(100*BB536*(1000-AU536*BJ536))</f>
        <v>0</v>
      </c>
      <c r="AI536">
        <f>(AJ536 - AK536 - BO536*1E3/(8.314*(BQ536+273.15)) * AM536/BN536 * AL536) * BN536/(100*BB536) * (1000 - BK536)/1000</f>
        <v>0</v>
      </c>
      <c r="AJ536">
        <v>1030.23316580455</v>
      </c>
      <c r="AK536">
        <v>990.428399999999</v>
      </c>
      <c r="AL536">
        <v>3.40169443361568</v>
      </c>
      <c r="AM536">
        <v>66.8780440013379</v>
      </c>
      <c r="AN536">
        <f>(AP536 - AO536 + BO536*1E3/(8.314*(BQ536+273.15)) * AR536/BN536 * AQ536) * BN536/(100*BB536) * 1000/(1000 - AP536)</f>
        <v>0</v>
      </c>
      <c r="AO536">
        <v>23.1389458925357</v>
      </c>
      <c r="AP536">
        <v>24.787127972028</v>
      </c>
      <c r="AQ536">
        <v>0.000182939678805391</v>
      </c>
      <c r="AR536">
        <v>78.9649868564254</v>
      </c>
      <c r="AS536">
        <v>37</v>
      </c>
      <c r="AT536">
        <v>7</v>
      </c>
      <c r="AU536">
        <f>IF(AS536*$H$13&gt;=AW536,1.0,(AW536/(AW536-AS536*$H$13)))</f>
        <v>0</v>
      </c>
      <c r="AV536">
        <f>(AU536-1)*100</f>
        <v>0</v>
      </c>
      <c r="AW536">
        <f>MAX(0,($B$13+$C$13*BV536)/(1+$D$13*BV536)*BO536/(BQ536+273)*$E$13)</f>
        <v>0</v>
      </c>
      <c r="AX536">
        <f>$B$11*BW536+$C$11*BX536+$F$11*CI536*(1-CL536)</f>
        <v>0</v>
      </c>
      <c r="AY536">
        <f>AX536*AZ536</f>
        <v>0</v>
      </c>
      <c r="AZ536">
        <f>($B$11*$D$9+$C$11*$D$9+$F$11*((CV536+CN536)/MAX(CV536+CN536+CW536, 0.1)*$I$9+CW536/MAX(CV536+CN536+CW536, 0.1)*$J$9))/($B$11+$C$11+$F$11)</f>
        <v>0</v>
      </c>
      <c r="BA536">
        <f>($B$11*$K$9+$C$11*$K$9+$F$11*((CV536+CN536)/MAX(CV536+CN536+CW536, 0.1)*$P$9+CW536/MAX(CV536+CN536+CW536, 0.1)*$Q$9))/($B$11+$C$11+$F$11)</f>
        <v>0</v>
      </c>
      <c r="BB536">
        <v>2.18</v>
      </c>
      <c r="BC536">
        <v>0.5</v>
      </c>
      <c r="BD536" t="s">
        <v>355</v>
      </c>
      <c r="BE536">
        <v>2</v>
      </c>
      <c r="BF536" t="b">
        <v>1</v>
      </c>
      <c r="BG536">
        <v>1656180477.83214</v>
      </c>
      <c r="BH536">
        <v>941.637357142857</v>
      </c>
      <c r="BI536">
        <v>991.547857142857</v>
      </c>
      <c r="BJ536">
        <v>24.7810714285714</v>
      </c>
      <c r="BK536">
        <v>23.1246464285714</v>
      </c>
      <c r="BL536">
        <v>939.476321428571</v>
      </c>
      <c r="BM536">
        <v>24.7295321428571</v>
      </c>
      <c r="BN536">
        <v>500.014642857143</v>
      </c>
      <c r="BO536">
        <v>76.3031285714286</v>
      </c>
      <c r="BP536">
        <v>0.100005639285714</v>
      </c>
      <c r="BQ536">
        <v>28.0952464285714</v>
      </c>
      <c r="BR536">
        <v>28.4585178571429</v>
      </c>
      <c r="BS536">
        <v>999.9</v>
      </c>
      <c r="BT536">
        <v>0</v>
      </c>
      <c r="BU536">
        <v>0</v>
      </c>
      <c r="BV536">
        <v>10005.1560714286</v>
      </c>
      <c r="BW536">
        <v>0</v>
      </c>
      <c r="BX536">
        <v>2295.74071428571</v>
      </c>
      <c r="BY536">
        <v>-49.9110214285714</v>
      </c>
      <c r="BZ536">
        <v>965.56525</v>
      </c>
      <c r="CA536">
        <v>1015.02039285714</v>
      </c>
      <c r="CB536">
        <v>1.65643142857143</v>
      </c>
      <c r="CC536">
        <v>991.547857142857</v>
      </c>
      <c r="CD536">
        <v>23.1246464285714</v>
      </c>
      <c r="CE536">
        <v>1.89087285714286</v>
      </c>
      <c r="CF536">
        <v>1.76448214285714</v>
      </c>
      <c r="CG536">
        <v>16.5589785714286</v>
      </c>
      <c r="CH536">
        <v>15.4756464285714</v>
      </c>
      <c r="CI536">
        <v>1999.94464285714</v>
      </c>
      <c r="CJ536">
        <v>0.97999275</v>
      </c>
      <c r="CK536">
        <v>0.020007125</v>
      </c>
      <c r="CL536">
        <v>0</v>
      </c>
      <c r="CM536">
        <v>2.49747857142857</v>
      </c>
      <c r="CN536">
        <v>0</v>
      </c>
      <c r="CO536">
        <v>3010.63</v>
      </c>
      <c r="CP536">
        <v>16704.9071428571</v>
      </c>
      <c r="CQ536">
        <v>47.8435</v>
      </c>
      <c r="CR536">
        <v>50.4347857142857</v>
      </c>
      <c r="CS536">
        <v>48.937</v>
      </c>
      <c r="CT536">
        <v>47.9595</v>
      </c>
      <c r="CU536">
        <v>47.1294285714286</v>
      </c>
      <c r="CV536">
        <v>1959.93392857143</v>
      </c>
      <c r="CW536">
        <v>40.0107142857143</v>
      </c>
      <c r="CX536">
        <v>0</v>
      </c>
      <c r="CY536">
        <v>1656180484.8</v>
      </c>
      <c r="CZ536">
        <v>0</v>
      </c>
      <c r="DA536">
        <v>0</v>
      </c>
      <c r="DB536" t="s">
        <v>356</v>
      </c>
      <c r="DC536">
        <v>1656081796.1</v>
      </c>
      <c r="DD536">
        <v>1656081786.6</v>
      </c>
      <c r="DE536">
        <v>0</v>
      </c>
      <c r="DF536">
        <v>0.447</v>
      </c>
      <c r="DG536">
        <v>0.012</v>
      </c>
      <c r="DH536">
        <v>1.816</v>
      </c>
      <c r="DI536">
        <v>-0.091</v>
      </c>
      <c r="DJ536">
        <v>420</v>
      </c>
      <c r="DK536">
        <v>13</v>
      </c>
      <c r="DL536">
        <v>0.64</v>
      </c>
      <c r="DM536">
        <v>0.22</v>
      </c>
      <c r="DN536">
        <v>-49.889545</v>
      </c>
      <c r="DO536">
        <v>-0.787895684802808</v>
      </c>
      <c r="DP536">
        <v>0.223554957393031</v>
      </c>
      <c r="DQ536">
        <v>0</v>
      </c>
      <c r="DR536">
        <v>1.677255</v>
      </c>
      <c r="DS536">
        <v>-0.310967954971861</v>
      </c>
      <c r="DT536">
        <v>0.0323933058671078</v>
      </c>
      <c r="DU536">
        <v>0</v>
      </c>
      <c r="DV536">
        <v>0</v>
      </c>
      <c r="DW536">
        <v>2</v>
      </c>
      <c r="DX536" t="s">
        <v>357</v>
      </c>
      <c r="DY536">
        <v>2.79998</v>
      </c>
      <c r="DZ536">
        <v>2.7162</v>
      </c>
      <c r="EA536">
        <v>0.13663</v>
      </c>
      <c r="EB536">
        <v>0.14106</v>
      </c>
      <c r="EC536">
        <v>0.0883277</v>
      </c>
      <c r="ED536">
        <v>0.0835296</v>
      </c>
      <c r="EE536">
        <v>24002.3</v>
      </c>
      <c r="EF536">
        <v>20745.1</v>
      </c>
      <c r="EG536">
        <v>24924.1</v>
      </c>
      <c r="EH536">
        <v>23555</v>
      </c>
      <c r="EI536">
        <v>38871.3</v>
      </c>
      <c r="EJ536">
        <v>35783.5</v>
      </c>
      <c r="EK536">
        <v>45153.9</v>
      </c>
      <c r="EL536">
        <v>42088.7</v>
      </c>
      <c r="EM536">
        <v>1.65895</v>
      </c>
      <c r="EN536">
        <v>2.05915</v>
      </c>
      <c r="EO536">
        <v>-0.0612438</v>
      </c>
      <c r="EP536">
        <v>0</v>
      </c>
      <c r="EQ536">
        <v>29.4663</v>
      </c>
      <c r="ER536">
        <v>999.9</v>
      </c>
      <c r="ES536">
        <v>26.511</v>
      </c>
      <c r="ET536">
        <v>42.168</v>
      </c>
      <c r="EU536">
        <v>28.8933</v>
      </c>
      <c r="EV536">
        <v>53.1184</v>
      </c>
      <c r="EW536">
        <v>33.8341</v>
      </c>
      <c r="EX536">
        <v>2</v>
      </c>
      <c r="EY536">
        <v>0.595742</v>
      </c>
      <c r="EZ536">
        <v>5.45129</v>
      </c>
      <c r="FA536">
        <v>20.1579</v>
      </c>
      <c r="FB536">
        <v>5.23331</v>
      </c>
      <c r="FC536">
        <v>11.992</v>
      </c>
      <c r="FD536">
        <v>4.95555</v>
      </c>
      <c r="FE536">
        <v>3.3039</v>
      </c>
      <c r="FF536">
        <v>9999</v>
      </c>
      <c r="FG536">
        <v>313.8</v>
      </c>
      <c r="FH536">
        <v>3964.3</v>
      </c>
      <c r="FI536">
        <v>9999</v>
      </c>
      <c r="FJ536">
        <v>1.86813</v>
      </c>
      <c r="FK536">
        <v>1.86401</v>
      </c>
      <c r="FL536">
        <v>1.87134</v>
      </c>
      <c r="FM536">
        <v>1.86263</v>
      </c>
      <c r="FN536">
        <v>1.86188</v>
      </c>
      <c r="FO536">
        <v>1.86825</v>
      </c>
      <c r="FP536">
        <v>1.85837</v>
      </c>
      <c r="FQ536">
        <v>1.86456</v>
      </c>
      <c r="FR536">
        <v>5</v>
      </c>
      <c r="FS536">
        <v>0</v>
      </c>
      <c r="FT536">
        <v>0</v>
      </c>
      <c r="FU536">
        <v>0</v>
      </c>
      <c r="FV536" t="s">
        <v>358</v>
      </c>
      <c r="FW536" t="s">
        <v>359</v>
      </c>
      <c r="FX536" t="s">
        <v>360</v>
      </c>
      <c r="FY536" t="s">
        <v>360</v>
      </c>
      <c r="FZ536" t="s">
        <v>360</v>
      </c>
      <c r="GA536" t="s">
        <v>360</v>
      </c>
      <c r="GB536">
        <v>0</v>
      </c>
      <c r="GC536">
        <v>100</v>
      </c>
      <c r="GD536">
        <v>100</v>
      </c>
      <c r="GE536">
        <v>2.199</v>
      </c>
      <c r="GF536">
        <v>0.0516</v>
      </c>
      <c r="GG536">
        <v>0.394990895927804</v>
      </c>
      <c r="GH536">
        <v>0.00311535208462502</v>
      </c>
      <c r="GI536">
        <v>-2.16445174003142e-06</v>
      </c>
      <c r="GJ536">
        <v>9.0383515404126e-10</v>
      </c>
      <c r="GK536">
        <v>0.0515542376217994</v>
      </c>
      <c r="GL536">
        <v>0</v>
      </c>
      <c r="GM536">
        <v>0</v>
      </c>
      <c r="GN536">
        <v>0</v>
      </c>
      <c r="GO536">
        <v>18</v>
      </c>
      <c r="GP536">
        <v>2154</v>
      </c>
      <c r="GQ536">
        <v>2</v>
      </c>
      <c r="GR536">
        <v>17</v>
      </c>
      <c r="GS536">
        <v>1644.8</v>
      </c>
      <c r="GT536">
        <v>1645</v>
      </c>
      <c r="GU536">
        <v>2.72095</v>
      </c>
      <c r="GV536">
        <v>2.39746</v>
      </c>
      <c r="GW536">
        <v>1.99829</v>
      </c>
      <c r="GX536">
        <v>2.65747</v>
      </c>
      <c r="GY536">
        <v>2.09351</v>
      </c>
      <c r="GZ536">
        <v>2.35474</v>
      </c>
      <c r="HA536">
        <v>45.9788</v>
      </c>
      <c r="HB536">
        <v>14.0095</v>
      </c>
      <c r="HC536">
        <v>18</v>
      </c>
      <c r="HD536">
        <v>399.765</v>
      </c>
      <c r="HE536">
        <v>671.584</v>
      </c>
      <c r="HF536">
        <v>23.001</v>
      </c>
      <c r="HG536">
        <v>34.7468</v>
      </c>
      <c r="HH536">
        <v>30.0007</v>
      </c>
      <c r="HI536">
        <v>34.5382</v>
      </c>
      <c r="HJ536">
        <v>34.5248</v>
      </c>
      <c r="HK536">
        <v>54.4485</v>
      </c>
      <c r="HL536">
        <v>18.4995</v>
      </c>
      <c r="HM536">
        <v>2.56013</v>
      </c>
      <c r="HN536">
        <v>23</v>
      </c>
      <c r="HO536">
        <v>1039.36</v>
      </c>
      <c r="HP536">
        <v>23.1743</v>
      </c>
      <c r="HQ536">
        <v>95.4942</v>
      </c>
      <c r="HR536">
        <v>98.8941</v>
      </c>
    </row>
    <row r="537" spans="1:226">
      <c r="A537">
        <v>521</v>
      </c>
      <c r="B537">
        <v>1656180490.6</v>
      </c>
      <c r="C537">
        <v>10694.0999999046</v>
      </c>
      <c r="D537" t="s">
        <v>1405</v>
      </c>
      <c r="E537" t="s">
        <v>1406</v>
      </c>
      <c r="F537">
        <v>5</v>
      </c>
      <c r="G537" t="s">
        <v>1286</v>
      </c>
      <c r="H537" t="s">
        <v>354</v>
      </c>
      <c r="I537">
        <v>1656180483.1</v>
      </c>
      <c r="J537">
        <f>(K537)/1000</f>
        <v>0</v>
      </c>
      <c r="K537">
        <f>IF(BF537, AN537, AH537)</f>
        <v>0</v>
      </c>
      <c r="L537">
        <f>IF(BF537, AI537, AG537)</f>
        <v>0</v>
      </c>
      <c r="M537">
        <f>BH537 - IF(AU537&gt;1, L537*BB537*100.0/(AW537*BV537), 0)</f>
        <v>0</v>
      </c>
      <c r="N537">
        <f>((T537-J537/2)*M537-L537)/(T537+J537/2)</f>
        <v>0</v>
      </c>
      <c r="O537">
        <f>N537*(BO537+BP537)/1000.0</f>
        <v>0</v>
      </c>
      <c r="P537">
        <f>(BH537 - IF(AU537&gt;1, L537*BB537*100.0/(AW537*BV537), 0))*(BO537+BP537)/1000.0</f>
        <v>0</v>
      </c>
      <c r="Q537">
        <f>2.0/((1/S537-1/R537)+SIGN(S537)*SQRT((1/S537-1/R537)*(1/S537-1/R537) + 4*BC537/((BC537+1)*(BC537+1))*(2*1/S537*1/R537-1/R537*1/R537)))</f>
        <v>0</v>
      </c>
      <c r="R537">
        <f>IF(LEFT(BD537,1)&lt;&gt;"0",IF(LEFT(BD537,1)="1",3.0,BE537),$D$5+$E$5*(BV537*BO537/($K$5*1000))+$F$5*(BV537*BO537/($K$5*1000))*MAX(MIN(BB537,$J$5),$I$5)*MAX(MIN(BB537,$J$5),$I$5)+$G$5*MAX(MIN(BB537,$J$5),$I$5)*(BV537*BO537/($K$5*1000))+$H$5*(BV537*BO537/($K$5*1000))*(BV537*BO537/($K$5*1000)))</f>
        <v>0</v>
      </c>
      <c r="S537">
        <f>J537*(1000-(1000*0.61365*exp(17.502*W537/(240.97+W537))/(BO537+BP537)+BJ537)/2)/(1000*0.61365*exp(17.502*W537/(240.97+W537))/(BO537+BP537)-BJ537)</f>
        <v>0</v>
      </c>
      <c r="T537">
        <f>1/((BC537+1)/(Q537/1.6)+1/(R537/1.37)) + BC537/((BC537+1)/(Q537/1.6) + BC537/(R537/1.37))</f>
        <v>0</v>
      </c>
      <c r="U537">
        <f>(AX537*BA537)</f>
        <v>0</v>
      </c>
      <c r="V537">
        <f>(BQ537+(U537+2*0.95*5.67E-8*(((BQ537+$B$7)+273)^4-(BQ537+273)^4)-44100*J537)/(1.84*29.3*R537+8*0.95*5.67E-8*(BQ537+273)^3))</f>
        <v>0</v>
      </c>
      <c r="W537">
        <f>($C$7*BR537+$D$7*BS537+$E$7*V537)</f>
        <v>0</v>
      </c>
      <c r="X537">
        <f>0.61365*exp(17.502*W537/(240.97+W537))</f>
        <v>0</v>
      </c>
      <c r="Y537">
        <f>(Z537/AA537*100)</f>
        <v>0</v>
      </c>
      <c r="Z537">
        <f>BJ537*(BO537+BP537)/1000</f>
        <v>0</v>
      </c>
      <c r="AA537">
        <f>0.61365*exp(17.502*BQ537/(240.97+BQ537))</f>
        <v>0</v>
      </c>
      <c r="AB537">
        <f>(X537-BJ537*(BO537+BP537)/1000)</f>
        <v>0</v>
      </c>
      <c r="AC537">
        <f>(-J537*44100)</f>
        <v>0</v>
      </c>
      <c r="AD537">
        <f>2*29.3*R537*0.92*(BQ537-W537)</f>
        <v>0</v>
      </c>
      <c r="AE537">
        <f>2*0.95*5.67E-8*(((BQ537+$B$7)+273)^4-(W537+273)^4)</f>
        <v>0</v>
      </c>
      <c r="AF537">
        <f>U537+AE537+AC537+AD537</f>
        <v>0</v>
      </c>
      <c r="AG537">
        <f>BN537*AU537*(BI537-BH537*(1000-AU537*BK537)/(1000-AU537*BJ537))/(100*BB537)</f>
        <v>0</v>
      </c>
      <c r="AH537">
        <f>1000*BN537*AU537*(BJ537-BK537)/(100*BB537*(1000-AU537*BJ537))</f>
        <v>0</v>
      </c>
      <c r="AI537">
        <f>(AJ537 - AK537 - BO537*1E3/(8.314*(BQ537+273.15)) * AM537/BN537 * AL537) * BN537/(100*BB537) * (1000 - BK537)/1000</f>
        <v>0</v>
      </c>
      <c r="AJ537">
        <v>1046.87349884069</v>
      </c>
      <c r="AK537">
        <v>1007.17429090909</v>
      </c>
      <c r="AL537">
        <v>3.35123291702896</v>
      </c>
      <c r="AM537">
        <v>66.8780440013379</v>
      </c>
      <c r="AN537">
        <f>(AP537 - AO537 + BO537*1E3/(8.314*(BQ537+273.15)) * AR537/BN537 * AQ537) * BN537/(100*BB537) * 1000/(1000 - AP537)</f>
        <v>0</v>
      </c>
      <c r="AO537">
        <v>23.14746088315</v>
      </c>
      <c r="AP537">
        <v>24.7778447552448</v>
      </c>
      <c r="AQ537">
        <v>-0.000149404646578566</v>
      </c>
      <c r="AR537">
        <v>78.9649868564254</v>
      </c>
      <c r="AS537">
        <v>37</v>
      </c>
      <c r="AT537">
        <v>7</v>
      </c>
      <c r="AU537">
        <f>IF(AS537*$H$13&gt;=AW537,1.0,(AW537/(AW537-AS537*$H$13)))</f>
        <v>0</v>
      </c>
      <c r="AV537">
        <f>(AU537-1)*100</f>
        <v>0</v>
      </c>
      <c r="AW537">
        <f>MAX(0,($B$13+$C$13*BV537)/(1+$D$13*BV537)*BO537/(BQ537+273)*$E$13)</f>
        <v>0</v>
      </c>
      <c r="AX537">
        <f>$B$11*BW537+$C$11*BX537+$F$11*CI537*(1-CL537)</f>
        <v>0</v>
      </c>
      <c r="AY537">
        <f>AX537*AZ537</f>
        <v>0</v>
      </c>
      <c r="AZ537">
        <f>($B$11*$D$9+$C$11*$D$9+$F$11*((CV537+CN537)/MAX(CV537+CN537+CW537, 0.1)*$I$9+CW537/MAX(CV537+CN537+CW537, 0.1)*$J$9))/($B$11+$C$11+$F$11)</f>
        <v>0</v>
      </c>
      <c r="BA537">
        <f>($B$11*$K$9+$C$11*$K$9+$F$11*((CV537+CN537)/MAX(CV537+CN537+CW537, 0.1)*$P$9+CW537/MAX(CV537+CN537+CW537, 0.1)*$Q$9))/($B$11+$C$11+$F$11)</f>
        <v>0</v>
      </c>
      <c r="BB537">
        <v>2.18</v>
      </c>
      <c r="BC537">
        <v>0.5</v>
      </c>
      <c r="BD537" t="s">
        <v>355</v>
      </c>
      <c r="BE537">
        <v>2</v>
      </c>
      <c r="BF537" t="b">
        <v>1</v>
      </c>
      <c r="BG537">
        <v>1656180483.1</v>
      </c>
      <c r="BH537">
        <v>959.181407407407</v>
      </c>
      <c r="BI537">
        <v>1009.06425925926</v>
      </c>
      <c r="BJ537">
        <v>24.7850592592593</v>
      </c>
      <c r="BK537">
        <v>23.1410333333333</v>
      </c>
      <c r="BL537">
        <v>956.994962962963</v>
      </c>
      <c r="BM537">
        <v>24.7335074074074</v>
      </c>
      <c r="BN537">
        <v>500.028296296296</v>
      </c>
      <c r="BO537">
        <v>76.3035703703704</v>
      </c>
      <c r="BP537">
        <v>0.100027618518519</v>
      </c>
      <c r="BQ537">
        <v>28.1006925925926</v>
      </c>
      <c r="BR537">
        <v>28.4508111111111</v>
      </c>
      <c r="BS537">
        <v>999.9</v>
      </c>
      <c r="BT537">
        <v>0</v>
      </c>
      <c r="BU537">
        <v>0</v>
      </c>
      <c r="BV537">
        <v>9994.56296296296</v>
      </c>
      <c r="BW537">
        <v>0</v>
      </c>
      <c r="BX537">
        <v>2286.78925925926</v>
      </c>
      <c r="BY537">
        <v>-49.8829518518518</v>
      </c>
      <c r="BZ537">
        <v>983.559259259259</v>
      </c>
      <c r="CA537">
        <v>1032.96851851852</v>
      </c>
      <c r="CB537">
        <v>1.64402296296296</v>
      </c>
      <c r="CC537">
        <v>1009.06425925926</v>
      </c>
      <c r="CD537">
        <v>23.1410333333333</v>
      </c>
      <c r="CE537">
        <v>1.89118777777778</v>
      </c>
      <c r="CF537">
        <v>1.7657437037037</v>
      </c>
      <c r="CG537">
        <v>16.5615851851852</v>
      </c>
      <c r="CH537">
        <v>15.4867888888889</v>
      </c>
      <c r="CI537">
        <v>1999.97481481482</v>
      </c>
      <c r="CJ537">
        <v>0.979993</v>
      </c>
      <c r="CK537">
        <v>0.0200068666666667</v>
      </c>
      <c r="CL537">
        <v>0</v>
      </c>
      <c r="CM537">
        <v>2.5192037037037</v>
      </c>
      <c r="CN537">
        <v>0</v>
      </c>
      <c r="CO537">
        <v>3010.16185185185</v>
      </c>
      <c r="CP537">
        <v>16705.1518518518</v>
      </c>
      <c r="CQ537">
        <v>47.8423333333333</v>
      </c>
      <c r="CR537">
        <v>50.437</v>
      </c>
      <c r="CS537">
        <v>48.937</v>
      </c>
      <c r="CT537">
        <v>47.9743333333333</v>
      </c>
      <c r="CU537">
        <v>47.1341851851852</v>
      </c>
      <c r="CV537">
        <v>1959.9637037037</v>
      </c>
      <c r="CW537">
        <v>40.0111111111111</v>
      </c>
      <c r="CX537">
        <v>0</v>
      </c>
      <c r="CY537">
        <v>1656180489.6</v>
      </c>
      <c r="CZ537">
        <v>0</v>
      </c>
      <c r="DA537">
        <v>0</v>
      </c>
      <c r="DB537" t="s">
        <v>356</v>
      </c>
      <c r="DC537">
        <v>1656081796.1</v>
      </c>
      <c r="DD537">
        <v>1656081786.6</v>
      </c>
      <c r="DE537">
        <v>0</v>
      </c>
      <c r="DF537">
        <v>0.447</v>
      </c>
      <c r="DG537">
        <v>0.012</v>
      </c>
      <c r="DH537">
        <v>1.816</v>
      </c>
      <c r="DI537">
        <v>-0.091</v>
      </c>
      <c r="DJ537">
        <v>420</v>
      </c>
      <c r="DK537">
        <v>13</v>
      </c>
      <c r="DL537">
        <v>0.64</v>
      </c>
      <c r="DM537">
        <v>0.22</v>
      </c>
      <c r="DN537">
        <v>-49.8593875</v>
      </c>
      <c r="DO537">
        <v>-0.147639399624812</v>
      </c>
      <c r="DP537">
        <v>0.223800650342554</v>
      </c>
      <c r="DQ537">
        <v>0</v>
      </c>
      <c r="DR537">
        <v>1.65451875</v>
      </c>
      <c r="DS537">
        <v>-0.168242363977486</v>
      </c>
      <c r="DT537">
        <v>0.0180801098154159</v>
      </c>
      <c r="DU537">
        <v>0</v>
      </c>
      <c r="DV537">
        <v>0</v>
      </c>
      <c r="DW537">
        <v>2</v>
      </c>
      <c r="DX537" t="s">
        <v>357</v>
      </c>
      <c r="DY537">
        <v>2.79987</v>
      </c>
      <c r="DZ537">
        <v>2.71624</v>
      </c>
      <c r="EA537">
        <v>0.138116</v>
      </c>
      <c r="EB537">
        <v>0.142505</v>
      </c>
      <c r="EC537">
        <v>0.0883028</v>
      </c>
      <c r="ED537">
        <v>0.0835624</v>
      </c>
      <c r="EE537">
        <v>23960.4</v>
      </c>
      <c r="EF537">
        <v>20709.7</v>
      </c>
      <c r="EG537">
        <v>24923.6</v>
      </c>
      <c r="EH537">
        <v>23554.6</v>
      </c>
      <c r="EI537">
        <v>38871.8</v>
      </c>
      <c r="EJ537">
        <v>35781.6</v>
      </c>
      <c r="EK537">
        <v>45153.2</v>
      </c>
      <c r="EL537">
        <v>42088</v>
      </c>
      <c r="EM537">
        <v>1.65888</v>
      </c>
      <c r="EN537">
        <v>2.05932</v>
      </c>
      <c r="EO537">
        <v>-0.0621676</v>
      </c>
      <c r="EP537">
        <v>0</v>
      </c>
      <c r="EQ537">
        <v>29.4714</v>
      </c>
      <c r="ER537">
        <v>999.9</v>
      </c>
      <c r="ES537">
        <v>26.511</v>
      </c>
      <c r="ET537">
        <v>42.168</v>
      </c>
      <c r="EU537">
        <v>28.8959</v>
      </c>
      <c r="EV537">
        <v>53.2484</v>
      </c>
      <c r="EW537">
        <v>33.75</v>
      </c>
      <c r="EX537">
        <v>2</v>
      </c>
      <c r="EY537">
        <v>0.596344</v>
      </c>
      <c r="EZ537">
        <v>5.46308</v>
      </c>
      <c r="FA537">
        <v>20.1576</v>
      </c>
      <c r="FB537">
        <v>5.23301</v>
      </c>
      <c r="FC537">
        <v>11.992</v>
      </c>
      <c r="FD537">
        <v>4.9554</v>
      </c>
      <c r="FE537">
        <v>3.30398</v>
      </c>
      <c r="FF537">
        <v>9999</v>
      </c>
      <c r="FG537">
        <v>313.8</v>
      </c>
      <c r="FH537">
        <v>3964.6</v>
      </c>
      <c r="FI537">
        <v>9999</v>
      </c>
      <c r="FJ537">
        <v>1.86813</v>
      </c>
      <c r="FK537">
        <v>1.86401</v>
      </c>
      <c r="FL537">
        <v>1.87134</v>
      </c>
      <c r="FM537">
        <v>1.86261</v>
      </c>
      <c r="FN537">
        <v>1.86188</v>
      </c>
      <c r="FO537">
        <v>1.86819</v>
      </c>
      <c r="FP537">
        <v>1.85837</v>
      </c>
      <c r="FQ537">
        <v>1.86454</v>
      </c>
      <c r="FR537">
        <v>5</v>
      </c>
      <c r="FS537">
        <v>0</v>
      </c>
      <c r="FT537">
        <v>0</v>
      </c>
      <c r="FU537">
        <v>0</v>
      </c>
      <c r="FV537" t="s">
        <v>358</v>
      </c>
      <c r="FW537" t="s">
        <v>359</v>
      </c>
      <c r="FX537" t="s">
        <v>360</v>
      </c>
      <c r="FY537" t="s">
        <v>360</v>
      </c>
      <c r="FZ537" t="s">
        <v>360</v>
      </c>
      <c r="GA537" t="s">
        <v>360</v>
      </c>
      <c r="GB537">
        <v>0</v>
      </c>
      <c r="GC537">
        <v>100</v>
      </c>
      <c r="GD537">
        <v>100</v>
      </c>
      <c r="GE537">
        <v>2.222</v>
      </c>
      <c r="GF537">
        <v>0.0515</v>
      </c>
      <c r="GG537">
        <v>0.394990895927804</v>
      </c>
      <c r="GH537">
        <v>0.00311535208462502</v>
      </c>
      <c r="GI537">
        <v>-2.16445174003142e-06</v>
      </c>
      <c r="GJ537">
        <v>9.0383515404126e-10</v>
      </c>
      <c r="GK537">
        <v>0.0515542376217994</v>
      </c>
      <c r="GL537">
        <v>0</v>
      </c>
      <c r="GM537">
        <v>0</v>
      </c>
      <c r="GN537">
        <v>0</v>
      </c>
      <c r="GO537">
        <v>18</v>
      </c>
      <c r="GP537">
        <v>2154</v>
      </c>
      <c r="GQ537">
        <v>2</v>
      </c>
      <c r="GR537">
        <v>17</v>
      </c>
      <c r="GS537">
        <v>1644.9</v>
      </c>
      <c r="GT537">
        <v>1645.1</v>
      </c>
      <c r="GU537">
        <v>2.75391</v>
      </c>
      <c r="GV537">
        <v>2.39502</v>
      </c>
      <c r="GW537">
        <v>1.99829</v>
      </c>
      <c r="GX537">
        <v>2.65747</v>
      </c>
      <c r="GY537">
        <v>2.09351</v>
      </c>
      <c r="GZ537">
        <v>2.36206</v>
      </c>
      <c r="HA537">
        <v>45.9788</v>
      </c>
      <c r="HB537">
        <v>14.0095</v>
      </c>
      <c r="HC537">
        <v>18</v>
      </c>
      <c r="HD537">
        <v>399.758</v>
      </c>
      <c r="HE537">
        <v>671.801</v>
      </c>
      <c r="HF537">
        <v>23.002</v>
      </c>
      <c r="HG537">
        <v>34.7538</v>
      </c>
      <c r="HH537">
        <v>30.0007</v>
      </c>
      <c r="HI537">
        <v>34.5443</v>
      </c>
      <c r="HJ537">
        <v>34.5308</v>
      </c>
      <c r="HK537">
        <v>55.1069</v>
      </c>
      <c r="HL537">
        <v>18.2</v>
      </c>
      <c r="HM537">
        <v>2.56013</v>
      </c>
      <c r="HN537">
        <v>23</v>
      </c>
      <c r="HO537">
        <v>1059.72</v>
      </c>
      <c r="HP537">
        <v>23.3304</v>
      </c>
      <c r="HQ537">
        <v>95.4926</v>
      </c>
      <c r="HR537">
        <v>98.8924</v>
      </c>
    </row>
    <row r="538" spans="1:226">
      <c r="A538">
        <v>522</v>
      </c>
      <c r="B538">
        <v>1656180495.6</v>
      </c>
      <c r="C538">
        <v>10699.0999999046</v>
      </c>
      <c r="D538" t="s">
        <v>1407</v>
      </c>
      <c r="E538" t="s">
        <v>1408</v>
      </c>
      <c r="F538">
        <v>5</v>
      </c>
      <c r="G538" t="s">
        <v>1286</v>
      </c>
      <c r="H538" t="s">
        <v>354</v>
      </c>
      <c r="I538">
        <v>1656180487.81429</v>
      </c>
      <c r="J538">
        <f>(K538)/1000</f>
        <v>0</v>
      </c>
      <c r="K538">
        <f>IF(BF538, AN538, AH538)</f>
        <v>0</v>
      </c>
      <c r="L538">
        <f>IF(BF538, AI538, AG538)</f>
        <v>0</v>
      </c>
      <c r="M538">
        <f>BH538 - IF(AU538&gt;1, L538*BB538*100.0/(AW538*BV538), 0)</f>
        <v>0</v>
      </c>
      <c r="N538">
        <f>((T538-J538/2)*M538-L538)/(T538+J538/2)</f>
        <v>0</v>
      </c>
      <c r="O538">
        <f>N538*(BO538+BP538)/1000.0</f>
        <v>0</v>
      </c>
      <c r="P538">
        <f>(BH538 - IF(AU538&gt;1, L538*BB538*100.0/(AW538*BV538), 0))*(BO538+BP538)/1000.0</f>
        <v>0</v>
      </c>
      <c r="Q538">
        <f>2.0/((1/S538-1/R538)+SIGN(S538)*SQRT((1/S538-1/R538)*(1/S538-1/R538) + 4*BC538/((BC538+1)*(BC538+1))*(2*1/S538*1/R538-1/R538*1/R538)))</f>
        <v>0</v>
      </c>
      <c r="R538">
        <f>IF(LEFT(BD538,1)&lt;&gt;"0",IF(LEFT(BD538,1)="1",3.0,BE538),$D$5+$E$5*(BV538*BO538/($K$5*1000))+$F$5*(BV538*BO538/($K$5*1000))*MAX(MIN(BB538,$J$5),$I$5)*MAX(MIN(BB538,$J$5),$I$5)+$G$5*MAX(MIN(BB538,$J$5),$I$5)*(BV538*BO538/($K$5*1000))+$H$5*(BV538*BO538/($K$5*1000))*(BV538*BO538/($K$5*1000)))</f>
        <v>0</v>
      </c>
      <c r="S538">
        <f>J538*(1000-(1000*0.61365*exp(17.502*W538/(240.97+W538))/(BO538+BP538)+BJ538)/2)/(1000*0.61365*exp(17.502*W538/(240.97+W538))/(BO538+BP538)-BJ538)</f>
        <v>0</v>
      </c>
      <c r="T538">
        <f>1/((BC538+1)/(Q538/1.6)+1/(R538/1.37)) + BC538/((BC538+1)/(Q538/1.6) + BC538/(R538/1.37))</f>
        <v>0</v>
      </c>
      <c r="U538">
        <f>(AX538*BA538)</f>
        <v>0</v>
      </c>
      <c r="V538">
        <f>(BQ538+(U538+2*0.95*5.67E-8*(((BQ538+$B$7)+273)^4-(BQ538+273)^4)-44100*J538)/(1.84*29.3*R538+8*0.95*5.67E-8*(BQ538+273)^3))</f>
        <v>0</v>
      </c>
      <c r="W538">
        <f>($C$7*BR538+$D$7*BS538+$E$7*V538)</f>
        <v>0</v>
      </c>
      <c r="X538">
        <f>0.61365*exp(17.502*W538/(240.97+W538))</f>
        <v>0</v>
      </c>
      <c r="Y538">
        <f>(Z538/AA538*100)</f>
        <v>0</v>
      </c>
      <c r="Z538">
        <f>BJ538*(BO538+BP538)/1000</f>
        <v>0</v>
      </c>
      <c r="AA538">
        <f>0.61365*exp(17.502*BQ538/(240.97+BQ538))</f>
        <v>0</v>
      </c>
      <c r="AB538">
        <f>(X538-BJ538*(BO538+BP538)/1000)</f>
        <v>0</v>
      </c>
      <c r="AC538">
        <f>(-J538*44100)</f>
        <v>0</v>
      </c>
      <c r="AD538">
        <f>2*29.3*R538*0.92*(BQ538-W538)</f>
        <v>0</v>
      </c>
      <c r="AE538">
        <f>2*0.95*5.67E-8*(((BQ538+$B$7)+273)^4-(W538+273)^4)</f>
        <v>0</v>
      </c>
      <c r="AF538">
        <f>U538+AE538+AC538+AD538</f>
        <v>0</v>
      </c>
      <c r="AG538">
        <f>BN538*AU538*(BI538-BH538*(1000-AU538*BK538)/(1000-AU538*BJ538))/(100*BB538)</f>
        <v>0</v>
      </c>
      <c r="AH538">
        <f>1000*BN538*AU538*(BJ538-BK538)/(100*BB538*(1000-AU538*BJ538))</f>
        <v>0</v>
      </c>
      <c r="AI538">
        <f>(AJ538 - AK538 - BO538*1E3/(8.314*(BQ538+273.15)) * AM538/BN538 * AL538) * BN538/(100*BB538) * (1000 - BK538)/1000</f>
        <v>0</v>
      </c>
      <c r="AJ538">
        <v>1064.00792725294</v>
      </c>
      <c r="AK538">
        <v>1024.17327272727</v>
      </c>
      <c r="AL538">
        <v>3.41424528305144</v>
      </c>
      <c r="AM538">
        <v>66.8780440013379</v>
      </c>
      <c r="AN538">
        <f>(AP538 - AO538 + BO538*1E3/(8.314*(BQ538+273.15)) * AR538/BN538 * AQ538) * BN538/(100*BB538) * 1000/(1000 - AP538)</f>
        <v>0</v>
      </c>
      <c r="AO538">
        <v>23.1672053677536</v>
      </c>
      <c r="AP538">
        <v>24.7693384615385</v>
      </c>
      <c r="AQ538">
        <v>-0.000153399064311792</v>
      </c>
      <c r="AR538">
        <v>78.9649868564254</v>
      </c>
      <c r="AS538">
        <v>37</v>
      </c>
      <c r="AT538">
        <v>7</v>
      </c>
      <c r="AU538">
        <f>IF(AS538*$H$13&gt;=AW538,1.0,(AW538/(AW538-AS538*$H$13)))</f>
        <v>0</v>
      </c>
      <c r="AV538">
        <f>(AU538-1)*100</f>
        <v>0</v>
      </c>
      <c r="AW538">
        <f>MAX(0,($B$13+$C$13*BV538)/(1+$D$13*BV538)*BO538/(BQ538+273)*$E$13)</f>
        <v>0</v>
      </c>
      <c r="AX538">
        <f>$B$11*BW538+$C$11*BX538+$F$11*CI538*(1-CL538)</f>
        <v>0</v>
      </c>
      <c r="AY538">
        <f>AX538*AZ538</f>
        <v>0</v>
      </c>
      <c r="AZ538">
        <f>($B$11*$D$9+$C$11*$D$9+$F$11*((CV538+CN538)/MAX(CV538+CN538+CW538, 0.1)*$I$9+CW538/MAX(CV538+CN538+CW538, 0.1)*$J$9))/($B$11+$C$11+$F$11)</f>
        <v>0</v>
      </c>
      <c r="BA538">
        <f>($B$11*$K$9+$C$11*$K$9+$F$11*((CV538+CN538)/MAX(CV538+CN538+CW538, 0.1)*$P$9+CW538/MAX(CV538+CN538+CW538, 0.1)*$Q$9))/($B$11+$C$11+$F$11)</f>
        <v>0</v>
      </c>
      <c r="BB538">
        <v>2.18</v>
      </c>
      <c r="BC538">
        <v>0.5</v>
      </c>
      <c r="BD538" t="s">
        <v>355</v>
      </c>
      <c r="BE538">
        <v>2</v>
      </c>
      <c r="BF538" t="b">
        <v>1</v>
      </c>
      <c r="BG538">
        <v>1656180487.81429</v>
      </c>
      <c r="BH538">
        <v>974.741321428571</v>
      </c>
      <c r="BI538">
        <v>1024.64696428571</v>
      </c>
      <c r="BJ538">
        <v>24.7810714285714</v>
      </c>
      <c r="BK538">
        <v>23.1582535714286</v>
      </c>
      <c r="BL538">
        <v>972.532071428571</v>
      </c>
      <c r="BM538">
        <v>24.7295142857143</v>
      </c>
      <c r="BN538">
        <v>500.019464285714</v>
      </c>
      <c r="BO538">
        <v>76.3039571428571</v>
      </c>
      <c r="BP538">
        <v>0.100011392857143</v>
      </c>
      <c r="BQ538">
        <v>28.1074535714286</v>
      </c>
      <c r="BR538">
        <v>28.4642035714286</v>
      </c>
      <c r="BS538">
        <v>999.9</v>
      </c>
      <c r="BT538">
        <v>0</v>
      </c>
      <c r="BU538">
        <v>0</v>
      </c>
      <c r="BV538">
        <v>9990.44821428571</v>
      </c>
      <c r="BW538">
        <v>0</v>
      </c>
      <c r="BX538">
        <v>2286.54464285714</v>
      </c>
      <c r="BY538">
        <v>-49.9052035714286</v>
      </c>
      <c r="BZ538">
        <v>999.510428571429</v>
      </c>
      <c r="CA538">
        <v>1048.93892857143</v>
      </c>
      <c r="CB538">
        <v>1.62282</v>
      </c>
      <c r="CC538">
        <v>1024.64696428571</v>
      </c>
      <c r="CD538">
        <v>23.1582535714286</v>
      </c>
      <c r="CE538">
        <v>1.89089321428571</v>
      </c>
      <c r="CF538">
        <v>1.76706678571429</v>
      </c>
      <c r="CG538">
        <v>16.5591392857143</v>
      </c>
      <c r="CH538">
        <v>15.4984642857143</v>
      </c>
      <c r="CI538">
        <v>2000.00821428571</v>
      </c>
      <c r="CJ538">
        <v>0.979993178571428</v>
      </c>
      <c r="CK538">
        <v>0.0200066821428571</v>
      </c>
      <c r="CL538">
        <v>0</v>
      </c>
      <c r="CM538">
        <v>2.46621071428571</v>
      </c>
      <c r="CN538">
        <v>0</v>
      </c>
      <c r="CO538">
        <v>3010.74535714286</v>
      </c>
      <c r="CP538">
        <v>16705.4357142857</v>
      </c>
      <c r="CQ538">
        <v>47.848</v>
      </c>
      <c r="CR538">
        <v>50.44375</v>
      </c>
      <c r="CS538">
        <v>48.937</v>
      </c>
      <c r="CT538">
        <v>47.98875</v>
      </c>
      <c r="CU538">
        <v>47.1382857142857</v>
      </c>
      <c r="CV538">
        <v>1959.99678571429</v>
      </c>
      <c r="CW538">
        <v>40.0114285714286</v>
      </c>
      <c r="CX538">
        <v>0</v>
      </c>
      <c r="CY538">
        <v>1656180494.4</v>
      </c>
      <c r="CZ538">
        <v>0</v>
      </c>
      <c r="DA538">
        <v>0</v>
      </c>
      <c r="DB538" t="s">
        <v>356</v>
      </c>
      <c r="DC538">
        <v>1656081796.1</v>
      </c>
      <c r="DD538">
        <v>1656081786.6</v>
      </c>
      <c r="DE538">
        <v>0</v>
      </c>
      <c r="DF538">
        <v>0.447</v>
      </c>
      <c r="DG538">
        <v>0.012</v>
      </c>
      <c r="DH538">
        <v>1.816</v>
      </c>
      <c r="DI538">
        <v>-0.091</v>
      </c>
      <c r="DJ538">
        <v>420</v>
      </c>
      <c r="DK538">
        <v>13</v>
      </c>
      <c r="DL538">
        <v>0.64</v>
      </c>
      <c r="DM538">
        <v>0.22</v>
      </c>
      <c r="DN538">
        <v>-49.93027</v>
      </c>
      <c r="DO538">
        <v>0.579588742964341</v>
      </c>
      <c r="DP538">
        <v>0.179520603552907</v>
      </c>
      <c r="DQ538">
        <v>0</v>
      </c>
      <c r="DR538">
        <v>1.63598125</v>
      </c>
      <c r="DS538">
        <v>-0.207762213883686</v>
      </c>
      <c r="DT538">
        <v>0.0217012344334948</v>
      </c>
      <c r="DU538">
        <v>0</v>
      </c>
      <c r="DV538">
        <v>0</v>
      </c>
      <c r="DW538">
        <v>2</v>
      </c>
      <c r="DX538" t="s">
        <v>357</v>
      </c>
      <c r="DY538">
        <v>2.79977</v>
      </c>
      <c r="DZ538">
        <v>2.71634</v>
      </c>
      <c r="EA538">
        <v>0.139621</v>
      </c>
      <c r="EB538">
        <v>0.144002</v>
      </c>
      <c r="EC538">
        <v>0.0882809</v>
      </c>
      <c r="ED538">
        <v>0.0837107</v>
      </c>
      <c r="EE538">
        <v>23918.3</v>
      </c>
      <c r="EF538">
        <v>20672.9</v>
      </c>
      <c r="EG538">
        <v>24923.4</v>
      </c>
      <c r="EH538">
        <v>23554</v>
      </c>
      <c r="EI538">
        <v>38872</v>
      </c>
      <c r="EJ538">
        <v>35775</v>
      </c>
      <c r="EK538">
        <v>45152.4</v>
      </c>
      <c r="EL538">
        <v>42087</v>
      </c>
      <c r="EM538">
        <v>1.65888</v>
      </c>
      <c r="EN538">
        <v>2.05938</v>
      </c>
      <c r="EO538">
        <v>-0.0559166</v>
      </c>
      <c r="EP538">
        <v>0</v>
      </c>
      <c r="EQ538">
        <v>29.4771</v>
      </c>
      <c r="ER538">
        <v>999.9</v>
      </c>
      <c r="ES538">
        <v>26.511</v>
      </c>
      <c r="ET538">
        <v>42.168</v>
      </c>
      <c r="EU538">
        <v>28.8969</v>
      </c>
      <c r="EV538">
        <v>53.2884</v>
      </c>
      <c r="EW538">
        <v>33.8862</v>
      </c>
      <c r="EX538">
        <v>2</v>
      </c>
      <c r="EY538">
        <v>0.597083</v>
      </c>
      <c r="EZ538">
        <v>5.47568</v>
      </c>
      <c r="FA538">
        <v>20.1571</v>
      </c>
      <c r="FB538">
        <v>5.23376</v>
      </c>
      <c r="FC538">
        <v>11.992</v>
      </c>
      <c r="FD538">
        <v>4.9556</v>
      </c>
      <c r="FE538">
        <v>3.304</v>
      </c>
      <c r="FF538">
        <v>9999</v>
      </c>
      <c r="FG538">
        <v>313.8</v>
      </c>
      <c r="FH538">
        <v>3964.6</v>
      </c>
      <c r="FI538">
        <v>9999</v>
      </c>
      <c r="FJ538">
        <v>1.86813</v>
      </c>
      <c r="FK538">
        <v>1.864</v>
      </c>
      <c r="FL538">
        <v>1.87134</v>
      </c>
      <c r="FM538">
        <v>1.86258</v>
      </c>
      <c r="FN538">
        <v>1.86187</v>
      </c>
      <c r="FO538">
        <v>1.86821</v>
      </c>
      <c r="FP538">
        <v>1.85837</v>
      </c>
      <c r="FQ538">
        <v>1.86457</v>
      </c>
      <c r="FR538">
        <v>5</v>
      </c>
      <c r="FS538">
        <v>0</v>
      </c>
      <c r="FT538">
        <v>0</v>
      </c>
      <c r="FU538">
        <v>0</v>
      </c>
      <c r="FV538" t="s">
        <v>358</v>
      </c>
      <c r="FW538" t="s">
        <v>359</v>
      </c>
      <c r="FX538" t="s">
        <v>360</v>
      </c>
      <c r="FY538" t="s">
        <v>360</v>
      </c>
      <c r="FZ538" t="s">
        <v>360</v>
      </c>
      <c r="GA538" t="s">
        <v>360</v>
      </c>
      <c r="GB538">
        <v>0</v>
      </c>
      <c r="GC538">
        <v>100</v>
      </c>
      <c r="GD538">
        <v>100</v>
      </c>
      <c r="GE538">
        <v>2.246</v>
      </c>
      <c r="GF538">
        <v>0.0516</v>
      </c>
      <c r="GG538">
        <v>0.394990895927804</v>
      </c>
      <c r="GH538">
        <v>0.00311535208462502</v>
      </c>
      <c r="GI538">
        <v>-2.16445174003142e-06</v>
      </c>
      <c r="GJ538">
        <v>9.0383515404126e-10</v>
      </c>
      <c r="GK538">
        <v>0.0515542376217994</v>
      </c>
      <c r="GL538">
        <v>0</v>
      </c>
      <c r="GM538">
        <v>0</v>
      </c>
      <c r="GN538">
        <v>0</v>
      </c>
      <c r="GO538">
        <v>18</v>
      </c>
      <c r="GP538">
        <v>2154</v>
      </c>
      <c r="GQ538">
        <v>2</v>
      </c>
      <c r="GR538">
        <v>17</v>
      </c>
      <c r="GS538">
        <v>1645</v>
      </c>
      <c r="GT538">
        <v>1645.2</v>
      </c>
      <c r="GU538">
        <v>2.79053</v>
      </c>
      <c r="GV538">
        <v>2.40112</v>
      </c>
      <c r="GW538">
        <v>1.99829</v>
      </c>
      <c r="GX538">
        <v>2.65747</v>
      </c>
      <c r="GY538">
        <v>2.09351</v>
      </c>
      <c r="GZ538">
        <v>2.37427</v>
      </c>
      <c r="HA538">
        <v>45.9788</v>
      </c>
      <c r="HB538">
        <v>14.0007</v>
      </c>
      <c r="HC538">
        <v>18</v>
      </c>
      <c r="HD538">
        <v>399.795</v>
      </c>
      <c r="HE538">
        <v>671.915</v>
      </c>
      <c r="HF538">
        <v>23.0021</v>
      </c>
      <c r="HG538">
        <v>34.7611</v>
      </c>
      <c r="HH538">
        <v>30.0008</v>
      </c>
      <c r="HI538">
        <v>34.5507</v>
      </c>
      <c r="HJ538">
        <v>34.5374</v>
      </c>
      <c r="HK538">
        <v>55.8268</v>
      </c>
      <c r="HL538">
        <v>17.878</v>
      </c>
      <c r="HM538">
        <v>2.56013</v>
      </c>
      <c r="HN538">
        <v>23</v>
      </c>
      <c r="HO538">
        <v>1073.17</v>
      </c>
      <c r="HP538">
        <v>23.3957</v>
      </c>
      <c r="HQ538">
        <v>95.4912</v>
      </c>
      <c r="HR538">
        <v>98.8899</v>
      </c>
    </row>
    <row r="539" spans="1:226">
      <c r="A539">
        <v>523</v>
      </c>
      <c r="B539">
        <v>1656180500.6</v>
      </c>
      <c r="C539">
        <v>10704.0999999046</v>
      </c>
      <c r="D539" t="s">
        <v>1409</v>
      </c>
      <c r="E539" t="s">
        <v>1410</v>
      </c>
      <c r="F539">
        <v>5</v>
      </c>
      <c r="G539" t="s">
        <v>1286</v>
      </c>
      <c r="H539" t="s">
        <v>354</v>
      </c>
      <c r="I539">
        <v>1656180493.1</v>
      </c>
      <c r="J539">
        <f>(K539)/1000</f>
        <v>0</v>
      </c>
      <c r="K539">
        <f>IF(BF539, AN539, AH539)</f>
        <v>0</v>
      </c>
      <c r="L539">
        <f>IF(BF539, AI539, AG539)</f>
        <v>0</v>
      </c>
      <c r="M539">
        <f>BH539 - IF(AU539&gt;1, L539*BB539*100.0/(AW539*BV539), 0)</f>
        <v>0</v>
      </c>
      <c r="N539">
        <f>((T539-J539/2)*M539-L539)/(T539+J539/2)</f>
        <v>0</v>
      </c>
      <c r="O539">
        <f>N539*(BO539+BP539)/1000.0</f>
        <v>0</v>
      </c>
      <c r="P539">
        <f>(BH539 - IF(AU539&gt;1, L539*BB539*100.0/(AW539*BV539), 0))*(BO539+BP539)/1000.0</f>
        <v>0</v>
      </c>
      <c r="Q539">
        <f>2.0/((1/S539-1/R539)+SIGN(S539)*SQRT((1/S539-1/R539)*(1/S539-1/R539) + 4*BC539/((BC539+1)*(BC539+1))*(2*1/S539*1/R539-1/R539*1/R539)))</f>
        <v>0</v>
      </c>
      <c r="R539">
        <f>IF(LEFT(BD539,1)&lt;&gt;"0",IF(LEFT(BD539,1)="1",3.0,BE539),$D$5+$E$5*(BV539*BO539/($K$5*1000))+$F$5*(BV539*BO539/($K$5*1000))*MAX(MIN(BB539,$J$5),$I$5)*MAX(MIN(BB539,$J$5),$I$5)+$G$5*MAX(MIN(BB539,$J$5),$I$5)*(BV539*BO539/($K$5*1000))+$H$5*(BV539*BO539/($K$5*1000))*(BV539*BO539/($K$5*1000)))</f>
        <v>0</v>
      </c>
      <c r="S539">
        <f>J539*(1000-(1000*0.61365*exp(17.502*W539/(240.97+W539))/(BO539+BP539)+BJ539)/2)/(1000*0.61365*exp(17.502*W539/(240.97+W539))/(BO539+BP539)-BJ539)</f>
        <v>0</v>
      </c>
      <c r="T539">
        <f>1/((BC539+1)/(Q539/1.6)+1/(R539/1.37)) + BC539/((BC539+1)/(Q539/1.6) + BC539/(R539/1.37))</f>
        <v>0</v>
      </c>
      <c r="U539">
        <f>(AX539*BA539)</f>
        <v>0</v>
      </c>
      <c r="V539">
        <f>(BQ539+(U539+2*0.95*5.67E-8*(((BQ539+$B$7)+273)^4-(BQ539+273)^4)-44100*J539)/(1.84*29.3*R539+8*0.95*5.67E-8*(BQ539+273)^3))</f>
        <v>0</v>
      </c>
      <c r="W539">
        <f>($C$7*BR539+$D$7*BS539+$E$7*V539)</f>
        <v>0</v>
      </c>
      <c r="X539">
        <f>0.61365*exp(17.502*W539/(240.97+W539))</f>
        <v>0</v>
      </c>
      <c r="Y539">
        <f>(Z539/AA539*100)</f>
        <v>0</v>
      </c>
      <c r="Z539">
        <f>BJ539*(BO539+BP539)/1000</f>
        <v>0</v>
      </c>
      <c r="AA539">
        <f>0.61365*exp(17.502*BQ539/(240.97+BQ539))</f>
        <v>0</v>
      </c>
      <c r="AB539">
        <f>(X539-BJ539*(BO539+BP539)/1000)</f>
        <v>0</v>
      </c>
      <c r="AC539">
        <f>(-J539*44100)</f>
        <v>0</v>
      </c>
      <c r="AD539">
        <f>2*29.3*R539*0.92*(BQ539-W539)</f>
        <v>0</v>
      </c>
      <c r="AE539">
        <f>2*0.95*5.67E-8*(((BQ539+$B$7)+273)^4-(W539+273)^4)</f>
        <v>0</v>
      </c>
      <c r="AF539">
        <f>U539+AE539+AC539+AD539</f>
        <v>0</v>
      </c>
      <c r="AG539">
        <f>BN539*AU539*(BI539-BH539*(1000-AU539*BK539)/(1000-AU539*BJ539))/(100*BB539)</f>
        <v>0</v>
      </c>
      <c r="AH539">
        <f>1000*BN539*AU539*(BJ539-BK539)/(100*BB539*(1000-AU539*BJ539))</f>
        <v>0</v>
      </c>
      <c r="AI539">
        <f>(AJ539 - AK539 - BO539*1E3/(8.314*(BQ539+273.15)) * AM539/BN539 * AL539) * BN539/(100*BB539) * (1000 - BK539)/1000</f>
        <v>0</v>
      </c>
      <c r="AJ539">
        <v>1081.35297464024</v>
      </c>
      <c r="AK539">
        <v>1041.20915151515</v>
      </c>
      <c r="AL539">
        <v>3.40788455425919</v>
      </c>
      <c r="AM539">
        <v>66.8780440013379</v>
      </c>
      <c r="AN539">
        <f>(AP539 - AO539 + BO539*1E3/(8.314*(BQ539+273.15)) * AR539/BN539 * AQ539) * BN539/(100*BB539) * 1000/(1000 - AP539)</f>
        <v>0</v>
      </c>
      <c r="AO539">
        <v>23.2345972419783</v>
      </c>
      <c r="AP539">
        <v>24.7797881118881</v>
      </c>
      <c r="AQ539">
        <v>8.98663550555136e-05</v>
      </c>
      <c r="AR539">
        <v>78.9649868564254</v>
      </c>
      <c r="AS539">
        <v>37</v>
      </c>
      <c r="AT539">
        <v>7</v>
      </c>
      <c r="AU539">
        <f>IF(AS539*$H$13&gt;=AW539,1.0,(AW539/(AW539-AS539*$H$13)))</f>
        <v>0</v>
      </c>
      <c r="AV539">
        <f>(AU539-1)*100</f>
        <v>0</v>
      </c>
      <c r="AW539">
        <f>MAX(0,($B$13+$C$13*BV539)/(1+$D$13*BV539)*BO539/(BQ539+273)*$E$13)</f>
        <v>0</v>
      </c>
      <c r="AX539">
        <f>$B$11*BW539+$C$11*BX539+$F$11*CI539*(1-CL539)</f>
        <v>0</v>
      </c>
      <c r="AY539">
        <f>AX539*AZ539</f>
        <v>0</v>
      </c>
      <c r="AZ539">
        <f>($B$11*$D$9+$C$11*$D$9+$F$11*((CV539+CN539)/MAX(CV539+CN539+CW539, 0.1)*$I$9+CW539/MAX(CV539+CN539+CW539, 0.1)*$J$9))/($B$11+$C$11+$F$11)</f>
        <v>0</v>
      </c>
      <c r="BA539">
        <f>($B$11*$K$9+$C$11*$K$9+$F$11*((CV539+CN539)/MAX(CV539+CN539+CW539, 0.1)*$P$9+CW539/MAX(CV539+CN539+CW539, 0.1)*$Q$9))/($B$11+$C$11+$F$11)</f>
        <v>0</v>
      </c>
      <c r="BB539">
        <v>2.18</v>
      </c>
      <c r="BC539">
        <v>0.5</v>
      </c>
      <c r="BD539" t="s">
        <v>355</v>
      </c>
      <c r="BE539">
        <v>2</v>
      </c>
      <c r="BF539" t="b">
        <v>1</v>
      </c>
      <c r="BG539">
        <v>1656180493.1</v>
      </c>
      <c r="BH539">
        <v>992.191111111111</v>
      </c>
      <c r="BI539">
        <v>1042.21222222222</v>
      </c>
      <c r="BJ539">
        <v>24.7764444444444</v>
      </c>
      <c r="BK539">
        <v>23.1967</v>
      </c>
      <c r="BL539">
        <v>989.955888888889</v>
      </c>
      <c r="BM539">
        <v>24.7248925925926</v>
      </c>
      <c r="BN539">
        <v>499.998962962963</v>
      </c>
      <c r="BO539">
        <v>76.3041851851852</v>
      </c>
      <c r="BP539">
        <v>0.0999550851851852</v>
      </c>
      <c r="BQ539">
        <v>28.1074555555556</v>
      </c>
      <c r="BR539">
        <v>28.499637037037</v>
      </c>
      <c r="BS539">
        <v>999.9</v>
      </c>
      <c r="BT539">
        <v>0</v>
      </c>
      <c r="BU539">
        <v>0</v>
      </c>
      <c r="BV539">
        <v>9992.05962962963</v>
      </c>
      <c r="BW539">
        <v>0</v>
      </c>
      <c r="BX539">
        <v>2289.42851851852</v>
      </c>
      <c r="BY539">
        <v>-50.0199444444444</v>
      </c>
      <c r="BZ539">
        <v>1017.3982962963</v>
      </c>
      <c r="CA539">
        <v>1066.96222222222</v>
      </c>
      <c r="CB539">
        <v>1.57974481481481</v>
      </c>
      <c r="CC539">
        <v>1042.21222222222</v>
      </c>
      <c r="CD539">
        <v>23.1967</v>
      </c>
      <c r="CE539">
        <v>1.89054592592593</v>
      </c>
      <c r="CF539">
        <v>1.77000592592593</v>
      </c>
      <c r="CG539">
        <v>16.5562518518519</v>
      </c>
      <c r="CH539">
        <v>15.5243666666667</v>
      </c>
      <c r="CI539">
        <v>2000.01148148148</v>
      </c>
      <c r="CJ539">
        <v>0.979993222222222</v>
      </c>
      <c r="CK539">
        <v>0.020006637037037</v>
      </c>
      <c r="CL539">
        <v>0</v>
      </c>
      <c r="CM539">
        <v>2.47851481481481</v>
      </c>
      <c r="CN539">
        <v>0</v>
      </c>
      <c r="CO539">
        <v>3010.72185185185</v>
      </c>
      <c r="CP539">
        <v>16705.4703703704</v>
      </c>
      <c r="CQ539">
        <v>47.8353333333333</v>
      </c>
      <c r="CR539">
        <v>50.4603333333333</v>
      </c>
      <c r="CS539">
        <v>48.937</v>
      </c>
      <c r="CT539">
        <v>47.986</v>
      </c>
      <c r="CU539">
        <v>47.147962962963</v>
      </c>
      <c r="CV539">
        <v>1960.00037037037</v>
      </c>
      <c r="CW539">
        <v>40.0111111111111</v>
      </c>
      <c r="CX539">
        <v>0</v>
      </c>
      <c r="CY539">
        <v>1656180499.8</v>
      </c>
      <c r="CZ539">
        <v>0</v>
      </c>
      <c r="DA539">
        <v>0</v>
      </c>
      <c r="DB539" t="s">
        <v>356</v>
      </c>
      <c r="DC539">
        <v>1656081796.1</v>
      </c>
      <c r="DD539">
        <v>1656081786.6</v>
      </c>
      <c r="DE539">
        <v>0</v>
      </c>
      <c r="DF539">
        <v>0.447</v>
      </c>
      <c r="DG539">
        <v>0.012</v>
      </c>
      <c r="DH539">
        <v>1.816</v>
      </c>
      <c r="DI539">
        <v>-0.091</v>
      </c>
      <c r="DJ539">
        <v>420</v>
      </c>
      <c r="DK539">
        <v>13</v>
      </c>
      <c r="DL539">
        <v>0.64</v>
      </c>
      <c r="DM539">
        <v>0.22</v>
      </c>
      <c r="DN539">
        <v>-49.9825725</v>
      </c>
      <c r="DO539">
        <v>-1.60407917448386</v>
      </c>
      <c r="DP539">
        <v>0.217980085085198</v>
      </c>
      <c r="DQ539">
        <v>0</v>
      </c>
      <c r="DR539">
        <v>1.5977945</v>
      </c>
      <c r="DS539">
        <v>-0.489662138836775</v>
      </c>
      <c r="DT539">
        <v>0.0497230131805184</v>
      </c>
      <c r="DU539">
        <v>0</v>
      </c>
      <c r="DV539">
        <v>0</v>
      </c>
      <c r="DW539">
        <v>2</v>
      </c>
      <c r="DX539" t="s">
        <v>357</v>
      </c>
      <c r="DY539">
        <v>2.79979</v>
      </c>
      <c r="DZ539">
        <v>2.71678</v>
      </c>
      <c r="EA539">
        <v>0.141108</v>
      </c>
      <c r="EB539">
        <v>0.145462</v>
      </c>
      <c r="EC539">
        <v>0.08831</v>
      </c>
      <c r="ED539">
        <v>0.0838693</v>
      </c>
      <c r="EE539">
        <v>23876.3</v>
      </c>
      <c r="EF539">
        <v>20637.6</v>
      </c>
      <c r="EG539">
        <v>24922.8</v>
      </c>
      <c r="EH539">
        <v>23553.9</v>
      </c>
      <c r="EI539">
        <v>38870</v>
      </c>
      <c r="EJ539">
        <v>35768.5</v>
      </c>
      <c r="EK539">
        <v>45151.5</v>
      </c>
      <c r="EL539">
        <v>42086.6</v>
      </c>
      <c r="EM539">
        <v>1.65888</v>
      </c>
      <c r="EN539">
        <v>2.05938</v>
      </c>
      <c r="EO539">
        <v>-0.059329</v>
      </c>
      <c r="EP539">
        <v>0</v>
      </c>
      <c r="EQ539">
        <v>29.4769</v>
      </c>
      <c r="ER539">
        <v>999.9</v>
      </c>
      <c r="ES539">
        <v>26.535</v>
      </c>
      <c r="ET539">
        <v>42.178</v>
      </c>
      <c r="EU539">
        <v>28.9375</v>
      </c>
      <c r="EV539">
        <v>52.9984</v>
      </c>
      <c r="EW539">
        <v>33.7139</v>
      </c>
      <c r="EX539">
        <v>2</v>
      </c>
      <c r="EY539">
        <v>0.597746</v>
      </c>
      <c r="EZ539">
        <v>5.47755</v>
      </c>
      <c r="FA539">
        <v>20.1568</v>
      </c>
      <c r="FB539">
        <v>5.23256</v>
      </c>
      <c r="FC539">
        <v>11.992</v>
      </c>
      <c r="FD539">
        <v>4.95555</v>
      </c>
      <c r="FE539">
        <v>3.30398</v>
      </c>
      <c r="FF539">
        <v>9999</v>
      </c>
      <c r="FG539">
        <v>313.8</v>
      </c>
      <c r="FH539">
        <v>3964.9</v>
      </c>
      <c r="FI539">
        <v>9999</v>
      </c>
      <c r="FJ539">
        <v>1.86813</v>
      </c>
      <c r="FK539">
        <v>1.86399</v>
      </c>
      <c r="FL539">
        <v>1.87134</v>
      </c>
      <c r="FM539">
        <v>1.86257</v>
      </c>
      <c r="FN539">
        <v>1.86188</v>
      </c>
      <c r="FO539">
        <v>1.86823</v>
      </c>
      <c r="FP539">
        <v>1.85837</v>
      </c>
      <c r="FQ539">
        <v>1.86458</v>
      </c>
      <c r="FR539">
        <v>5</v>
      </c>
      <c r="FS539">
        <v>0</v>
      </c>
      <c r="FT539">
        <v>0</v>
      </c>
      <c r="FU539">
        <v>0</v>
      </c>
      <c r="FV539" t="s">
        <v>358</v>
      </c>
      <c r="FW539" t="s">
        <v>359</v>
      </c>
      <c r="FX539" t="s">
        <v>360</v>
      </c>
      <c r="FY539" t="s">
        <v>360</v>
      </c>
      <c r="FZ539" t="s">
        <v>360</v>
      </c>
      <c r="GA539" t="s">
        <v>360</v>
      </c>
      <c r="GB539">
        <v>0</v>
      </c>
      <c r="GC539">
        <v>100</v>
      </c>
      <c r="GD539">
        <v>100</v>
      </c>
      <c r="GE539">
        <v>2.27</v>
      </c>
      <c r="GF539">
        <v>0.0515</v>
      </c>
      <c r="GG539">
        <v>0.394990895927804</v>
      </c>
      <c r="GH539">
        <v>0.00311535208462502</v>
      </c>
      <c r="GI539">
        <v>-2.16445174003142e-06</v>
      </c>
      <c r="GJ539">
        <v>9.0383515404126e-10</v>
      </c>
      <c r="GK539">
        <v>0.0515542376217994</v>
      </c>
      <c r="GL539">
        <v>0</v>
      </c>
      <c r="GM539">
        <v>0</v>
      </c>
      <c r="GN539">
        <v>0</v>
      </c>
      <c r="GO539">
        <v>18</v>
      </c>
      <c r="GP539">
        <v>2154</v>
      </c>
      <c r="GQ539">
        <v>2</v>
      </c>
      <c r="GR539">
        <v>17</v>
      </c>
      <c r="GS539">
        <v>1645.1</v>
      </c>
      <c r="GT539">
        <v>1645.2</v>
      </c>
      <c r="GU539">
        <v>2.82227</v>
      </c>
      <c r="GV539">
        <v>2.39868</v>
      </c>
      <c r="GW539">
        <v>1.99829</v>
      </c>
      <c r="GX539">
        <v>2.65747</v>
      </c>
      <c r="GY539">
        <v>2.09351</v>
      </c>
      <c r="GZ539">
        <v>2.35229</v>
      </c>
      <c r="HA539">
        <v>45.9788</v>
      </c>
      <c r="HB539">
        <v>14.0007</v>
      </c>
      <c r="HC539">
        <v>18</v>
      </c>
      <c r="HD539">
        <v>399.83</v>
      </c>
      <c r="HE539">
        <v>671.975</v>
      </c>
      <c r="HF539">
        <v>23.001</v>
      </c>
      <c r="HG539">
        <v>34.7678</v>
      </c>
      <c r="HH539">
        <v>30.0008</v>
      </c>
      <c r="HI539">
        <v>34.5568</v>
      </c>
      <c r="HJ539">
        <v>34.5429</v>
      </c>
      <c r="HK539">
        <v>56.4739</v>
      </c>
      <c r="HL539">
        <v>17.5822</v>
      </c>
      <c r="HM539">
        <v>2.56013</v>
      </c>
      <c r="HN539">
        <v>23</v>
      </c>
      <c r="HO539">
        <v>1093.25</v>
      </c>
      <c r="HP539">
        <v>23.4445</v>
      </c>
      <c r="HQ539">
        <v>95.489</v>
      </c>
      <c r="HR539">
        <v>98.8892</v>
      </c>
    </row>
    <row r="540" spans="1:226">
      <c r="A540">
        <v>524</v>
      </c>
      <c r="B540">
        <v>1656180505.6</v>
      </c>
      <c r="C540">
        <v>10709.0999999046</v>
      </c>
      <c r="D540" t="s">
        <v>1411</v>
      </c>
      <c r="E540" t="s">
        <v>1412</v>
      </c>
      <c r="F540">
        <v>5</v>
      </c>
      <c r="G540" t="s">
        <v>1286</v>
      </c>
      <c r="H540" t="s">
        <v>354</v>
      </c>
      <c r="I540">
        <v>1656180497.81429</v>
      </c>
      <c r="J540">
        <f>(K540)/1000</f>
        <v>0</v>
      </c>
      <c r="K540">
        <f>IF(BF540, AN540, AH540)</f>
        <v>0</v>
      </c>
      <c r="L540">
        <f>IF(BF540, AI540, AG540)</f>
        <v>0</v>
      </c>
      <c r="M540">
        <f>BH540 - IF(AU540&gt;1, L540*BB540*100.0/(AW540*BV540), 0)</f>
        <v>0</v>
      </c>
      <c r="N540">
        <f>((T540-J540/2)*M540-L540)/(T540+J540/2)</f>
        <v>0</v>
      </c>
      <c r="O540">
        <f>N540*(BO540+BP540)/1000.0</f>
        <v>0</v>
      </c>
      <c r="P540">
        <f>(BH540 - IF(AU540&gt;1, L540*BB540*100.0/(AW540*BV540), 0))*(BO540+BP540)/1000.0</f>
        <v>0</v>
      </c>
      <c r="Q540">
        <f>2.0/((1/S540-1/R540)+SIGN(S540)*SQRT((1/S540-1/R540)*(1/S540-1/R540) + 4*BC540/((BC540+1)*(BC540+1))*(2*1/S540*1/R540-1/R540*1/R540)))</f>
        <v>0</v>
      </c>
      <c r="R540">
        <f>IF(LEFT(BD540,1)&lt;&gt;"0",IF(LEFT(BD540,1)="1",3.0,BE540),$D$5+$E$5*(BV540*BO540/($K$5*1000))+$F$5*(BV540*BO540/($K$5*1000))*MAX(MIN(BB540,$J$5),$I$5)*MAX(MIN(BB540,$J$5),$I$5)+$G$5*MAX(MIN(BB540,$J$5),$I$5)*(BV540*BO540/($K$5*1000))+$H$5*(BV540*BO540/($K$5*1000))*(BV540*BO540/($K$5*1000)))</f>
        <v>0</v>
      </c>
      <c r="S540">
        <f>J540*(1000-(1000*0.61365*exp(17.502*W540/(240.97+W540))/(BO540+BP540)+BJ540)/2)/(1000*0.61365*exp(17.502*W540/(240.97+W540))/(BO540+BP540)-BJ540)</f>
        <v>0</v>
      </c>
      <c r="T540">
        <f>1/((BC540+1)/(Q540/1.6)+1/(R540/1.37)) + BC540/((BC540+1)/(Q540/1.6) + BC540/(R540/1.37))</f>
        <v>0</v>
      </c>
      <c r="U540">
        <f>(AX540*BA540)</f>
        <v>0</v>
      </c>
      <c r="V540">
        <f>(BQ540+(U540+2*0.95*5.67E-8*(((BQ540+$B$7)+273)^4-(BQ540+273)^4)-44100*J540)/(1.84*29.3*R540+8*0.95*5.67E-8*(BQ540+273)^3))</f>
        <v>0</v>
      </c>
      <c r="W540">
        <f>($C$7*BR540+$D$7*BS540+$E$7*V540)</f>
        <v>0</v>
      </c>
      <c r="X540">
        <f>0.61365*exp(17.502*W540/(240.97+W540))</f>
        <v>0</v>
      </c>
      <c r="Y540">
        <f>(Z540/AA540*100)</f>
        <v>0</v>
      </c>
      <c r="Z540">
        <f>BJ540*(BO540+BP540)/1000</f>
        <v>0</v>
      </c>
      <c r="AA540">
        <f>0.61365*exp(17.502*BQ540/(240.97+BQ540))</f>
        <v>0</v>
      </c>
      <c r="AB540">
        <f>(X540-BJ540*(BO540+BP540)/1000)</f>
        <v>0</v>
      </c>
      <c r="AC540">
        <f>(-J540*44100)</f>
        <v>0</v>
      </c>
      <c r="AD540">
        <f>2*29.3*R540*0.92*(BQ540-W540)</f>
        <v>0</v>
      </c>
      <c r="AE540">
        <f>2*0.95*5.67E-8*(((BQ540+$B$7)+273)^4-(W540+273)^4)</f>
        <v>0</v>
      </c>
      <c r="AF540">
        <f>U540+AE540+AC540+AD540</f>
        <v>0</v>
      </c>
      <c r="AG540">
        <f>BN540*AU540*(BI540-BH540*(1000-AU540*BK540)/(1000-AU540*BJ540))/(100*BB540)</f>
        <v>0</v>
      </c>
      <c r="AH540">
        <f>1000*BN540*AU540*(BJ540-BK540)/(100*BB540*(1000-AU540*BJ540))</f>
        <v>0</v>
      </c>
      <c r="AI540">
        <f>(AJ540 - AK540 - BO540*1E3/(8.314*(BQ540+273.15)) * AM540/BN540 * AL540) * BN540/(100*BB540) * (1000 - BK540)/1000</f>
        <v>0</v>
      </c>
      <c r="AJ540">
        <v>1098.64757904838</v>
      </c>
      <c r="AK540">
        <v>1058.30575757576</v>
      </c>
      <c r="AL540">
        <v>3.43064240473742</v>
      </c>
      <c r="AM540">
        <v>66.8780440013379</v>
      </c>
      <c r="AN540">
        <f>(AP540 - AO540 + BO540*1E3/(8.314*(BQ540+273.15)) * AR540/BN540 * AQ540) * BN540/(100*BB540) * 1000/(1000 - AP540)</f>
        <v>0</v>
      </c>
      <c r="AO540">
        <v>23.2905560761239</v>
      </c>
      <c r="AP540">
        <v>24.7966146853147</v>
      </c>
      <c r="AQ540">
        <v>0.000242231464213232</v>
      </c>
      <c r="AR540">
        <v>78.9649868564254</v>
      </c>
      <c r="AS540">
        <v>37</v>
      </c>
      <c r="AT540">
        <v>7</v>
      </c>
      <c r="AU540">
        <f>IF(AS540*$H$13&gt;=AW540,1.0,(AW540/(AW540-AS540*$H$13)))</f>
        <v>0</v>
      </c>
      <c r="AV540">
        <f>(AU540-1)*100</f>
        <v>0</v>
      </c>
      <c r="AW540">
        <f>MAX(0,($B$13+$C$13*BV540)/(1+$D$13*BV540)*BO540/(BQ540+273)*$E$13)</f>
        <v>0</v>
      </c>
      <c r="AX540">
        <f>$B$11*BW540+$C$11*BX540+$F$11*CI540*(1-CL540)</f>
        <v>0</v>
      </c>
      <c r="AY540">
        <f>AX540*AZ540</f>
        <v>0</v>
      </c>
      <c r="AZ540">
        <f>($B$11*$D$9+$C$11*$D$9+$F$11*((CV540+CN540)/MAX(CV540+CN540+CW540, 0.1)*$I$9+CW540/MAX(CV540+CN540+CW540, 0.1)*$J$9))/($B$11+$C$11+$F$11)</f>
        <v>0</v>
      </c>
      <c r="BA540">
        <f>($B$11*$K$9+$C$11*$K$9+$F$11*((CV540+CN540)/MAX(CV540+CN540+CW540, 0.1)*$P$9+CW540/MAX(CV540+CN540+CW540, 0.1)*$Q$9))/($B$11+$C$11+$F$11)</f>
        <v>0</v>
      </c>
      <c r="BB540">
        <v>2.18</v>
      </c>
      <c r="BC540">
        <v>0.5</v>
      </c>
      <c r="BD540" t="s">
        <v>355</v>
      </c>
      <c r="BE540">
        <v>2</v>
      </c>
      <c r="BF540" t="b">
        <v>1</v>
      </c>
      <c r="BG540">
        <v>1656180497.81429</v>
      </c>
      <c r="BH540">
        <v>1007.80617857143</v>
      </c>
      <c r="BI540">
        <v>1058.075</v>
      </c>
      <c r="BJ540">
        <v>24.7788428571429</v>
      </c>
      <c r="BK540">
        <v>23.2467892857143</v>
      </c>
      <c r="BL540">
        <v>1005.547</v>
      </c>
      <c r="BM540">
        <v>24.7273</v>
      </c>
      <c r="BN540">
        <v>500.011607142857</v>
      </c>
      <c r="BO540">
        <v>76.3041464285714</v>
      </c>
      <c r="BP540">
        <v>0.100000753571429</v>
      </c>
      <c r="BQ540">
        <v>28.1106678571429</v>
      </c>
      <c r="BR540">
        <v>28.5081714285714</v>
      </c>
      <c r="BS540">
        <v>999.9</v>
      </c>
      <c r="BT540">
        <v>0</v>
      </c>
      <c r="BU540">
        <v>0</v>
      </c>
      <c r="BV540">
        <v>9992.29678571428</v>
      </c>
      <c r="BW540">
        <v>0</v>
      </c>
      <c r="BX540">
        <v>2291.35464285714</v>
      </c>
      <c r="BY540">
        <v>-50.2680285714286</v>
      </c>
      <c r="BZ540">
        <v>1033.41214285714</v>
      </c>
      <c r="CA540">
        <v>1083.25714285714</v>
      </c>
      <c r="CB540">
        <v>1.53205607142857</v>
      </c>
      <c r="CC540">
        <v>1058.075</v>
      </c>
      <c r="CD540">
        <v>23.2467892857143</v>
      </c>
      <c r="CE540">
        <v>1.89072785714286</v>
      </c>
      <c r="CF540">
        <v>1.77382642857143</v>
      </c>
      <c r="CG540">
        <v>16.5577714285714</v>
      </c>
      <c r="CH540">
        <v>15.5579964285714</v>
      </c>
      <c r="CI540">
        <v>2000.01821428571</v>
      </c>
      <c r="CJ540">
        <v>0.979993285714286</v>
      </c>
      <c r="CK540">
        <v>0.0200065714285714</v>
      </c>
      <c r="CL540">
        <v>0</v>
      </c>
      <c r="CM540">
        <v>2.51305357142857</v>
      </c>
      <c r="CN540">
        <v>0</v>
      </c>
      <c r="CO540">
        <v>3010.41785714286</v>
      </c>
      <c r="CP540">
        <v>16705.5214285714</v>
      </c>
      <c r="CQ540">
        <v>47.8435</v>
      </c>
      <c r="CR540">
        <v>50.47975</v>
      </c>
      <c r="CS540">
        <v>48.937</v>
      </c>
      <c r="CT540">
        <v>47.9865</v>
      </c>
      <c r="CU540">
        <v>47.1493571428571</v>
      </c>
      <c r="CV540">
        <v>1960.00714285714</v>
      </c>
      <c r="CW540">
        <v>40.0110714285714</v>
      </c>
      <c r="CX540">
        <v>0</v>
      </c>
      <c r="CY540">
        <v>1656180504.6</v>
      </c>
      <c r="CZ540">
        <v>0</v>
      </c>
      <c r="DA540">
        <v>0</v>
      </c>
      <c r="DB540" t="s">
        <v>356</v>
      </c>
      <c r="DC540">
        <v>1656081796.1</v>
      </c>
      <c r="DD540">
        <v>1656081786.6</v>
      </c>
      <c r="DE540">
        <v>0</v>
      </c>
      <c r="DF540">
        <v>0.447</v>
      </c>
      <c r="DG540">
        <v>0.012</v>
      </c>
      <c r="DH540">
        <v>1.816</v>
      </c>
      <c r="DI540">
        <v>-0.091</v>
      </c>
      <c r="DJ540">
        <v>420</v>
      </c>
      <c r="DK540">
        <v>13</v>
      </c>
      <c r="DL540">
        <v>0.64</v>
      </c>
      <c r="DM540">
        <v>0.22</v>
      </c>
      <c r="DN540">
        <v>-50.09568</v>
      </c>
      <c r="DO540">
        <v>-2.85603602251392</v>
      </c>
      <c r="DP540">
        <v>0.295517940402947</v>
      </c>
      <c r="DQ540">
        <v>0</v>
      </c>
      <c r="DR540">
        <v>1.56582225</v>
      </c>
      <c r="DS540">
        <v>-0.605980975609757</v>
      </c>
      <c r="DT540">
        <v>0.0591171869885358</v>
      </c>
      <c r="DU540">
        <v>0</v>
      </c>
      <c r="DV540">
        <v>0</v>
      </c>
      <c r="DW540">
        <v>2</v>
      </c>
      <c r="DX540" t="s">
        <v>357</v>
      </c>
      <c r="DY540">
        <v>2.79964</v>
      </c>
      <c r="DZ540">
        <v>2.71621</v>
      </c>
      <c r="EA540">
        <v>0.142588</v>
      </c>
      <c r="EB540">
        <v>0.146923</v>
      </c>
      <c r="EC540">
        <v>0.0883512</v>
      </c>
      <c r="ED540">
        <v>0.0840323</v>
      </c>
      <c r="EE540">
        <v>23834.6</v>
      </c>
      <c r="EF540">
        <v>20601.7</v>
      </c>
      <c r="EG540">
        <v>24922.3</v>
      </c>
      <c r="EH540">
        <v>23553.3</v>
      </c>
      <c r="EI540">
        <v>38868.2</v>
      </c>
      <c r="EJ540">
        <v>35761.4</v>
      </c>
      <c r="EK540">
        <v>45151.3</v>
      </c>
      <c r="EL540">
        <v>42085.7</v>
      </c>
      <c r="EM540">
        <v>1.65905</v>
      </c>
      <c r="EN540">
        <v>2.05935</v>
      </c>
      <c r="EO540">
        <v>-0.0649691</v>
      </c>
      <c r="EP540">
        <v>0</v>
      </c>
      <c r="EQ540">
        <v>29.4752</v>
      </c>
      <c r="ER540">
        <v>999.9</v>
      </c>
      <c r="ES540">
        <v>26.535</v>
      </c>
      <c r="ET540">
        <v>42.178</v>
      </c>
      <c r="EU540">
        <v>28.9356</v>
      </c>
      <c r="EV540">
        <v>53.5184</v>
      </c>
      <c r="EW540">
        <v>33.8261</v>
      </c>
      <c r="EX540">
        <v>2</v>
      </c>
      <c r="EY540">
        <v>0.598384</v>
      </c>
      <c r="EZ540">
        <v>5.47318</v>
      </c>
      <c r="FA540">
        <v>20.1569</v>
      </c>
      <c r="FB540">
        <v>5.23197</v>
      </c>
      <c r="FC540">
        <v>11.992</v>
      </c>
      <c r="FD540">
        <v>4.9554</v>
      </c>
      <c r="FE540">
        <v>3.3039</v>
      </c>
      <c r="FF540">
        <v>9999</v>
      </c>
      <c r="FG540">
        <v>313.8</v>
      </c>
      <c r="FH540">
        <v>3964.9</v>
      </c>
      <c r="FI540">
        <v>9999</v>
      </c>
      <c r="FJ540">
        <v>1.86813</v>
      </c>
      <c r="FK540">
        <v>1.86401</v>
      </c>
      <c r="FL540">
        <v>1.87134</v>
      </c>
      <c r="FM540">
        <v>1.8626</v>
      </c>
      <c r="FN540">
        <v>1.86188</v>
      </c>
      <c r="FO540">
        <v>1.86818</v>
      </c>
      <c r="FP540">
        <v>1.85837</v>
      </c>
      <c r="FQ540">
        <v>1.86452</v>
      </c>
      <c r="FR540">
        <v>5</v>
      </c>
      <c r="FS540">
        <v>0</v>
      </c>
      <c r="FT540">
        <v>0</v>
      </c>
      <c r="FU540">
        <v>0</v>
      </c>
      <c r="FV540" t="s">
        <v>358</v>
      </c>
      <c r="FW540" t="s">
        <v>359</v>
      </c>
      <c r="FX540" t="s">
        <v>360</v>
      </c>
      <c r="FY540" t="s">
        <v>360</v>
      </c>
      <c r="FZ540" t="s">
        <v>360</v>
      </c>
      <c r="GA540" t="s">
        <v>360</v>
      </c>
      <c r="GB540">
        <v>0</v>
      </c>
      <c r="GC540">
        <v>100</v>
      </c>
      <c r="GD540">
        <v>100</v>
      </c>
      <c r="GE540">
        <v>2.3</v>
      </c>
      <c r="GF540">
        <v>0.0515</v>
      </c>
      <c r="GG540">
        <v>0.394990895927804</v>
      </c>
      <c r="GH540">
        <v>0.00311535208462502</v>
      </c>
      <c r="GI540">
        <v>-2.16445174003142e-06</v>
      </c>
      <c r="GJ540">
        <v>9.0383515404126e-10</v>
      </c>
      <c r="GK540">
        <v>0.0515542376217994</v>
      </c>
      <c r="GL540">
        <v>0</v>
      </c>
      <c r="GM540">
        <v>0</v>
      </c>
      <c r="GN540">
        <v>0</v>
      </c>
      <c r="GO540">
        <v>18</v>
      </c>
      <c r="GP540">
        <v>2154</v>
      </c>
      <c r="GQ540">
        <v>2</v>
      </c>
      <c r="GR540">
        <v>17</v>
      </c>
      <c r="GS540">
        <v>1645.2</v>
      </c>
      <c r="GT540">
        <v>1645.3</v>
      </c>
      <c r="GU540">
        <v>2.85889</v>
      </c>
      <c r="GV540">
        <v>2.39868</v>
      </c>
      <c r="GW540">
        <v>1.99829</v>
      </c>
      <c r="GX540">
        <v>2.65747</v>
      </c>
      <c r="GY540">
        <v>2.09351</v>
      </c>
      <c r="GZ540">
        <v>2.34619</v>
      </c>
      <c r="HA540">
        <v>45.9788</v>
      </c>
      <c r="HB540">
        <v>14.0007</v>
      </c>
      <c r="HC540">
        <v>18</v>
      </c>
      <c r="HD540">
        <v>399.966</v>
      </c>
      <c r="HE540">
        <v>672.029</v>
      </c>
      <c r="HF540">
        <v>22.9997</v>
      </c>
      <c r="HG540">
        <v>34.7753</v>
      </c>
      <c r="HH540">
        <v>30.0007</v>
      </c>
      <c r="HI540">
        <v>34.5632</v>
      </c>
      <c r="HJ540">
        <v>34.5499</v>
      </c>
      <c r="HK540">
        <v>57.1912</v>
      </c>
      <c r="HL540">
        <v>17.2935</v>
      </c>
      <c r="HM540">
        <v>2.56013</v>
      </c>
      <c r="HN540">
        <v>23</v>
      </c>
      <c r="HO540">
        <v>1106.7</v>
      </c>
      <c r="HP540">
        <v>23.4809</v>
      </c>
      <c r="HQ540">
        <v>95.4882</v>
      </c>
      <c r="HR540">
        <v>98.887</v>
      </c>
    </row>
    <row r="541" spans="1:226">
      <c r="A541">
        <v>525</v>
      </c>
      <c r="B541">
        <v>1656180510.6</v>
      </c>
      <c r="C541">
        <v>10714.0999999046</v>
      </c>
      <c r="D541" t="s">
        <v>1413</v>
      </c>
      <c r="E541" t="s">
        <v>1414</v>
      </c>
      <c r="F541">
        <v>5</v>
      </c>
      <c r="G541" t="s">
        <v>1286</v>
      </c>
      <c r="H541" t="s">
        <v>354</v>
      </c>
      <c r="I541">
        <v>1656180503.1</v>
      </c>
      <c r="J541">
        <f>(K541)/1000</f>
        <v>0</v>
      </c>
      <c r="K541">
        <f>IF(BF541, AN541, AH541)</f>
        <v>0</v>
      </c>
      <c r="L541">
        <f>IF(BF541, AI541, AG541)</f>
        <v>0</v>
      </c>
      <c r="M541">
        <f>BH541 - IF(AU541&gt;1, L541*BB541*100.0/(AW541*BV541), 0)</f>
        <v>0</v>
      </c>
      <c r="N541">
        <f>((T541-J541/2)*M541-L541)/(T541+J541/2)</f>
        <v>0</v>
      </c>
      <c r="O541">
        <f>N541*(BO541+BP541)/1000.0</f>
        <v>0</v>
      </c>
      <c r="P541">
        <f>(BH541 - IF(AU541&gt;1, L541*BB541*100.0/(AW541*BV541), 0))*(BO541+BP541)/1000.0</f>
        <v>0</v>
      </c>
      <c r="Q541">
        <f>2.0/((1/S541-1/R541)+SIGN(S541)*SQRT((1/S541-1/R541)*(1/S541-1/R541) + 4*BC541/((BC541+1)*(BC541+1))*(2*1/S541*1/R541-1/R541*1/R541)))</f>
        <v>0</v>
      </c>
      <c r="R541">
        <f>IF(LEFT(BD541,1)&lt;&gt;"0",IF(LEFT(BD541,1)="1",3.0,BE541),$D$5+$E$5*(BV541*BO541/($K$5*1000))+$F$5*(BV541*BO541/($K$5*1000))*MAX(MIN(BB541,$J$5),$I$5)*MAX(MIN(BB541,$J$5),$I$5)+$G$5*MAX(MIN(BB541,$J$5),$I$5)*(BV541*BO541/($K$5*1000))+$H$5*(BV541*BO541/($K$5*1000))*(BV541*BO541/($K$5*1000)))</f>
        <v>0</v>
      </c>
      <c r="S541">
        <f>J541*(1000-(1000*0.61365*exp(17.502*W541/(240.97+W541))/(BO541+BP541)+BJ541)/2)/(1000*0.61365*exp(17.502*W541/(240.97+W541))/(BO541+BP541)-BJ541)</f>
        <v>0</v>
      </c>
      <c r="T541">
        <f>1/((BC541+1)/(Q541/1.6)+1/(R541/1.37)) + BC541/((BC541+1)/(Q541/1.6) + BC541/(R541/1.37))</f>
        <v>0</v>
      </c>
      <c r="U541">
        <f>(AX541*BA541)</f>
        <v>0</v>
      </c>
      <c r="V541">
        <f>(BQ541+(U541+2*0.95*5.67E-8*(((BQ541+$B$7)+273)^4-(BQ541+273)^4)-44100*J541)/(1.84*29.3*R541+8*0.95*5.67E-8*(BQ541+273)^3))</f>
        <v>0</v>
      </c>
      <c r="W541">
        <f>($C$7*BR541+$D$7*BS541+$E$7*V541)</f>
        <v>0</v>
      </c>
      <c r="X541">
        <f>0.61365*exp(17.502*W541/(240.97+W541))</f>
        <v>0</v>
      </c>
      <c r="Y541">
        <f>(Z541/AA541*100)</f>
        <v>0</v>
      </c>
      <c r="Z541">
        <f>BJ541*(BO541+BP541)/1000</f>
        <v>0</v>
      </c>
      <c r="AA541">
        <f>0.61365*exp(17.502*BQ541/(240.97+BQ541))</f>
        <v>0</v>
      </c>
      <c r="AB541">
        <f>(X541-BJ541*(BO541+BP541)/1000)</f>
        <v>0</v>
      </c>
      <c r="AC541">
        <f>(-J541*44100)</f>
        <v>0</v>
      </c>
      <c r="AD541">
        <f>2*29.3*R541*0.92*(BQ541-W541)</f>
        <v>0</v>
      </c>
      <c r="AE541">
        <f>2*0.95*5.67E-8*(((BQ541+$B$7)+273)^4-(W541+273)^4)</f>
        <v>0</v>
      </c>
      <c r="AF541">
        <f>U541+AE541+AC541+AD541</f>
        <v>0</v>
      </c>
      <c r="AG541">
        <f>BN541*AU541*(BI541-BH541*(1000-AU541*BK541)/(1000-AU541*BJ541))/(100*BB541)</f>
        <v>0</v>
      </c>
      <c r="AH541">
        <f>1000*BN541*AU541*(BJ541-BK541)/(100*BB541*(1000-AU541*BJ541))</f>
        <v>0</v>
      </c>
      <c r="AI541">
        <f>(AJ541 - AK541 - BO541*1E3/(8.314*(BQ541+273.15)) * AM541/BN541 * AL541) * BN541/(100*BB541) * (1000 - BK541)/1000</f>
        <v>0</v>
      </c>
      <c r="AJ541">
        <v>1116.01886000512</v>
      </c>
      <c r="AK541">
        <v>1075.53054545455</v>
      </c>
      <c r="AL541">
        <v>3.45450372658161</v>
      </c>
      <c r="AM541">
        <v>66.8780440013379</v>
      </c>
      <c r="AN541">
        <f>(AP541 - AO541 + BO541*1E3/(8.314*(BQ541+273.15)) * AR541/BN541 * AQ541) * BN541/(100*BB541) * 1000/(1000 - AP541)</f>
        <v>0</v>
      </c>
      <c r="AO541">
        <v>23.3615344034176</v>
      </c>
      <c r="AP541">
        <v>24.8174293706294</v>
      </c>
      <c r="AQ541">
        <v>0.000252353160503967</v>
      </c>
      <c r="AR541">
        <v>78.9649868564254</v>
      </c>
      <c r="AS541">
        <v>37</v>
      </c>
      <c r="AT541">
        <v>7</v>
      </c>
      <c r="AU541">
        <f>IF(AS541*$H$13&gt;=AW541,1.0,(AW541/(AW541-AS541*$H$13)))</f>
        <v>0</v>
      </c>
      <c r="AV541">
        <f>(AU541-1)*100</f>
        <v>0</v>
      </c>
      <c r="AW541">
        <f>MAX(0,($B$13+$C$13*BV541)/(1+$D$13*BV541)*BO541/(BQ541+273)*$E$13)</f>
        <v>0</v>
      </c>
      <c r="AX541">
        <f>$B$11*BW541+$C$11*BX541+$F$11*CI541*(1-CL541)</f>
        <v>0</v>
      </c>
      <c r="AY541">
        <f>AX541*AZ541</f>
        <v>0</v>
      </c>
      <c r="AZ541">
        <f>($B$11*$D$9+$C$11*$D$9+$F$11*((CV541+CN541)/MAX(CV541+CN541+CW541, 0.1)*$I$9+CW541/MAX(CV541+CN541+CW541, 0.1)*$J$9))/($B$11+$C$11+$F$11)</f>
        <v>0</v>
      </c>
      <c r="BA541">
        <f>($B$11*$K$9+$C$11*$K$9+$F$11*((CV541+CN541)/MAX(CV541+CN541+CW541, 0.1)*$P$9+CW541/MAX(CV541+CN541+CW541, 0.1)*$Q$9))/($B$11+$C$11+$F$11)</f>
        <v>0</v>
      </c>
      <c r="BB541">
        <v>2.18</v>
      </c>
      <c r="BC541">
        <v>0.5</v>
      </c>
      <c r="BD541" t="s">
        <v>355</v>
      </c>
      <c r="BE541">
        <v>2</v>
      </c>
      <c r="BF541" t="b">
        <v>1</v>
      </c>
      <c r="BG541">
        <v>1656180503.1</v>
      </c>
      <c r="BH541">
        <v>1025.41518518519</v>
      </c>
      <c r="BI541">
        <v>1075.90148148148</v>
      </c>
      <c r="BJ541">
        <v>24.7908148148148</v>
      </c>
      <c r="BK541">
        <v>23.3126037037037</v>
      </c>
      <c r="BL541">
        <v>1023.12951851852</v>
      </c>
      <c r="BM541">
        <v>24.739262962963</v>
      </c>
      <c r="BN541">
        <v>500.013925925926</v>
      </c>
      <c r="BO541">
        <v>76.3038962962963</v>
      </c>
      <c r="BP541">
        <v>0.0999531740740741</v>
      </c>
      <c r="BQ541">
        <v>28.1150703703704</v>
      </c>
      <c r="BR541">
        <v>28.4893296296296</v>
      </c>
      <c r="BS541">
        <v>999.9</v>
      </c>
      <c r="BT541">
        <v>0</v>
      </c>
      <c r="BU541">
        <v>0</v>
      </c>
      <c r="BV541">
        <v>9995.41592592592</v>
      </c>
      <c r="BW541">
        <v>0</v>
      </c>
      <c r="BX541">
        <v>2285.49888888889</v>
      </c>
      <c r="BY541">
        <v>-50.4859296296296</v>
      </c>
      <c r="BZ541">
        <v>1051.48222222222</v>
      </c>
      <c r="CA541">
        <v>1101.58296296296</v>
      </c>
      <c r="CB541">
        <v>1.4782037037037</v>
      </c>
      <c r="CC541">
        <v>1075.90148148148</v>
      </c>
      <c r="CD541">
        <v>23.3126037037037</v>
      </c>
      <c r="CE541">
        <v>1.89163518518519</v>
      </c>
      <c r="CF541">
        <v>1.77884222222222</v>
      </c>
      <c r="CG541">
        <v>16.5653074074074</v>
      </c>
      <c r="CH541">
        <v>15.6020740740741</v>
      </c>
      <c r="CI541">
        <v>2000.00074074074</v>
      </c>
      <c r="CJ541">
        <v>0.979993222222222</v>
      </c>
      <c r="CK541">
        <v>0.020006637037037</v>
      </c>
      <c r="CL541">
        <v>0</v>
      </c>
      <c r="CM541">
        <v>2.55565555555556</v>
      </c>
      <c r="CN541">
        <v>0</v>
      </c>
      <c r="CO541">
        <v>3009.85740740741</v>
      </c>
      <c r="CP541">
        <v>16705.3740740741</v>
      </c>
      <c r="CQ541">
        <v>47.84</v>
      </c>
      <c r="CR541">
        <v>50.4953333333333</v>
      </c>
      <c r="CS541">
        <v>48.937</v>
      </c>
      <c r="CT541">
        <v>47.9883333333333</v>
      </c>
      <c r="CU541">
        <v>47.1525555555556</v>
      </c>
      <c r="CV541">
        <v>1959.98962962963</v>
      </c>
      <c r="CW541">
        <v>40.0111111111111</v>
      </c>
      <c r="CX541">
        <v>0</v>
      </c>
      <c r="CY541">
        <v>1656180510</v>
      </c>
      <c r="CZ541">
        <v>0</v>
      </c>
      <c r="DA541">
        <v>0</v>
      </c>
      <c r="DB541" t="s">
        <v>356</v>
      </c>
      <c r="DC541">
        <v>1656081796.1</v>
      </c>
      <c r="DD541">
        <v>1656081786.6</v>
      </c>
      <c r="DE541">
        <v>0</v>
      </c>
      <c r="DF541">
        <v>0.447</v>
      </c>
      <c r="DG541">
        <v>0.012</v>
      </c>
      <c r="DH541">
        <v>1.816</v>
      </c>
      <c r="DI541">
        <v>-0.091</v>
      </c>
      <c r="DJ541">
        <v>420</v>
      </c>
      <c r="DK541">
        <v>13</v>
      </c>
      <c r="DL541">
        <v>0.64</v>
      </c>
      <c r="DM541">
        <v>0.22</v>
      </c>
      <c r="DN541">
        <v>-50.3665875</v>
      </c>
      <c r="DO541">
        <v>-2.50695422138845</v>
      </c>
      <c r="DP541">
        <v>0.25384667142539</v>
      </c>
      <c r="DQ541">
        <v>0</v>
      </c>
      <c r="DR541">
        <v>1.508139</v>
      </c>
      <c r="DS541">
        <v>-0.594397598499065</v>
      </c>
      <c r="DT541">
        <v>0.058037776826822</v>
      </c>
      <c r="DU541">
        <v>0</v>
      </c>
      <c r="DV541">
        <v>0</v>
      </c>
      <c r="DW541">
        <v>2</v>
      </c>
      <c r="DX541" t="s">
        <v>357</v>
      </c>
      <c r="DY541">
        <v>2.79955</v>
      </c>
      <c r="DZ541">
        <v>2.71653</v>
      </c>
      <c r="EA541">
        <v>0.144067</v>
      </c>
      <c r="EB541">
        <v>0.148368</v>
      </c>
      <c r="EC541">
        <v>0.0884036</v>
      </c>
      <c r="ED541">
        <v>0.0841313</v>
      </c>
      <c r="EE541">
        <v>23793.1</v>
      </c>
      <c r="EF541">
        <v>20566.6</v>
      </c>
      <c r="EG541">
        <v>24922</v>
      </c>
      <c r="EH541">
        <v>23553.1</v>
      </c>
      <c r="EI541">
        <v>38865.2</v>
      </c>
      <c r="EJ541">
        <v>35757.1</v>
      </c>
      <c r="EK541">
        <v>45150.4</v>
      </c>
      <c r="EL541">
        <v>42085.2</v>
      </c>
      <c r="EM541">
        <v>1.6589</v>
      </c>
      <c r="EN541">
        <v>2.05953</v>
      </c>
      <c r="EO541">
        <v>-0.0635833</v>
      </c>
      <c r="EP541">
        <v>0</v>
      </c>
      <c r="EQ541">
        <v>29.4773</v>
      </c>
      <c r="ER541">
        <v>999.9</v>
      </c>
      <c r="ES541">
        <v>26.535</v>
      </c>
      <c r="ET541">
        <v>42.178</v>
      </c>
      <c r="EU541">
        <v>28.9366</v>
      </c>
      <c r="EV541">
        <v>53.1984</v>
      </c>
      <c r="EW541">
        <v>33.6659</v>
      </c>
      <c r="EX541">
        <v>2</v>
      </c>
      <c r="EY541">
        <v>0.599009</v>
      </c>
      <c r="EZ541">
        <v>5.47123</v>
      </c>
      <c r="FA541">
        <v>20.1572</v>
      </c>
      <c r="FB541">
        <v>5.23241</v>
      </c>
      <c r="FC541">
        <v>11.992</v>
      </c>
      <c r="FD541">
        <v>4.95565</v>
      </c>
      <c r="FE541">
        <v>3.30395</v>
      </c>
      <c r="FF541">
        <v>9999</v>
      </c>
      <c r="FG541">
        <v>313.8</v>
      </c>
      <c r="FH541">
        <v>3965.1</v>
      </c>
      <c r="FI541">
        <v>9999</v>
      </c>
      <c r="FJ541">
        <v>1.86813</v>
      </c>
      <c r="FK541">
        <v>1.86401</v>
      </c>
      <c r="FL541">
        <v>1.87134</v>
      </c>
      <c r="FM541">
        <v>1.86261</v>
      </c>
      <c r="FN541">
        <v>1.86188</v>
      </c>
      <c r="FO541">
        <v>1.86818</v>
      </c>
      <c r="FP541">
        <v>1.85837</v>
      </c>
      <c r="FQ541">
        <v>1.86452</v>
      </c>
      <c r="FR541">
        <v>5</v>
      </c>
      <c r="FS541">
        <v>0</v>
      </c>
      <c r="FT541">
        <v>0</v>
      </c>
      <c r="FU541">
        <v>0</v>
      </c>
      <c r="FV541" t="s">
        <v>358</v>
      </c>
      <c r="FW541" t="s">
        <v>359</v>
      </c>
      <c r="FX541" t="s">
        <v>360</v>
      </c>
      <c r="FY541" t="s">
        <v>360</v>
      </c>
      <c r="FZ541" t="s">
        <v>360</v>
      </c>
      <c r="GA541" t="s">
        <v>360</v>
      </c>
      <c r="GB541">
        <v>0</v>
      </c>
      <c r="GC541">
        <v>100</v>
      </c>
      <c r="GD541">
        <v>100</v>
      </c>
      <c r="GE541">
        <v>2.33</v>
      </c>
      <c r="GF541">
        <v>0.0515</v>
      </c>
      <c r="GG541">
        <v>0.394990895927804</v>
      </c>
      <c r="GH541">
        <v>0.00311535208462502</v>
      </c>
      <c r="GI541">
        <v>-2.16445174003142e-06</v>
      </c>
      <c r="GJ541">
        <v>9.0383515404126e-10</v>
      </c>
      <c r="GK541">
        <v>0.0515542376217994</v>
      </c>
      <c r="GL541">
        <v>0</v>
      </c>
      <c r="GM541">
        <v>0</v>
      </c>
      <c r="GN541">
        <v>0</v>
      </c>
      <c r="GO541">
        <v>18</v>
      </c>
      <c r="GP541">
        <v>2154</v>
      </c>
      <c r="GQ541">
        <v>2</v>
      </c>
      <c r="GR541">
        <v>17</v>
      </c>
      <c r="GS541">
        <v>1645.2</v>
      </c>
      <c r="GT541">
        <v>1645.4</v>
      </c>
      <c r="GU541">
        <v>2.8894</v>
      </c>
      <c r="GV541">
        <v>2.38403</v>
      </c>
      <c r="GW541">
        <v>1.99829</v>
      </c>
      <c r="GX541">
        <v>2.65747</v>
      </c>
      <c r="GY541">
        <v>2.09351</v>
      </c>
      <c r="GZ541">
        <v>2.45361</v>
      </c>
      <c r="HA541">
        <v>45.9788</v>
      </c>
      <c r="HB541">
        <v>14.0007</v>
      </c>
      <c r="HC541">
        <v>18</v>
      </c>
      <c r="HD541">
        <v>399.916</v>
      </c>
      <c r="HE541">
        <v>672.241</v>
      </c>
      <c r="HF541">
        <v>22.9996</v>
      </c>
      <c r="HG541">
        <v>34.7813</v>
      </c>
      <c r="HH541">
        <v>30.0007</v>
      </c>
      <c r="HI541">
        <v>34.5693</v>
      </c>
      <c r="HJ541">
        <v>34.5554</v>
      </c>
      <c r="HK541">
        <v>57.8304</v>
      </c>
      <c r="HL541">
        <v>16.9869</v>
      </c>
      <c r="HM541">
        <v>2.56013</v>
      </c>
      <c r="HN541">
        <v>23</v>
      </c>
      <c r="HO541">
        <v>1126.86</v>
      </c>
      <c r="HP541">
        <v>23.5183</v>
      </c>
      <c r="HQ541">
        <v>95.4864</v>
      </c>
      <c r="HR541">
        <v>98.8859</v>
      </c>
    </row>
    <row r="542" spans="1:226">
      <c r="A542">
        <v>526</v>
      </c>
      <c r="B542">
        <v>1656180515.6</v>
      </c>
      <c r="C542">
        <v>10719.0999999046</v>
      </c>
      <c r="D542" t="s">
        <v>1415</v>
      </c>
      <c r="E542" t="s">
        <v>1416</v>
      </c>
      <c r="F542">
        <v>5</v>
      </c>
      <c r="G542" t="s">
        <v>1286</v>
      </c>
      <c r="H542" t="s">
        <v>354</v>
      </c>
      <c r="I542">
        <v>1656180507.81429</v>
      </c>
      <c r="J542">
        <f>(K542)/1000</f>
        <v>0</v>
      </c>
      <c r="K542">
        <f>IF(BF542, AN542, AH542)</f>
        <v>0</v>
      </c>
      <c r="L542">
        <f>IF(BF542, AI542, AG542)</f>
        <v>0</v>
      </c>
      <c r="M542">
        <f>BH542 - IF(AU542&gt;1, L542*BB542*100.0/(AW542*BV542), 0)</f>
        <v>0</v>
      </c>
      <c r="N542">
        <f>((T542-J542/2)*M542-L542)/(T542+J542/2)</f>
        <v>0</v>
      </c>
      <c r="O542">
        <f>N542*(BO542+BP542)/1000.0</f>
        <v>0</v>
      </c>
      <c r="P542">
        <f>(BH542 - IF(AU542&gt;1, L542*BB542*100.0/(AW542*BV542), 0))*(BO542+BP542)/1000.0</f>
        <v>0</v>
      </c>
      <c r="Q542">
        <f>2.0/((1/S542-1/R542)+SIGN(S542)*SQRT((1/S542-1/R542)*(1/S542-1/R542) + 4*BC542/((BC542+1)*(BC542+1))*(2*1/S542*1/R542-1/R542*1/R542)))</f>
        <v>0</v>
      </c>
      <c r="R542">
        <f>IF(LEFT(BD542,1)&lt;&gt;"0",IF(LEFT(BD542,1)="1",3.0,BE542),$D$5+$E$5*(BV542*BO542/($K$5*1000))+$F$5*(BV542*BO542/($K$5*1000))*MAX(MIN(BB542,$J$5),$I$5)*MAX(MIN(BB542,$J$5),$I$5)+$G$5*MAX(MIN(BB542,$J$5),$I$5)*(BV542*BO542/($K$5*1000))+$H$5*(BV542*BO542/($K$5*1000))*(BV542*BO542/($K$5*1000)))</f>
        <v>0</v>
      </c>
      <c r="S542">
        <f>J542*(1000-(1000*0.61365*exp(17.502*W542/(240.97+W542))/(BO542+BP542)+BJ542)/2)/(1000*0.61365*exp(17.502*W542/(240.97+W542))/(BO542+BP542)-BJ542)</f>
        <v>0</v>
      </c>
      <c r="T542">
        <f>1/((BC542+1)/(Q542/1.6)+1/(R542/1.37)) + BC542/((BC542+1)/(Q542/1.6) + BC542/(R542/1.37))</f>
        <v>0</v>
      </c>
      <c r="U542">
        <f>(AX542*BA542)</f>
        <v>0</v>
      </c>
      <c r="V542">
        <f>(BQ542+(U542+2*0.95*5.67E-8*(((BQ542+$B$7)+273)^4-(BQ542+273)^4)-44100*J542)/(1.84*29.3*R542+8*0.95*5.67E-8*(BQ542+273)^3))</f>
        <v>0</v>
      </c>
      <c r="W542">
        <f>($C$7*BR542+$D$7*BS542+$E$7*V542)</f>
        <v>0</v>
      </c>
      <c r="X542">
        <f>0.61365*exp(17.502*W542/(240.97+W542))</f>
        <v>0</v>
      </c>
      <c r="Y542">
        <f>(Z542/AA542*100)</f>
        <v>0</v>
      </c>
      <c r="Z542">
        <f>BJ542*(BO542+BP542)/1000</f>
        <v>0</v>
      </c>
      <c r="AA542">
        <f>0.61365*exp(17.502*BQ542/(240.97+BQ542))</f>
        <v>0</v>
      </c>
      <c r="AB542">
        <f>(X542-BJ542*(BO542+BP542)/1000)</f>
        <v>0</v>
      </c>
      <c r="AC542">
        <f>(-J542*44100)</f>
        <v>0</v>
      </c>
      <c r="AD542">
        <f>2*29.3*R542*0.92*(BQ542-W542)</f>
        <v>0</v>
      </c>
      <c r="AE542">
        <f>2*0.95*5.67E-8*(((BQ542+$B$7)+273)^4-(W542+273)^4)</f>
        <v>0</v>
      </c>
      <c r="AF542">
        <f>U542+AE542+AC542+AD542</f>
        <v>0</v>
      </c>
      <c r="AG542">
        <f>BN542*AU542*(BI542-BH542*(1000-AU542*BK542)/(1000-AU542*BJ542))/(100*BB542)</f>
        <v>0</v>
      </c>
      <c r="AH542">
        <f>1000*BN542*AU542*(BJ542-BK542)/(100*BB542*(1000-AU542*BJ542))</f>
        <v>0</v>
      </c>
      <c r="AI542">
        <f>(AJ542 - AK542 - BO542*1E3/(8.314*(BQ542+273.15)) * AM542/BN542 * AL542) * BN542/(100*BB542) * (1000 - BK542)/1000</f>
        <v>0</v>
      </c>
      <c r="AJ542">
        <v>1133.32330199192</v>
      </c>
      <c r="AK542">
        <v>1092.56490909091</v>
      </c>
      <c r="AL542">
        <v>3.3895652543287</v>
      </c>
      <c r="AM542">
        <v>66.8780440013379</v>
      </c>
      <c r="AN542">
        <f>(AP542 - AO542 + BO542*1E3/(8.314*(BQ542+273.15)) * AR542/BN542 * AQ542) * BN542/(100*BB542) * 1000/(1000 - AP542)</f>
        <v>0</v>
      </c>
      <c r="AO542">
        <v>23.3951392496611</v>
      </c>
      <c r="AP542">
        <v>24.8360461538462</v>
      </c>
      <c r="AQ542">
        <v>0.000223483963499089</v>
      </c>
      <c r="AR542">
        <v>78.9649868564254</v>
      </c>
      <c r="AS542">
        <v>37</v>
      </c>
      <c r="AT542">
        <v>7</v>
      </c>
      <c r="AU542">
        <f>IF(AS542*$H$13&gt;=AW542,1.0,(AW542/(AW542-AS542*$H$13)))</f>
        <v>0</v>
      </c>
      <c r="AV542">
        <f>(AU542-1)*100</f>
        <v>0</v>
      </c>
      <c r="AW542">
        <f>MAX(0,($B$13+$C$13*BV542)/(1+$D$13*BV542)*BO542/(BQ542+273)*$E$13)</f>
        <v>0</v>
      </c>
      <c r="AX542">
        <f>$B$11*BW542+$C$11*BX542+$F$11*CI542*(1-CL542)</f>
        <v>0</v>
      </c>
      <c r="AY542">
        <f>AX542*AZ542</f>
        <v>0</v>
      </c>
      <c r="AZ542">
        <f>($B$11*$D$9+$C$11*$D$9+$F$11*((CV542+CN542)/MAX(CV542+CN542+CW542, 0.1)*$I$9+CW542/MAX(CV542+CN542+CW542, 0.1)*$J$9))/($B$11+$C$11+$F$11)</f>
        <v>0</v>
      </c>
      <c r="BA542">
        <f>($B$11*$K$9+$C$11*$K$9+$F$11*((CV542+CN542)/MAX(CV542+CN542+CW542, 0.1)*$P$9+CW542/MAX(CV542+CN542+CW542, 0.1)*$Q$9))/($B$11+$C$11+$F$11)</f>
        <v>0</v>
      </c>
      <c r="BB542">
        <v>2.18</v>
      </c>
      <c r="BC542">
        <v>0.5</v>
      </c>
      <c r="BD542" t="s">
        <v>355</v>
      </c>
      <c r="BE542">
        <v>2</v>
      </c>
      <c r="BF542" t="b">
        <v>1</v>
      </c>
      <c r="BG542">
        <v>1656180507.81429</v>
      </c>
      <c r="BH542">
        <v>1041.155</v>
      </c>
      <c r="BI542">
        <v>1091.81607142857</v>
      </c>
      <c r="BJ542">
        <v>24.8081392857143</v>
      </c>
      <c r="BK542">
        <v>23.3601285714286</v>
      </c>
      <c r="BL542">
        <v>1038.84535714286</v>
      </c>
      <c r="BM542">
        <v>24.756575</v>
      </c>
      <c r="BN542">
        <v>500.019714285714</v>
      </c>
      <c r="BO542">
        <v>76.3038928571429</v>
      </c>
      <c r="BP542">
        <v>0.100015014285714</v>
      </c>
      <c r="BQ542">
        <v>28.1283678571429</v>
      </c>
      <c r="BR542">
        <v>28.4377178571429</v>
      </c>
      <c r="BS542">
        <v>999.9</v>
      </c>
      <c r="BT542">
        <v>0</v>
      </c>
      <c r="BU542">
        <v>0</v>
      </c>
      <c r="BV542">
        <v>9988.37142857143</v>
      </c>
      <c r="BW542">
        <v>0</v>
      </c>
      <c r="BX542">
        <v>2285.84892857143</v>
      </c>
      <c r="BY542">
        <v>-50.6615464285714</v>
      </c>
      <c r="BZ542">
        <v>1067.64178571429</v>
      </c>
      <c r="CA542">
        <v>1117.93178571429</v>
      </c>
      <c r="CB542">
        <v>1.44799714285714</v>
      </c>
      <c r="CC542">
        <v>1091.81607142857</v>
      </c>
      <c r="CD542">
        <v>23.3601285714286</v>
      </c>
      <c r="CE542">
        <v>1.89295678571429</v>
      </c>
      <c r="CF542">
        <v>1.78246821428571</v>
      </c>
      <c r="CG542">
        <v>16.5762928571429</v>
      </c>
      <c r="CH542">
        <v>15.6338678571429</v>
      </c>
      <c r="CI542">
        <v>2000.01535714286</v>
      </c>
      <c r="CJ542">
        <v>0.979993285714286</v>
      </c>
      <c r="CK542">
        <v>0.0200065714285714</v>
      </c>
      <c r="CL542">
        <v>0</v>
      </c>
      <c r="CM542">
        <v>2.51745714285714</v>
      </c>
      <c r="CN542">
        <v>0</v>
      </c>
      <c r="CO542">
        <v>3009.82642857143</v>
      </c>
      <c r="CP542">
        <v>16705.4928571429</v>
      </c>
      <c r="CQ542">
        <v>47.85475</v>
      </c>
      <c r="CR542">
        <v>50.5</v>
      </c>
      <c r="CS542">
        <v>48.937</v>
      </c>
      <c r="CT542">
        <v>47.99325</v>
      </c>
      <c r="CU542">
        <v>47.1515714285714</v>
      </c>
      <c r="CV542">
        <v>1960.00357142857</v>
      </c>
      <c r="CW542">
        <v>40.0117857142857</v>
      </c>
      <c r="CX542">
        <v>0</v>
      </c>
      <c r="CY542">
        <v>1656180514.8</v>
      </c>
      <c r="CZ542">
        <v>0</v>
      </c>
      <c r="DA542">
        <v>0</v>
      </c>
      <c r="DB542" t="s">
        <v>356</v>
      </c>
      <c r="DC542">
        <v>1656081796.1</v>
      </c>
      <c r="DD542">
        <v>1656081786.6</v>
      </c>
      <c r="DE542">
        <v>0</v>
      </c>
      <c r="DF542">
        <v>0.447</v>
      </c>
      <c r="DG542">
        <v>0.012</v>
      </c>
      <c r="DH542">
        <v>1.816</v>
      </c>
      <c r="DI542">
        <v>-0.091</v>
      </c>
      <c r="DJ542">
        <v>420</v>
      </c>
      <c r="DK542">
        <v>13</v>
      </c>
      <c r="DL542">
        <v>0.64</v>
      </c>
      <c r="DM542">
        <v>0.22</v>
      </c>
      <c r="DN542">
        <v>-50.512685</v>
      </c>
      <c r="DO542">
        <v>-2.15397973733577</v>
      </c>
      <c r="DP542">
        <v>0.21774850349658</v>
      </c>
      <c r="DQ542">
        <v>0</v>
      </c>
      <c r="DR542">
        <v>1.4732115</v>
      </c>
      <c r="DS542">
        <v>-0.443982664165103</v>
      </c>
      <c r="DT542">
        <v>0.0437450582094709</v>
      </c>
      <c r="DU542">
        <v>0</v>
      </c>
      <c r="DV542">
        <v>0</v>
      </c>
      <c r="DW542">
        <v>2</v>
      </c>
      <c r="DX542" t="s">
        <v>357</v>
      </c>
      <c r="DY542">
        <v>2.79961</v>
      </c>
      <c r="DZ542">
        <v>2.7164</v>
      </c>
      <c r="EA542">
        <v>0.145518</v>
      </c>
      <c r="EB542">
        <v>0.149815</v>
      </c>
      <c r="EC542">
        <v>0.0884467</v>
      </c>
      <c r="ED542">
        <v>0.0841891</v>
      </c>
      <c r="EE542">
        <v>23752.1</v>
      </c>
      <c r="EF542">
        <v>20531</v>
      </c>
      <c r="EG542">
        <v>24921.3</v>
      </c>
      <c r="EH542">
        <v>23552.6</v>
      </c>
      <c r="EI542">
        <v>38862.7</v>
      </c>
      <c r="EJ542">
        <v>35754.1</v>
      </c>
      <c r="EK542">
        <v>45149.6</v>
      </c>
      <c r="EL542">
        <v>42084.2</v>
      </c>
      <c r="EM542">
        <v>1.65923</v>
      </c>
      <c r="EN542">
        <v>2.05938</v>
      </c>
      <c r="EO542">
        <v>-0.0657886</v>
      </c>
      <c r="EP542">
        <v>0</v>
      </c>
      <c r="EQ542">
        <v>29.4802</v>
      </c>
      <c r="ER542">
        <v>999.9</v>
      </c>
      <c r="ES542">
        <v>26.535</v>
      </c>
      <c r="ET542">
        <v>42.198</v>
      </c>
      <c r="EU542">
        <v>28.966</v>
      </c>
      <c r="EV542">
        <v>53.5684</v>
      </c>
      <c r="EW542">
        <v>33.7901</v>
      </c>
      <c r="EX542">
        <v>2</v>
      </c>
      <c r="EY542">
        <v>0.599606</v>
      </c>
      <c r="EZ542">
        <v>5.47371</v>
      </c>
      <c r="FA542">
        <v>20.1571</v>
      </c>
      <c r="FB542">
        <v>5.23032</v>
      </c>
      <c r="FC542">
        <v>11.992</v>
      </c>
      <c r="FD542">
        <v>4.9555</v>
      </c>
      <c r="FE542">
        <v>3.30393</v>
      </c>
      <c r="FF542">
        <v>9999</v>
      </c>
      <c r="FG542">
        <v>313.8</v>
      </c>
      <c r="FH542">
        <v>3965.1</v>
      </c>
      <c r="FI542">
        <v>9999</v>
      </c>
      <c r="FJ542">
        <v>1.86812</v>
      </c>
      <c r="FK542">
        <v>1.86401</v>
      </c>
      <c r="FL542">
        <v>1.87134</v>
      </c>
      <c r="FM542">
        <v>1.8626</v>
      </c>
      <c r="FN542">
        <v>1.86188</v>
      </c>
      <c r="FO542">
        <v>1.86823</v>
      </c>
      <c r="FP542">
        <v>1.85837</v>
      </c>
      <c r="FQ542">
        <v>1.86456</v>
      </c>
      <c r="FR542">
        <v>5</v>
      </c>
      <c r="FS542">
        <v>0</v>
      </c>
      <c r="FT542">
        <v>0</v>
      </c>
      <c r="FU542">
        <v>0</v>
      </c>
      <c r="FV542" t="s">
        <v>358</v>
      </c>
      <c r="FW542" t="s">
        <v>359</v>
      </c>
      <c r="FX542" t="s">
        <v>360</v>
      </c>
      <c r="FY542" t="s">
        <v>360</v>
      </c>
      <c r="FZ542" t="s">
        <v>360</v>
      </c>
      <c r="GA542" t="s">
        <v>360</v>
      </c>
      <c r="GB542">
        <v>0</v>
      </c>
      <c r="GC542">
        <v>100</v>
      </c>
      <c r="GD542">
        <v>100</v>
      </c>
      <c r="GE542">
        <v>2.34</v>
      </c>
      <c r="GF542">
        <v>0.0516</v>
      </c>
      <c r="GG542">
        <v>0.394990895927804</v>
      </c>
      <c r="GH542">
        <v>0.00311535208462502</v>
      </c>
      <c r="GI542">
        <v>-2.16445174003142e-06</v>
      </c>
      <c r="GJ542">
        <v>9.0383515404126e-10</v>
      </c>
      <c r="GK542">
        <v>0.0515542376217994</v>
      </c>
      <c r="GL542">
        <v>0</v>
      </c>
      <c r="GM542">
        <v>0</v>
      </c>
      <c r="GN542">
        <v>0</v>
      </c>
      <c r="GO542">
        <v>18</v>
      </c>
      <c r="GP542">
        <v>2154</v>
      </c>
      <c r="GQ542">
        <v>2</v>
      </c>
      <c r="GR542">
        <v>17</v>
      </c>
      <c r="GS542">
        <v>1645.3</v>
      </c>
      <c r="GT542">
        <v>1645.5</v>
      </c>
      <c r="GU542">
        <v>2.92603</v>
      </c>
      <c r="GV542">
        <v>2.39502</v>
      </c>
      <c r="GW542">
        <v>1.99829</v>
      </c>
      <c r="GX542">
        <v>2.65747</v>
      </c>
      <c r="GY542">
        <v>2.09351</v>
      </c>
      <c r="GZ542">
        <v>2.34375</v>
      </c>
      <c r="HA542">
        <v>46.0077</v>
      </c>
      <c r="HB542">
        <v>14.0007</v>
      </c>
      <c r="HC542">
        <v>18</v>
      </c>
      <c r="HD542">
        <v>400.136</v>
      </c>
      <c r="HE542">
        <v>672.18</v>
      </c>
      <c r="HF542">
        <v>23.0002</v>
      </c>
      <c r="HG542">
        <v>34.7888</v>
      </c>
      <c r="HH542">
        <v>30.0007</v>
      </c>
      <c r="HI542">
        <v>34.5757</v>
      </c>
      <c r="HJ542">
        <v>34.5618</v>
      </c>
      <c r="HK542">
        <v>58.5403</v>
      </c>
      <c r="HL542">
        <v>16.6967</v>
      </c>
      <c r="HM542">
        <v>2.18951</v>
      </c>
      <c r="HN542">
        <v>23</v>
      </c>
      <c r="HO542">
        <v>1140.28</v>
      </c>
      <c r="HP542">
        <v>23.5459</v>
      </c>
      <c r="HQ542">
        <v>95.4846</v>
      </c>
      <c r="HR542">
        <v>98.8837</v>
      </c>
    </row>
    <row r="543" spans="1:226">
      <c r="A543">
        <v>527</v>
      </c>
      <c r="B543">
        <v>1656180520.6</v>
      </c>
      <c r="C543">
        <v>10724.0999999046</v>
      </c>
      <c r="D543" t="s">
        <v>1417</v>
      </c>
      <c r="E543" t="s">
        <v>1418</v>
      </c>
      <c r="F543">
        <v>5</v>
      </c>
      <c r="G543" t="s">
        <v>1286</v>
      </c>
      <c r="H543" t="s">
        <v>354</v>
      </c>
      <c r="I543">
        <v>1656180513.1</v>
      </c>
      <c r="J543">
        <f>(K543)/1000</f>
        <v>0</v>
      </c>
      <c r="K543">
        <f>IF(BF543, AN543, AH543)</f>
        <v>0</v>
      </c>
      <c r="L543">
        <f>IF(BF543, AI543, AG543)</f>
        <v>0</v>
      </c>
      <c r="M543">
        <f>BH543 - IF(AU543&gt;1, L543*BB543*100.0/(AW543*BV543), 0)</f>
        <v>0</v>
      </c>
      <c r="N543">
        <f>((T543-J543/2)*M543-L543)/(T543+J543/2)</f>
        <v>0</v>
      </c>
      <c r="O543">
        <f>N543*(BO543+BP543)/1000.0</f>
        <v>0</v>
      </c>
      <c r="P543">
        <f>(BH543 - IF(AU543&gt;1, L543*BB543*100.0/(AW543*BV543), 0))*(BO543+BP543)/1000.0</f>
        <v>0</v>
      </c>
      <c r="Q543">
        <f>2.0/((1/S543-1/R543)+SIGN(S543)*SQRT((1/S543-1/R543)*(1/S543-1/R543) + 4*BC543/((BC543+1)*(BC543+1))*(2*1/S543*1/R543-1/R543*1/R543)))</f>
        <v>0</v>
      </c>
      <c r="R543">
        <f>IF(LEFT(BD543,1)&lt;&gt;"0",IF(LEFT(BD543,1)="1",3.0,BE543),$D$5+$E$5*(BV543*BO543/($K$5*1000))+$F$5*(BV543*BO543/($K$5*1000))*MAX(MIN(BB543,$J$5),$I$5)*MAX(MIN(BB543,$J$5),$I$5)+$G$5*MAX(MIN(BB543,$J$5),$I$5)*(BV543*BO543/($K$5*1000))+$H$5*(BV543*BO543/($K$5*1000))*(BV543*BO543/($K$5*1000)))</f>
        <v>0</v>
      </c>
      <c r="S543">
        <f>J543*(1000-(1000*0.61365*exp(17.502*W543/(240.97+W543))/(BO543+BP543)+BJ543)/2)/(1000*0.61365*exp(17.502*W543/(240.97+W543))/(BO543+BP543)-BJ543)</f>
        <v>0</v>
      </c>
      <c r="T543">
        <f>1/((BC543+1)/(Q543/1.6)+1/(R543/1.37)) + BC543/((BC543+1)/(Q543/1.6) + BC543/(R543/1.37))</f>
        <v>0</v>
      </c>
      <c r="U543">
        <f>(AX543*BA543)</f>
        <v>0</v>
      </c>
      <c r="V543">
        <f>(BQ543+(U543+2*0.95*5.67E-8*(((BQ543+$B$7)+273)^4-(BQ543+273)^4)-44100*J543)/(1.84*29.3*R543+8*0.95*5.67E-8*(BQ543+273)^3))</f>
        <v>0</v>
      </c>
      <c r="W543">
        <f>($C$7*BR543+$D$7*BS543+$E$7*V543)</f>
        <v>0</v>
      </c>
      <c r="X543">
        <f>0.61365*exp(17.502*W543/(240.97+W543))</f>
        <v>0</v>
      </c>
      <c r="Y543">
        <f>(Z543/AA543*100)</f>
        <v>0</v>
      </c>
      <c r="Z543">
        <f>BJ543*(BO543+BP543)/1000</f>
        <v>0</v>
      </c>
      <c r="AA543">
        <f>0.61365*exp(17.502*BQ543/(240.97+BQ543))</f>
        <v>0</v>
      </c>
      <c r="AB543">
        <f>(X543-BJ543*(BO543+BP543)/1000)</f>
        <v>0</v>
      </c>
      <c r="AC543">
        <f>(-J543*44100)</f>
        <v>0</v>
      </c>
      <c r="AD543">
        <f>2*29.3*R543*0.92*(BQ543-W543)</f>
        <v>0</v>
      </c>
      <c r="AE543">
        <f>2*0.95*5.67E-8*(((BQ543+$B$7)+273)^4-(W543+273)^4)</f>
        <v>0</v>
      </c>
      <c r="AF543">
        <f>U543+AE543+AC543+AD543</f>
        <v>0</v>
      </c>
      <c r="AG543">
        <f>BN543*AU543*(BI543-BH543*(1000-AU543*BK543)/(1000-AU543*BJ543))/(100*BB543)</f>
        <v>0</v>
      </c>
      <c r="AH543">
        <f>1000*BN543*AU543*(BJ543-BK543)/(100*BB543*(1000-AU543*BJ543))</f>
        <v>0</v>
      </c>
      <c r="AI543">
        <f>(AJ543 - AK543 - BO543*1E3/(8.314*(BQ543+273.15)) * AM543/BN543 * AL543) * BN543/(100*BB543) * (1000 - BK543)/1000</f>
        <v>0</v>
      </c>
      <c r="AJ543">
        <v>1150.55868328716</v>
      </c>
      <c r="AK543">
        <v>1109.86078787879</v>
      </c>
      <c r="AL543">
        <v>3.46723834464494</v>
      </c>
      <c r="AM543">
        <v>66.8780440013379</v>
      </c>
      <c r="AN543">
        <f>(AP543 - AO543 + BO543*1E3/(8.314*(BQ543+273.15)) * AR543/BN543 * AQ543) * BN543/(100*BB543) * 1000/(1000 - AP543)</f>
        <v>0</v>
      </c>
      <c r="AO543">
        <v>23.3960165575957</v>
      </c>
      <c r="AP543">
        <v>24.8280041958042</v>
      </c>
      <c r="AQ543">
        <v>2.16441856074109e-05</v>
      </c>
      <c r="AR543">
        <v>78.9649868564254</v>
      </c>
      <c r="AS543">
        <v>37</v>
      </c>
      <c r="AT543">
        <v>7</v>
      </c>
      <c r="AU543">
        <f>IF(AS543*$H$13&gt;=AW543,1.0,(AW543/(AW543-AS543*$H$13)))</f>
        <v>0</v>
      </c>
      <c r="AV543">
        <f>(AU543-1)*100</f>
        <v>0</v>
      </c>
      <c r="AW543">
        <f>MAX(0,($B$13+$C$13*BV543)/(1+$D$13*BV543)*BO543/(BQ543+273)*$E$13)</f>
        <v>0</v>
      </c>
      <c r="AX543">
        <f>$B$11*BW543+$C$11*BX543+$F$11*CI543*(1-CL543)</f>
        <v>0</v>
      </c>
      <c r="AY543">
        <f>AX543*AZ543</f>
        <v>0</v>
      </c>
      <c r="AZ543">
        <f>($B$11*$D$9+$C$11*$D$9+$F$11*((CV543+CN543)/MAX(CV543+CN543+CW543, 0.1)*$I$9+CW543/MAX(CV543+CN543+CW543, 0.1)*$J$9))/($B$11+$C$11+$F$11)</f>
        <v>0</v>
      </c>
      <c r="BA543">
        <f>($B$11*$K$9+$C$11*$K$9+$F$11*((CV543+CN543)/MAX(CV543+CN543+CW543, 0.1)*$P$9+CW543/MAX(CV543+CN543+CW543, 0.1)*$Q$9))/($B$11+$C$11+$F$11)</f>
        <v>0</v>
      </c>
      <c r="BB543">
        <v>2.18</v>
      </c>
      <c r="BC543">
        <v>0.5</v>
      </c>
      <c r="BD543" t="s">
        <v>355</v>
      </c>
      <c r="BE543">
        <v>2</v>
      </c>
      <c r="BF543" t="b">
        <v>1</v>
      </c>
      <c r="BG543">
        <v>1656180513.1</v>
      </c>
      <c r="BH543">
        <v>1058.83037037037</v>
      </c>
      <c r="BI543">
        <v>1109.6562962963</v>
      </c>
      <c r="BJ543">
        <v>24.8239333333333</v>
      </c>
      <c r="BK543">
        <v>23.3854185185185</v>
      </c>
      <c r="BL543">
        <v>1056.4937037037</v>
      </c>
      <c r="BM543">
        <v>24.7723592592593</v>
      </c>
      <c r="BN543">
        <v>500.008703703704</v>
      </c>
      <c r="BO543">
        <v>76.3036518518519</v>
      </c>
      <c r="BP543">
        <v>0.0999734148148148</v>
      </c>
      <c r="BQ543">
        <v>28.1373111111111</v>
      </c>
      <c r="BR543">
        <v>28.4170481481481</v>
      </c>
      <c r="BS543">
        <v>999.9</v>
      </c>
      <c r="BT543">
        <v>0</v>
      </c>
      <c r="BU543">
        <v>0</v>
      </c>
      <c r="BV543">
        <v>9992.13518518519</v>
      </c>
      <c r="BW543">
        <v>0</v>
      </c>
      <c r="BX543">
        <v>2288.66925925926</v>
      </c>
      <c r="BY543">
        <v>-50.8271814814815</v>
      </c>
      <c r="BZ543">
        <v>1085.78444444444</v>
      </c>
      <c r="CA543">
        <v>1136.22814814815</v>
      </c>
      <c r="CB543">
        <v>1.43849962962963</v>
      </c>
      <c r="CC543">
        <v>1109.6562962963</v>
      </c>
      <c r="CD543">
        <v>23.3854185185185</v>
      </c>
      <c r="CE543">
        <v>1.8941562962963</v>
      </c>
      <c r="CF543">
        <v>1.78439259259259</v>
      </c>
      <c r="CG543">
        <v>16.5862555555556</v>
      </c>
      <c r="CH543">
        <v>15.6507296296296</v>
      </c>
      <c r="CI543">
        <v>2000.00222222222</v>
      </c>
      <c r="CJ543">
        <v>0.979993444444444</v>
      </c>
      <c r="CK543">
        <v>0.0200064074074074</v>
      </c>
      <c r="CL543">
        <v>0</v>
      </c>
      <c r="CM543">
        <v>2.47755925925926</v>
      </c>
      <c r="CN543">
        <v>0</v>
      </c>
      <c r="CO543">
        <v>3011.75185185185</v>
      </c>
      <c r="CP543">
        <v>16705.3851851852</v>
      </c>
      <c r="CQ543">
        <v>47.861</v>
      </c>
      <c r="CR543">
        <v>50.5045925925926</v>
      </c>
      <c r="CS543">
        <v>48.9393333333333</v>
      </c>
      <c r="CT543">
        <v>48</v>
      </c>
      <c r="CU543">
        <v>47.1571481481481</v>
      </c>
      <c r="CV543">
        <v>1959.99074074074</v>
      </c>
      <c r="CW543">
        <v>40.0114814814815</v>
      </c>
      <c r="CX543">
        <v>0</v>
      </c>
      <c r="CY543">
        <v>1656180520.2</v>
      </c>
      <c r="CZ543">
        <v>0</v>
      </c>
      <c r="DA543">
        <v>0</v>
      </c>
      <c r="DB543" t="s">
        <v>356</v>
      </c>
      <c r="DC543">
        <v>1656081796.1</v>
      </c>
      <c r="DD543">
        <v>1656081786.6</v>
      </c>
      <c r="DE543">
        <v>0</v>
      </c>
      <c r="DF543">
        <v>0.447</v>
      </c>
      <c r="DG543">
        <v>0.012</v>
      </c>
      <c r="DH543">
        <v>1.816</v>
      </c>
      <c r="DI543">
        <v>-0.091</v>
      </c>
      <c r="DJ543">
        <v>420</v>
      </c>
      <c r="DK543">
        <v>13</v>
      </c>
      <c r="DL543">
        <v>0.64</v>
      </c>
      <c r="DM543">
        <v>0.22</v>
      </c>
      <c r="DN543">
        <v>-50.73875</v>
      </c>
      <c r="DO543">
        <v>-1.91872570356469</v>
      </c>
      <c r="DP543">
        <v>0.200173008919784</v>
      </c>
      <c r="DQ543">
        <v>0</v>
      </c>
      <c r="DR543">
        <v>1.44897425</v>
      </c>
      <c r="DS543">
        <v>-0.116569193245783</v>
      </c>
      <c r="DT543">
        <v>0.0237502297765201</v>
      </c>
      <c r="DU543">
        <v>0</v>
      </c>
      <c r="DV543">
        <v>0</v>
      </c>
      <c r="DW543">
        <v>2</v>
      </c>
      <c r="DX543" t="s">
        <v>357</v>
      </c>
      <c r="DY543">
        <v>2.79954</v>
      </c>
      <c r="DZ543">
        <v>2.71652</v>
      </c>
      <c r="EA543">
        <v>0.146971</v>
      </c>
      <c r="EB543">
        <v>0.151223</v>
      </c>
      <c r="EC543">
        <v>0.0884164</v>
      </c>
      <c r="ED543">
        <v>0.0841193</v>
      </c>
      <c r="EE543">
        <v>23711.2</v>
      </c>
      <c r="EF543">
        <v>20496.8</v>
      </c>
      <c r="EG543">
        <v>24921</v>
      </c>
      <c r="EH543">
        <v>23552.4</v>
      </c>
      <c r="EI543">
        <v>38863.8</v>
      </c>
      <c r="EJ543">
        <v>35756.4</v>
      </c>
      <c r="EK543">
        <v>45149.3</v>
      </c>
      <c r="EL543">
        <v>42083.8</v>
      </c>
      <c r="EM543">
        <v>1.6592</v>
      </c>
      <c r="EN543">
        <v>2.05945</v>
      </c>
      <c r="EO543">
        <v>-0.0607111</v>
      </c>
      <c r="EP543">
        <v>0</v>
      </c>
      <c r="EQ543">
        <v>29.4845</v>
      </c>
      <c r="ER543">
        <v>999.9</v>
      </c>
      <c r="ES543">
        <v>26.462</v>
      </c>
      <c r="ET543">
        <v>42.198</v>
      </c>
      <c r="EU543">
        <v>28.8882</v>
      </c>
      <c r="EV543">
        <v>53.2784</v>
      </c>
      <c r="EW543">
        <v>33.7019</v>
      </c>
      <c r="EX543">
        <v>2</v>
      </c>
      <c r="EY543">
        <v>0.600191</v>
      </c>
      <c r="EZ543">
        <v>5.48438</v>
      </c>
      <c r="FA543">
        <v>20.1567</v>
      </c>
      <c r="FB543">
        <v>5.22972</v>
      </c>
      <c r="FC543">
        <v>11.992</v>
      </c>
      <c r="FD543">
        <v>4.95545</v>
      </c>
      <c r="FE543">
        <v>3.3039</v>
      </c>
      <c r="FF543">
        <v>9999</v>
      </c>
      <c r="FG543">
        <v>313.8</v>
      </c>
      <c r="FH543">
        <v>3965.4</v>
      </c>
      <c r="FI543">
        <v>9999</v>
      </c>
      <c r="FJ543">
        <v>1.86813</v>
      </c>
      <c r="FK543">
        <v>1.864</v>
      </c>
      <c r="FL543">
        <v>1.87134</v>
      </c>
      <c r="FM543">
        <v>1.86258</v>
      </c>
      <c r="FN543">
        <v>1.86188</v>
      </c>
      <c r="FO543">
        <v>1.86819</v>
      </c>
      <c r="FP543">
        <v>1.85837</v>
      </c>
      <c r="FQ543">
        <v>1.86455</v>
      </c>
      <c r="FR543">
        <v>5</v>
      </c>
      <c r="FS543">
        <v>0</v>
      </c>
      <c r="FT543">
        <v>0</v>
      </c>
      <c r="FU543">
        <v>0</v>
      </c>
      <c r="FV543" t="s">
        <v>358</v>
      </c>
      <c r="FW543" t="s">
        <v>359</v>
      </c>
      <c r="FX543" t="s">
        <v>360</v>
      </c>
      <c r="FY543" t="s">
        <v>360</v>
      </c>
      <c r="FZ543" t="s">
        <v>360</v>
      </c>
      <c r="GA543" t="s">
        <v>360</v>
      </c>
      <c r="GB543">
        <v>0</v>
      </c>
      <c r="GC543">
        <v>100</v>
      </c>
      <c r="GD543">
        <v>100</v>
      </c>
      <c r="GE543">
        <v>2.38</v>
      </c>
      <c r="GF543">
        <v>0.0515</v>
      </c>
      <c r="GG543">
        <v>0.394990895927804</v>
      </c>
      <c r="GH543">
        <v>0.00311535208462502</v>
      </c>
      <c r="GI543">
        <v>-2.16445174003142e-06</v>
      </c>
      <c r="GJ543">
        <v>9.0383515404126e-10</v>
      </c>
      <c r="GK543">
        <v>0.0515542376217994</v>
      </c>
      <c r="GL543">
        <v>0</v>
      </c>
      <c r="GM543">
        <v>0</v>
      </c>
      <c r="GN543">
        <v>0</v>
      </c>
      <c r="GO543">
        <v>18</v>
      </c>
      <c r="GP543">
        <v>2154</v>
      </c>
      <c r="GQ543">
        <v>2</v>
      </c>
      <c r="GR543">
        <v>17</v>
      </c>
      <c r="GS543">
        <v>1645.4</v>
      </c>
      <c r="GT543">
        <v>1645.6</v>
      </c>
      <c r="GU543">
        <v>2.95776</v>
      </c>
      <c r="GV543">
        <v>2.39136</v>
      </c>
      <c r="GW543">
        <v>1.99829</v>
      </c>
      <c r="GX543">
        <v>2.65747</v>
      </c>
      <c r="GY543">
        <v>2.09351</v>
      </c>
      <c r="GZ543">
        <v>2.41943</v>
      </c>
      <c r="HA543">
        <v>46.0077</v>
      </c>
      <c r="HB543">
        <v>14.0007</v>
      </c>
      <c r="HC543">
        <v>18</v>
      </c>
      <c r="HD543">
        <v>400.158</v>
      </c>
      <c r="HE543">
        <v>672.312</v>
      </c>
      <c r="HF543">
        <v>23.0015</v>
      </c>
      <c r="HG543">
        <v>34.7957</v>
      </c>
      <c r="HH543">
        <v>30.0007</v>
      </c>
      <c r="HI543">
        <v>34.5819</v>
      </c>
      <c r="HJ543">
        <v>34.568</v>
      </c>
      <c r="HK543">
        <v>59.1762</v>
      </c>
      <c r="HL543">
        <v>16.0909</v>
      </c>
      <c r="HM543">
        <v>2.18951</v>
      </c>
      <c r="HN543">
        <v>23</v>
      </c>
      <c r="HO543">
        <v>1160.42</v>
      </c>
      <c r="HP543">
        <v>23.5965</v>
      </c>
      <c r="HQ543">
        <v>95.4836</v>
      </c>
      <c r="HR543">
        <v>98.8827</v>
      </c>
    </row>
    <row r="544" spans="1:226">
      <c r="A544">
        <v>528</v>
      </c>
      <c r="B544">
        <v>1656180525.6</v>
      </c>
      <c r="C544">
        <v>10729.0999999046</v>
      </c>
      <c r="D544" t="s">
        <v>1419</v>
      </c>
      <c r="E544" t="s">
        <v>1420</v>
      </c>
      <c r="F544">
        <v>5</v>
      </c>
      <c r="G544" t="s">
        <v>1286</v>
      </c>
      <c r="H544" t="s">
        <v>354</v>
      </c>
      <c r="I544">
        <v>1656180517.81429</v>
      </c>
      <c r="J544">
        <f>(K544)/1000</f>
        <v>0</v>
      </c>
      <c r="K544">
        <f>IF(BF544, AN544, AH544)</f>
        <v>0</v>
      </c>
      <c r="L544">
        <f>IF(BF544, AI544, AG544)</f>
        <v>0</v>
      </c>
      <c r="M544">
        <f>BH544 - IF(AU544&gt;1, L544*BB544*100.0/(AW544*BV544), 0)</f>
        <v>0</v>
      </c>
      <c r="N544">
        <f>((T544-J544/2)*M544-L544)/(T544+J544/2)</f>
        <v>0</v>
      </c>
      <c r="O544">
        <f>N544*(BO544+BP544)/1000.0</f>
        <v>0</v>
      </c>
      <c r="P544">
        <f>(BH544 - IF(AU544&gt;1, L544*BB544*100.0/(AW544*BV544), 0))*(BO544+BP544)/1000.0</f>
        <v>0</v>
      </c>
      <c r="Q544">
        <f>2.0/((1/S544-1/R544)+SIGN(S544)*SQRT((1/S544-1/R544)*(1/S544-1/R544) + 4*BC544/((BC544+1)*(BC544+1))*(2*1/S544*1/R544-1/R544*1/R544)))</f>
        <v>0</v>
      </c>
      <c r="R544">
        <f>IF(LEFT(BD544,1)&lt;&gt;"0",IF(LEFT(BD544,1)="1",3.0,BE544),$D$5+$E$5*(BV544*BO544/($K$5*1000))+$F$5*(BV544*BO544/($K$5*1000))*MAX(MIN(BB544,$J$5),$I$5)*MAX(MIN(BB544,$J$5),$I$5)+$G$5*MAX(MIN(BB544,$J$5),$I$5)*(BV544*BO544/($K$5*1000))+$H$5*(BV544*BO544/($K$5*1000))*(BV544*BO544/($K$5*1000)))</f>
        <v>0</v>
      </c>
      <c r="S544">
        <f>J544*(1000-(1000*0.61365*exp(17.502*W544/(240.97+W544))/(BO544+BP544)+BJ544)/2)/(1000*0.61365*exp(17.502*W544/(240.97+W544))/(BO544+BP544)-BJ544)</f>
        <v>0</v>
      </c>
      <c r="T544">
        <f>1/((BC544+1)/(Q544/1.6)+1/(R544/1.37)) + BC544/((BC544+1)/(Q544/1.6) + BC544/(R544/1.37))</f>
        <v>0</v>
      </c>
      <c r="U544">
        <f>(AX544*BA544)</f>
        <v>0</v>
      </c>
      <c r="V544">
        <f>(BQ544+(U544+2*0.95*5.67E-8*(((BQ544+$B$7)+273)^4-(BQ544+273)^4)-44100*J544)/(1.84*29.3*R544+8*0.95*5.67E-8*(BQ544+273)^3))</f>
        <v>0</v>
      </c>
      <c r="W544">
        <f>($C$7*BR544+$D$7*BS544+$E$7*V544)</f>
        <v>0</v>
      </c>
      <c r="X544">
        <f>0.61365*exp(17.502*W544/(240.97+W544))</f>
        <v>0</v>
      </c>
      <c r="Y544">
        <f>(Z544/AA544*100)</f>
        <v>0</v>
      </c>
      <c r="Z544">
        <f>BJ544*(BO544+BP544)/1000</f>
        <v>0</v>
      </c>
      <c r="AA544">
        <f>0.61365*exp(17.502*BQ544/(240.97+BQ544))</f>
        <v>0</v>
      </c>
      <c r="AB544">
        <f>(X544-BJ544*(BO544+BP544)/1000)</f>
        <v>0</v>
      </c>
      <c r="AC544">
        <f>(-J544*44100)</f>
        <v>0</v>
      </c>
      <c r="AD544">
        <f>2*29.3*R544*0.92*(BQ544-W544)</f>
        <v>0</v>
      </c>
      <c r="AE544">
        <f>2*0.95*5.67E-8*(((BQ544+$B$7)+273)^4-(W544+273)^4)</f>
        <v>0</v>
      </c>
      <c r="AF544">
        <f>U544+AE544+AC544+AD544</f>
        <v>0</v>
      </c>
      <c r="AG544">
        <f>BN544*AU544*(BI544-BH544*(1000-AU544*BK544)/(1000-AU544*BJ544))/(100*BB544)</f>
        <v>0</v>
      </c>
      <c r="AH544">
        <f>1000*BN544*AU544*(BJ544-BK544)/(100*BB544*(1000-AU544*BJ544))</f>
        <v>0</v>
      </c>
      <c r="AI544">
        <f>(AJ544 - AK544 - BO544*1E3/(8.314*(BQ544+273.15)) * AM544/BN544 * AL544) * BN544/(100*BB544) * (1000 - BK544)/1000</f>
        <v>0</v>
      </c>
      <c r="AJ544">
        <v>1167.74566288021</v>
      </c>
      <c r="AK544">
        <v>1126.88496969697</v>
      </c>
      <c r="AL544">
        <v>3.40263356389284</v>
      </c>
      <c r="AM544">
        <v>66.8780440013379</v>
      </c>
      <c r="AN544">
        <f>(AP544 - AO544 + BO544*1E3/(8.314*(BQ544+273.15)) * AR544/BN544 * AQ544) * BN544/(100*BB544) * 1000/(1000 - AP544)</f>
        <v>0</v>
      </c>
      <c r="AO544">
        <v>23.4018225294451</v>
      </c>
      <c r="AP544">
        <v>24.8224391608392</v>
      </c>
      <c r="AQ544">
        <v>-0.000113068692167283</v>
      </c>
      <c r="AR544">
        <v>78.9649868564254</v>
      </c>
      <c r="AS544">
        <v>37</v>
      </c>
      <c r="AT544">
        <v>7</v>
      </c>
      <c r="AU544">
        <f>IF(AS544*$H$13&gt;=AW544,1.0,(AW544/(AW544-AS544*$H$13)))</f>
        <v>0</v>
      </c>
      <c r="AV544">
        <f>(AU544-1)*100</f>
        <v>0</v>
      </c>
      <c r="AW544">
        <f>MAX(0,($B$13+$C$13*BV544)/(1+$D$13*BV544)*BO544/(BQ544+273)*$E$13)</f>
        <v>0</v>
      </c>
      <c r="AX544">
        <f>$B$11*BW544+$C$11*BX544+$F$11*CI544*(1-CL544)</f>
        <v>0</v>
      </c>
      <c r="AY544">
        <f>AX544*AZ544</f>
        <v>0</v>
      </c>
      <c r="AZ544">
        <f>($B$11*$D$9+$C$11*$D$9+$F$11*((CV544+CN544)/MAX(CV544+CN544+CW544, 0.1)*$I$9+CW544/MAX(CV544+CN544+CW544, 0.1)*$J$9))/($B$11+$C$11+$F$11)</f>
        <v>0</v>
      </c>
      <c r="BA544">
        <f>($B$11*$K$9+$C$11*$K$9+$F$11*((CV544+CN544)/MAX(CV544+CN544+CW544, 0.1)*$P$9+CW544/MAX(CV544+CN544+CW544, 0.1)*$Q$9))/($B$11+$C$11+$F$11)</f>
        <v>0</v>
      </c>
      <c r="BB544">
        <v>2.18</v>
      </c>
      <c r="BC544">
        <v>0.5</v>
      </c>
      <c r="BD544" t="s">
        <v>355</v>
      </c>
      <c r="BE544">
        <v>2</v>
      </c>
      <c r="BF544" t="b">
        <v>1</v>
      </c>
      <c r="BG544">
        <v>1656180517.81429</v>
      </c>
      <c r="BH544">
        <v>1074.59428571429</v>
      </c>
      <c r="BI544">
        <v>1125.51107142857</v>
      </c>
      <c r="BJ544">
        <v>24.8280357142857</v>
      </c>
      <c r="BK544">
        <v>23.4041107142857</v>
      </c>
      <c r="BL544">
        <v>1072.23357142857</v>
      </c>
      <c r="BM544">
        <v>24.776475</v>
      </c>
      <c r="BN544">
        <v>500.011928571429</v>
      </c>
      <c r="BO544">
        <v>76.30335</v>
      </c>
      <c r="BP544">
        <v>0.100023314285714</v>
      </c>
      <c r="BQ544">
        <v>28.1396392857143</v>
      </c>
      <c r="BR544">
        <v>28.4602464285714</v>
      </c>
      <c r="BS544">
        <v>999.9</v>
      </c>
      <c r="BT544">
        <v>0</v>
      </c>
      <c r="BU544">
        <v>0</v>
      </c>
      <c r="BV544">
        <v>9996.36785714286</v>
      </c>
      <c r="BW544">
        <v>0</v>
      </c>
      <c r="BX544">
        <v>2297.50357142857</v>
      </c>
      <c r="BY544">
        <v>-50.9179</v>
      </c>
      <c r="BZ544">
        <v>1101.95357142857</v>
      </c>
      <c r="CA544">
        <v>1152.48428571429</v>
      </c>
      <c r="CB544">
        <v>1.42390857142857</v>
      </c>
      <c r="CC544">
        <v>1125.51107142857</v>
      </c>
      <c r="CD544">
        <v>23.4041107142857</v>
      </c>
      <c r="CE544">
        <v>1.89446142857143</v>
      </c>
      <c r="CF544">
        <v>1.7858125</v>
      </c>
      <c r="CG544">
        <v>16.5888035714286</v>
      </c>
      <c r="CH544">
        <v>15.6631392857143</v>
      </c>
      <c r="CI544">
        <v>2000.01642857143</v>
      </c>
      <c r="CJ544">
        <v>0.979993928571428</v>
      </c>
      <c r="CK544">
        <v>0.0200059071428571</v>
      </c>
      <c r="CL544">
        <v>0</v>
      </c>
      <c r="CM544">
        <v>2.47805</v>
      </c>
      <c r="CN544">
        <v>0</v>
      </c>
      <c r="CO544">
        <v>3012.21785714286</v>
      </c>
      <c r="CP544">
        <v>16705.5071428571</v>
      </c>
      <c r="CQ544">
        <v>47.8705</v>
      </c>
      <c r="CR544">
        <v>50.5177142857143</v>
      </c>
      <c r="CS544">
        <v>48.95725</v>
      </c>
      <c r="CT544">
        <v>48.0110714285714</v>
      </c>
      <c r="CU544">
        <v>47.1604285714286</v>
      </c>
      <c r="CV544">
        <v>1960.00535714286</v>
      </c>
      <c r="CW544">
        <v>40.0110714285714</v>
      </c>
      <c r="CX544">
        <v>0</v>
      </c>
      <c r="CY544">
        <v>1656180524.4</v>
      </c>
      <c r="CZ544">
        <v>0</v>
      </c>
      <c r="DA544">
        <v>0</v>
      </c>
      <c r="DB544" t="s">
        <v>356</v>
      </c>
      <c r="DC544">
        <v>1656081796.1</v>
      </c>
      <c r="DD544">
        <v>1656081786.6</v>
      </c>
      <c r="DE544">
        <v>0</v>
      </c>
      <c r="DF544">
        <v>0.447</v>
      </c>
      <c r="DG544">
        <v>0.012</v>
      </c>
      <c r="DH544">
        <v>1.816</v>
      </c>
      <c r="DI544">
        <v>-0.091</v>
      </c>
      <c r="DJ544">
        <v>420</v>
      </c>
      <c r="DK544">
        <v>13</v>
      </c>
      <c r="DL544">
        <v>0.64</v>
      </c>
      <c r="DM544">
        <v>0.22</v>
      </c>
      <c r="DN544">
        <v>-50.8337075</v>
      </c>
      <c r="DO544">
        <v>-1.50051669793621</v>
      </c>
      <c r="DP544">
        <v>0.167000560459389</v>
      </c>
      <c r="DQ544">
        <v>0</v>
      </c>
      <c r="DR544">
        <v>1.43276525</v>
      </c>
      <c r="DS544">
        <v>-0.0876665290806821</v>
      </c>
      <c r="DT544">
        <v>0.0221957108455102</v>
      </c>
      <c r="DU544">
        <v>1</v>
      </c>
      <c r="DV544">
        <v>1</v>
      </c>
      <c r="DW544">
        <v>2</v>
      </c>
      <c r="DX544" t="s">
        <v>375</v>
      </c>
      <c r="DY544">
        <v>2.7994</v>
      </c>
      <c r="DZ544">
        <v>2.71648</v>
      </c>
      <c r="EA544">
        <v>0.148406</v>
      </c>
      <c r="EB544">
        <v>0.152628</v>
      </c>
      <c r="EC544">
        <v>0.0884099</v>
      </c>
      <c r="ED544">
        <v>0.0843404</v>
      </c>
      <c r="EE544">
        <v>23670.9</v>
      </c>
      <c r="EF544">
        <v>20462.6</v>
      </c>
      <c r="EG544">
        <v>24920.6</v>
      </c>
      <c r="EH544">
        <v>23552.2</v>
      </c>
      <c r="EI544">
        <v>38863.2</v>
      </c>
      <c r="EJ544">
        <v>35747.7</v>
      </c>
      <c r="EK544">
        <v>45148.2</v>
      </c>
      <c r="EL544">
        <v>42083.7</v>
      </c>
      <c r="EM544">
        <v>1.6592</v>
      </c>
      <c r="EN544">
        <v>2.0594</v>
      </c>
      <c r="EO544">
        <v>-0.0590459</v>
      </c>
      <c r="EP544">
        <v>0</v>
      </c>
      <c r="EQ544">
        <v>29.4921</v>
      </c>
      <c r="ER544">
        <v>999.9</v>
      </c>
      <c r="ES544">
        <v>26.431</v>
      </c>
      <c r="ET544">
        <v>42.208</v>
      </c>
      <c r="EU544">
        <v>28.8682</v>
      </c>
      <c r="EV544">
        <v>53.5584</v>
      </c>
      <c r="EW544">
        <v>33.774</v>
      </c>
      <c r="EX544">
        <v>2</v>
      </c>
      <c r="EY544">
        <v>0.601123</v>
      </c>
      <c r="EZ544">
        <v>5.51532</v>
      </c>
      <c r="FA544">
        <v>20.1558</v>
      </c>
      <c r="FB544">
        <v>5.22987</v>
      </c>
      <c r="FC544">
        <v>11.992</v>
      </c>
      <c r="FD544">
        <v>4.9555</v>
      </c>
      <c r="FE544">
        <v>3.304</v>
      </c>
      <c r="FF544">
        <v>9999</v>
      </c>
      <c r="FG544">
        <v>313.8</v>
      </c>
      <c r="FH544">
        <v>3965.4</v>
      </c>
      <c r="FI544">
        <v>9999</v>
      </c>
      <c r="FJ544">
        <v>1.86813</v>
      </c>
      <c r="FK544">
        <v>1.86401</v>
      </c>
      <c r="FL544">
        <v>1.87134</v>
      </c>
      <c r="FM544">
        <v>1.8626</v>
      </c>
      <c r="FN544">
        <v>1.86188</v>
      </c>
      <c r="FO544">
        <v>1.86821</v>
      </c>
      <c r="FP544">
        <v>1.85837</v>
      </c>
      <c r="FQ544">
        <v>1.86457</v>
      </c>
      <c r="FR544">
        <v>5</v>
      </c>
      <c r="FS544">
        <v>0</v>
      </c>
      <c r="FT544">
        <v>0</v>
      </c>
      <c r="FU544">
        <v>0</v>
      </c>
      <c r="FV544" t="s">
        <v>358</v>
      </c>
      <c r="FW544" t="s">
        <v>359</v>
      </c>
      <c r="FX544" t="s">
        <v>360</v>
      </c>
      <c r="FY544" t="s">
        <v>360</v>
      </c>
      <c r="FZ544" t="s">
        <v>360</v>
      </c>
      <c r="GA544" t="s">
        <v>360</v>
      </c>
      <c r="GB544">
        <v>0</v>
      </c>
      <c r="GC544">
        <v>100</v>
      </c>
      <c r="GD544">
        <v>100</v>
      </c>
      <c r="GE544">
        <v>2.4</v>
      </c>
      <c r="GF544">
        <v>0.0515</v>
      </c>
      <c r="GG544">
        <v>0.394990895927804</v>
      </c>
      <c r="GH544">
        <v>0.00311535208462502</v>
      </c>
      <c r="GI544">
        <v>-2.16445174003142e-06</v>
      </c>
      <c r="GJ544">
        <v>9.0383515404126e-10</v>
      </c>
      <c r="GK544">
        <v>0.0515542376217994</v>
      </c>
      <c r="GL544">
        <v>0</v>
      </c>
      <c r="GM544">
        <v>0</v>
      </c>
      <c r="GN544">
        <v>0</v>
      </c>
      <c r="GO544">
        <v>18</v>
      </c>
      <c r="GP544">
        <v>2154</v>
      </c>
      <c r="GQ544">
        <v>2</v>
      </c>
      <c r="GR544">
        <v>17</v>
      </c>
      <c r="GS544">
        <v>1645.5</v>
      </c>
      <c r="GT544">
        <v>1645.7</v>
      </c>
      <c r="GU544">
        <v>2.99316</v>
      </c>
      <c r="GV544">
        <v>2.39502</v>
      </c>
      <c r="GW544">
        <v>1.99829</v>
      </c>
      <c r="GX544">
        <v>2.65747</v>
      </c>
      <c r="GY544">
        <v>2.09351</v>
      </c>
      <c r="GZ544">
        <v>2.35107</v>
      </c>
      <c r="HA544">
        <v>46.0077</v>
      </c>
      <c r="HB544">
        <v>14.0007</v>
      </c>
      <c r="HC544">
        <v>18</v>
      </c>
      <c r="HD544">
        <v>400.199</v>
      </c>
      <c r="HE544">
        <v>672.343</v>
      </c>
      <c r="HF544">
        <v>23.0048</v>
      </c>
      <c r="HG544">
        <v>34.8038</v>
      </c>
      <c r="HH544">
        <v>30.0009</v>
      </c>
      <c r="HI544">
        <v>34.589</v>
      </c>
      <c r="HJ544">
        <v>34.575</v>
      </c>
      <c r="HK544">
        <v>59.8851</v>
      </c>
      <c r="HL544">
        <v>15.8143</v>
      </c>
      <c r="HM544">
        <v>2.18951</v>
      </c>
      <c r="HN544">
        <v>23</v>
      </c>
      <c r="HO544">
        <v>1173.9</v>
      </c>
      <c r="HP544">
        <v>23.6382</v>
      </c>
      <c r="HQ544">
        <v>95.4816</v>
      </c>
      <c r="HR544">
        <v>98.8823</v>
      </c>
    </row>
    <row r="545" spans="1:226">
      <c r="A545">
        <v>529</v>
      </c>
      <c r="B545">
        <v>1656180530.6</v>
      </c>
      <c r="C545">
        <v>10734.0999999046</v>
      </c>
      <c r="D545" t="s">
        <v>1421</v>
      </c>
      <c r="E545" t="s">
        <v>1422</v>
      </c>
      <c r="F545">
        <v>5</v>
      </c>
      <c r="G545" t="s">
        <v>1286</v>
      </c>
      <c r="H545" t="s">
        <v>354</v>
      </c>
      <c r="I545">
        <v>1656180523.1</v>
      </c>
      <c r="J545">
        <f>(K545)/1000</f>
        <v>0</v>
      </c>
      <c r="K545">
        <f>IF(BF545, AN545, AH545)</f>
        <v>0</v>
      </c>
      <c r="L545">
        <f>IF(BF545, AI545, AG545)</f>
        <v>0</v>
      </c>
      <c r="M545">
        <f>BH545 - IF(AU545&gt;1, L545*BB545*100.0/(AW545*BV545), 0)</f>
        <v>0</v>
      </c>
      <c r="N545">
        <f>((T545-J545/2)*M545-L545)/(T545+J545/2)</f>
        <v>0</v>
      </c>
      <c r="O545">
        <f>N545*(BO545+BP545)/1000.0</f>
        <v>0</v>
      </c>
      <c r="P545">
        <f>(BH545 - IF(AU545&gt;1, L545*BB545*100.0/(AW545*BV545), 0))*(BO545+BP545)/1000.0</f>
        <v>0</v>
      </c>
      <c r="Q545">
        <f>2.0/((1/S545-1/R545)+SIGN(S545)*SQRT((1/S545-1/R545)*(1/S545-1/R545) + 4*BC545/((BC545+1)*(BC545+1))*(2*1/S545*1/R545-1/R545*1/R545)))</f>
        <v>0</v>
      </c>
      <c r="R545">
        <f>IF(LEFT(BD545,1)&lt;&gt;"0",IF(LEFT(BD545,1)="1",3.0,BE545),$D$5+$E$5*(BV545*BO545/($K$5*1000))+$F$5*(BV545*BO545/($K$5*1000))*MAX(MIN(BB545,$J$5),$I$5)*MAX(MIN(BB545,$J$5),$I$5)+$G$5*MAX(MIN(BB545,$J$5),$I$5)*(BV545*BO545/($K$5*1000))+$H$5*(BV545*BO545/($K$5*1000))*(BV545*BO545/($K$5*1000)))</f>
        <v>0</v>
      </c>
      <c r="S545">
        <f>J545*(1000-(1000*0.61365*exp(17.502*W545/(240.97+W545))/(BO545+BP545)+BJ545)/2)/(1000*0.61365*exp(17.502*W545/(240.97+W545))/(BO545+BP545)-BJ545)</f>
        <v>0</v>
      </c>
      <c r="T545">
        <f>1/((BC545+1)/(Q545/1.6)+1/(R545/1.37)) + BC545/((BC545+1)/(Q545/1.6) + BC545/(R545/1.37))</f>
        <v>0</v>
      </c>
      <c r="U545">
        <f>(AX545*BA545)</f>
        <v>0</v>
      </c>
      <c r="V545">
        <f>(BQ545+(U545+2*0.95*5.67E-8*(((BQ545+$B$7)+273)^4-(BQ545+273)^4)-44100*J545)/(1.84*29.3*R545+8*0.95*5.67E-8*(BQ545+273)^3))</f>
        <v>0</v>
      </c>
      <c r="W545">
        <f>($C$7*BR545+$D$7*BS545+$E$7*V545)</f>
        <v>0</v>
      </c>
      <c r="X545">
        <f>0.61365*exp(17.502*W545/(240.97+W545))</f>
        <v>0</v>
      </c>
      <c r="Y545">
        <f>(Z545/AA545*100)</f>
        <v>0</v>
      </c>
      <c r="Z545">
        <f>BJ545*(BO545+BP545)/1000</f>
        <v>0</v>
      </c>
      <c r="AA545">
        <f>0.61365*exp(17.502*BQ545/(240.97+BQ545))</f>
        <v>0</v>
      </c>
      <c r="AB545">
        <f>(X545-BJ545*(BO545+BP545)/1000)</f>
        <v>0</v>
      </c>
      <c r="AC545">
        <f>(-J545*44100)</f>
        <v>0</v>
      </c>
      <c r="AD545">
        <f>2*29.3*R545*0.92*(BQ545-W545)</f>
        <v>0</v>
      </c>
      <c r="AE545">
        <f>2*0.95*5.67E-8*(((BQ545+$B$7)+273)^4-(W545+273)^4)</f>
        <v>0</v>
      </c>
      <c r="AF545">
        <f>U545+AE545+AC545+AD545</f>
        <v>0</v>
      </c>
      <c r="AG545">
        <f>BN545*AU545*(BI545-BH545*(1000-AU545*BK545)/(1000-AU545*BJ545))/(100*BB545)</f>
        <v>0</v>
      </c>
      <c r="AH545">
        <f>1000*BN545*AU545*(BJ545-BK545)/(100*BB545*(1000-AU545*BJ545))</f>
        <v>0</v>
      </c>
      <c r="AI545">
        <f>(AJ545 - AK545 - BO545*1E3/(8.314*(BQ545+273.15)) * AM545/BN545 * AL545) * BN545/(100*BB545) * (1000 - BK545)/1000</f>
        <v>0</v>
      </c>
      <c r="AJ545">
        <v>1185.13405113025</v>
      </c>
      <c r="AK545">
        <v>1144.09757575758</v>
      </c>
      <c r="AL545">
        <v>3.43484173771612</v>
      </c>
      <c r="AM545">
        <v>66.8780440013379</v>
      </c>
      <c r="AN545">
        <f>(AP545 - AO545 + BO545*1E3/(8.314*(BQ545+273.15)) * AR545/BN545 * AQ545) * BN545/(100*BB545) * 1000/(1000 - AP545)</f>
        <v>0</v>
      </c>
      <c r="AO545">
        <v>23.4871855921519</v>
      </c>
      <c r="AP545">
        <v>24.8412433566434</v>
      </c>
      <c r="AQ545">
        <v>7.6140407179851e-05</v>
      </c>
      <c r="AR545">
        <v>78.9649868564254</v>
      </c>
      <c r="AS545">
        <v>37</v>
      </c>
      <c r="AT545">
        <v>7</v>
      </c>
      <c r="AU545">
        <f>IF(AS545*$H$13&gt;=AW545,1.0,(AW545/(AW545-AS545*$H$13)))</f>
        <v>0</v>
      </c>
      <c r="AV545">
        <f>(AU545-1)*100</f>
        <v>0</v>
      </c>
      <c r="AW545">
        <f>MAX(0,($B$13+$C$13*BV545)/(1+$D$13*BV545)*BO545/(BQ545+273)*$E$13)</f>
        <v>0</v>
      </c>
      <c r="AX545">
        <f>$B$11*BW545+$C$11*BX545+$F$11*CI545*(1-CL545)</f>
        <v>0</v>
      </c>
      <c r="AY545">
        <f>AX545*AZ545</f>
        <v>0</v>
      </c>
      <c r="AZ545">
        <f>($B$11*$D$9+$C$11*$D$9+$F$11*((CV545+CN545)/MAX(CV545+CN545+CW545, 0.1)*$I$9+CW545/MAX(CV545+CN545+CW545, 0.1)*$J$9))/($B$11+$C$11+$F$11)</f>
        <v>0</v>
      </c>
      <c r="BA545">
        <f>($B$11*$K$9+$C$11*$K$9+$F$11*((CV545+CN545)/MAX(CV545+CN545+CW545, 0.1)*$P$9+CW545/MAX(CV545+CN545+CW545, 0.1)*$Q$9))/($B$11+$C$11+$F$11)</f>
        <v>0</v>
      </c>
      <c r="BB545">
        <v>2.18</v>
      </c>
      <c r="BC545">
        <v>0.5</v>
      </c>
      <c r="BD545" t="s">
        <v>355</v>
      </c>
      <c r="BE545">
        <v>2</v>
      </c>
      <c r="BF545" t="b">
        <v>1</v>
      </c>
      <c r="BG545">
        <v>1656180523.1</v>
      </c>
      <c r="BH545">
        <v>1092.26407407407</v>
      </c>
      <c r="BI545">
        <v>1143.30814814815</v>
      </c>
      <c r="BJ545">
        <v>24.8291740740741</v>
      </c>
      <c r="BK545">
        <v>23.4404888888889</v>
      </c>
      <c r="BL545">
        <v>1089.87481481481</v>
      </c>
      <c r="BM545">
        <v>24.7776259259259</v>
      </c>
      <c r="BN545">
        <v>500.008666666667</v>
      </c>
      <c r="BO545">
        <v>76.3034888888889</v>
      </c>
      <c r="BP545">
        <v>0.0999847703703704</v>
      </c>
      <c r="BQ545">
        <v>28.1433333333333</v>
      </c>
      <c r="BR545">
        <v>28.5088851851852</v>
      </c>
      <c r="BS545">
        <v>999.9</v>
      </c>
      <c r="BT545">
        <v>0</v>
      </c>
      <c r="BU545">
        <v>0</v>
      </c>
      <c r="BV545">
        <v>10011.3474074074</v>
      </c>
      <c r="BW545">
        <v>0</v>
      </c>
      <c r="BX545">
        <v>2303.77703703704</v>
      </c>
      <c r="BY545">
        <v>-51.0440148148148</v>
      </c>
      <c r="BZ545">
        <v>1120.0737037037</v>
      </c>
      <c r="CA545">
        <v>1170.75148148148</v>
      </c>
      <c r="CB545">
        <v>1.38867037037037</v>
      </c>
      <c r="CC545">
        <v>1143.30814814815</v>
      </c>
      <c r="CD545">
        <v>23.4404888888889</v>
      </c>
      <c r="CE545">
        <v>1.89455222222222</v>
      </c>
      <c r="CF545">
        <v>1.78859222222222</v>
      </c>
      <c r="CG545">
        <v>16.5895555555556</v>
      </c>
      <c r="CH545">
        <v>15.6874</v>
      </c>
      <c r="CI545">
        <v>2000.02333333333</v>
      </c>
      <c r="CJ545">
        <v>0.979994222222222</v>
      </c>
      <c r="CK545">
        <v>0.0200056037037037</v>
      </c>
      <c r="CL545">
        <v>0</v>
      </c>
      <c r="CM545">
        <v>2.51725925925926</v>
      </c>
      <c r="CN545">
        <v>0</v>
      </c>
      <c r="CO545">
        <v>3013.62</v>
      </c>
      <c r="CP545">
        <v>16705.5666666667</v>
      </c>
      <c r="CQ545">
        <v>47.875</v>
      </c>
      <c r="CR545">
        <v>50.539037037037</v>
      </c>
      <c r="CS545">
        <v>48.979</v>
      </c>
      <c r="CT545">
        <v>48.0321481481481</v>
      </c>
      <c r="CU545">
        <v>47.1709259259259</v>
      </c>
      <c r="CV545">
        <v>1960.01259259259</v>
      </c>
      <c r="CW545">
        <v>40.0107407407407</v>
      </c>
      <c r="CX545">
        <v>0</v>
      </c>
      <c r="CY545">
        <v>1656180529.8</v>
      </c>
      <c r="CZ545">
        <v>0</v>
      </c>
      <c r="DA545">
        <v>0</v>
      </c>
      <c r="DB545" t="s">
        <v>356</v>
      </c>
      <c r="DC545">
        <v>1656081796.1</v>
      </c>
      <c r="DD545">
        <v>1656081786.6</v>
      </c>
      <c r="DE545">
        <v>0</v>
      </c>
      <c r="DF545">
        <v>0.447</v>
      </c>
      <c r="DG545">
        <v>0.012</v>
      </c>
      <c r="DH545">
        <v>1.816</v>
      </c>
      <c r="DI545">
        <v>-0.091</v>
      </c>
      <c r="DJ545">
        <v>420</v>
      </c>
      <c r="DK545">
        <v>13</v>
      </c>
      <c r="DL545">
        <v>0.64</v>
      </c>
      <c r="DM545">
        <v>0.22</v>
      </c>
      <c r="DN545">
        <v>-50.9522325</v>
      </c>
      <c r="DO545">
        <v>-1.29508255159477</v>
      </c>
      <c r="DP545">
        <v>0.149779712223485</v>
      </c>
      <c r="DQ545">
        <v>0</v>
      </c>
      <c r="DR545">
        <v>1.40518175</v>
      </c>
      <c r="DS545">
        <v>-0.372772120075052</v>
      </c>
      <c r="DT545">
        <v>0.047764067189023</v>
      </c>
      <c r="DU545">
        <v>0</v>
      </c>
      <c r="DV545">
        <v>0</v>
      </c>
      <c r="DW545">
        <v>2</v>
      </c>
      <c r="DX545" t="s">
        <v>357</v>
      </c>
      <c r="DY545">
        <v>2.79951</v>
      </c>
      <c r="DZ545">
        <v>2.71685</v>
      </c>
      <c r="EA545">
        <v>0.149838</v>
      </c>
      <c r="EB545">
        <v>0.154048</v>
      </c>
      <c r="EC545">
        <v>0.0884628</v>
      </c>
      <c r="ED545">
        <v>0.0845122</v>
      </c>
      <c r="EE545">
        <v>23630.2</v>
      </c>
      <c r="EF545">
        <v>20427.8</v>
      </c>
      <c r="EG545">
        <v>24919.8</v>
      </c>
      <c r="EH545">
        <v>23551.7</v>
      </c>
      <c r="EI545">
        <v>38860.2</v>
      </c>
      <c r="EJ545">
        <v>35740.5</v>
      </c>
      <c r="EK545">
        <v>45147.3</v>
      </c>
      <c r="EL545">
        <v>42083.1</v>
      </c>
      <c r="EM545">
        <v>1.65945</v>
      </c>
      <c r="EN545">
        <v>2.05942</v>
      </c>
      <c r="EO545">
        <v>-0.0546873</v>
      </c>
      <c r="EP545">
        <v>0</v>
      </c>
      <c r="EQ545">
        <v>29.5034</v>
      </c>
      <c r="ER545">
        <v>999.9</v>
      </c>
      <c r="ES545">
        <v>26.431</v>
      </c>
      <c r="ET545">
        <v>42.208</v>
      </c>
      <c r="EU545">
        <v>28.8695</v>
      </c>
      <c r="EV545">
        <v>53.2084</v>
      </c>
      <c r="EW545">
        <v>33.722</v>
      </c>
      <c r="EX545">
        <v>2</v>
      </c>
      <c r="EY545">
        <v>0.601923</v>
      </c>
      <c r="EZ545">
        <v>5.54525</v>
      </c>
      <c r="FA545">
        <v>20.1547</v>
      </c>
      <c r="FB545">
        <v>5.22957</v>
      </c>
      <c r="FC545">
        <v>11.992</v>
      </c>
      <c r="FD545">
        <v>4.95555</v>
      </c>
      <c r="FE545">
        <v>3.30387</v>
      </c>
      <c r="FF545">
        <v>9999</v>
      </c>
      <c r="FG545">
        <v>313.8</v>
      </c>
      <c r="FH545">
        <v>3965.7</v>
      </c>
      <c r="FI545">
        <v>9999</v>
      </c>
      <c r="FJ545">
        <v>1.86813</v>
      </c>
      <c r="FK545">
        <v>1.86401</v>
      </c>
      <c r="FL545">
        <v>1.87134</v>
      </c>
      <c r="FM545">
        <v>1.86259</v>
      </c>
      <c r="FN545">
        <v>1.86188</v>
      </c>
      <c r="FO545">
        <v>1.86819</v>
      </c>
      <c r="FP545">
        <v>1.85837</v>
      </c>
      <c r="FQ545">
        <v>1.86453</v>
      </c>
      <c r="FR545">
        <v>5</v>
      </c>
      <c r="FS545">
        <v>0</v>
      </c>
      <c r="FT545">
        <v>0</v>
      </c>
      <c r="FU545">
        <v>0</v>
      </c>
      <c r="FV545" t="s">
        <v>358</v>
      </c>
      <c r="FW545" t="s">
        <v>359</v>
      </c>
      <c r="FX545" t="s">
        <v>360</v>
      </c>
      <c r="FY545" t="s">
        <v>360</v>
      </c>
      <c r="FZ545" t="s">
        <v>360</v>
      </c>
      <c r="GA545" t="s">
        <v>360</v>
      </c>
      <c r="GB545">
        <v>0</v>
      </c>
      <c r="GC545">
        <v>100</v>
      </c>
      <c r="GD545">
        <v>100</v>
      </c>
      <c r="GE545">
        <v>2.43</v>
      </c>
      <c r="GF545">
        <v>0.0515</v>
      </c>
      <c r="GG545">
        <v>0.394990895927804</v>
      </c>
      <c r="GH545">
        <v>0.00311535208462502</v>
      </c>
      <c r="GI545">
        <v>-2.16445174003142e-06</v>
      </c>
      <c r="GJ545">
        <v>9.0383515404126e-10</v>
      </c>
      <c r="GK545">
        <v>0.0515542376217994</v>
      </c>
      <c r="GL545">
        <v>0</v>
      </c>
      <c r="GM545">
        <v>0</v>
      </c>
      <c r="GN545">
        <v>0</v>
      </c>
      <c r="GO545">
        <v>18</v>
      </c>
      <c r="GP545">
        <v>2154</v>
      </c>
      <c r="GQ545">
        <v>2</v>
      </c>
      <c r="GR545">
        <v>17</v>
      </c>
      <c r="GS545">
        <v>1645.6</v>
      </c>
      <c r="GT545">
        <v>1645.7</v>
      </c>
      <c r="GU545">
        <v>3.0249</v>
      </c>
      <c r="GV545">
        <v>2.39136</v>
      </c>
      <c r="GW545">
        <v>1.99829</v>
      </c>
      <c r="GX545">
        <v>2.65747</v>
      </c>
      <c r="GY545">
        <v>2.09351</v>
      </c>
      <c r="GZ545">
        <v>2.36206</v>
      </c>
      <c r="HA545">
        <v>46.0367</v>
      </c>
      <c r="HB545">
        <v>13.9919</v>
      </c>
      <c r="HC545">
        <v>18</v>
      </c>
      <c r="HD545">
        <v>400.385</v>
      </c>
      <c r="HE545">
        <v>672.441</v>
      </c>
      <c r="HF545">
        <v>23.0055</v>
      </c>
      <c r="HG545">
        <v>34.8118</v>
      </c>
      <c r="HH545">
        <v>30.0009</v>
      </c>
      <c r="HI545">
        <v>34.5968</v>
      </c>
      <c r="HJ545">
        <v>34.582</v>
      </c>
      <c r="HK545">
        <v>60.5175</v>
      </c>
      <c r="HL545">
        <v>15.5395</v>
      </c>
      <c r="HM545">
        <v>2.18951</v>
      </c>
      <c r="HN545">
        <v>23</v>
      </c>
      <c r="HO545">
        <v>1187.38</v>
      </c>
      <c r="HP545">
        <v>23.6592</v>
      </c>
      <c r="HQ545">
        <v>95.4793</v>
      </c>
      <c r="HR545">
        <v>98.8806</v>
      </c>
    </row>
    <row r="546" spans="1:226">
      <c r="A546">
        <v>530</v>
      </c>
      <c r="B546">
        <v>1656180535.6</v>
      </c>
      <c r="C546">
        <v>10739.0999999046</v>
      </c>
      <c r="D546" t="s">
        <v>1423</v>
      </c>
      <c r="E546" t="s">
        <v>1424</v>
      </c>
      <c r="F546">
        <v>5</v>
      </c>
      <c r="G546" t="s">
        <v>1286</v>
      </c>
      <c r="H546" t="s">
        <v>354</v>
      </c>
      <c r="I546">
        <v>1656180527.81429</v>
      </c>
      <c r="J546">
        <f>(K546)/1000</f>
        <v>0</v>
      </c>
      <c r="K546">
        <f>IF(BF546, AN546, AH546)</f>
        <v>0</v>
      </c>
      <c r="L546">
        <f>IF(BF546, AI546, AG546)</f>
        <v>0</v>
      </c>
      <c r="M546">
        <f>BH546 - IF(AU546&gt;1, L546*BB546*100.0/(AW546*BV546), 0)</f>
        <v>0</v>
      </c>
      <c r="N546">
        <f>((T546-J546/2)*M546-L546)/(T546+J546/2)</f>
        <v>0</v>
      </c>
      <c r="O546">
        <f>N546*(BO546+BP546)/1000.0</f>
        <v>0</v>
      </c>
      <c r="P546">
        <f>(BH546 - IF(AU546&gt;1, L546*BB546*100.0/(AW546*BV546), 0))*(BO546+BP546)/1000.0</f>
        <v>0</v>
      </c>
      <c r="Q546">
        <f>2.0/((1/S546-1/R546)+SIGN(S546)*SQRT((1/S546-1/R546)*(1/S546-1/R546) + 4*BC546/((BC546+1)*(BC546+1))*(2*1/S546*1/R546-1/R546*1/R546)))</f>
        <v>0</v>
      </c>
      <c r="R546">
        <f>IF(LEFT(BD546,1)&lt;&gt;"0",IF(LEFT(BD546,1)="1",3.0,BE546),$D$5+$E$5*(BV546*BO546/($K$5*1000))+$F$5*(BV546*BO546/($K$5*1000))*MAX(MIN(BB546,$J$5),$I$5)*MAX(MIN(BB546,$J$5),$I$5)+$G$5*MAX(MIN(BB546,$J$5),$I$5)*(BV546*BO546/($K$5*1000))+$H$5*(BV546*BO546/($K$5*1000))*(BV546*BO546/($K$5*1000)))</f>
        <v>0</v>
      </c>
      <c r="S546">
        <f>J546*(1000-(1000*0.61365*exp(17.502*W546/(240.97+W546))/(BO546+BP546)+BJ546)/2)/(1000*0.61365*exp(17.502*W546/(240.97+W546))/(BO546+BP546)-BJ546)</f>
        <v>0</v>
      </c>
      <c r="T546">
        <f>1/((BC546+1)/(Q546/1.6)+1/(R546/1.37)) + BC546/((BC546+1)/(Q546/1.6) + BC546/(R546/1.37))</f>
        <v>0</v>
      </c>
      <c r="U546">
        <f>(AX546*BA546)</f>
        <v>0</v>
      </c>
      <c r="V546">
        <f>(BQ546+(U546+2*0.95*5.67E-8*(((BQ546+$B$7)+273)^4-(BQ546+273)^4)-44100*J546)/(1.84*29.3*R546+8*0.95*5.67E-8*(BQ546+273)^3))</f>
        <v>0</v>
      </c>
      <c r="W546">
        <f>($C$7*BR546+$D$7*BS546+$E$7*V546)</f>
        <v>0</v>
      </c>
      <c r="X546">
        <f>0.61365*exp(17.502*W546/(240.97+W546))</f>
        <v>0</v>
      </c>
      <c r="Y546">
        <f>(Z546/AA546*100)</f>
        <v>0</v>
      </c>
      <c r="Z546">
        <f>BJ546*(BO546+BP546)/1000</f>
        <v>0</v>
      </c>
      <c r="AA546">
        <f>0.61365*exp(17.502*BQ546/(240.97+BQ546))</f>
        <v>0</v>
      </c>
      <c r="AB546">
        <f>(X546-BJ546*(BO546+BP546)/1000)</f>
        <v>0</v>
      </c>
      <c r="AC546">
        <f>(-J546*44100)</f>
        <v>0</v>
      </c>
      <c r="AD546">
        <f>2*29.3*R546*0.92*(BQ546-W546)</f>
        <v>0</v>
      </c>
      <c r="AE546">
        <f>2*0.95*5.67E-8*(((BQ546+$B$7)+273)^4-(W546+273)^4)</f>
        <v>0</v>
      </c>
      <c r="AF546">
        <f>U546+AE546+AC546+AD546</f>
        <v>0</v>
      </c>
      <c r="AG546">
        <f>BN546*AU546*(BI546-BH546*(1000-AU546*BK546)/(1000-AU546*BJ546))/(100*BB546)</f>
        <v>0</v>
      </c>
      <c r="AH546">
        <f>1000*BN546*AU546*(BJ546-BK546)/(100*BB546*(1000-AU546*BJ546))</f>
        <v>0</v>
      </c>
      <c r="AI546">
        <f>(AJ546 - AK546 - BO546*1E3/(8.314*(BQ546+273.15)) * AM546/BN546 * AL546) * BN546/(100*BB546) * (1000 - BK546)/1000</f>
        <v>0</v>
      </c>
      <c r="AJ546">
        <v>1202.55943131347</v>
      </c>
      <c r="AK546">
        <v>1161.50775757576</v>
      </c>
      <c r="AL546">
        <v>3.4830741734686</v>
      </c>
      <c r="AM546">
        <v>66.8780440013379</v>
      </c>
      <c r="AN546">
        <f>(AP546 - AO546 + BO546*1E3/(8.314*(BQ546+273.15)) * AR546/BN546 * AQ546) * BN546/(100*BB546) * 1000/(1000 - AP546)</f>
        <v>0</v>
      </c>
      <c r="AO546">
        <v>23.5468355193396</v>
      </c>
      <c r="AP546">
        <v>24.8618272727273</v>
      </c>
      <c r="AQ546">
        <v>0.00291578988987959</v>
      </c>
      <c r="AR546">
        <v>78.9649868564254</v>
      </c>
      <c r="AS546">
        <v>37</v>
      </c>
      <c r="AT546">
        <v>7</v>
      </c>
      <c r="AU546">
        <f>IF(AS546*$H$13&gt;=AW546,1.0,(AW546/(AW546-AS546*$H$13)))</f>
        <v>0</v>
      </c>
      <c r="AV546">
        <f>(AU546-1)*100</f>
        <v>0</v>
      </c>
      <c r="AW546">
        <f>MAX(0,($B$13+$C$13*BV546)/(1+$D$13*BV546)*BO546/(BQ546+273)*$E$13)</f>
        <v>0</v>
      </c>
      <c r="AX546">
        <f>$B$11*BW546+$C$11*BX546+$F$11*CI546*(1-CL546)</f>
        <v>0</v>
      </c>
      <c r="AY546">
        <f>AX546*AZ546</f>
        <v>0</v>
      </c>
      <c r="AZ546">
        <f>($B$11*$D$9+$C$11*$D$9+$F$11*((CV546+CN546)/MAX(CV546+CN546+CW546, 0.1)*$I$9+CW546/MAX(CV546+CN546+CW546, 0.1)*$J$9))/($B$11+$C$11+$F$11)</f>
        <v>0</v>
      </c>
      <c r="BA546">
        <f>($B$11*$K$9+$C$11*$K$9+$F$11*((CV546+CN546)/MAX(CV546+CN546+CW546, 0.1)*$P$9+CW546/MAX(CV546+CN546+CW546, 0.1)*$Q$9))/($B$11+$C$11+$F$11)</f>
        <v>0</v>
      </c>
      <c r="BB546">
        <v>2.18</v>
      </c>
      <c r="BC546">
        <v>0.5</v>
      </c>
      <c r="BD546" t="s">
        <v>355</v>
      </c>
      <c r="BE546">
        <v>2</v>
      </c>
      <c r="BF546" t="b">
        <v>1</v>
      </c>
      <c r="BG546">
        <v>1656180527.81429</v>
      </c>
      <c r="BH546">
        <v>1108.095</v>
      </c>
      <c r="BI546">
        <v>1159.10107142857</v>
      </c>
      <c r="BJ546">
        <v>24.8356928571429</v>
      </c>
      <c r="BK546">
        <v>23.498675</v>
      </c>
      <c r="BL546">
        <v>1105.68</v>
      </c>
      <c r="BM546">
        <v>24.7841571428571</v>
      </c>
      <c r="BN546">
        <v>500.010678571429</v>
      </c>
      <c r="BO546">
        <v>76.3036035714286</v>
      </c>
      <c r="BP546">
        <v>0.0999852</v>
      </c>
      <c r="BQ546">
        <v>28.1438321428571</v>
      </c>
      <c r="BR546">
        <v>28.5659464285714</v>
      </c>
      <c r="BS546">
        <v>999.9</v>
      </c>
      <c r="BT546">
        <v>0</v>
      </c>
      <c r="BU546">
        <v>0</v>
      </c>
      <c r="BV546">
        <v>10018.945</v>
      </c>
      <c r="BW546">
        <v>0</v>
      </c>
      <c r="BX546">
        <v>2309.08892857143</v>
      </c>
      <c r="BY546">
        <v>-51.0059142857143</v>
      </c>
      <c r="BZ546">
        <v>1136.31535714286</v>
      </c>
      <c r="CA546">
        <v>1186.99357142857</v>
      </c>
      <c r="CB546">
        <v>1.33701178571429</v>
      </c>
      <c r="CC546">
        <v>1159.10107142857</v>
      </c>
      <c r="CD546">
        <v>23.498675</v>
      </c>
      <c r="CE546">
        <v>1.89505321428571</v>
      </c>
      <c r="CF546">
        <v>1.79303392857143</v>
      </c>
      <c r="CG546">
        <v>16.5937107142857</v>
      </c>
      <c r="CH546">
        <v>15.7261464285714</v>
      </c>
      <c r="CI546">
        <v>2000.0125</v>
      </c>
      <c r="CJ546">
        <v>0.979994142857143</v>
      </c>
      <c r="CK546">
        <v>0.0200056857142857</v>
      </c>
      <c r="CL546">
        <v>0</v>
      </c>
      <c r="CM546">
        <v>2.510875</v>
      </c>
      <c r="CN546">
        <v>0</v>
      </c>
      <c r="CO546">
        <v>3013.68107142857</v>
      </c>
      <c r="CP546">
        <v>16705.475</v>
      </c>
      <c r="CQ546">
        <v>47.875</v>
      </c>
      <c r="CR546">
        <v>50.5531428571428</v>
      </c>
      <c r="CS546">
        <v>48.991</v>
      </c>
      <c r="CT546">
        <v>48.0509285714285</v>
      </c>
      <c r="CU546">
        <v>47.1803571428571</v>
      </c>
      <c r="CV546">
        <v>1960.00214285714</v>
      </c>
      <c r="CW546">
        <v>40.0103571428571</v>
      </c>
      <c r="CX546">
        <v>0</v>
      </c>
      <c r="CY546">
        <v>1656180534.6</v>
      </c>
      <c r="CZ546">
        <v>0</v>
      </c>
      <c r="DA546">
        <v>0</v>
      </c>
      <c r="DB546" t="s">
        <v>356</v>
      </c>
      <c r="DC546">
        <v>1656081796.1</v>
      </c>
      <c r="DD546">
        <v>1656081786.6</v>
      </c>
      <c r="DE546">
        <v>0</v>
      </c>
      <c r="DF546">
        <v>0.447</v>
      </c>
      <c r="DG546">
        <v>0.012</v>
      </c>
      <c r="DH546">
        <v>1.816</v>
      </c>
      <c r="DI546">
        <v>-0.091</v>
      </c>
      <c r="DJ546">
        <v>420</v>
      </c>
      <c r="DK546">
        <v>13</v>
      </c>
      <c r="DL546">
        <v>0.64</v>
      </c>
      <c r="DM546">
        <v>0.22</v>
      </c>
      <c r="DN546">
        <v>-51.04984</v>
      </c>
      <c r="DO546">
        <v>-0.503930206378939</v>
      </c>
      <c r="DP546">
        <v>0.182327254956575</v>
      </c>
      <c r="DQ546">
        <v>0</v>
      </c>
      <c r="DR546">
        <v>1.37263875</v>
      </c>
      <c r="DS546">
        <v>-0.625257973733589</v>
      </c>
      <c r="DT546">
        <v>0.0640755675038271</v>
      </c>
      <c r="DU546">
        <v>0</v>
      </c>
      <c r="DV546">
        <v>0</v>
      </c>
      <c r="DW546">
        <v>2</v>
      </c>
      <c r="DX546" t="s">
        <v>357</v>
      </c>
      <c r="DY546">
        <v>2.79941</v>
      </c>
      <c r="DZ546">
        <v>2.71669</v>
      </c>
      <c r="EA546">
        <v>0.15127</v>
      </c>
      <c r="EB546">
        <v>0.155337</v>
      </c>
      <c r="EC546">
        <v>0.0885122</v>
      </c>
      <c r="ED546">
        <v>0.0846385</v>
      </c>
      <c r="EE546">
        <v>23590.3</v>
      </c>
      <c r="EF546">
        <v>20396.1</v>
      </c>
      <c r="EG546">
        <v>24919.8</v>
      </c>
      <c r="EH546">
        <v>23551.2</v>
      </c>
      <c r="EI546">
        <v>38857.8</v>
      </c>
      <c r="EJ546">
        <v>35734.9</v>
      </c>
      <c r="EK546">
        <v>45146.9</v>
      </c>
      <c r="EL546">
        <v>42082.3</v>
      </c>
      <c r="EM546">
        <v>1.65933</v>
      </c>
      <c r="EN546">
        <v>2.05942</v>
      </c>
      <c r="EO546">
        <v>-0.0587106</v>
      </c>
      <c r="EP546">
        <v>0</v>
      </c>
      <c r="EQ546">
        <v>29.5124</v>
      </c>
      <c r="ER546">
        <v>999.9</v>
      </c>
      <c r="ES546">
        <v>26.407</v>
      </c>
      <c r="ET546">
        <v>42.208</v>
      </c>
      <c r="EU546">
        <v>28.844</v>
      </c>
      <c r="EV546">
        <v>53.1584</v>
      </c>
      <c r="EW546">
        <v>33.6739</v>
      </c>
      <c r="EX546">
        <v>2</v>
      </c>
      <c r="EY546">
        <v>0.602922</v>
      </c>
      <c r="EZ546">
        <v>5.55736</v>
      </c>
      <c r="FA546">
        <v>20.1543</v>
      </c>
      <c r="FB546">
        <v>5.22987</v>
      </c>
      <c r="FC546">
        <v>11.992</v>
      </c>
      <c r="FD546">
        <v>4.9557</v>
      </c>
      <c r="FE546">
        <v>3.30395</v>
      </c>
      <c r="FF546">
        <v>9999</v>
      </c>
      <c r="FG546">
        <v>313.8</v>
      </c>
      <c r="FH546">
        <v>3965.7</v>
      </c>
      <c r="FI546">
        <v>9999</v>
      </c>
      <c r="FJ546">
        <v>1.86813</v>
      </c>
      <c r="FK546">
        <v>1.86401</v>
      </c>
      <c r="FL546">
        <v>1.87134</v>
      </c>
      <c r="FM546">
        <v>1.8626</v>
      </c>
      <c r="FN546">
        <v>1.86188</v>
      </c>
      <c r="FO546">
        <v>1.86817</v>
      </c>
      <c r="FP546">
        <v>1.85837</v>
      </c>
      <c r="FQ546">
        <v>1.86455</v>
      </c>
      <c r="FR546">
        <v>5</v>
      </c>
      <c r="FS546">
        <v>0</v>
      </c>
      <c r="FT546">
        <v>0</v>
      </c>
      <c r="FU546">
        <v>0</v>
      </c>
      <c r="FV546" t="s">
        <v>358</v>
      </c>
      <c r="FW546" t="s">
        <v>359</v>
      </c>
      <c r="FX546" t="s">
        <v>360</v>
      </c>
      <c r="FY546" t="s">
        <v>360</v>
      </c>
      <c r="FZ546" t="s">
        <v>360</v>
      </c>
      <c r="GA546" t="s">
        <v>360</v>
      </c>
      <c r="GB546">
        <v>0</v>
      </c>
      <c r="GC546">
        <v>100</v>
      </c>
      <c r="GD546">
        <v>100</v>
      </c>
      <c r="GE546">
        <v>2.46</v>
      </c>
      <c r="GF546">
        <v>0.0515</v>
      </c>
      <c r="GG546">
        <v>0.394990895927804</v>
      </c>
      <c r="GH546">
        <v>0.00311535208462502</v>
      </c>
      <c r="GI546">
        <v>-2.16445174003142e-06</v>
      </c>
      <c r="GJ546">
        <v>9.0383515404126e-10</v>
      </c>
      <c r="GK546">
        <v>0.0515542376217994</v>
      </c>
      <c r="GL546">
        <v>0</v>
      </c>
      <c r="GM546">
        <v>0</v>
      </c>
      <c r="GN546">
        <v>0</v>
      </c>
      <c r="GO546">
        <v>18</v>
      </c>
      <c r="GP546">
        <v>2154</v>
      </c>
      <c r="GQ546">
        <v>2</v>
      </c>
      <c r="GR546">
        <v>17</v>
      </c>
      <c r="GS546">
        <v>1645.7</v>
      </c>
      <c r="GT546">
        <v>1645.8</v>
      </c>
      <c r="GU546">
        <v>3.05664</v>
      </c>
      <c r="GV546">
        <v>2.39136</v>
      </c>
      <c r="GW546">
        <v>1.99829</v>
      </c>
      <c r="GX546">
        <v>2.65747</v>
      </c>
      <c r="GY546">
        <v>2.09351</v>
      </c>
      <c r="GZ546">
        <v>2.35107</v>
      </c>
      <c r="HA546">
        <v>46.0367</v>
      </c>
      <c r="HB546">
        <v>13.9919</v>
      </c>
      <c r="HC546">
        <v>18</v>
      </c>
      <c r="HD546">
        <v>400.352</v>
      </c>
      <c r="HE546">
        <v>672.517</v>
      </c>
      <c r="HF546">
        <v>23.0034</v>
      </c>
      <c r="HG546">
        <v>34.8213</v>
      </c>
      <c r="HH546">
        <v>30.0009</v>
      </c>
      <c r="HI546">
        <v>34.603</v>
      </c>
      <c r="HJ546">
        <v>34.5891</v>
      </c>
      <c r="HK546">
        <v>61.1584</v>
      </c>
      <c r="HL546">
        <v>15.5395</v>
      </c>
      <c r="HM546">
        <v>2.18951</v>
      </c>
      <c r="HN546">
        <v>23</v>
      </c>
      <c r="HO546">
        <v>1207.79</v>
      </c>
      <c r="HP546">
        <v>23.683</v>
      </c>
      <c r="HQ546">
        <v>95.4787</v>
      </c>
      <c r="HR546">
        <v>98.8786</v>
      </c>
    </row>
    <row r="547" spans="1:226">
      <c r="A547">
        <v>531</v>
      </c>
      <c r="B547">
        <v>1656180540.6</v>
      </c>
      <c r="C547">
        <v>10744.0999999046</v>
      </c>
      <c r="D547" t="s">
        <v>1425</v>
      </c>
      <c r="E547" t="s">
        <v>1426</v>
      </c>
      <c r="F547">
        <v>5</v>
      </c>
      <c r="G547" t="s">
        <v>1286</v>
      </c>
      <c r="H547" t="s">
        <v>354</v>
      </c>
      <c r="I547">
        <v>1656180533.1</v>
      </c>
      <c r="J547">
        <f>(K547)/1000</f>
        <v>0</v>
      </c>
      <c r="K547">
        <f>IF(BF547, AN547, AH547)</f>
        <v>0</v>
      </c>
      <c r="L547">
        <f>IF(BF547, AI547, AG547)</f>
        <v>0</v>
      </c>
      <c r="M547">
        <f>BH547 - IF(AU547&gt;1, L547*BB547*100.0/(AW547*BV547), 0)</f>
        <v>0</v>
      </c>
      <c r="N547">
        <f>((T547-J547/2)*M547-L547)/(T547+J547/2)</f>
        <v>0</v>
      </c>
      <c r="O547">
        <f>N547*(BO547+BP547)/1000.0</f>
        <v>0</v>
      </c>
      <c r="P547">
        <f>(BH547 - IF(AU547&gt;1, L547*BB547*100.0/(AW547*BV547), 0))*(BO547+BP547)/1000.0</f>
        <v>0</v>
      </c>
      <c r="Q547">
        <f>2.0/((1/S547-1/R547)+SIGN(S547)*SQRT((1/S547-1/R547)*(1/S547-1/R547) + 4*BC547/((BC547+1)*(BC547+1))*(2*1/S547*1/R547-1/R547*1/R547)))</f>
        <v>0</v>
      </c>
      <c r="R547">
        <f>IF(LEFT(BD547,1)&lt;&gt;"0",IF(LEFT(BD547,1)="1",3.0,BE547),$D$5+$E$5*(BV547*BO547/($K$5*1000))+$F$5*(BV547*BO547/($K$5*1000))*MAX(MIN(BB547,$J$5),$I$5)*MAX(MIN(BB547,$J$5),$I$5)+$G$5*MAX(MIN(BB547,$J$5),$I$5)*(BV547*BO547/($K$5*1000))+$H$5*(BV547*BO547/($K$5*1000))*(BV547*BO547/($K$5*1000)))</f>
        <v>0</v>
      </c>
      <c r="S547">
        <f>J547*(1000-(1000*0.61365*exp(17.502*W547/(240.97+W547))/(BO547+BP547)+BJ547)/2)/(1000*0.61365*exp(17.502*W547/(240.97+W547))/(BO547+BP547)-BJ547)</f>
        <v>0</v>
      </c>
      <c r="T547">
        <f>1/((BC547+1)/(Q547/1.6)+1/(R547/1.37)) + BC547/((BC547+1)/(Q547/1.6) + BC547/(R547/1.37))</f>
        <v>0</v>
      </c>
      <c r="U547">
        <f>(AX547*BA547)</f>
        <v>0</v>
      </c>
      <c r="V547">
        <f>(BQ547+(U547+2*0.95*5.67E-8*(((BQ547+$B$7)+273)^4-(BQ547+273)^4)-44100*J547)/(1.84*29.3*R547+8*0.95*5.67E-8*(BQ547+273)^3))</f>
        <v>0</v>
      </c>
      <c r="W547">
        <f>($C$7*BR547+$D$7*BS547+$E$7*V547)</f>
        <v>0</v>
      </c>
      <c r="X547">
        <f>0.61365*exp(17.502*W547/(240.97+W547))</f>
        <v>0</v>
      </c>
      <c r="Y547">
        <f>(Z547/AA547*100)</f>
        <v>0</v>
      </c>
      <c r="Z547">
        <f>BJ547*(BO547+BP547)/1000</f>
        <v>0</v>
      </c>
      <c r="AA547">
        <f>0.61365*exp(17.502*BQ547/(240.97+BQ547))</f>
        <v>0</v>
      </c>
      <c r="AB547">
        <f>(X547-BJ547*(BO547+BP547)/1000)</f>
        <v>0</v>
      </c>
      <c r="AC547">
        <f>(-J547*44100)</f>
        <v>0</v>
      </c>
      <c r="AD547">
        <f>2*29.3*R547*0.92*(BQ547-W547)</f>
        <v>0</v>
      </c>
      <c r="AE547">
        <f>2*0.95*5.67E-8*(((BQ547+$B$7)+273)^4-(W547+273)^4)</f>
        <v>0</v>
      </c>
      <c r="AF547">
        <f>U547+AE547+AC547+AD547</f>
        <v>0</v>
      </c>
      <c r="AG547">
        <f>BN547*AU547*(BI547-BH547*(1000-AU547*BK547)/(1000-AU547*BJ547))/(100*BB547)</f>
        <v>0</v>
      </c>
      <c r="AH547">
        <f>1000*BN547*AU547*(BJ547-BK547)/(100*BB547*(1000-AU547*BJ547))</f>
        <v>0</v>
      </c>
      <c r="AI547">
        <f>(AJ547 - AK547 - BO547*1E3/(8.314*(BQ547+273.15)) * AM547/BN547 * AL547) * BN547/(100*BB547) * (1000 - BK547)/1000</f>
        <v>0</v>
      </c>
      <c r="AJ547">
        <v>1218.64308718101</v>
      </c>
      <c r="AK547">
        <v>1177.90515151515</v>
      </c>
      <c r="AL547">
        <v>3.2879282437266</v>
      </c>
      <c r="AM547">
        <v>66.8780440013379</v>
      </c>
      <c r="AN547">
        <f>(AP547 - AO547 + BO547*1E3/(8.314*(BQ547+273.15)) * AR547/BN547 * AQ547) * BN547/(100*BB547) * 1000/(1000 - AP547)</f>
        <v>0</v>
      </c>
      <c r="AO547">
        <v>23.5937450545558</v>
      </c>
      <c r="AP547">
        <v>24.8770286713287</v>
      </c>
      <c r="AQ547">
        <v>0.00106557719905341</v>
      </c>
      <c r="AR547">
        <v>78.9649868564254</v>
      </c>
      <c r="AS547">
        <v>37</v>
      </c>
      <c r="AT547">
        <v>7</v>
      </c>
      <c r="AU547">
        <f>IF(AS547*$H$13&gt;=AW547,1.0,(AW547/(AW547-AS547*$H$13)))</f>
        <v>0</v>
      </c>
      <c r="AV547">
        <f>(AU547-1)*100</f>
        <v>0</v>
      </c>
      <c r="AW547">
        <f>MAX(0,($B$13+$C$13*BV547)/(1+$D$13*BV547)*BO547/(BQ547+273)*$E$13)</f>
        <v>0</v>
      </c>
      <c r="AX547">
        <f>$B$11*BW547+$C$11*BX547+$F$11*CI547*(1-CL547)</f>
        <v>0</v>
      </c>
      <c r="AY547">
        <f>AX547*AZ547</f>
        <v>0</v>
      </c>
      <c r="AZ547">
        <f>($B$11*$D$9+$C$11*$D$9+$F$11*((CV547+CN547)/MAX(CV547+CN547+CW547, 0.1)*$I$9+CW547/MAX(CV547+CN547+CW547, 0.1)*$J$9))/($B$11+$C$11+$F$11)</f>
        <v>0</v>
      </c>
      <c r="BA547">
        <f>($B$11*$K$9+$C$11*$K$9+$F$11*((CV547+CN547)/MAX(CV547+CN547+CW547, 0.1)*$P$9+CW547/MAX(CV547+CN547+CW547, 0.1)*$Q$9))/($B$11+$C$11+$F$11)</f>
        <v>0</v>
      </c>
      <c r="BB547">
        <v>2.18</v>
      </c>
      <c r="BC547">
        <v>0.5</v>
      </c>
      <c r="BD547" t="s">
        <v>355</v>
      </c>
      <c r="BE547">
        <v>2</v>
      </c>
      <c r="BF547" t="b">
        <v>1</v>
      </c>
      <c r="BG547">
        <v>1656180533.1</v>
      </c>
      <c r="BH547">
        <v>1125.68925925926</v>
      </c>
      <c r="BI547">
        <v>1176.56962962963</v>
      </c>
      <c r="BJ547">
        <v>24.8526333333333</v>
      </c>
      <c r="BK547">
        <v>23.5597851851852</v>
      </c>
      <c r="BL547">
        <v>1123.2437037037</v>
      </c>
      <c r="BM547">
        <v>24.8011037037037</v>
      </c>
      <c r="BN547">
        <v>500.016925925926</v>
      </c>
      <c r="BO547">
        <v>76.304062962963</v>
      </c>
      <c r="BP547">
        <v>0.100002662962963</v>
      </c>
      <c r="BQ547">
        <v>28.1535925925926</v>
      </c>
      <c r="BR547">
        <v>28.5537</v>
      </c>
      <c r="BS547">
        <v>999.9</v>
      </c>
      <c r="BT547">
        <v>0</v>
      </c>
      <c r="BU547">
        <v>0</v>
      </c>
      <c r="BV547">
        <v>10013.092962963</v>
      </c>
      <c r="BW547">
        <v>0</v>
      </c>
      <c r="BX547">
        <v>2310.75111111111</v>
      </c>
      <c r="BY547">
        <v>-50.8797740740741</v>
      </c>
      <c r="BZ547">
        <v>1154.37814814815</v>
      </c>
      <c r="CA547">
        <v>1204.95740740741</v>
      </c>
      <c r="CB547">
        <v>1.29284444444444</v>
      </c>
      <c r="CC547">
        <v>1176.56962962963</v>
      </c>
      <c r="CD547">
        <v>23.5597851851852</v>
      </c>
      <c r="CE547">
        <v>1.89635777777778</v>
      </c>
      <c r="CF547">
        <v>1.79770777777778</v>
      </c>
      <c r="CG547">
        <v>16.6045296296296</v>
      </c>
      <c r="CH547">
        <v>15.7668592592593</v>
      </c>
      <c r="CI547">
        <v>2000.02888888889</v>
      </c>
      <c r="CJ547">
        <v>0.979993777777778</v>
      </c>
      <c r="CK547">
        <v>0.020006062962963</v>
      </c>
      <c r="CL547">
        <v>0</v>
      </c>
      <c r="CM547">
        <v>2.48354074074074</v>
      </c>
      <c r="CN547">
        <v>0</v>
      </c>
      <c r="CO547">
        <v>3014.40962962963</v>
      </c>
      <c r="CP547">
        <v>16705.6074074074</v>
      </c>
      <c r="CQ547">
        <v>47.875</v>
      </c>
      <c r="CR547">
        <v>50.562</v>
      </c>
      <c r="CS547">
        <v>48.9953333333333</v>
      </c>
      <c r="CT547">
        <v>48.062</v>
      </c>
      <c r="CU547">
        <v>47.187</v>
      </c>
      <c r="CV547">
        <v>1960.01740740741</v>
      </c>
      <c r="CW547">
        <v>40.0114814814815</v>
      </c>
      <c r="CX547">
        <v>0</v>
      </c>
      <c r="CY547">
        <v>1656180539.4</v>
      </c>
      <c r="CZ547">
        <v>0</v>
      </c>
      <c r="DA547">
        <v>0</v>
      </c>
      <c r="DB547" t="s">
        <v>356</v>
      </c>
      <c r="DC547">
        <v>1656081796.1</v>
      </c>
      <c r="DD547">
        <v>1656081786.6</v>
      </c>
      <c r="DE547">
        <v>0</v>
      </c>
      <c r="DF547">
        <v>0.447</v>
      </c>
      <c r="DG547">
        <v>0.012</v>
      </c>
      <c r="DH547">
        <v>1.816</v>
      </c>
      <c r="DI547">
        <v>-0.091</v>
      </c>
      <c r="DJ547">
        <v>420</v>
      </c>
      <c r="DK547">
        <v>13</v>
      </c>
      <c r="DL547">
        <v>0.64</v>
      </c>
      <c r="DM547">
        <v>0.22</v>
      </c>
      <c r="DN547">
        <v>-50.9005375</v>
      </c>
      <c r="DO547">
        <v>1.81240637898709</v>
      </c>
      <c r="DP547">
        <v>0.366096034318524</v>
      </c>
      <c r="DQ547">
        <v>0</v>
      </c>
      <c r="DR547">
        <v>1.32957375</v>
      </c>
      <c r="DS547">
        <v>-0.559885891181987</v>
      </c>
      <c r="DT547">
        <v>0.0571546088118666</v>
      </c>
      <c r="DU547">
        <v>0</v>
      </c>
      <c r="DV547">
        <v>0</v>
      </c>
      <c r="DW547">
        <v>2</v>
      </c>
      <c r="DX547" t="s">
        <v>357</v>
      </c>
      <c r="DY547">
        <v>2.79943</v>
      </c>
      <c r="DZ547">
        <v>2.71658</v>
      </c>
      <c r="EA547">
        <v>0.152615</v>
      </c>
      <c r="EB547">
        <v>0.156719</v>
      </c>
      <c r="EC547">
        <v>0.0885453</v>
      </c>
      <c r="ED547">
        <v>0.0846824</v>
      </c>
      <c r="EE547">
        <v>23552.2</v>
      </c>
      <c r="EF547">
        <v>20362.9</v>
      </c>
      <c r="EG547">
        <v>24919.1</v>
      </c>
      <c r="EH547">
        <v>23551.4</v>
      </c>
      <c r="EI547">
        <v>38855.7</v>
      </c>
      <c r="EJ547">
        <v>35733.3</v>
      </c>
      <c r="EK547">
        <v>45146.2</v>
      </c>
      <c r="EL547">
        <v>42082.4</v>
      </c>
      <c r="EM547">
        <v>1.65952</v>
      </c>
      <c r="EN547">
        <v>2.05925</v>
      </c>
      <c r="EO547">
        <v>-0.0621378</v>
      </c>
      <c r="EP547">
        <v>0</v>
      </c>
      <c r="EQ547">
        <v>29.5183</v>
      </c>
      <c r="ER547">
        <v>999.9</v>
      </c>
      <c r="ES547">
        <v>26.407</v>
      </c>
      <c r="ET547">
        <v>42.208</v>
      </c>
      <c r="EU547">
        <v>28.8394</v>
      </c>
      <c r="EV547">
        <v>53.1984</v>
      </c>
      <c r="EW547">
        <v>33.6138</v>
      </c>
      <c r="EX547">
        <v>2</v>
      </c>
      <c r="EY547">
        <v>0.603542</v>
      </c>
      <c r="EZ547">
        <v>5.56416</v>
      </c>
      <c r="FA547">
        <v>20.1542</v>
      </c>
      <c r="FB547">
        <v>5.23017</v>
      </c>
      <c r="FC547">
        <v>11.992</v>
      </c>
      <c r="FD547">
        <v>4.95555</v>
      </c>
      <c r="FE547">
        <v>3.3039</v>
      </c>
      <c r="FF547">
        <v>9999</v>
      </c>
      <c r="FG547">
        <v>313.8</v>
      </c>
      <c r="FH547">
        <v>3965.7</v>
      </c>
      <c r="FI547">
        <v>9999</v>
      </c>
      <c r="FJ547">
        <v>1.86813</v>
      </c>
      <c r="FK547">
        <v>1.86401</v>
      </c>
      <c r="FL547">
        <v>1.87134</v>
      </c>
      <c r="FM547">
        <v>1.8626</v>
      </c>
      <c r="FN547">
        <v>1.86188</v>
      </c>
      <c r="FO547">
        <v>1.86816</v>
      </c>
      <c r="FP547">
        <v>1.85837</v>
      </c>
      <c r="FQ547">
        <v>1.86455</v>
      </c>
      <c r="FR547">
        <v>5</v>
      </c>
      <c r="FS547">
        <v>0</v>
      </c>
      <c r="FT547">
        <v>0</v>
      </c>
      <c r="FU547">
        <v>0</v>
      </c>
      <c r="FV547" t="s">
        <v>358</v>
      </c>
      <c r="FW547" t="s">
        <v>359</v>
      </c>
      <c r="FX547" t="s">
        <v>360</v>
      </c>
      <c r="FY547" t="s">
        <v>360</v>
      </c>
      <c r="FZ547" t="s">
        <v>360</v>
      </c>
      <c r="GA547" t="s">
        <v>360</v>
      </c>
      <c r="GB547">
        <v>0</v>
      </c>
      <c r="GC547">
        <v>100</v>
      </c>
      <c r="GD547">
        <v>100</v>
      </c>
      <c r="GE547">
        <v>2.48</v>
      </c>
      <c r="GF547">
        <v>0.0515</v>
      </c>
      <c r="GG547">
        <v>0.394990895927804</v>
      </c>
      <c r="GH547">
        <v>0.00311535208462502</v>
      </c>
      <c r="GI547">
        <v>-2.16445174003142e-06</v>
      </c>
      <c r="GJ547">
        <v>9.0383515404126e-10</v>
      </c>
      <c r="GK547">
        <v>0.0515542376217994</v>
      </c>
      <c r="GL547">
        <v>0</v>
      </c>
      <c r="GM547">
        <v>0</v>
      </c>
      <c r="GN547">
        <v>0</v>
      </c>
      <c r="GO547">
        <v>18</v>
      </c>
      <c r="GP547">
        <v>2154</v>
      </c>
      <c r="GQ547">
        <v>2</v>
      </c>
      <c r="GR547">
        <v>17</v>
      </c>
      <c r="GS547">
        <v>1645.7</v>
      </c>
      <c r="GT547">
        <v>1645.9</v>
      </c>
      <c r="GU547">
        <v>3.08838</v>
      </c>
      <c r="GV547">
        <v>2.39502</v>
      </c>
      <c r="GW547">
        <v>1.99829</v>
      </c>
      <c r="GX547">
        <v>2.65747</v>
      </c>
      <c r="GY547">
        <v>2.09351</v>
      </c>
      <c r="GZ547">
        <v>2.38525</v>
      </c>
      <c r="HA547">
        <v>46.0367</v>
      </c>
      <c r="HB547">
        <v>13.9919</v>
      </c>
      <c r="HC547">
        <v>18</v>
      </c>
      <c r="HD547">
        <v>400.509</v>
      </c>
      <c r="HE547">
        <v>672.443</v>
      </c>
      <c r="HF547">
        <v>23.0021</v>
      </c>
      <c r="HG547">
        <v>34.8292</v>
      </c>
      <c r="HH547">
        <v>30.0008</v>
      </c>
      <c r="HI547">
        <v>34.6109</v>
      </c>
      <c r="HJ547">
        <v>34.5963</v>
      </c>
      <c r="HK547">
        <v>61.7888</v>
      </c>
      <c r="HL547">
        <v>15.2666</v>
      </c>
      <c r="HM547">
        <v>2.18951</v>
      </c>
      <c r="HN547">
        <v>23</v>
      </c>
      <c r="HO547">
        <v>1221.33</v>
      </c>
      <c r="HP547">
        <v>23.7016</v>
      </c>
      <c r="HQ547">
        <v>95.4769</v>
      </c>
      <c r="HR547">
        <v>98.8792</v>
      </c>
    </row>
    <row r="548" spans="1:226">
      <c r="A548">
        <v>532</v>
      </c>
      <c r="B548">
        <v>1656180545.6</v>
      </c>
      <c r="C548">
        <v>10749.0999999046</v>
      </c>
      <c r="D548" t="s">
        <v>1427</v>
      </c>
      <c r="E548" t="s">
        <v>1428</v>
      </c>
      <c r="F548">
        <v>5</v>
      </c>
      <c r="G548" t="s">
        <v>1286</v>
      </c>
      <c r="H548" t="s">
        <v>354</v>
      </c>
      <c r="I548">
        <v>1656180537.81429</v>
      </c>
      <c r="J548">
        <f>(K548)/1000</f>
        <v>0</v>
      </c>
      <c r="K548">
        <f>IF(BF548, AN548, AH548)</f>
        <v>0</v>
      </c>
      <c r="L548">
        <f>IF(BF548, AI548, AG548)</f>
        <v>0</v>
      </c>
      <c r="M548">
        <f>BH548 - IF(AU548&gt;1, L548*BB548*100.0/(AW548*BV548), 0)</f>
        <v>0</v>
      </c>
      <c r="N548">
        <f>((T548-J548/2)*M548-L548)/(T548+J548/2)</f>
        <v>0</v>
      </c>
      <c r="O548">
        <f>N548*(BO548+BP548)/1000.0</f>
        <v>0</v>
      </c>
      <c r="P548">
        <f>(BH548 - IF(AU548&gt;1, L548*BB548*100.0/(AW548*BV548), 0))*(BO548+BP548)/1000.0</f>
        <v>0</v>
      </c>
      <c r="Q548">
        <f>2.0/((1/S548-1/R548)+SIGN(S548)*SQRT((1/S548-1/R548)*(1/S548-1/R548) + 4*BC548/((BC548+1)*(BC548+1))*(2*1/S548*1/R548-1/R548*1/R548)))</f>
        <v>0</v>
      </c>
      <c r="R548">
        <f>IF(LEFT(BD548,1)&lt;&gt;"0",IF(LEFT(BD548,1)="1",3.0,BE548),$D$5+$E$5*(BV548*BO548/($K$5*1000))+$F$5*(BV548*BO548/($K$5*1000))*MAX(MIN(BB548,$J$5),$I$5)*MAX(MIN(BB548,$J$5),$I$5)+$G$5*MAX(MIN(BB548,$J$5),$I$5)*(BV548*BO548/($K$5*1000))+$H$5*(BV548*BO548/($K$5*1000))*(BV548*BO548/($K$5*1000)))</f>
        <v>0</v>
      </c>
      <c r="S548">
        <f>J548*(1000-(1000*0.61365*exp(17.502*W548/(240.97+W548))/(BO548+BP548)+BJ548)/2)/(1000*0.61365*exp(17.502*W548/(240.97+W548))/(BO548+BP548)-BJ548)</f>
        <v>0</v>
      </c>
      <c r="T548">
        <f>1/((BC548+1)/(Q548/1.6)+1/(R548/1.37)) + BC548/((BC548+1)/(Q548/1.6) + BC548/(R548/1.37))</f>
        <v>0</v>
      </c>
      <c r="U548">
        <f>(AX548*BA548)</f>
        <v>0</v>
      </c>
      <c r="V548">
        <f>(BQ548+(U548+2*0.95*5.67E-8*(((BQ548+$B$7)+273)^4-(BQ548+273)^4)-44100*J548)/(1.84*29.3*R548+8*0.95*5.67E-8*(BQ548+273)^3))</f>
        <v>0</v>
      </c>
      <c r="W548">
        <f>($C$7*BR548+$D$7*BS548+$E$7*V548)</f>
        <v>0</v>
      </c>
      <c r="X548">
        <f>0.61365*exp(17.502*W548/(240.97+W548))</f>
        <v>0</v>
      </c>
      <c r="Y548">
        <f>(Z548/AA548*100)</f>
        <v>0</v>
      </c>
      <c r="Z548">
        <f>BJ548*(BO548+BP548)/1000</f>
        <v>0</v>
      </c>
      <c r="AA548">
        <f>0.61365*exp(17.502*BQ548/(240.97+BQ548))</f>
        <v>0</v>
      </c>
      <c r="AB548">
        <f>(X548-BJ548*(BO548+BP548)/1000)</f>
        <v>0</v>
      </c>
      <c r="AC548">
        <f>(-J548*44100)</f>
        <v>0</v>
      </c>
      <c r="AD548">
        <f>2*29.3*R548*0.92*(BQ548-W548)</f>
        <v>0</v>
      </c>
      <c r="AE548">
        <f>2*0.95*5.67E-8*(((BQ548+$B$7)+273)^4-(W548+273)^4)</f>
        <v>0</v>
      </c>
      <c r="AF548">
        <f>U548+AE548+AC548+AD548</f>
        <v>0</v>
      </c>
      <c r="AG548">
        <f>BN548*AU548*(BI548-BH548*(1000-AU548*BK548)/(1000-AU548*BJ548))/(100*BB548)</f>
        <v>0</v>
      </c>
      <c r="AH548">
        <f>1000*BN548*AU548*(BJ548-BK548)/(100*BB548*(1000-AU548*BJ548))</f>
        <v>0</v>
      </c>
      <c r="AI548">
        <f>(AJ548 - AK548 - BO548*1E3/(8.314*(BQ548+273.15)) * AM548/BN548 * AL548) * BN548/(100*BB548) * (1000 - BK548)/1000</f>
        <v>0</v>
      </c>
      <c r="AJ548">
        <v>1235.8451726599</v>
      </c>
      <c r="AK548">
        <v>1195.04915151515</v>
      </c>
      <c r="AL548">
        <v>3.43906707847213</v>
      </c>
      <c r="AM548">
        <v>66.8780440013379</v>
      </c>
      <c r="AN548">
        <f>(AP548 - AO548 + BO548*1E3/(8.314*(BQ548+273.15)) * AR548/BN548 * AQ548) * BN548/(100*BB548) * 1000/(1000 - AP548)</f>
        <v>0</v>
      </c>
      <c r="AO548">
        <v>23.6103481250727</v>
      </c>
      <c r="AP548">
        <v>24.8816594405595</v>
      </c>
      <c r="AQ548">
        <v>-1.98979192841614e-05</v>
      </c>
      <c r="AR548">
        <v>78.9649868564254</v>
      </c>
      <c r="AS548">
        <v>37</v>
      </c>
      <c r="AT548">
        <v>7</v>
      </c>
      <c r="AU548">
        <f>IF(AS548*$H$13&gt;=AW548,1.0,(AW548/(AW548-AS548*$H$13)))</f>
        <v>0</v>
      </c>
      <c r="AV548">
        <f>(AU548-1)*100</f>
        <v>0</v>
      </c>
      <c r="AW548">
        <f>MAX(0,($B$13+$C$13*BV548)/(1+$D$13*BV548)*BO548/(BQ548+273)*$E$13)</f>
        <v>0</v>
      </c>
      <c r="AX548">
        <f>$B$11*BW548+$C$11*BX548+$F$11*CI548*(1-CL548)</f>
        <v>0</v>
      </c>
      <c r="AY548">
        <f>AX548*AZ548</f>
        <v>0</v>
      </c>
      <c r="AZ548">
        <f>($B$11*$D$9+$C$11*$D$9+$F$11*((CV548+CN548)/MAX(CV548+CN548+CW548, 0.1)*$I$9+CW548/MAX(CV548+CN548+CW548, 0.1)*$J$9))/($B$11+$C$11+$F$11)</f>
        <v>0</v>
      </c>
      <c r="BA548">
        <f>($B$11*$K$9+$C$11*$K$9+$F$11*((CV548+CN548)/MAX(CV548+CN548+CW548, 0.1)*$P$9+CW548/MAX(CV548+CN548+CW548, 0.1)*$Q$9))/($B$11+$C$11+$F$11)</f>
        <v>0</v>
      </c>
      <c r="BB548">
        <v>2.18</v>
      </c>
      <c r="BC548">
        <v>0.5</v>
      </c>
      <c r="BD548" t="s">
        <v>355</v>
      </c>
      <c r="BE548">
        <v>2</v>
      </c>
      <c r="BF548" t="b">
        <v>1</v>
      </c>
      <c r="BG548">
        <v>1656180537.81429</v>
      </c>
      <c r="BH548">
        <v>1141.28357142857</v>
      </c>
      <c r="BI548">
        <v>1192.02321428571</v>
      </c>
      <c r="BJ548">
        <v>24.8674785714286</v>
      </c>
      <c r="BK548">
        <v>23.59535</v>
      </c>
      <c r="BL548">
        <v>1138.81178571429</v>
      </c>
      <c r="BM548">
        <v>24.8159535714286</v>
      </c>
      <c r="BN548">
        <v>500.040321428571</v>
      </c>
      <c r="BO548">
        <v>76.3045428571429</v>
      </c>
      <c r="BP548">
        <v>0.100032228571429</v>
      </c>
      <c r="BQ548">
        <v>28.15915</v>
      </c>
      <c r="BR548">
        <v>28.5493321428571</v>
      </c>
      <c r="BS548">
        <v>999.9</v>
      </c>
      <c r="BT548">
        <v>0</v>
      </c>
      <c r="BU548">
        <v>0</v>
      </c>
      <c r="BV548">
        <v>10006.5053571429</v>
      </c>
      <c r="BW548">
        <v>0</v>
      </c>
      <c r="BX548">
        <v>2309.76821428571</v>
      </c>
      <c r="BY548">
        <v>-50.7393857142857</v>
      </c>
      <c r="BZ548">
        <v>1170.38785714286</v>
      </c>
      <c r="CA548">
        <v>1220.82928571429</v>
      </c>
      <c r="CB548">
        <v>1.27213357142857</v>
      </c>
      <c r="CC548">
        <v>1192.02321428571</v>
      </c>
      <c r="CD548">
        <v>23.59535</v>
      </c>
      <c r="CE548">
        <v>1.89750285714286</v>
      </c>
      <c r="CF548">
        <v>1.80043285714286</v>
      </c>
      <c r="CG548">
        <v>16.614025</v>
      </c>
      <c r="CH548">
        <v>15.7905392857143</v>
      </c>
      <c r="CI548">
        <v>2000.01642857143</v>
      </c>
      <c r="CJ548">
        <v>0.979993714285714</v>
      </c>
      <c r="CK548">
        <v>0.0200061285714286</v>
      </c>
      <c r="CL548">
        <v>0</v>
      </c>
      <c r="CM548">
        <v>2.47363214285714</v>
      </c>
      <c r="CN548">
        <v>0</v>
      </c>
      <c r="CO548">
        <v>3014.24607142857</v>
      </c>
      <c r="CP548">
        <v>16705.5071428571</v>
      </c>
      <c r="CQ548">
        <v>47.875</v>
      </c>
      <c r="CR548">
        <v>50.5665</v>
      </c>
      <c r="CS548">
        <v>48.9955</v>
      </c>
      <c r="CT548">
        <v>48.062</v>
      </c>
      <c r="CU548">
        <v>47.187</v>
      </c>
      <c r="CV548">
        <v>1960.00535714286</v>
      </c>
      <c r="CW548">
        <v>40.0110714285714</v>
      </c>
      <c r="CX548">
        <v>0</v>
      </c>
      <c r="CY548">
        <v>1656180544.8</v>
      </c>
      <c r="CZ548">
        <v>0</v>
      </c>
      <c r="DA548">
        <v>0</v>
      </c>
      <c r="DB548" t="s">
        <v>356</v>
      </c>
      <c r="DC548">
        <v>1656081796.1</v>
      </c>
      <c r="DD548">
        <v>1656081786.6</v>
      </c>
      <c r="DE548">
        <v>0</v>
      </c>
      <c r="DF548">
        <v>0.447</v>
      </c>
      <c r="DG548">
        <v>0.012</v>
      </c>
      <c r="DH548">
        <v>1.816</v>
      </c>
      <c r="DI548">
        <v>-0.091</v>
      </c>
      <c r="DJ548">
        <v>420</v>
      </c>
      <c r="DK548">
        <v>13</v>
      </c>
      <c r="DL548">
        <v>0.64</v>
      </c>
      <c r="DM548">
        <v>0.22</v>
      </c>
      <c r="DN548">
        <v>-50.836565</v>
      </c>
      <c r="DO548">
        <v>2.11411181988748</v>
      </c>
      <c r="DP548">
        <v>0.391243229046842</v>
      </c>
      <c r="DQ548">
        <v>0</v>
      </c>
      <c r="DR548">
        <v>1.284316</v>
      </c>
      <c r="DS548">
        <v>-0.273611031894937</v>
      </c>
      <c r="DT548">
        <v>0.0274906242017165</v>
      </c>
      <c r="DU548">
        <v>0</v>
      </c>
      <c r="DV548">
        <v>0</v>
      </c>
      <c r="DW548">
        <v>2</v>
      </c>
      <c r="DX548" t="s">
        <v>357</v>
      </c>
      <c r="DY548">
        <v>2.79896</v>
      </c>
      <c r="DZ548">
        <v>2.7163</v>
      </c>
      <c r="EA548">
        <v>0.154</v>
      </c>
      <c r="EB548">
        <v>0.158028</v>
      </c>
      <c r="EC548">
        <v>0.0885586</v>
      </c>
      <c r="ED548">
        <v>0.0848036</v>
      </c>
      <c r="EE548">
        <v>23513.4</v>
      </c>
      <c r="EF548">
        <v>20330.7</v>
      </c>
      <c r="EG548">
        <v>24918.9</v>
      </c>
      <c r="EH548">
        <v>23550.8</v>
      </c>
      <c r="EI548">
        <v>38854.5</v>
      </c>
      <c r="EJ548">
        <v>35728.2</v>
      </c>
      <c r="EK548">
        <v>45145.3</v>
      </c>
      <c r="EL548">
        <v>42081.8</v>
      </c>
      <c r="EM548">
        <v>1.65905</v>
      </c>
      <c r="EN548">
        <v>2.05942</v>
      </c>
      <c r="EO548">
        <v>-0.0604987</v>
      </c>
      <c r="EP548">
        <v>0</v>
      </c>
      <c r="EQ548">
        <v>29.5222</v>
      </c>
      <c r="ER548">
        <v>999.9</v>
      </c>
      <c r="ES548">
        <v>26.431</v>
      </c>
      <c r="ET548">
        <v>42.228</v>
      </c>
      <c r="EU548">
        <v>28.8981</v>
      </c>
      <c r="EV548">
        <v>53.2085</v>
      </c>
      <c r="EW548">
        <v>33.6659</v>
      </c>
      <c r="EX548">
        <v>2</v>
      </c>
      <c r="EY548">
        <v>0.60438</v>
      </c>
      <c r="EZ548">
        <v>5.57418</v>
      </c>
      <c r="FA548">
        <v>20.1539</v>
      </c>
      <c r="FB548">
        <v>5.23197</v>
      </c>
      <c r="FC548">
        <v>11.992</v>
      </c>
      <c r="FD548">
        <v>4.9556</v>
      </c>
      <c r="FE548">
        <v>3.30395</v>
      </c>
      <c r="FF548">
        <v>9999</v>
      </c>
      <c r="FG548">
        <v>313.8</v>
      </c>
      <c r="FH548">
        <v>3965.9</v>
      </c>
      <c r="FI548">
        <v>9999</v>
      </c>
      <c r="FJ548">
        <v>1.86813</v>
      </c>
      <c r="FK548">
        <v>1.86401</v>
      </c>
      <c r="FL548">
        <v>1.87134</v>
      </c>
      <c r="FM548">
        <v>1.86259</v>
      </c>
      <c r="FN548">
        <v>1.86188</v>
      </c>
      <c r="FO548">
        <v>1.8682</v>
      </c>
      <c r="FP548">
        <v>1.85837</v>
      </c>
      <c r="FQ548">
        <v>1.86455</v>
      </c>
      <c r="FR548">
        <v>5</v>
      </c>
      <c r="FS548">
        <v>0</v>
      </c>
      <c r="FT548">
        <v>0</v>
      </c>
      <c r="FU548">
        <v>0</v>
      </c>
      <c r="FV548" t="s">
        <v>358</v>
      </c>
      <c r="FW548" t="s">
        <v>359</v>
      </c>
      <c r="FX548" t="s">
        <v>360</v>
      </c>
      <c r="FY548" t="s">
        <v>360</v>
      </c>
      <c r="FZ548" t="s">
        <v>360</v>
      </c>
      <c r="GA548" t="s">
        <v>360</v>
      </c>
      <c r="GB548">
        <v>0</v>
      </c>
      <c r="GC548">
        <v>100</v>
      </c>
      <c r="GD548">
        <v>100</v>
      </c>
      <c r="GE548">
        <v>2.51</v>
      </c>
      <c r="GF548">
        <v>0.0515</v>
      </c>
      <c r="GG548">
        <v>0.394990895927804</v>
      </c>
      <c r="GH548">
        <v>0.00311535208462502</v>
      </c>
      <c r="GI548">
        <v>-2.16445174003142e-06</v>
      </c>
      <c r="GJ548">
        <v>9.0383515404126e-10</v>
      </c>
      <c r="GK548">
        <v>0.0515542376217994</v>
      </c>
      <c r="GL548">
        <v>0</v>
      </c>
      <c r="GM548">
        <v>0</v>
      </c>
      <c r="GN548">
        <v>0</v>
      </c>
      <c r="GO548">
        <v>18</v>
      </c>
      <c r="GP548">
        <v>2154</v>
      </c>
      <c r="GQ548">
        <v>2</v>
      </c>
      <c r="GR548">
        <v>17</v>
      </c>
      <c r="GS548">
        <v>1645.8</v>
      </c>
      <c r="GT548">
        <v>1646</v>
      </c>
      <c r="GU548">
        <v>3.12256</v>
      </c>
      <c r="GV548">
        <v>2.39014</v>
      </c>
      <c r="GW548">
        <v>1.99829</v>
      </c>
      <c r="GX548">
        <v>2.65747</v>
      </c>
      <c r="GY548">
        <v>2.09351</v>
      </c>
      <c r="GZ548">
        <v>2.42554</v>
      </c>
      <c r="HA548">
        <v>46.0367</v>
      </c>
      <c r="HB548">
        <v>13.9919</v>
      </c>
      <c r="HC548">
        <v>18</v>
      </c>
      <c r="HD548">
        <v>400.287</v>
      </c>
      <c r="HE548">
        <v>672.67</v>
      </c>
      <c r="HF548">
        <v>23.0021</v>
      </c>
      <c r="HG548">
        <v>34.8372</v>
      </c>
      <c r="HH548">
        <v>30.0008</v>
      </c>
      <c r="HI548">
        <v>34.6187</v>
      </c>
      <c r="HJ548">
        <v>34.6033</v>
      </c>
      <c r="HK548">
        <v>62.4691</v>
      </c>
      <c r="HL548">
        <v>15.2666</v>
      </c>
      <c r="HM548">
        <v>2.18951</v>
      </c>
      <c r="HN548">
        <v>23</v>
      </c>
      <c r="HO548">
        <v>1241.47</v>
      </c>
      <c r="HP548">
        <v>23.7155</v>
      </c>
      <c r="HQ548">
        <v>95.4753</v>
      </c>
      <c r="HR548">
        <v>98.8774</v>
      </c>
    </row>
    <row r="549" spans="1:226">
      <c r="A549">
        <v>533</v>
      </c>
      <c r="B549">
        <v>1656180550.6</v>
      </c>
      <c r="C549">
        <v>10754.0999999046</v>
      </c>
      <c r="D549" t="s">
        <v>1429</v>
      </c>
      <c r="E549" t="s">
        <v>1430</v>
      </c>
      <c r="F549">
        <v>5</v>
      </c>
      <c r="G549" t="s">
        <v>1286</v>
      </c>
      <c r="H549" t="s">
        <v>354</v>
      </c>
      <c r="I549">
        <v>1656180543.1</v>
      </c>
      <c r="J549">
        <f>(K549)/1000</f>
        <v>0</v>
      </c>
      <c r="K549">
        <f>IF(BF549, AN549, AH549)</f>
        <v>0</v>
      </c>
      <c r="L549">
        <f>IF(BF549, AI549, AG549)</f>
        <v>0</v>
      </c>
      <c r="M549">
        <f>BH549 - IF(AU549&gt;1, L549*BB549*100.0/(AW549*BV549), 0)</f>
        <v>0</v>
      </c>
      <c r="N549">
        <f>((T549-J549/2)*M549-L549)/(T549+J549/2)</f>
        <v>0</v>
      </c>
      <c r="O549">
        <f>N549*(BO549+BP549)/1000.0</f>
        <v>0</v>
      </c>
      <c r="P549">
        <f>(BH549 - IF(AU549&gt;1, L549*BB549*100.0/(AW549*BV549), 0))*(BO549+BP549)/1000.0</f>
        <v>0</v>
      </c>
      <c r="Q549">
        <f>2.0/((1/S549-1/R549)+SIGN(S549)*SQRT((1/S549-1/R549)*(1/S549-1/R549) + 4*BC549/((BC549+1)*(BC549+1))*(2*1/S549*1/R549-1/R549*1/R549)))</f>
        <v>0</v>
      </c>
      <c r="R549">
        <f>IF(LEFT(BD549,1)&lt;&gt;"0",IF(LEFT(BD549,1)="1",3.0,BE549),$D$5+$E$5*(BV549*BO549/($K$5*1000))+$F$5*(BV549*BO549/($K$5*1000))*MAX(MIN(BB549,$J$5),$I$5)*MAX(MIN(BB549,$J$5),$I$5)+$G$5*MAX(MIN(BB549,$J$5),$I$5)*(BV549*BO549/($K$5*1000))+$H$5*(BV549*BO549/($K$5*1000))*(BV549*BO549/($K$5*1000)))</f>
        <v>0</v>
      </c>
      <c r="S549">
        <f>J549*(1000-(1000*0.61365*exp(17.502*W549/(240.97+W549))/(BO549+BP549)+BJ549)/2)/(1000*0.61365*exp(17.502*W549/(240.97+W549))/(BO549+BP549)-BJ549)</f>
        <v>0</v>
      </c>
      <c r="T549">
        <f>1/((BC549+1)/(Q549/1.6)+1/(R549/1.37)) + BC549/((BC549+1)/(Q549/1.6) + BC549/(R549/1.37))</f>
        <v>0</v>
      </c>
      <c r="U549">
        <f>(AX549*BA549)</f>
        <v>0</v>
      </c>
      <c r="V549">
        <f>(BQ549+(U549+2*0.95*5.67E-8*(((BQ549+$B$7)+273)^4-(BQ549+273)^4)-44100*J549)/(1.84*29.3*R549+8*0.95*5.67E-8*(BQ549+273)^3))</f>
        <v>0</v>
      </c>
      <c r="W549">
        <f>($C$7*BR549+$D$7*BS549+$E$7*V549)</f>
        <v>0</v>
      </c>
      <c r="X549">
        <f>0.61365*exp(17.502*W549/(240.97+W549))</f>
        <v>0</v>
      </c>
      <c r="Y549">
        <f>(Z549/AA549*100)</f>
        <v>0</v>
      </c>
      <c r="Z549">
        <f>BJ549*(BO549+BP549)/1000</f>
        <v>0</v>
      </c>
      <c r="AA549">
        <f>0.61365*exp(17.502*BQ549/(240.97+BQ549))</f>
        <v>0</v>
      </c>
      <c r="AB549">
        <f>(X549-BJ549*(BO549+BP549)/1000)</f>
        <v>0</v>
      </c>
      <c r="AC549">
        <f>(-J549*44100)</f>
        <v>0</v>
      </c>
      <c r="AD549">
        <f>2*29.3*R549*0.92*(BQ549-W549)</f>
        <v>0</v>
      </c>
      <c r="AE549">
        <f>2*0.95*5.67E-8*(((BQ549+$B$7)+273)^4-(W549+273)^4)</f>
        <v>0</v>
      </c>
      <c r="AF549">
        <f>U549+AE549+AC549+AD549</f>
        <v>0</v>
      </c>
      <c r="AG549">
        <f>BN549*AU549*(BI549-BH549*(1000-AU549*BK549)/(1000-AU549*BJ549))/(100*BB549)</f>
        <v>0</v>
      </c>
      <c r="AH549">
        <f>1000*BN549*AU549*(BJ549-BK549)/(100*BB549*(1000-AU549*BJ549))</f>
        <v>0</v>
      </c>
      <c r="AI549">
        <f>(AJ549 - AK549 - BO549*1E3/(8.314*(BQ549+273.15)) * AM549/BN549 * AL549) * BN549/(100*BB549) * (1000 - BK549)/1000</f>
        <v>0</v>
      </c>
      <c r="AJ549">
        <v>1252.84990580895</v>
      </c>
      <c r="AK549">
        <v>1211.90296969697</v>
      </c>
      <c r="AL549">
        <v>3.40297887160063</v>
      </c>
      <c r="AM549">
        <v>66.8780440013379</v>
      </c>
      <c r="AN549">
        <f>(AP549 - AO549 + BO549*1E3/(8.314*(BQ549+273.15)) * AR549/BN549 * AQ549) * BN549/(100*BB549) * 1000/(1000 - AP549)</f>
        <v>0</v>
      </c>
      <c r="AO549">
        <v>23.6630733320741</v>
      </c>
      <c r="AP549">
        <v>24.8902566433567</v>
      </c>
      <c r="AQ549">
        <v>0.00023787428833333</v>
      </c>
      <c r="AR549">
        <v>78.9649868564254</v>
      </c>
      <c r="AS549">
        <v>37</v>
      </c>
      <c r="AT549">
        <v>7</v>
      </c>
      <c r="AU549">
        <f>IF(AS549*$H$13&gt;=AW549,1.0,(AW549/(AW549-AS549*$H$13)))</f>
        <v>0</v>
      </c>
      <c r="AV549">
        <f>(AU549-1)*100</f>
        <v>0</v>
      </c>
      <c r="AW549">
        <f>MAX(0,($B$13+$C$13*BV549)/(1+$D$13*BV549)*BO549/(BQ549+273)*$E$13)</f>
        <v>0</v>
      </c>
      <c r="AX549">
        <f>$B$11*BW549+$C$11*BX549+$F$11*CI549*(1-CL549)</f>
        <v>0</v>
      </c>
      <c r="AY549">
        <f>AX549*AZ549</f>
        <v>0</v>
      </c>
      <c r="AZ549">
        <f>($B$11*$D$9+$C$11*$D$9+$F$11*((CV549+CN549)/MAX(CV549+CN549+CW549, 0.1)*$I$9+CW549/MAX(CV549+CN549+CW549, 0.1)*$J$9))/($B$11+$C$11+$F$11)</f>
        <v>0</v>
      </c>
      <c r="BA549">
        <f>($B$11*$K$9+$C$11*$K$9+$F$11*((CV549+CN549)/MAX(CV549+CN549+CW549, 0.1)*$P$9+CW549/MAX(CV549+CN549+CW549, 0.1)*$Q$9))/($B$11+$C$11+$F$11)</f>
        <v>0</v>
      </c>
      <c r="BB549">
        <v>2.18</v>
      </c>
      <c r="BC549">
        <v>0.5</v>
      </c>
      <c r="BD549" t="s">
        <v>355</v>
      </c>
      <c r="BE549">
        <v>2</v>
      </c>
      <c r="BF549" t="b">
        <v>1</v>
      </c>
      <c r="BG549">
        <v>1656180543.1</v>
      </c>
      <c r="BH549">
        <v>1158.61592592593</v>
      </c>
      <c r="BI549">
        <v>1209.40555555556</v>
      </c>
      <c r="BJ549">
        <v>24.8795444444444</v>
      </c>
      <c r="BK549">
        <v>23.6322222222222</v>
      </c>
      <c r="BL549">
        <v>1156.11407407407</v>
      </c>
      <c r="BM549">
        <v>24.8280111111111</v>
      </c>
      <c r="BN549">
        <v>500.041333333333</v>
      </c>
      <c r="BO549">
        <v>76.3048444444444</v>
      </c>
      <c r="BP549">
        <v>0.100056892592593</v>
      </c>
      <c r="BQ549">
        <v>28.1675074074074</v>
      </c>
      <c r="BR549">
        <v>28.5395777777778</v>
      </c>
      <c r="BS549">
        <v>999.9</v>
      </c>
      <c r="BT549">
        <v>0</v>
      </c>
      <c r="BU549">
        <v>0</v>
      </c>
      <c r="BV549">
        <v>9991.08777777778</v>
      </c>
      <c r="BW549">
        <v>0</v>
      </c>
      <c r="BX549">
        <v>2307.58407407407</v>
      </c>
      <c r="BY549">
        <v>-50.7897148148148</v>
      </c>
      <c r="BZ549">
        <v>1188.17814814815</v>
      </c>
      <c r="CA549">
        <v>1238.67962962963</v>
      </c>
      <c r="CB549">
        <v>1.24732777777778</v>
      </c>
      <c r="CC549">
        <v>1209.40555555556</v>
      </c>
      <c r="CD549">
        <v>23.6322222222222</v>
      </c>
      <c r="CE549">
        <v>1.89843074074074</v>
      </c>
      <c r="CF549">
        <v>1.8032537037037</v>
      </c>
      <c r="CG549">
        <v>16.6217185185185</v>
      </c>
      <c r="CH549">
        <v>15.8150111111111</v>
      </c>
      <c r="CI549">
        <v>2000.00888888889</v>
      </c>
      <c r="CJ549">
        <v>0.979993666666667</v>
      </c>
      <c r="CK549">
        <v>0.0200061777777778</v>
      </c>
      <c r="CL549">
        <v>0</v>
      </c>
      <c r="CM549">
        <v>2.49332592592593</v>
      </c>
      <c r="CN549">
        <v>0</v>
      </c>
      <c r="CO549">
        <v>3013.88777777778</v>
      </c>
      <c r="CP549">
        <v>16705.4518518518</v>
      </c>
      <c r="CQ549">
        <v>47.875</v>
      </c>
      <c r="CR549">
        <v>50.5736666666667</v>
      </c>
      <c r="CS549">
        <v>49</v>
      </c>
      <c r="CT549">
        <v>48.062</v>
      </c>
      <c r="CU549">
        <v>47.187</v>
      </c>
      <c r="CV549">
        <v>1959.99777777778</v>
      </c>
      <c r="CW549">
        <v>40.0111111111111</v>
      </c>
      <c r="CX549">
        <v>0</v>
      </c>
      <c r="CY549">
        <v>1656180549.6</v>
      </c>
      <c r="CZ549">
        <v>0</v>
      </c>
      <c r="DA549">
        <v>0</v>
      </c>
      <c r="DB549" t="s">
        <v>356</v>
      </c>
      <c r="DC549">
        <v>1656081796.1</v>
      </c>
      <c r="DD549">
        <v>1656081786.6</v>
      </c>
      <c r="DE549">
        <v>0</v>
      </c>
      <c r="DF549">
        <v>0.447</v>
      </c>
      <c r="DG549">
        <v>0.012</v>
      </c>
      <c r="DH549">
        <v>1.816</v>
      </c>
      <c r="DI549">
        <v>-0.091</v>
      </c>
      <c r="DJ549">
        <v>420</v>
      </c>
      <c r="DK549">
        <v>13</v>
      </c>
      <c r="DL549">
        <v>0.64</v>
      </c>
      <c r="DM549">
        <v>0.22</v>
      </c>
      <c r="DN549">
        <v>-50.798635</v>
      </c>
      <c r="DO549">
        <v>0.410672420262804</v>
      </c>
      <c r="DP549">
        <v>0.401570527771897</v>
      </c>
      <c r="DQ549">
        <v>0</v>
      </c>
      <c r="DR549">
        <v>1.26330125</v>
      </c>
      <c r="DS549">
        <v>-0.277450469043151</v>
      </c>
      <c r="DT549">
        <v>0.0275392197772105</v>
      </c>
      <c r="DU549">
        <v>0</v>
      </c>
      <c r="DV549">
        <v>0</v>
      </c>
      <c r="DW549">
        <v>2</v>
      </c>
      <c r="DX549" t="s">
        <v>357</v>
      </c>
      <c r="DY549">
        <v>2.79918</v>
      </c>
      <c r="DZ549">
        <v>2.71626</v>
      </c>
      <c r="EA549">
        <v>0.155364</v>
      </c>
      <c r="EB549">
        <v>0.159428</v>
      </c>
      <c r="EC549">
        <v>0.0885768</v>
      </c>
      <c r="ED549">
        <v>0.0848585</v>
      </c>
      <c r="EE549">
        <v>23474.5</v>
      </c>
      <c r="EF549">
        <v>20296.2</v>
      </c>
      <c r="EG549">
        <v>24918</v>
      </c>
      <c r="EH549">
        <v>23550.2</v>
      </c>
      <c r="EI549">
        <v>38852.7</v>
      </c>
      <c r="EJ549">
        <v>35725.2</v>
      </c>
      <c r="EK549">
        <v>45144.1</v>
      </c>
      <c r="EL549">
        <v>42080.9</v>
      </c>
      <c r="EM549">
        <v>1.6595</v>
      </c>
      <c r="EN549">
        <v>2.0594</v>
      </c>
      <c r="EO549">
        <v>-0.0609457</v>
      </c>
      <c r="EP549">
        <v>0</v>
      </c>
      <c r="EQ549">
        <v>29.5273</v>
      </c>
      <c r="ER549">
        <v>999.9</v>
      </c>
      <c r="ES549">
        <v>26.407</v>
      </c>
      <c r="ET549">
        <v>42.228</v>
      </c>
      <c r="EU549">
        <v>28.873</v>
      </c>
      <c r="EV549">
        <v>53.3985</v>
      </c>
      <c r="EW549">
        <v>33.5296</v>
      </c>
      <c r="EX549">
        <v>2</v>
      </c>
      <c r="EY549">
        <v>0.605155</v>
      </c>
      <c r="EZ549">
        <v>5.58346</v>
      </c>
      <c r="FA549">
        <v>20.1537</v>
      </c>
      <c r="FB549">
        <v>5.23256</v>
      </c>
      <c r="FC549">
        <v>11.992</v>
      </c>
      <c r="FD549">
        <v>4.9558</v>
      </c>
      <c r="FE549">
        <v>3.30398</v>
      </c>
      <c r="FF549">
        <v>9999</v>
      </c>
      <c r="FG549">
        <v>313.8</v>
      </c>
      <c r="FH549">
        <v>3965.9</v>
      </c>
      <c r="FI549">
        <v>9999</v>
      </c>
      <c r="FJ549">
        <v>1.86813</v>
      </c>
      <c r="FK549">
        <v>1.86401</v>
      </c>
      <c r="FL549">
        <v>1.87134</v>
      </c>
      <c r="FM549">
        <v>1.86258</v>
      </c>
      <c r="FN549">
        <v>1.86188</v>
      </c>
      <c r="FO549">
        <v>1.86818</v>
      </c>
      <c r="FP549">
        <v>1.85837</v>
      </c>
      <c r="FQ549">
        <v>1.86456</v>
      </c>
      <c r="FR549">
        <v>5</v>
      </c>
      <c r="FS549">
        <v>0</v>
      </c>
      <c r="FT549">
        <v>0</v>
      </c>
      <c r="FU549">
        <v>0</v>
      </c>
      <c r="FV549" t="s">
        <v>358</v>
      </c>
      <c r="FW549" t="s">
        <v>359</v>
      </c>
      <c r="FX549" t="s">
        <v>360</v>
      </c>
      <c r="FY549" t="s">
        <v>360</v>
      </c>
      <c r="FZ549" t="s">
        <v>360</v>
      </c>
      <c r="GA549" t="s">
        <v>360</v>
      </c>
      <c r="GB549">
        <v>0</v>
      </c>
      <c r="GC549">
        <v>100</v>
      </c>
      <c r="GD549">
        <v>100</v>
      </c>
      <c r="GE549">
        <v>2.54</v>
      </c>
      <c r="GF549">
        <v>0.0515</v>
      </c>
      <c r="GG549">
        <v>0.394990895927804</v>
      </c>
      <c r="GH549">
        <v>0.00311535208462502</v>
      </c>
      <c r="GI549">
        <v>-2.16445174003142e-06</v>
      </c>
      <c r="GJ549">
        <v>9.0383515404126e-10</v>
      </c>
      <c r="GK549">
        <v>0.0515542376217994</v>
      </c>
      <c r="GL549">
        <v>0</v>
      </c>
      <c r="GM549">
        <v>0</v>
      </c>
      <c r="GN549">
        <v>0</v>
      </c>
      <c r="GO549">
        <v>18</v>
      </c>
      <c r="GP549">
        <v>2154</v>
      </c>
      <c r="GQ549">
        <v>2</v>
      </c>
      <c r="GR549">
        <v>17</v>
      </c>
      <c r="GS549">
        <v>1645.9</v>
      </c>
      <c r="GT549">
        <v>1646.1</v>
      </c>
      <c r="GU549">
        <v>3.15308</v>
      </c>
      <c r="GV549">
        <v>2.38647</v>
      </c>
      <c r="GW549">
        <v>1.99829</v>
      </c>
      <c r="GX549">
        <v>2.65747</v>
      </c>
      <c r="GY549">
        <v>2.09351</v>
      </c>
      <c r="GZ549">
        <v>2.44263</v>
      </c>
      <c r="HA549">
        <v>46.0367</v>
      </c>
      <c r="HB549">
        <v>14.0007</v>
      </c>
      <c r="HC549">
        <v>18</v>
      </c>
      <c r="HD549">
        <v>400.585</v>
      </c>
      <c r="HE549">
        <v>672.732</v>
      </c>
      <c r="HF549">
        <v>23.002</v>
      </c>
      <c r="HG549">
        <v>34.8467</v>
      </c>
      <c r="HH549">
        <v>30.0008</v>
      </c>
      <c r="HI549">
        <v>34.6265</v>
      </c>
      <c r="HJ549">
        <v>34.6111</v>
      </c>
      <c r="HK549">
        <v>63.0998</v>
      </c>
      <c r="HL549">
        <v>15.2666</v>
      </c>
      <c r="HM549">
        <v>2.18951</v>
      </c>
      <c r="HN549">
        <v>23</v>
      </c>
      <c r="HO549">
        <v>1254.86</v>
      </c>
      <c r="HP549">
        <v>23.7376</v>
      </c>
      <c r="HQ549">
        <v>95.4725</v>
      </c>
      <c r="HR549">
        <v>98.875</v>
      </c>
    </row>
    <row r="550" spans="1:226">
      <c r="A550">
        <v>534</v>
      </c>
      <c r="B550">
        <v>1656180555.6</v>
      </c>
      <c r="C550">
        <v>10759.0999999046</v>
      </c>
      <c r="D550" t="s">
        <v>1431</v>
      </c>
      <c r="E550" t="s">
        <v>1432</v>
      </c>
      <c r="F550">
        <v>5</v>
      </c>
      <c r="G550" t="s">
        <v>1286</v>
      </c>
      <c r="H550" t="s">
        <v>354</v>
      </c>
      <c r="I550">
        <v>1656180547.81429</v>
      </c>
      <c r="J550">
        <f>(K550)/1000</f>
        <v>0</v>
      </c>
      <c r="K550">
        <f>IF(BF550, AN550, AH550)</f>
        <v>0</v>
      </c>
      <c r="L550">
        <f>IF(BF550, AI550, AG550)</f>
        <v>0</v>
      </c>
      <c r="M550">
        <f>BH550 - IF(AU550&gt;1, L550*BB550*100.0/(AW550*BV550), 0)</f>
        <v>0</v>
      </c>
      <c r="N550">
        <f>((T550-J550/2)*M550-L550)/(T550+J550/2)</f>
        <v>0</v>
      </c>
      <c r="O550">
        <f>N550*(BO550+BP550)/1000.0</f>
        <v>0</v>
      </c>
      <c r="P550">
        <f>(BH550 - IF(AU550&gt;1, L550*BB550*100.0/(AW550*BV550), 0))*(BO550+BP550)/1000.0</f>
        <v>0</v>
      </c>
      <c r="Q550">
        <f>2.0/((1/S550-1/R550)+SIGN(S550)*SQRT((1/S550-1/R550)*(1/S550-1/R550) + 4*BC550/((BC550+1)*(BC550+1))*(2*1/S550*1/R550-1/R550*1/R550)))</f>
        <v>0</v>
      </c>
      <c r="R550">
        <f>IF(LEFT(BD550,1)&lt;&gt;"0",IF(LEFT(BD550,1)="1",3.0,BE550),$D$5+$E$5*(BV550*BO550/($K$5*1000))+$F$5*(BV550*BO550/($K$5*1000))*MAX(MIN(BB550,$J$5),$I$5)*MAX(MIN(BB550,$J$5),$I$5)+$G$5*MAX(MIN(BB550,$J$5),$I$5)*(BV550*BO550/($K$5*1000))+$H$5*(BV550*BO550/($K$5*1000))*(BV550*BO550/($K$5*1000)))</f>
        <v>0</v>
      </c>
      <c r="S550">
        <f>J550*(1000-(1000*0.61365*exp(17.502*W550/(240.97+W550))/(BO550+BP550)+BJ550)/2)/(1000*0.61365*exp(17.502*W550/(240.97+W550))/(BO550+BP550)-BJ550)</f>
        <v>0</v>
      </c>
      <c r="T550">
        <f>1/((BC550+1)/(Q550/1.6)+1/(R550/1.37)) + BC550/((BC550+1)/(Q550/1.6) + BC550/(R550/1.37))</f>
        <v>0</v>
      </c>
      <c r="U550">
        <f>(AX550*BA550)</f>
        <v>0</v>
      </c>
      <c r="V550">
        <f>(BQ550+(U550+2*0.95*5.67E-8*(((BQ550+$B$7)+273)^4-(BQ550+273)^4)-44100*J550)/(1.84*29.3*R550+8*0.95*5.67E-8*(BQ550+273)^3))</f>
        <v>0</v>
      </c>
      <c r="W550">
        <f>($C$7*BR550+$D$7*BS550+$E$7*V550)</f>
        <v>0</v>
      </c>
      <c r="X550">
        <f>0.61365*exp(17.502*W550/(240.97+W550))</f>
        <v>0</v>
      </c>
      <c r="Y550">
        <f>(Z550/AA550*100)</f>
        <v>0</v>
      </c>
      <c r="Z550">
        <f>BJ550*(BO550+BP550)/1000</f>
        <v>0</v>
      </c>
      <c r="AA550">
        <f>0.61365*exp(17.502*BQ550/(240.97+BQ550))</f>
        <v>0</v>
      </c>
      <c r="AB550">
        <f>(X550-BJ550*(BO550+BP550)/1000)</f>
        <v>0</v>
      </c>
      <c r="AC550">
        <f>(-J550*44100)</f>
        <v>0</v>
      </c>
      <c r="AD550">
        <f>2*29.3*R550*0.92*(BQ550-W550)</f>
        <v>0</v>
      </c>
      <c r="AE550">
        <f>2*0.95*5.67E-8*(((BQ550+$B$7)+273)^4-(W550+273)^4)</f>
        <v>0</v>
      </c>
      <c r="AF550">
        <f>U550+AE550+AC550+AD550</f>
        <v>0</v>
      </c>
      <c r="AG550">
        <f>BN550*AU550*(BI550-BH550*(1000-AU550*BK550)/(1000-AU550*BJ550))/(100*BB550)</f>
        <v>0</v>
      </c>
      <c r="AH550">
        <f>1000*BN550*AU550*(BJ550-BK550)/(100*BB550*(1000-AU550*BJ550))</f>
        <v>0</v>
      </c>
      <c r="AI550">
        <f>(AJ550 - AK550 - BO550*1E3/(8.314*(BQ550+273.15)) * AM550/BN550 * AL550) * BN550/(100*BB550) * (1000 - BK550)/1000</f>
        <v>0</v>
      </c>
      <c r="AJ550">
        <v>1270.30517654266</v>
      </c>
      <c r="AK550">
        <v>1229.05096969697</v>
      </c>
      <c r="AL550">
        <v>3.43617126617255</v>
      </c>
      <c r="AM550">
        <v>66.8780440013379</v>
      </c>
      <c r="AN550">
        <f>(AP550 - AO550 + BO550*1E3/(8.314*(BQ550+273.15)) * AR550/BN550 * AQ550) * BN550/(100*BB550) * 1000/(1000 - AP550)</f>
        <v>0</v>
      </c>
      <c r="AO550">
        <v>23.6827149238981</v>
      </c>
      <c r="AP550">
        <v>24.8914888111888</v>
      </c>
      <c r="AQ550">
        <v>0.000136049767969747</v>
      </c>
      <c r="AR550">
        <v>78.9649868564254</v>
      </c>
      <c r="AS550">
        <v>37</v>
      </c>
      <c r="AT550">
        <v>7</v>
      </c>
      <c r="AU550">
        <f>IF(AS550*$H$13&gt;=AW550,1.0,(AW550/(AW550-AS550*$H$13)))</f>
        <v>0</v>
      </c>
      <c r="AV550">
        <f>(AU550-1)*100</f>
        <v>0</v>
      </c>
      <c r="AW550">
        <f>MAX(0,($B$13+$C$13*BV550)/(1+$D$13*BV550)*BO550/(BQ550+273)*$E$13)</f>
        <v>0</v>
      </c>
      <c r="AX550">
        <f>$B$11*BW550+$C$11*BX550+$F$11*CI550*(1-CL550)</f>
        <v>0</v>
      </c>
      <c r="AY550">
        <f>AX550*AZ550</f>
        <v>0</v>
      </c>
      <c r="AZ550">
        <f>($B$11*$D$9+$C$11*$D$9+$F$11*((CV550+CN550)/MAX(CV550+CN550+CW550, 0.1)*$I$9+CW550/MAX(CV550+CN550+CW550, 0.1)*$J$9))/($B$11+$C$11+$F$11)</f>
        <v>0</v>
      </c>
      <c r="BA550">
        <f>($B$11*$K$9+$C$11*$K$9+$F$11*((CV550+CN550)/MAX(CV550+CN550+CW550, 0.1)*$P$9+CW550/MAX(CV550+CN550+CW550, 0.1)*$Q$9))/($B$11+$C$11+$F$11)</f>
        <v>0</v>
      </c>
      <c r="BB550">
        <v>2.18</v>
      </c>
      <c r="BC550">
        <v>0.5</v>
      </c>
      <c r="BD550" t="s">
        <v>355</v>
      </c>
      <c r="BE550">
        <v>2</v>
      </c>
      <c r="BF550" t="b">
        <v>1</v>
      </c>
      <c r="BG550">
        <v>1656180547.81429</v>
      </c>
      <c r="BH550">
        <v>1174.18928571429</v>
      </c>
      <c r="BI550">
        <v>1225.19107142857</v>
      </c>
      <c r="BJ550">
        <v>24.8859857142857</v>
      </c>
      <c r="BK550">
        <v>23.6599214285714</v>
      </c>
      <c r="BL550">
        <v>1171.66071428571</v>
      </c>
      <c r="BM550">
        <v>24.8344428571429</v>
      </c>
      <c r="BN550">
        <v>500.023142857143</v>
      </c>
      <c r="BO550">
        <v>76.3053071428571</v>
      </c>
      <c r="BP550">
        <v>0.100011135714286</v>
      </c>
      <c r="BQ550">
        <v>28.1755464285714</v>
      </c>
      <c r="BR550">
        <v>28.5325464285714</v>
      </c>
      <c r="BS550">
        <v>999.9</v>
      </c>
      <c r="BT550">
        <v>0</v>
      </c>
      <c r="BU550">
        <v>0</v>
      </c>
      <c r="BV550">
        <v>9986.22571428571</v>
      </c>
      <c r="BW550">
        <v>0</v>
      </c>
      <c r="BX550">
        <v>2305.98285714286</v>
      </c>
      <c r="BY550">
        <v>-51.0028428571429</v>
      </c>
      <c r="BZ550">
        <v>1204.15642857143</v>
      </c>
      <c r="CA550">
        <v>1254.88321428571</v>
      </c>
      <c r="CB550">
        <v>1.22607392857143</v>
      </c>
      <c r="CC550">
        <v>1225.19107142857</v>
      </c>
      <c r="CD550">
        <v>23.6599214285714</v>
      </c>
      <c r="CE550">
        <v>1.89893321428571</v>
      </c>
      <c r="CF550">
        <v>1.8053775</v>
      </c>
      <c r="CG550">
        <v>16.6258857142857</v>
      </c>
      <c r="CH550">
        <v>15.8334142857143</v>
      </c>
      <c r="CI550">
        <v>1999.97857142857</v>
      </c>
      <c r="CJ550">
        <v>0.979993714285714</v>
      </c>
      <c r="CK550">
        <v>0.0200061285714286</v>
      </c>
      <c r="CL550">
        <v>0</v>
      </c>
      <c r="CM550">
        <v>2.50329642857143</v>
      </c>
      <c r="CN550">
        <v>0</v>
      </c>
      <c r="CO550">
        <v>3013.665</v>
      </c>
      <c r="CP550">
        <v>16705.2071428571</v>
      </c>
      <c r="CQ550">
        <v>47.875</v>
      </c>
      <c r="CR550">
        <v>50.589</v>
      </c>
      <c r="CS550">
        <v>49</v>
      </c>
      <c r="CT550">
        <v>48.062</v>
      </c>
      <c r="CU550">
        <v>47.187</v>
      </c>
      <c r="CV550">
        <v>1959.96857142857</v>
      </c>
      <c r="CW550">
        <v>40.01</v>
      </c>
      <c r="CX550">
        <v>0</v>
      </c>
      <c r="CY550">
        <v>1656180555</v>
      </c>
      <c r="CZ550">
        <v>0</v>
      </c>
      <c r="DA550">
        <v>0</v>
      </c>
      <c r="DB550" t="s">
        <v>356</v>
      </c>
      <c r="DC550">
        <v>1656081796.1</v>
      </c>
      <c r="DD550">
        <v>1656081786.6</v>
      </c>
      <c r="DE550">
        <v>0</v>
      </c>
      <c r="DF550">
        <v>0.447</v>
      </c>
      <c r="DG550">
        <v>0.012</v>
      </c>
      <c r="DH550">
        <v>1.816</v>
      </c>
      <c r="DI550">
        <v>-0.091</v>
      </c>
      <c r="DJ550">
        <v>420</v>
      </c>
      <c r="DK550">
        <v>13</v>
      </c>
      <c r="DL550">
        <v>0.64</v>
      </c>
      <c r="DM550">
        <v>0.22</v>
      </c>
      <c r="DN550">
        <v>-50.8807875</v>
      </c>
      <c r="DO550">
        <v>-2.91124390243887</v>
      </c>
      <c r="DP550">
        <v>0.389221333682713</v>
      </c>
      <c r="DQ550">
        <v>0</v>
      </c>
      <c r="DR550">
        <v>1.23738375</v>
      </c>
      <c r="DS550">
        <v>-0.283980675422143</v>
      </c>
      <c r="DT550">
        <v>0.0280408631899501</v>
      </c>
      <c r="DU550">
        <v>0</v>
      </c>
      <c r="DV550">
        <v>0</v>
      </c>
      <c r="DW550">
        <v>2</v>
      </c>
      <c r="DX550" t="s">
        <v>357</v>
      </c>
      <c r="DY550">
        <v>2.79897</v>
      </c>
      <c r="DZ550">
        <v>2.71628</v>
      </c>
      <c r="EA550">
        <v>0.156744</v>
      </c>
      <c r="EB550">
        <v>0.160753</v>
      </c>
      <c r="EC550">
        <v>0.0885746</v>
      </c>
      <c r="ED550">
        <v>0.0849084</v>
      </c>
      <c r="EE550">
        <v>23435.6</v>
      </c>
      <c r="EF550">
        <v>20263.8</v>
      </c>
      <c r="EG550">
        <v>24917.5</v>
      </c>
      <c r="EH550">
        <v>23549.8</v>
      </c>
      <c r="EI550">
        <v>38851.9</v>
      </c>
      <c r="EJ550">
        <v>35722.6</v>
      </c>
      <c r="EK550">
        <v>45143.1</v>
      </c>
      <c r="EL550">
        <v>42080</v>
      </c>
      <c r="EM550">
        <v>1.6592</v>
      </c>
      <c r="EN550">
        <v>2.05947</v>
      </c>
      <c r="EO550">
        <v>-0.0622645</v>
      </c>
      <c r="EP550">
        <v>0</v>
      </c>
      <c r="EQ550">
        <v>29.5308</v>
      </c>
      <c r="ER550">
        <v>999.9</v>
      </c>
      <c r="ES550">
        <v>26.431</v>
      </c>
      <c r="ET550">
        <v>42.238</v>
      </c>
      <c r="EU550">
        <v>28.9125</v>
      </c>
      <c r="EV550">
        <v>53.4985</v>
      </c>
      <c r="EW550">
        <v>33.6138</v>
      </c>
      <c r="EX550">
        <v>2</v>
      </c>
      <c r="EY550">
        <v>0.606019</v>
      </c>
      <c r="EZ550">
        <v>5.58872</v>
      </c>
      <c r="FA550">
        <v>20.1531</v>
      </c>
      <c r="FB550">
        <v>5.23301</v>
      </c>
      <c r="FC550">
        <v>11.992</v>
      </c>
      <c r="FD550">
        <v>4.95555</v>
      </c>
      <c r="FE550">
        <v>3.304</v>
      </c>
      <c r="FF550">
        <v>9999</v>
      </c>
      <c r="FG550">
        <v>313.8</v>
      </c>
      <c r="FH550">
        <v>3966.2</v>
      </c>
      <c r="FI550">
        <v>9999</v>
      </c>
      <c r="FJ550">
        <v>1.86813</v>
      </c>
      <c r="FK550">
        <v>1.86401</v>
      </c>
      <c r="FL550">
        <v>1.87134</v>
      </c>
      <c r="FM550">
        <v>1.86261</v>
      </c>
      <c r="FN550">
        <v>1.86188</v>
      </c>
      <c r="FO550">
        <v>1.86818</v>
      </c>
      <c r="FP550">
        <v>1.85837</v>
      </c>
      <c r="FQ550">
        <v>1.86457</v>
      </c>
      <c r="FR550">
        <v>5</v>
      </c>
      <c r="FS550">
        <v>0</v>
      </c>
      <c r="FT550">
        <v>0</v>
      </c>
      <c r="FU550">
        <v>0</v>
      </c>
      <c r="FV550" t="s">
        <v>358</v>
      </c>
      <c r="FW550" t="s">
        <v>359</v>
      </c>
      <c r="FX550" t="s">
        <v>360</v>
      </c>
      <c r="FY550" t="s">
        <v>360</v>
      </c>
      <c r="FZ550" t="s">
        <v>360</v>
      </c>
      <c r="GA550" t="s">
        <v>360</v>
      </c>
      <c r="GB550">
        <v>0</v>
      </c>
      <c r="GC550">
        <v>100</v>
      </c>
      <c r="GD550">
        <v>100</v>
      </c>
      <c r="GE550">
        <v>2.57</v>
      </c>
      <c r="GF550">
        <v>0.0516</v>
      </c>
      <c r="GG550">
        <v>0.394990895927804</v>
      </c>
      <c r="GH550">
        <v>0.00311535208462502</v>
      </c>
      <c r="GI550">
        <v>-2.16445174003142e-06</v>
      </c>
      <c r="GJ550">
        <v>9.0383515404126e-10</v>
      </c>
      <c r="GK550">
        <v>0.0515542376217994</v>
      </c>
      <c r="GL550">
        <v>0</v>
      </c>
      <c r="GM550">
        <v>0</v>
      </c>
      <c r="GN550">
        <v>0</v>
      </c>
      <c r="GO550">
        <v>18</v>
      </c>
      <c r="GP550">
        <v>2154</v>
      </c>
      <c r="GQ550">
        <v>2</v>
      </c>
      <c r="GR550">
        <v>17</v>
      </c>
      <c r="GS550">
        <v>1646</v>
      </c>
      <c r="GT550">
        <v>1646.2</v>
      </c>
      <c r="GU550">
        <v>3.18481</v>
      </c>
      <c r="GV550">
        <v>2.38892</v>
      </c>
      <c r="GW550">
        <v>1.99829</v>
      </c>
      <c r="GX550">
        <v>2.65747</v>
      </c>
      <c r="GY550">
        <v>2.09351</v>
      </c>
      <c r="GZ550">
        <v>2.40845</v>
      </c>
      <c r="HA550">
        <v>46.0657</v>
      </c>
      <c r="HB550">
        <v>13.9919</v>
      </c>
      <c r="HC550">
        <v>18</v>
      </c>
      <c r="HD550">
        <v>400.451</v>
      </c>
      <c r="HE550">
        <v>672.879</v>
      </c>
      <c r="HF550">
        <v>23.0014</v>
      </c>
      <c r="HG550">
        <v>34.8543</v>
      </c>
      <c r="HH550">
        <v>30.0009</v>
      </c>
      <c r="HI550">
        <v>34.6324</v>
      </c>
      <c r="HJ550">
        <v>34.6187</v>
      </c>
      <c r="HK550">
        <v>63.7226</v>
      </c>
      <c r="HL550">
        <v>14.996</v>
      </c>
      <c r="HM550">
        <v>2.18951</v>
      </c>
      <c r="HN550">
        <v>23</v>
      </c>
      <c r="HO550">
        <v>1276.74</v>
      </c>
      <c r="HP550">
        <v>23.8739</v>
      </c>
      <c r="HQ550">
        <v>95.4703</v>
      </c>
      <c r="HR550">
        <v>98.8731</v>
      </c>
    </row>
    <row r="551" spans="1:226">
      <c r="A551">
        <v>535</v>
      </c>
      <c r="B551">
        <v>1656180560.6</v>
      </c>
      <c r="C551">
        <v>10764.0999999046</v>
      </c>
      <c r="D551" t="s">
        <v>1433</v>
      </c>
      <c r="E551" t="s">
        <v>1434</v>
      </c>
      <c r="F551">
        <v>5</v>
      </c>
      <c r="G551" t="s">
        <v>1286</v>
      </c>
      <c r="H551" t="s">
        <v>354</v>
      </c>
      <c r="I551">
        <v>1656180553.1</v>
      </c>
      <c r="J551">
        <f>(K551)/1000</f>
        <v>0</v>
      </c>
      <c r="K551">
        <f>IF(BF551, AN551, AH551)</f>
        <v>0</v>
      </c>
      <c r="L551">
        <f>IF(BF551, AI551, AG551)</f>
        <v>0</v>
      </c>
      <c r="M551">
        <f>BH551 - IF(AU551&gt;1, L551*BB551*100.0/(AW551*BV551), 0)</f>
        <v>0</v>
      </c>
      <c r="N551">
        <f>((T551-J551/2)*M551-L551)/(T551+J551/2)</f>
        <v>0</v>
      </c>
      <c r="O551">
        <f>N551*(BO551+BP551)/1000.0</f>
        <v>0</v>
      </c>
      <c r="P551">
        <f>(BH551 - IF(AU551&gt;1, L551*BB551*100.0/(AW551*BV551), 0))*(BO551+BP551)/1000.0</f>
        <v>0</v>
      </c>
      <c r="Q551">
        <f>2.0/((1/S551-1/R551)+SIGN(S551)*SQRT((1/S551-1/R551)*(1/S551-1/R551) + 4*BC551/((BC551+1)*(BC551+1))*(2*1/S551*1/R551-1/R551*1/R551)))</f>
        <v>0</v>
      </c>
      <c r="R551">
        <f>IF(LEFT(BD551,1)&lt;&gt;"0",IF(LEFT(BD551,1)="1",3.0,BE551),$D$5+$E$5*(BV551*BO551/($K$5*1000))+$F$5*(BV551*BO551/($K$5*1000))*MAX(MIN(BB551,$J$5),$I$5)*MAX(MIN(BB551,$J$5),$I$5)+$G$5*MAX(MIN(BB551,$J$5),$I$5)*(BV551*BO551/($K$5*1000))+$H$5*(BV551*BO551/($K$5*1000))*(BV551*BO551/($K$5*1000)))</f>
        <v>0</v>
      </c>
      <c r="S551">
        <f>J551*(1000-(1000*0.61365*exp(17.502*W551/(240.97+W551))/(BO551+BP551)+BJ551)/2)/(1000*0.61365*exp(17.502*W551/(240.97+W551))/(BO551+BP551)-BJ551)</f>
        <v>0</v>
      </c>
      <c r="T551">
        <f>1/((BC551+1)/(Q551/1.6)+1/(R551/1.37)) + BC551/((BC551+1)/(Q551/1.6) + BC551/(R551/1.37))</f>
        <v>0</v>
      </c>
      <c r="U551">
        <f>(AX551*BA551)</f>
        <v>0</v>
      </c>
      <c r="V551">
        <f>(BQ551+(U551+2*0.95*5.67E-8*(((BQ551+$B$7)+273)^4-(BQ551+273)^4)-44100*J551)/(1.84*29.3*R551+8*0.95*5.67E-8*(BQ551+273)^3))</f>
        <v>0</v>
      </c>
      <c r="W551">
        <f>($C$7*BR551+$D$7*BS551+$E$7*V551)</f>
        <v>0</v>
      </c>
      <c r="X551">
        <f>0.61365*exp(17.502*W551/(240.97+W551))</f>
        <v>0</v>
      </c>
      <c r="Y551">
        <f>(Z551/AA551*100)</f>
        <v>0</v>
      </c>
      <c r="Z551">
        <f>BJ551*(BO551+BP551)/1000</f>
        <v>0</v>
      </c>
      <c r="AA551">
        <f>0.61365*exp(17.502*BQ551/(240.97+BQ551))</f>
        <v>0</v>
      </c>
      <c r="AB551">
        <f>(X551-BJ551*(BO551+BP551)/1000)</f>
        <v>0</v>
      </c>
      <c r="AC551">
        <f>(-J551*44100)</f>
        <v>0</v>
      </c>
      <c r="AD551">
        <f>2*29.3*R551*0.92*(BQ551-W551)</f>
        <v>0</v>
      </c>
      <c r="AE551">
        <f>2*0.95*5.67E-8*(((BQ551+$B$7)+273)^4-(W551+273)^4)</f>
        <v>0</v>
      </c>
      <c r="AF551">
        <f>U551+AE551+AC551+AD551</f>
        <v>0</v>
      </c>
      <c r="AG551">
        <f>BN551*AU551*(BI551-BH551*(1000-AU551*BK551)/(1000-AU551*BJ551))/(100*BB551)</f>
        <v>0</v>
      </c>
      <c r="AH551">
        <f>1000*BN551*AU551*(BJ551-BK551)/(100*BB551*(1000-AU551*BJ551))</f>
        <v>0</v>
      </c>
      <c r="AI551">
        <f>(AJ551 - AK551 - BO551*1E3/(8.314*(BQ551+273.15)) * AM551/BN551 * AL551) * BN551/(100*BB551) * (1000 - BK551)/1000</f>
        <v>0</v>
      </c>
      <c r="AJ551">
        <v>1287.58314434619</v>
      </c>
      <c r="AK551">
        <v>1246.19618181818</v>
      </c>
      <c r="AL551">
        <v>3.41089252217977</v>
      </c>
      <c r="AM551">
        <v>66.8780440013379</v>
      </c>
      <c r="AN551">
        <f>(AP551 - AO551 + BO551*1E3/(8.314*(BQ551+273.15)) * AR551/BN551 * AQ551) * BN551/(100*BB551) * 1000/(1000 - AP551)</f>
        <v>0</v>
      </c>
      <c r="AO551">
        <v>23.709715848268</v>
      </c>
      <c r="AP551">
        <v>24.8953013986014</v>
      </c>
      <c r="AQ551">
        <v>-5.22004461357626e-05</v>
      </c>
      <c r="AR551">
        <v>78.9649868564254</v>
      </c>
      <c r="AS551">
        <v>37</v>
      </c>
      <c r="AT551">
        <v>7</v>
      </c>
      <c r="AU551">
        <f>IF(AS551*$H$13&gt;=AW551,1.0,(AW551/(AW551-AS551*$H$13)))</f>
        <v>0</v>
      </c>
      <c r="AV551">
        <f>(AU551-1)*100</f>
        <v>0</v>
      </c>
      <c r="AW551">
        <f>MAX(0,($B$13+$C$13*BV551)/(1+$D$13*BV551)*BO551/(BQ551+273)*$E$13)</f>
        <v>0</v>
      </c>
      <c r="AX551">
        <f>$B$11*BW551+$C$11*BX551+$F$11*CI551*(1-CL551)</f>
        <v>0</v>
      </c>
      <c r="AY551">
        <f>AX551*AZ551</f>
        <v>0</v>
      </c>
      <c r="AZ551">
        <f>($B$11*$D$9+$C$11*$D$9+$F$11*((CV551+CN551)/MAX(CV551+CN551+CW551, 0.1)*$I$9+CW551/MAX(CV551+CN551+CW551, 0.1)*$J$9))/($B$11+$C$11+$F$11)</f>
        <v>0</v>
      </c>
      <c r="BA551">
        <f>($B$11*$K$9+$C$11*$K$9+$F$11*((CV551+CN551)/MAX(CV551+CN551+CW551, 0.1)*$P$9+CW551/MAX(CV551+CN551+CW551, 0.1)*$Q$9))/($B$11+$C$11+$F$11)</f>
        <v>0</v>
      </c>
      <c r="BB551">
        <v>2.18</v>
      </c>
      <c r="BC551">
        <v>0.5</v>
      </c>
      <c r="BD551" t="s">
        <v>355</v>
      </c>
      <c r="BE551">
        <v>2</v>
      </c>
      <c r="BF551" t="b">
        <v>1</v>
      </c>
      <c r="BG551">
        <v>1656180553.1</v>
      </c>
      <c r="BH551">
        <v>1191.77666666667</v>
      </c>
      <c r="BI551">
        <v>1243.01037037037</v>
      </c>
      <c r="BJ551">
        <v>24.8906555555556</v>
      </c>
      <c r="BK551">
        <v>23.6993259259259</v>
      </c>
      <c r="BL551">
        <v>1189.21777777778</v>
      </c>
      <c r="BM551">
        <v>24.8391111111111</v>
      </c>
      <c r="BN551">
        <v>500.016518518519</v>
      </c>
      <c r="BO551">
        <v>76.3054851851852</v>
      </c>
      <c r="BP551">
        <v>0.1000065</v>
      </c>
      <c r="BQ551">
        <v>28.1799333333333</v>
      </c>
      <c r="BR551">
        <v>28.5294037037037</v>
      </c>
      <c r="BS551">
        <v>999.9</v>
      </c>
      <c r="BT551">
        <v>0</v>
      </c>
      <c r="BU551">
        <v>0</v>
      </c>
      <c r="BV551">
        <v>9981.52925925926</v>
      </c>
      <c r="BW551">
        <v>0</v>
      </c>
      <c r="BX551">
        <v>2304.13074074074</v>
      </c>
      <c r="BY551">
        <v>-51.2336555555556</v>
      </c>
      <c r="BZ551">
        <v>1222.19888888889</v>
      </c>
      <c r="CA551">
        <v>1273.18592592593</v>
      </c>
      <c r="CB551">
        <v>1.19133333333333</v>
      </c>
      <c r="CC551">
        <v>1243.01037037037</v>
      </c>
      <c r="CD551">
        <v>23.6993259259259</v>
      </c>
      <c r="CE551">
        <v>1.89929407407407</v>
      </c>
      <c r="CF551">
        <v>1.80838925925926</v>
      </c>
      <c r="CG551">
        <v>16.6288740740741</v>
      </c>
      <c r="CH551">
        <v>15.8594740740741</v>
      </c>
      <c r="CI551">
        <v>1999.98074074074</v>
      </c>
      <c r="CJ551">
        <v>0.979993555555555</v>
      </c>
      <c r="CK551">
        <v>0.0200062925925926</v>
      </c>
      <c r="CL551">
        <v>0</v>
      </c>
      <c r="CM551">
        <v>2.51428888888889</v>
      </c>
      <c r="CN551">
        <v>0</v>
      </c>
      <c r="CO551">
        <v>3013.57222222222</v>
      </c>
      <c r="CP551">
        <v>16705.2185185185</v>
      </c>
      <c r="CQ551">
        <v>47.875</v>
      </c>
      <c r="CR551">
        <v>50.6063333333333</v>
      </c>
      <c r="CS551">
        <v>49</v>
      </c>
      <c r="CT551">
        <v>48.062</v>
      </c>
      <c r="CU551">
        <v>47.187</v>
      </c>
      <c r="CV551">
        <v>1959.97037037037</v>
      </c>
      <c r="CW551">
        <v>40.0103703703704</v>
      </c>
      <c r="CX551">
        <v>0</v>
      </c>
      <c r="CY551">
        <v>1656180559.8</v>
      </c>
      <c r="CZ551">
        <v>0</v>
      </c>
      <c r="DA551">
        <v>0</v>
      </c>
      <c r="DB551" t="s">
        <v>356</v>
      </c>
      <c r="DC551">
        <v>1656081796.1</v>
      </c>
      <c r="DD551">
        <v>1656081786.6</v>
      </c>
      <c r="DE551">
        <v>0</v>
      </c>
      <c r="DF551">
        <v>0.447</v>
      </c>
      <c r="DG551">
        <v>0.012</v>
      </c>
      <c r="DH551">
        <v>1.816</v>
      </c>
      <c r="DI551">
        <v>-0.091</v>
      </c>
      <c r="DJ551">
        <v>420</v>
      </c>
      <c r="DK551">
        <v>13</v>
      </c>
      <c r="DL551">
        <v>0.64</v>
      </c>
      <c r="DM551">
        <v>0.22</v>
      </c>
      <c r="DN551">
        <v>-51.05151</v>
      </c>
      <c r="DO551">
        <v>-2.17550769230763</v>
      </c>
      <c r="DP551">
        <v>0.330501343265046</v>
      </c>
      <c r="DQ551">
        <v>0</v>
      </c>
      <c r="DR551">
        <v>1.2155805</v>
      </c>
      <c r="DS551">
        <v>-0.348324652908073</v>
      </c>
      <c r="DT551">
        <v>0.0347088803442289</v>
      </c>
      <c r="DU551">
        <v>0</v>
      </c>
      <c r="DV551">
        <v>0</v>
      </c>
      <c r="DW551">
        <v>2</v>
      </c>
      <c r="DX551" t="s">
        <v>357</v>
      </c>
      <c r="DY551">
        <v>2.79906</v>
      </c>
      <c r="DZ551">
        <v>2.71642</v>
      </c>
      <c r="EA551">
        <v>0.158103</v>
      </c>
      <c r="EB551">
        <v>0.162122</v>
      </c>
      <c r="EC551">
        <v>0.0885866</v>
      </c>
      <c r="ED551">
        <v>0.0851016</v>
      </c>
      <c r="EE551">
        <v>23396.9</v>
      </c>
      <c r="EF551">
        <v>20230</v>
      </c>
      <c r="EG551">
        <v>24916.6</v>
      </c>
      <c r="EH551">
        <v>23549</v>
      </c>
      <c r="EI551">
        <v>38850.4</v>
      </c>
      <c r="EJ551">
        <v>35714.2</v>
      </c>
      <c r="EK551">
        <v>45141.9</v>
      </c>
      <c r="EL551">
        <v>42079.1</v>
      </c>
      <c r="EM551">
        <v>1.65947</v>
      </c>
      <c r="EN551">
        <v>2.05957</v>
      </c>
      <c r="EO551">
        <v>-0.0627339</v>
      </c>
      <c r="EP551">
        <v>0</v>
      </c>
      <c r="EQ551">
        <v>29.5332</v>
      </c>
      <c r="ER551">
        <v>999.9</v>
      </c>
      <c r="ES551">
        <v>26.431</v>
      </c>
      <c r="ET551">
        <v>42.228</v>
      </c>
      <c r="EU551">
        <v>28.8997</v>
      </c>
      <c r="EV551">
        <v>53.4784</v>
      </c>
      <c r="EW551">
        <v>33.5897</v>
      </c>
      <c r="EX551">
        <v>2</v>
      </c>
      <c r="EY551">
        <v>0.606997</v>
      </c>
      <c r="EZ551">
        <v>5.59339</v>
      </c>
      <c r="FA551">
        <v>20.153</v>
      </c>
      <c r="FB551">
        <v>5.23361</v>
      </c>
      <c r="FC551">
        <v>11.992</v>
      </c>
      <c r="FD551">
        <v>4.9556</v>
      </c>
      <c r="FE551">
        <v>3.30395</v>
      </c>
      <c r="FF551">
        <v>9999</v>
      </c>
      <c r="FG551">
        <v>313.8</v>
      </c>
      <c r="FH551">
        <v>3966.2</v>
      </c>
      <c r="FI551">
        <v>9999</v>
      </c>
      <c r="FJ551">
        <v>1.86813</v>
      </c>
      <c r="FK551">
        <v>1.86401</v>
      </c>
      <c r="FL551">
        <v>1.87134</v>
      </c>
      <c r="FM551">
        <v>1.86261</v>
      </c>
      <c r="FN551">
        <v>1.86188</v>
      </c>
      <c r="FO551">
        <v>1.86817</v>
      </c>
      <c r="FP551">
        <v>1.85837</v>
      </c>
      <c r="FQ551">
        <v>1.86457</v>
      </c>
      <c r="FR551">
        <v>5</v>
      </c>
      <c r="FS551">
        <v>0</v>
      </c>
      <c r="FT551">
        <v>0</v>
      </c>
      <c r="FU551">
        <v>0</v>
      </c>
      <c r="FV551" t="s">
        <v>358</v>
      </c>
      <c r="FW551" t="s">
        <v>359</v>
      </c>
      <c r="FX551" t="s">
        <v>360</v>
      </c>
      <c r="FY551" t="s">
        <v>360</v>
      </c>
      <c r="FZ551" t="s">
        <v>360</v>
      </c>
      <c r="GA551" t="s">
        <v>360</v>
      </c>
      <c r="GB551">
        <v>0</v>
      </c>
      <c r="GC551">
        <v>100</v>
      </c>
      <c r="GD551">
        <v>100</v>
      </c>
      <c r="GE551">
        <v>2.61</v>
      </c>
      <c r="GF551">
        <v>0.0515</v>
      </c>
      <c r="GG551">
        <v>0.394990895927804</v>
      </c>
      <c r="GH551">
        <v>0.00311535208462502</v>
      </c>
      <c r="GI551">
        <v>-2.16445174003142e-06</v>
      </c>
      <c r="GJ551">
        <v>9.0383515404126e-10</v>
      </c>
      <c r="GK551">
        <v>0.0515542376217994</v>
      </c>
      <c r="GL551">
        <v>0</v>
      </c>
      <c r="GM551">
        <v>0</v>
      </c>
      <c r="GN551">
        <v>0</v>
      </c>
      <c r="GO551">
        <v>18</v>
      </c>
      <c r="GP551">
        <v>2154</v>
      </c>
      <c r="GQ551">
        <v>2</v>
      </c>
      <c r="GR551">
        <v>17</v>
      </c>
      <c r="GS551">
        <v>1646.1</v>
      </c>
      <c r="GT551">
        <v>1646.2</v>
      </c>
      <c r="GU551">
        <v>3.21899</v>
      </c>
      <c r="GV551">
        <v>2.39014</v>
      </c>
      <c r="GW551">
        <v>1.99829</v>
      </c>
      <c r="GX551">
        <v>2.65747</v>
      </c>
      <c r="GY551">
        <v>2.09351</v>
      </c>
      <c r="GZ551">
        <v>2.35352</v>
      </c>
      <c r="HA551">
        <v>46.0657</v>
      </c>
      <c r="HB551">
        <v>13.9919</v>
      </c>
      <c r="HC551">
        <v>18</v>
      </c>
      <c r="HD551">
        <v>400.654</v>
      </c>
      <c r="HE551">
        <v>673.055</v>
      </c>
      <c r="HF551">
        <v>23.001</v>
      </c>
      <c r="HG551">
        <v>34.8626</v>
      </c>
      <c r="HH551">
        <v>30.0009</v>
      </c>
      <c r="HI551">
        <v>34.6406</v>
      </c>
      <c r="HJ551">
        <v>34.6268</v>
      </c>
      <c r="HK551">
        <v>64.4128</v>
      </c>
      <c r="HL551">
        <v>14.6879</v>
      </c>
      <c r="HM551">
        <v>2.18951</v>
      </c>
      <c r="HN551">
        <v>23</v>
      </c>
      <c r="HO551">
        <v>1290.14</v>
      </c>
      <c r="HP551">
        <v>23.9277</v>
      </c>
      <c r="HQ551">
        <v>95.4675</v>
      </c>
      <c r="HR551">
        <v>98.8706</v>
      </c>
    </row>
    <row r="552" spans="1:226">
      <c r="A552">
        <v>536</v>
      </c>
      <c r="B552">
        <v>1656180565.6</v>
      </c>
      <c r="C552">
        <v>10769.0999999046</v>
      </c>
      <c r="D552" t="s">
        <v>1435</v>
      </c>
      <c r="E552" t="s">
        <v>1436</v>
      </c>
      <c r="F552">
        <v>5</v>
      </c>
      <c r="G552" t="s">
        <v>1286</v>
      </c>
      <c r="H552" t="s">
        <v>354</v>
      </c>
      <c r="I552">
        <v>1656180557.81429</v>
      </c>
      <c r="J552">
        <f>(K552)/1000</f>
        <v>0</v>
      </c>
      <c r="K552">
        <f>IF(BF552, AN552, AH552)</f>
        <v>0</v>
      </c>
      <c r="L552">
        <f>IF(BF552, AI552, AG552)</f>
        <v>0</v>
      </c>
      <c r="M552">
        <f>BH552 - IF(AU552&gt;1, L552*BB552*100.0/(AW552*BV552), 0)</f>
        <v>0</v>
      </c>
      <c r="N552">
        <f>((T552-J552/2)*M552-L552)/(T552+J552/2)</f>
        <v>0</v>
      </c>
      <c r="O552">
        <f>N552*(BO552+BP552)/1000.0</f>
        <v>0</v>
      </c>
      <c r="P552">
        <f>(BH552 - IF(AU552&gt;1, L552*BB552*100.0/(AW552*BV552), 0))*(BO552+BP552)/1000.0</f>
        <v>0</v>
      </c>
      <c r="Q552">
        <f>2.0/((1/S552-1/R552)+SIGN(S552)*SQRT((1/S552-1/R552)*(1/S552-1/R552) + 4*BC552/((BC552+1)*(BC552+1))*(2*1/S552*1/R552-1/R552*1/R552)))</f>
        <v>0</v>
      </c>
      <c r="R552">
        <f>IF(LEFT(BD552,1)&lt;&gt;"0",IF(LEFT(BD552,1)="1",3.0,BE552),$D$5+$E$5*(BV552*BO552/($K$5*1000))+$F$5*(BV552*BO552/($K$5*1000))*MAX(MIN(BB552,$J$5),$I$5)*MAX(MIN(BB552,$J$5),$I$5)+$G$5*MAX(MIN(BB552,$J$5),$I$5)*(BV552*BO552/($K$5*1000))+$H$5*(BV552*BO552/($K$5*1000))*(BV552*BO552/($K$5*1000)))</f>
        <v>0</v>
      </c>
      <c r="S552">
        <f>J552*(1000-(1000*0.61365*exp(17.502*W552/(240.97+W552))/(BO552+BP552)+BJ552)/2)/(1000*0.61365*exp(17.502*W552/(240.97+W552))/(BO552+BP552)-BJ552)</f>
        <v>0</v>
      </c>
      <c r="T552">
        <f>1/((BC552+1)/(Q552/1.6)+1/(R552/1.37)) + BC552/((BC552+1)/(Q552/1.6) + BC552/(R552/1.37))</f>
        <v>0</v>
      </c>
      <c r="U552">
        <f>(AX552*BA552)</f>
        <v>0</v>
      </c>
      <c r="V552">
        <f>(BQ552+(U552+2*0.95*5.67E-8*(((BQ552+$B$7)+273)^4-(BQ552+273)^4)-44100*J552)/(1.84*29.3*R552+8*0.95*5.67E-8*(BQ552+273)^3))</f>
        <v>0</v>
      </c>
      <c r="W552">
        <f>($C$7*BR552+$D$7*BS552+$E$7*V552)</f>
        <v>0</v>
      </c>
      <c r="X552">
        <f>0.61365*exp(17.502*W552/(240.97+W552))</f>
        <v>0</v>
      </c>
      <c r="Y552">
        <f>(Z552/AA552*100)</f>
        <v>0</v>
      </c>
      <c r="Z552">
        <f>BJ552*(BO552+BP552)/1000</f>
        <v>0</v>
      </c>
      <c r="AA552">
        <f>0.61365*exp(17.502*BQ552/(240.97+BQ552))</f>
        <v>0</v>
      </c>
      <c r="AB552">
        <f>(X552-BJ552*(BO552+BP552)/1000)</f>
        <v>0</v>
      </c>
      <c r="AC552">
        <f>(-J552*44100)</f>
        <v>0</v>
      </c>
      <c r="AD552">
        <f>2*29.3*R552*0.92*(BQ552-W552)</f>
        <v>0</v>
      </c>
      <c r="AE552">
        <f>2*0.95*5.67E-8*(((BQ552+$B$7)+273)^4-(W552+273)^4)</f>
        <v>0</v>
      </c>
      <c r="AF552">
        <f>U552+AE552+AC552+AD552</f>
        <v>0</v>
      </c>
      <c r="AG552">
        <f>BN552*AU552*(BI552-BH552*(1000-AU552*BK552)/(1000-AU552*BJ552))/(100*BB552)</f>
        <v>0</v>
      </c>
      <c r="AH552">
        <f>1000*BN552*AU552*(BJ552-BK552)/(100*BB552*(1000-AU552*BJ552))</f>
        <v>0</v>
      </c>
      <c r="AI552">
        <f>(AJ552 - AK552 - BO552*1E3/(8.314*(BQ552+273.15)) * AM552/BN552 * AL552) * BN552/(100*BB552) * (1000 - BK552)/1000</f>
        <v>0</v>
      </c>
      <c r="AJ552">
        <v>1305.02310359814</v>
      </c>
      <c r="AK552">
        <v>1263.716</v>
      </c>
      <c r="AL552">
        <v>3.51502513485335</v>
      </c>
      <c r="AM552">
        <v>66.8780440013379</v>
      </c>
      <c r="AN552">
        <f>(AP552 - AO552 + BO552*1E3/(8.314*(BQ552+273.15)) * AR552/BN552 * AQ552) * BN552/(100*BB552) * 1000/(1000 - AP552)</f>
        <v>0</v>
      </c>
      <c r="AO552">
        <v>23.7840370068634</v>
      </c>
      <c r="AP552">
        <v>24.9158825174825</v>
      </c>
      <c r="AQ552">
        <v>0.000220367659910524</v>
      </c>
      <c r="AR552">
        <v>78.9649868564254</v>
      </c>
      <c r="AS552">
        <v>37</v>
      </c>
      <c r="AT552">
        <v>7</v>
      </c>
      <c r="AU552">
        <f>IF(AS552*$H$13&gt;=AW552,1.0,(AW552/(AW552-AS552*$H$13)))</f>
        <v>0</v>
      </c>
      <c r="AV552">
        <f>(AU552-1)*100</f>
        <v>0</v>
      </c>
      <c r="AW552">
        <f>MAX(0,($B$13+$C$13*BV552)/(1+$D$13*BV552)*BO552/(BQ552+273)*$E$13)</f>
        <v>0</v>
      </c>
      <c r="AX552">
        <f>$B$11*BW552+$C$11*BX552+$F$11*CI552*(1-CL552)</f>
        <v>0</v>
      </c>
      <c r="AY552">
        <f>AX552*AZ552</f>
        <v>0</v>
      </c>
      <c r="AZ552">
        <f>($B$11*$D$9+$C$11*$D$9+$F$11*((CV552+CN552)/MAX(CV552+CN552+CW552, 0.1)*$I$9+CW552/MAX(CV552+CN552+CW552, 0.1)*$J$9))/($B$11+$C$11+$F$11)</f>
        <v>0</v>
      </c>
      <c r="BA552">
        <f>($B$11*$K$9+$C$11*$K$9+$F$11*((CV552+CN552)/MAX(CV552+CN552+CW552, 0.1)*$P$9+CW552/MAX(CV552+CN552+CW552, 0.1)*$Q$9))/($B$11+$C$11+$F$11)</f>
        <v>0</v>
      </c>
      <c r="BB552">
        <v>2.18</v>
      </c>
      <c r="BC552">
        <v>0.5</v>
      </c>
      <c r="BD552" t="s">
        <v>355</v>
      </c>
      <c r="BE552">
        <v>2</v>
      </c>
      <c r="BF552" t="b">
        <v>1</v>
      </c>
      <c r="BG552">
        <v>1656180557.81429</v>
      </c>
      <c r="BH552">
        <v>1207.59642857143</v>
      </c>
      <c r="BI552">
        <v>1258.96642857143</v>
      </c>
      <c r="BJ552">
        <v>24.8968214285714</v>
      </c>
      <c r="BK552">
        <v>23.7411785714286</v>
      </c>
      <c r="BL552">
        <v>1205.01</v>
      </c>
      <c r="BM552">
        <v>24.8452785714286</v>
      </c>
      <c r="BN552">
        <v>500.007071428571</v>
      </c>
      <c r="BO552">
        <v>76.3058642857143</v>
      </c>
      <c r="BP552">
        <v>0.0999871428571429</v>
      </c>
      <c r="BQ552">
        <v>28.1878892857143</v>
      </c>
      <c r="BR552">
        <v>28.4973035714286</v>
      </c>
      <c r="BS552">
        <v>999.9</v>
      </c>
      <c r="BT552">
        <v>0</v>
      </c>
      <c r="BU552">
        <v>0</v>
      </c>
      <c r="BV552">
        <v>9982.27642857143</v>
      </c>
      <c r="BW552">
        <v>0</v>
      </c>
      <c r="BX552">
        <v>2302.24357142857</v>
      </c>
      <c r="BY552">
        <v>-51.3691928571429</v>
      </c>
      <c r="BZ552">
        <v>1238.43071428571</v>
      </c>
      <c r="CA552">
        <v>1289.585</v>
      </c>
      <c r="CB552">
        <v>1.15564142857143</v>
      </c>
      <c r="CC552">
        <v>1258.96642857143</v>
      </c>
      <c r="CD552">
        <v>23.7411785714286</v>
      </c>
      <c r="CE552">
        <v>1.89977392857143</v>
      </c>
      <c r="CF552">
        <v>1.81159178571429</v>
      </c>
      <c r="CG552">
        <v>16.6328535714286</v>
      </c>
      <c r="CH552">
        <v>15.8871357142857</v>
      </c>
      <c r="CI552">
        <v>1999.97857142857</v>
      </c>
      <c r="CJ552">
        <v>0.9799935</v>
      </c>
      <c r="CK552">
        <v>0.02000635</v>
      </c>
      <c r="CL552">
        <v>0</v>
      </c>
      <c r="CM552">
        <v>2.51258214285714</v>
      </c>
      <c r="CN552">
        <v>0</v>
      </c>
      <c r="CO552">
        <v>3013.46357142857</v>
      </c>
      <c r="CP552">
        <v>16705.2</v>
      </c>
      <c r="CQ552">
        <v>47.875</v>
      </c>
      <c r="CR552">
        <v>50.6205</v>
      </c>
      <c r="CS552">
        <v>49</v>
      </c>
      <c r="CT552">
        <v>48.062</v>
      </c>
      <c r="CU552">
        <v>47.187</v>
      </c>
      <c r="CV552">
        <v>1959.96821428571</v>
      </c>
      <c r="CW552">
        <v>40.0103571428571</v>
      </c>
      <c r="CX552">
        <v>0</v>
      </c>
      <c r="CY552">
        <v>1656180564.6</v>
      </c>
      <c r="CZ552">
        <v>0</v>
      </c>
      <c r="DA552">
        <v>0</v>
      </c>
      <c r="DB552" t="s">
        <v>356</v>
      </c>
      <c r="DC552">
        <v>1656081796.1</v>
      </c>
      <c r="DD552">
        <v>1656081786.6</v>
      </c>
      <c r="DE552">
        <v>0</v>
      </c>
      <c r="DF552">
        <v>0.447</v>
      </c>
      <c r="DG552">
        <v>0.012</v>
      </c>
      <c r="DH552">
        <v>1.816</v>
      </c>
      <c r="DI552">
        <v>-0.091</v>
      </c>
      <c r="DJ552">
        <v>420</v>
      </c>
      <c r="DK552">
        <v>13</v>
      </c>
      <c r="DL552">
        <v>0.64</v>
      </c>
      <c r="DM552">
        <v>0.22</v>
      </c>
      <c r="DN552">
        <v>-51.27959</v>
      </c>
      <c r="DO552">
        <v>-2.01770431519702</v>
      </c>
      <c r="DP552">
        <v>0.27786994781732</v>
      </c>
      <c r="DQ552">
        <v>0</v>
      </c>
      <c r="DR552">
        <v>1.171391</v>
      </c>
      <c r="DS552">
        <v>-0.46284225140713</v>
      </c>
      <c r="DT552">
        <v>0.0462427547189827</v>
      </c>
      <c r="DU552">
        <v>0</v>
      </c>
      <c r="DV552">
        <v>0</v>
      </c>
      <c r="DW552">
        <v>2</v>
      </c>
      <c r="DX552" t="s">
        <v>357</v>
      </c>
      <c r="DY552">
        <v>2.799</v>
      </c>
      <c r="DZ552">
        <v>2.71642</v>
      </c>
      <c r="EA552">
        <v>0.159475</v>
      </c>
      <c r="EB552">
        <v>0.163462</v>
      </c>
      <c r="EC552">
        <v>0.0886378</v>
      </c>
      <c r="ED552">
        <v>0.0852254</v>
      </c>
      <c r="EE552">
        <v>23358.5</v>
      </c>
      <c r="EF552">
        <v>20197.3</v>
      </c>
      <c r="EG552">
        <v>24916.4</v>
      </c>
      <c r="EH552">
        <v>23548.6</v>
      </c>
      <c r="EI552">
        <v>38847.8</v>
      </c>
      <c r="EJ552">
        <v>35708.9</v>
      </c>
      <c r="EK552">
        <v>45141.3</v>
      </c>
      <c r="EL552">
        <v>42078.5</v>
      </c>
      <c r="EM552">
        <v>1.65937</v>
      </c>
      <c r="EN552">
        <v>2.05925</v>
      </c>
      <c r="EO552">
        <v>-0.0672713</v>
      </c>
      <c r="EP552">
        <v>0</v>
      </c>
      <c r="EQ552">
        <v>29.5349</v>
      </c>
      <c r="ER552">
        <v>999.9</v>
      </c>
      <c r="ES552">
        <v>26.431</v>
      </c>
      <c r="ET552">
        <v>42.248</v>
      </c>
      <c r="EU552">
        <v>28.9304</v>
      </c>
      <c r="EV552">
        <v>53.6384</v>
      </c>
      <c r="EW552">
        <v>33.4696</v>
      </c>
      <c r="EX552">
        <v>2</v>
      </c>
      <c r="EY552">
        <v>0.607693</v>
      </c>
      <c r="EZ552">
        <v>5.58694</v>
      </c>
      <c r="FA552">
        <v>20.1532</v>
      </c>
      <c r="FB552">
        <v>5.23331</v>
      </c>
      <c r="FC552">
        <v>11.992</v>
      </c>
      <c r="FD552">
        <v>4.9556</v>
      </c>
      <c r="FE552">
        <v>3.30398</v>
      </c>
      <c r="FF552">
        <v>9999</v>
      </c>
      <c r="FG552">
        <v>313.9</v>
      </c>
      <c r="FH552">
        <v>3966.5</v>
      </c>
      <c r="FI552">
        <v>9999</v>
      </c>
      <c r="FJ552">
        <v>1.86813</v>
      </c>
      <c r="FK552">
        <v>1.86401</v>
      </c>
      <c r="FL552">
        <v>1.87134</v>
      </c>
      <c r="FM552">
        <v>1.86262</v>
      </c>
      <c r="FN552">
        <v>1.86188</v>
      </c>
      <c r="FO552">
        <v>1.86815</v>
      </c>
      <c r="FP552">
        <v>1.85837</v>
      </c>
      <c r="FQ552">
        <v>1.86456</v>
      </c>
      <c r="FR552">
        <v>5</v>
      </c>
      <c r="FS552">
        <v>0</v>
      </c>
      <c r="FT552">
        <v>0</v>
      </c>
      <c r="FU552">
        <v>0</v>
      </c>
      <c r="FV552" t="s">
        <v>358</v>
      </c>
      <c r="FW552" t="s">
        <v>359</v>
      </c>
      <c r="FX552" t="s">
        <v>360</v>
      </c>
      <c r="FY552" t="s">
        <v>360</v>
      </c>
      <c r="FZ552" t="s">
        <v>360</v>
      </c>
      <c r="GA552" t="s">
        <v>360</v>
      </c>
      <c r="GB552">
        <v>0</v>
      </c>
      <c r="GC552">
        <v>100</v>
      </c>
      <c r="GD552">
        <v>100</v>
      </c>
      <c r="GE552">
        <v>2.63</v>
      </c>
      <c r="GF552">
        <v>0.0515</v>
      </c>
      <c r="GG552">
        <v>0.394990895927804</v>
      </c>
      <c r="GH552">
        <v>0.00311535208462502</v>
      </c>
      <c r="GI552">
        <v>-2.16445174003142e-06</v>
      </c>
      <c r="GJ552">
        <v>9.0383515404126e-10</v>
      </c>
      <c r="GK552">
        <v>0.0515542376217994</v>
      </c>
      <c r="GL552">
        <v>0</v>
      </c>
      <c r="GM552">
        <v>0</v>
      </c>
      <c r="GN552">
        <v>0</v>
      </c>
      <c r="GO552">
        <v>18</v>
      </c>
      <c r="GP552">
        <v>2154</v>
      </c>
      <c r="GQ552">
        <v>2</v>
      </c>
      <c r="GR552">
        <v>17</v>
      </c>
      <c r="GS552">
        <v>1646.2</v>
      </c>
      <c r="GT552">
        <v>1646.3</v>
      </c>
      <c r="GU552">
        <v>3.24951</v>
      </c>
      <c r="GV552">
        <v>2.38525</v>
      </c>
      <c r="GW552">
        <v>1.99829</v>
      </c>
      <c r="GX552">
        <v>2.65747</v>
      </c>
      <c r="GY552">
        <v>2.09351</v>
      </c>
      <c r="GZ552">
        <v>2.34985</v>
      </c>
      <c r="HA552">
        <v>46.0657</v>
      </c>
      <c r="HB552">
        <v>13.9832</v>
      </c>
      <c r="HC552">
        <v>18</v>
      </c>
      <c r="HD552">
        <v>400.642</v>
      </c>
      <c r="HE552">
        <v>672.854</v>
      </c>
      <c r="HF552">
        <v>22.9993</v>
      </c>
      <c r="HG552">
        <v>34.8719</v>
      </c>
      <c r="HH552">
        <v>30.0008</v>
      </c>
      <c r="HI552">
        <v>34.6483</v>
      </c>
      <c r="HJ552">
        <v>34.6345</v>
      </c>
      <c r="HK552">
        <v>65.0237</v>
      </c>
      <c r="HL552">
        <v>14.4074</v>
      </c>
      <c r="HM552">
        <v>2.18951</v>
      </c>
      <c r="HN552">
        <v>23</v>
      </c>
      <c r="HO552">
        <v>1310.27</v>
      </c>
      <c r="HP552">
        <v>23.9717</v>
      </c>
      <c r="HQ552">
        <v>95.4665</v>
      </c>
      <c r="HR552">
        <v>98.8691</v>
      </c>
    </row>
    <row r="553" spans="1:226">
      <c r="A553">
        <v>537</v>
      </c>
      <c r="B553">
        <v>1656180570.6</v>
      </c>
      <c r="C553">
        <v>10774.0999999046</v>
      </c>
      <c r="D553" t="s">
        <v>1437</v>
      </c>
      <c r="E553" t="s">
        <v>1438</v>
      </c>
      <c r="F553">
        <v>5</v>
      </c>
      <c r="G553" t="s">
        <v>1286</v>
      </c>
      <c r="H553" t="s">
        <v>354</v>
      </c>
      <c r="I553">
        <v>1656180563.1</v>
      </c>
      <c r="J553">
        <f>(K553)/1000</f>
        <v>0</v>
      </c>
      <c r="K553">
        <f>IF(BF553, AN553, AH553)</f>
        <v>0</v>
      </c>
      <c r="L553">
        <f>IF(BF553, AI553, AG553)</f>
        <v>0</v>
      </c>
      <c r="M553">
        <f>BH553 - IF(AU553&gt;1, L553*BB553*100.0/(AW553*BV553), 0)</f>
        <v>0</v>
      </c>
      <c r="N553">
        <f>((T553-J553/2)*M553-L553)/(T553+J553/2)</f>
        <v>0</v>
      </c>
      <c r="O553">
        <f>N553*(BO553+BP553)/1000.0</f>
        <v>0</v>
      </c>
      <c r="P553">
        <f>(BH553 - IF(AU553&gt;1, L553*BB553*100.0/(AW553*BV553), 0))*(BO553+BP553)/1000.0</f>
        <v>0</v>
      </c>
      <c r="Q553">
        <f>2.0/((1/S553-1/R553)+SIGN(S553)*SQRT((1/S553-1/R553)*(1/S553-1/R553) + 4*BC553/((BC553+1)*(BC553+1))*(2*1/S553*1/R553-1/R553*1/R553)))</f>
        <v>0</v>
      </c>
      <c r="R553">
        <f>IF(LEFT(BD553,1)&lt;&gt;"0",IF(LEFT(BD553,1)="1",3.0,BE553),$D$5+$E$5*(BV553*BO553/($K$5*1000))+$F$5*(BV553*BO553/($K$5*1000))*MAX(MIN(BB553,$J$5),$I$5)*MAX(MIN(BB553,$J$5),$I$5)+$G$5*MAX(MIN(BB553,$J$5),$I$5)*(BV553*BO553/($K$5*1000))+$H$5*(BV553*BO553/($K$5*1000))*(BV553*BO553/($K$5*1000)))</f>
        <v>0</v>
      </c>
      <c r="S553">
        <f>J553*(1000-(1000*0.61365*exp(17.502*W553/(240.97+W553))/(BO553+BP553)+BJ553)/2)/(1000*0.61365*exp(17.502*W553/(240.97+W553))/(BO553+BP553)-BJ553)</f>
        <v>0</v>
      </c>
      <c r="T553">
        <f>1/((BC553+1)/(Q553/1.6)+1/(R553/1.37)) + BC553/((BC553+1)/(Q553/1.6) + BC553/(R553/1.37))</f>
        <v>0</v>
      </c>
      <c r="U553">
        <f>(AX553*BA553)</f>
        <v>0</v>
      </c>
      <c r="V553">
        <f>(BQ553+(U553+2*0.95*5.67E-8*(((BQ553+$B$7)+273)^4-(BQ553+273)^4)-44100*J553)/(1.84*29.3*R553+8*0.95*5.67E-8*(BQ553+273)^3))</f>
        <v>0</v>
      </c>
      <c r="W553">
        <f>($C$7*BR553+$D$7*BS553+$E$7*V553)</f>
        <v>0</v>
      </c>
      <c r="X553">
        <f>0.61365*exp(17.502*W553/(240.97+W553))</f>
        <v>0</v>
      </c>
      <c r="Y553">
        <f>(Z553/AA553*100)</f>
        <v>0</v>
      </c>
      <c r="Z553">
        <f>BJ553*(BO553+BP553)/1000</f>
        <v>0</v>
      </c>
      <c r="AA553">
        <f>0.61365*exp(17.502*BQ553/(240.97+BQ553))</f>
        <v>0</v>
      </c>
      <c r="AB553">
        <f>(X553-BJ553*(BO553+BP553)/1000)</f>
        <v>0</v>
      </c>
      <c r="AC553">
        <f>(-J553*44100)</f>
        <v>0</v>
      </c>
      <c r="AD553">
        <f>2*29.3*R553*0.92*(BQ553-W553)</f>
        <v>0</v>
      </c>
      <c r="AE553">
        <f>2*0.95*5.67E-8*(((BQ553+$B$7)+273)^4-(W553+273)^4)</f>
        <v>0</v>
      </c>
      <c r="AF553">
        <f>U553+AE553+AC553+AD553</f>
        <v>0</v>
      </c>
      <c r="AG553">
        <f>BN553*AU553*(BI553-BH553*(1000-AU553*BK553)/(1000-AU553*BJ553))/(100*BB553)</f>
        <v>0</v>
      </c>
      <c r="AH553">
        <f>1000*BN553*AU553*(BJ553-BK553)/(100*BB553*(1000-AU553*BJ553))</f>
        <v>0</v>
      </c>
      <c r="AI553">
        <f>(AJ553 - AK553 - BO553*1E3/(8.314*(BQ553+273.15)) * AM553/BN553 * AL553) * BN553/(100*BB553) * (1000 - BK553)/1000</f>
        <v>0</v>
      </c>
      <c r="AJ553">
        <v>1322.65043825172</v>
      </c>
      <c r="AK553">
        <v>1281.07963636364</v>
      </c>
      <c r="AL553">
        <v>3.49975265791997</v>
      </c>
      <c r="AM553">
        <v>66.8780440013379</v>
      </c>
      <c r="AN553">
        <f>(AP553 - AO553 + BO553*1E3/(8.314*(BQ553+273.15)) * AR553/BN553 * AQ553) * BN553/(100*BB553) * 1000/(1000 - AP553)</f>
        <v>0</v>
      </c>
      <c r="AO553">
        <v>23.8379169331463</v>
      </c>
      <c r="AP553">
        <v>24.9351902097902</v>
      </c>
      <c r="AQ553">
        <v>0.00206812607496103</v>
      </c>
      <c r="AR553">
        <v>78.9649868564254</v>
      </c>
      <c r="AS553">
        <v>37</v>
      </c>
      <c r="AT553">
        <v>7</v>
      </c>
      <c r="AU553">
        <f>IF(AS553*$H$13&gt;=AW553,1.0,(AW553/(AW553-AS553*$H$13)))</f>
        <v>0</v>
      </c>
      <c r="AV553">
        <f>(AU553-1)*100</f>
        <v>0</v>
      </c>
      <c r="AW553">
        <f>MAX(0,($B$13+$C$13*BV553)/(1+$D$13*BV553)*BO553/(BQ553+273)*$E$13)</f>
        <v>0</v>
      </c>
      <c r="AX553">
        <f>$B$11*BW553+$C$11*BX553+$F$11*CI553*(1-CL553)</f>
        <v>0</v>
      </c>
      <c r="AY553">
        <f>AX553*AZ553</f>
        <v>0</v>
      </c>
      <c r="AZ553">
        <f>($B$11*$D$9+$C$11*$D$9+$F$11*((CV553+CN553)/MAX(CV553+CN553+CW553, 0.1)*$I$9+CW553/MAX(CV553+CN553+CW553, 0.1)*$J$9))/($B$11+$C$11+$F$11)</f>
        <v>0</v>
      </c>
      <c r="BA553">
        <f>($B$11*$K$9+$C$11*$K$9+$F$11*((CV553+CN553)/MAX(CV553+CN553+CW553, 0.1)*$P$9+CW553/MAX(CV553+CN553+CW553, 0.1)*$Q$9))/($B$11+$C$11+$F$11)</f>
        <v>0</v>
      </c>
      <c r="BB553">
        <v>2.18</v>
      </c>
      <c r="BC553">
        <v>0.5</v>
      </c>
      <c r="BD553" t="s">
        <v>355</v>
      </c>
      <c r="BE553">
        <v>2</v>
      </c>
      <c r="BF553" t="b">
        <v>1</v>
      </c>
      <c r="BG553">
        <v>1656180563.1</v>
      </c>
      <c r="BH553">
        <v>1225.40222222222</v>
      </c>
      <c r="BI553">
        <v>1276.93037037037</v>
      </c>
      <c r="BJ553">
        <v>24.9085962962963</v>
      </c>
      <c r="BK553">
        <v>23.8025222222222</v>
      </c>
      <c r="BL553">
        <v>1222.78185185185</v>
      </c>
      <c r="BM553">
        <v>24.8570444444444</v>
      </c>
      <c r="BN553">
        <v>500.014444444445</v>
      </c>
      <c r="BO553">
        <v>76.3055555555556</v>
      </c>
      <c r="BP553">
        <v>0.0999920259259259</v>
      </c>
      <c r="BQ553">
        <v>28.1905962962963</v>
      </c>
      <c r="BR553">
        <v>28.4753518518519</v>
      </c>
      <c r="BS553">
        <v>999.9</v>
      </c>
      <c r="BT553">
        <v>0</v>
      </c>
      <c r="BU553">
        <v>0</v>
      </c>
      <c r="BV553">
        <v>9993.65518518519</v>
      </c>
      <c r="BW553">
        <v>0</v>
      </c>
      <c r="BX553">
        <v>2301.11925925926</v>
      </c>
      <c r="BY553">
        <v>-51.5274851851852</v>
      </c>
      <c r="BZ553">
        <v>1256.70555555556</v>
      </c>
      <c r="CA553">
        <v>1308.06703703704</v>
      </c>
      <c r="CB553">
        <v>1.10606555555556</v>
      </c>
      <c r="CC553">
        <v>1276.93037037037</v>
      </c>
      <c r="CD553">
        <v>23.8025222222222</v>
      </c>
      <c r="CE553">
        <v>1.90066444444444</v>
      </c>
      <c r="CF553">
        <v>1.81626592592593</v>
      </c>
      <c r="CG553">
        <v>16.6402148148148</v>
      </c>
      <c r="CH553">
        <v>15.9274444444444</v>
      </c>
      <c r="CI553">
        <v>2000.01740740741</v>
      </c>
      <c r="CJ553">
        <v>0.979993555555555</v>
      </c>
      <c r="CK553">
        <v>0.0200062925925926</v>
      </c>
      <c r="CL553">
        <v>0</v>
      </c>
      <c r="CM553">
        <v>2.48268518518518</v>
      </c>
      <c r="CN553">
        <v>0</v>
      </c>
      <c r="CO553">
        <v>3013.72851851852</v>
      </c>
      <c r="CP553">
        <v>16705.5259259259</v>
      </c>
      <c r="CQ553">
        <v>47.875</v>
      </c>
      <c r="CR553">
        <v>50.625</v>
      </c>
      <c r="CS553">
        <v>49</v>
      </c>
      <c r="CT553">
        <v>48.062</v>
      </c>
      <c r="CU553">
        <v>47.187</v>
      </c>
      <c r="CV553">
        <v>1960.0062962963</v>
      </c>
      <c r="CW553">
        <v>40.0111111111111</v>
      </c>
      <c r="CX553">
        <v>0</v>
      </c>
      <c r="CY553">
        <v>1656180569.4</v>
      </c>
      <c r="CZ553">
        <v>0</v>
      </c>
      <c r="DA553">
        <v>0</v>
      </c>
      <c r="DB553" t="s">
        <v>356</v>
      </c>
      <c r="DC553">
        <v>1656081796.1</v>
      </c>
      <c r="DD553">
        <v>1656081786.6</v>
      </c>
      <c r="DE553">
        <v>0</v>
      </c>
      <c r="DF553">
        <v>0.447</v>
      </c>
      <c r="DG553">
        <v>0.012</v>
      </c>
      <c r="DH553">
        <v>1.816</v>
      </c>
      <c r="DI553">
        <v>-0.091</v>
      </c>
      <c r="DJ553">
        <v>420</v>
      </c>
      <c r="DK553">
        <v>13</v>
      </c>
      <c r="DL553">
        <v>0.64</v>
      </c>
      <c r="DM553">
        <v>0.22</v>
      </c>
      <c r="DN553">
        <v>-51.43272</v>
      </c>
      <c r="DO553">
        <v>-1.68323527204494</v>
      </c>
      <c r="DP553">
        <v>0.207901969928137</v>
      </c>
      <c r="DQ553">
        <v>0</v>
      </c>
      <c r="DR553">
        <v>1.14148025</v>
      </c>
      <c r="DS553">
        <v>-0.548508405253287</v>
      </c>
      <c r="DT553">
        <v>0.0534123301067974</v>
      </c>
      <c r="DU553">
        <v>0</v>
      </c>
      <c r="DV553">
        <v>0</v>
      </c>
      <c r="DW553">
        <v>2</v>
      </c>
      <c r="DX553" t="s">
        <v>357</v>
      </c>
      <c r="DY553">
        <v>2.79863</v>
      </c>
      <c r="DZ553">
        <v>2.71659</v>
      </c>
      <c r="EA553">
        <v>0.160841</v>
      </c>
      <c r="EB553">
        <v>0.164793</v>
      </c>
      <c r="EC553">
        <v>0.0886876</v>
      </c>
      <c r="ED553">
        <v>0.0854083</v>
      </c>
      <c r="EE553">
        <v>23319.6</v>
      </c>
      <c r="EF553">
        <v>20164.6</v>
      </c>
      <c r="EG553">
        <v>24915.5</v>
      </c>
      <c r="EH553">
        <v>23548.1</v>
      </c>
      <c r="EI553">
        <v>38844.9</v>
      </c>
      <c r="EJ553">
        <v>35701</v>
      </c>
      <c r="EK553">
        <v>45140.3</v>
      </c>
      <c r="EL553">
        <v>42077.6</v>
      </c>
      <c r="EM553">
        <v>1.65885</v>
      </c>
      <c r="EN553">
        <v>2.05928</v>
      </c>
      <c r="EO553">
        <v>-0.0649691</v>
      </c>
      <c r="EP553">
        <v>0</v>
      </c>
      <c r="EQ553">
        <v>29.5333</v>
      </c>
      <c r="ER553">
        <v>999.9</v>
      </c>
      <c r="ES553">
        <v>26.431</v>
      </c>
      <c r="ET553">
        <v>42.248</v>
      </c>
      <c r="EU553">
        <v>28.9301</v>
      </c>
      <c r="EV553">
        <v>53.4984</v>
      </c>
      <c r="EW553">
        <v>33.6498</v>
      </c>
      <c r="EX553">
        <v>2</v>
      </c>
      <c r="EY553">
        <v>0.60845</v>
      </c>
      <c r="EZ553">
        <v>5.5773</v>
      </c>
      <c r="FA553">
        <v>20.1535</v>
      </c>
      <c r="FB553">
        <v>5.23346</v>
      </c>
      <c r="FC553">
        <v>11.992</v>
      </c>
      <c r="FD553">
        <v>4.95545</v>
      </c>
      <c r="FE553">
        <v>3.3039</v>
      </c>
      <c r="FF553">
        <v>9999</v>
      </c>
      <c r="FG553">
        <v>313.9</v>
      </c>
      <c r="FH553">
        <v>3966.5</v>
      </c>
      <c r="FI553">
        <v>9999</v>
      </c>
      <c r="FJ553">
        <v>1.86813</v>
      </c>
      <c r="FK553">
        <v>1.864</v>
      </c>
      <c r="FL553">
        <v>1.87134</v>
      </c>
      <c r="FM553">
        <v>1.8626</v>
      </c>
      <c r="FN553">
        <v>1.86188</v>
      </c>
      <c r="FO553">
        <v>1.86818</v>
      </c>
      <c r="FP553">
        <v>1.85837</v>
      </c>
      <c r="FQ553">
        <v>1.86453</v>
      </c>
      <c r="FR553">
        <v>5</v>
      </c>
      <c r="FS553">
        <v>0</v>
      </c>
      <c r="FT553">
        <v>0</v>
      </c>
      <c r="FU553">
        <v>0</v>
      </c>
      <c r="FV553" t="s">
        <v>358</v>
      </c>
      <c r="FW553" t="s">
        <v>359</v>
      </c>
      <c r="FX553" t="s">
        <v>360</v>
      </c>
      <c r="FY553" t="s">
        <v>360</v>
      </c>
      <c r="FZ553" t="s">
        <v>360</v>
      </c>
      <c r="GA553" t="s">
        <v>360</v>
      </c>
      <c r="GB553">
        <v>0</v>
      </c>
      <c r="GC553">
        <v>100</v>
      </c>
      <c r="GD553">
        <v>100</v>
      </c>
      <c r="GE553">
        <v>2.67</v>
      </c>
      <c r="GF553">
        <v>0.0515</v>
      </c>
      <c r="GG553">
        <v>0.394990895927804</v>
      </c>
      <c r="GH553">
        <v>0.00311535208462502</v>
      </c>
      <c r="GI553">
        <v>-2.16445174003142e-06</v>
      </c>
      <c r="GJ553">
        <v>9.0383515404126e-10</v>
      </c>
      <c r="GK553">
        <v>0.0515542376217994</v>
      </c>
      <c r="GL553">
        <v>0</v>
      </c>
      <c r="GM553">
        <v>0</v>
      </c>
      <c r="GN553">
        <v>0</v>
      </c>
      <c r="GO553">
        <v>18</v>
      </c>
      <c r="GP553">
        <v>2154</v>
      </c>
      <c r="GQ553">
        <v>2</v>
      </c>
      <c r="GR553">
        <v>17</v>
      </c>
      <c r="GS553">
        <v>1646.2</v>
      </c>
      <c r="GT553">
        <v>1646.4</v>
      </c>
      <c r="GU553">
        <v>3.28369</v>
      </c>
      <c r="GV553">
        <v>2.38525</v>
      </c>
      <c r="GW553">
        <v>1.99829</v>
      </c>
      <c r="GX553">
        <v>2.65747</v>
      </c>
      <c r="GY553">
        <v>2.09351</v>
      </c>
      <c r="GZ553">
        <v>2.34131</v>
      </c>
      <c r="HA553">
        <v>46.0657</v>
      </c>
      <c r="HB553">
        <v>13.9919</v>
      </c>
      <c r="HC553">
        <v>18</v>
      </c>
      <c r="HD553">
        <v>400.392</v>
      </c>
      <c r="HE553">
        <v>672.954</v>
      </c>
      <c r="HF553">
        <v>22.9985</v>
      </c>
      <c r="HG553">
        <v>34.8801</v>
      </c>
      <c r="HH553">
        <v>30.0008</v>
      </c>
      <c r="HI553">
        <v>34.6563</v>
      </c>
      <c r="HJ553">
        <v>34.6417</v>
      </c>
      <c r="HK553">
        <v>65.6994</v>
      </c>
      <c r="HL553">
        <v>14.4074</v>
      </c>
      <c r="HM553">
        <v>2.18951</v>
      </c>
      <c r="HN553">
        <v>23</v>
      </c>
      <c r="HO553">
        <v>1323.77</v>
      </c>
      <c r="HP553">
        <v>24.0042</v>
      </c>
      <c r="HQ553">
        <v>95.4639</v>
      </c>
      <c r="HR553">
        <v>98.8669</v>
      </c>
    </row>
    <row r="554" spans="1:226">
      <c r="A554">
        <v>538</v>
      </c>
      <c r="B554">
        <v>1656180575.6</v>
      </c>
      <c r="C554">
        <v>10779.0999999046</v>
      </c>
      <c r="D554" t="s">
        <v>1439</v>
      </c>
      <c r="E554" t="s">
        <v>1440</v>
      </c>
      <c r="F554">
        <v>5</v>
      </c>
      <c r="G554" t="s">
        <v>1286</v>
      </c>
      <c r="H554" t="s">
        <v>354</v>
      </c>
      <c r="I554">
        <v>1656180567.81429</v>
      </c>
      <c r="J554">
        <f>(K554)/1000</f>
        <v>0</v>
      </c>
      <c r="K554">
        <f>IF(BF554, AN554, AH554)</f>
        <v>0</v>
      </c>
      <c r="L554">
        <f>IF(BF554, AI554, AG554)</f>
        <v>0</v>
      </c>
      <c r="M554">
        <f>BH554 - IF(AU554&gt;1, L554*BB554*100.0/(AW554*BV554), 0)</f>
        <v>0</v>
      </c>
      <c r="N554">
        <f>((T554-J554/2)*M554-L554)/(T554+J554/2)</f>
        <v>0</v>
      </c>
      <c r="O554">
        <f>N554*(BO554+BP554)/1000.0</f>
        <v>0</v>
      </c>
      <c r="P554">
        <f>(BH554 - IF(AU554&gt;1, L554*BB554*100.0/(AW554*BV554), 0))*(BO554+BP554)/1000.0</f>
        <v>0</v>
      </c>
      <c r="Q554">
        <f>2.0/((1/S554-1/R554)+SIGN(S554)*SQRT((1/S554-1/R554)*(1/S554-1/R554) + 4*BC554/((BC554+1)*(BC554+1))*(2*1/S554*1/R554-1/R554*1/R554)))</f>
        <v>0</v>
      </c>
      <c r="R554">
        <f>IF(LEFT(BD554,1)&lt;&gt;"0",IF(LEFT(BD554,1)="1",3.0,BE554),$D$5+$E$5*(BV554*BO554/($K$5*1000))+$F$5*(BV554*BO554/($K$5*1000))*MAX(MIN(BB554,$J$5),$I$5)*MAX(MIN(BB554,$J$5),$I$5)+$G$5*MAX(MIN(BB554,$J$5),$I$5)*(BV554*BO554/($K$5*1000))+$H$5*(BV554*BO554/($K$5*1000))*(BV554*BO554/($K$5*1000)))</f>
        <v>0</v>
      </c>
      <c r="S554">
        <f>J554*(1000-(1000*0.61365*exp(17.502*W554/(240.97+W554))/(BO554+BP554)+BJ554)/2)/(1000*0.61365*exp(17.502*W554/(240.97+W554))/(BO554+BP554)-BJ554)</f>
        <v>0</v>
      </c>
      <c r="T554">
        <f>1/((BC554+1)/(Q554/1.6)+1/(R554/1.37)) + BC554/((BC554+1)/(Q554/1.6) + BC554/(R554/1.37))</f>
        <v>0</v>
      </c>
      <c r="U554">
        <f>(AX554*BA554)</f>
        <v>0</v>
      </c>
      <c r="V554">
        <f>(BQ554+(U554+2*0.95*5.67E-8*(((BQ554+$B$7)+273)^4-(BQ554+273)^4)-44100*J554)/(1.84*29.3*R554+8*0.95*5.67E-8*(BQ554+273)^3))</f>
        <v>0</v>
      </c>
      <c r="W554">
        <f>($C$7*BR554+$D$7*BS554+$E$7*V554)</f>
        <v>0</v>
      </c>
      <c r="X554">
        <f>0.61365*exp(17.502*W554/(240.97+W554))</f>
        <v>0</v>
      </c>
      <c r="Y554">
        <f>(Z554/AA554*100)</f>
        <v>0</v>
      </c>
      <c r="Z554">
        <f>BJ554*(BO554+BP554)/1000</f>
        <v>0</v>
      </c>
      <c r="AA554">
        <f>0.61365*exp(17.502*BQ554/(240.97+BQ554))</f>
        <v>0</v>
      </c>
      <c r="AB554">
        <f>(X554-BJ554*(BO554+BP554)/1000)</f>
        <v>0</v>
      </c>
      <c r="AC554">
        <f>(-J554*44100)</f>
        <v>0</v>
      </c>
      <c r="AD554">
        <f>2*29.3*R554*0.92*(BQ554-W554)</f>
        <v>0</v>
      </c>
      <c r="AE554">
        <f>2*0.95*5.67E-8*(((BQ554+$B$7)+273)^4-(W554+273)^4)</f>
        <v>0</v>
      </c>
      <c r="AF554">
        <f>U554+AE554+AC554+AD554</f>
        <v>0</v>
      </c>
      <c r="AG554">
        <f>BN554*AU554*(BI554-BH554*(1000-AU554*BK554)/(1000-AU554*BJ554))/(100*BB554)</f>
        <v>0</v>
      </c>
      <c r="AH554">
        <f>1000*BN554*AU554*(BJ554-BK554)/(100*BB554*(1000-AU554*BJ554))</f>
        <v>0</v>
      </c>
      <c r="AI554">
        <f>(AJ554 - AK554 - BO554*1E3/(8.314*(BQ554+273.15)) * AM554/BN554 * AL554) * BN554/(100*BB554) * (1000 - BK554)/1000</f>
        <v>0</v>
      </c>
      <c r="AJ554">
        <v>1339.93869176798</v>
      </c>
      <c r="AK554">
        <v>1298.42636363636</v>
      </c>
      <c r="AL554">
        <v>3.43362436488047</v>
      </c>
      <c r="AM554">
        <v>66.8780440013379</v>
      </c>
      <c r="AN554">
        <f>(AP554 - AO554 + BO554*1E3/(8.314*(BQ554+273.15)) * AR554/BN554 * AQ554) * BN554/(100*BB554) * 1000/(1000 - AP554)</f>
        <v>0</v>
      </c>
      <c r="AO554">
        <v>23.9038157564373</v>
      </c>
      <c r="AP554">
        <v>24.9537062937063</v>
      </c>
      <c r="AQ554">
        <v>0.00559379720951883</v>
      </c>
      <c r="AR554">
        <v>78.9649868564254</v>
      </c>
      <c r="AS554">
        <v>37</v>
      </c>
      <c r="AT554">
        <v>7</v>
      </c>
      <c r="AU554">
        <f>IF(AS554*$H$13&gt;=AW554,1.0,(AW554/(AW554-AS554*$H$13)))</f>
        <v>0</v>
      </c>
      <c r="AV554">
        <f>(AU554-1)*100</f>
        <v>0</v>
      </c>
      <c r="AW554">
        <f>MAX(0,($B$13+$C$13*BV554)/(1+$D$13*BV554)*BO554/(BQ554+273)*$E$13)</f>
        <v>0</v>
      </c>
      <c r="AX554">
        <f>$B$11*BW554+$C$11*BX554+$F$11*CI554*(1-CL554)</f>
        <v>0</v>
      </c>
      <c r="AY554">
        <f>AX554*AZ554</f>
        <v>0</v>
      </c>
      <c r="AZ554">
        <f>($B$11*$D$9+$C$11*$D$9+$F$11*((CV554+CN554)/MAX(CV554+CN554+CW554, 0.1)*$I$9+CW554/MAX(CV554+CN554+CW554, 0.1)*$J$9))/($B$11+$C$11+$F$11)</f>
        <v>0</v>
      </c>
      <c r="BA554">
        <f>($B$11*$K$9+$C$11*$K$9+$F$11*((CV554+CN554)/MAX(CV554+CN554+CW554, 0.1)*$P$9+CW554/MAX(CV554+CN554+CW554, 0.1)*$Q$9))/($B$11+$C$11+$F$11)</f>
        <v>0</v>
      </c>
      <c r="BB554">
        <v>2.18</v>
      </c>
      <c r="BC554">
        <v>0.5</v>
      </c>
      <c r="BD554" t="s">
        <v>355</v>
      </c>
      <c r="BE554">
        <v>2</v>
      </c>
      <c r="BF554" t="b">
        <v>1</v>
      </c>
      <c r="BG554">
        <v>1656180567.81429</v>
      </c>
      <c r="BH554">
        <v>1241.37071428571</v>
      </c>
      <c r="BI554">
        <v>1292.90821428571</v>
      </c>
      <c r="BJ554">
        <v>24.9264428571429</v>
      </c>
      <c r="BK554">
        <v>23.8563928571429</v>
      </c>
      <c r="BL554">
        <v>1238.71964285714</v>
      </c>
      <c r="BM554">
        <v>24.8748857142857</v>
      </c>
      <c r="BN554">
        <v>499.981107142857</v>
      </c>
      <c r="BO554">
        <v>76.3054321428572</v>
      </c>
      <c r="BP554">
        <v>0.099936625</v>
      </c>
      <c r="BQ554">
        <v>28.1857892857143</v>
      </c>
      <c r="BR554">
        <v>28.4923035714286</v>
      </c>
      <c r="BS554">
        <v>999.9</v>
      </c>
      <c r="BT554">
        <v>0</v>
      </c>
      <c r="BU554">
        <v>0</v>
      </c>
      <c r="BV554">
        <v>10005.0660714286</v>
      </c>
      <c r="BW554">
        <v>0</v>
      </c>
      <c r="BX554">
        <v>2300.59392857143</v>
      </c>
      <c r="BY554">
        <v>-51.5378964285714</v>
      </c>
      <c r="BZ554">
        <v>1273.105</v>
      </c>
      <c r="CA554">
        <v>1324.5075</v>
      </c>
      <c r="CB554">
        <v>1.07004035714286</v>
      </c>
      <c r="CC554">
        <v>1292.90821428571</v>
      </c>
      <c r="CD554">
        <v>23.8563928571429</v>
      </c>
      <c r="CE554">
        <v>1.90202285714286</v>
      </c>
      <c r="CF554">
        <v>1.82037285714286</v>
      </c>
      <c r="CG554">
        <v>16.6514535714286</v>
      </c>
      <c r="CH554">
        <v>15.9628035714286</v>
      </c>
      <c r="CI554">
        <v>2000.01035714286</v>
      </c>
      <c r="CJ554">
        <v>0.979993392857143</v>
      </c>
      <c r="CK554">
        <v>0.0200064607142857</v>
      </c>
      <c r="CL554">
        <v>0</v>
      </c>
      <c r="CM554">
        <v>2.51007142857143</v>
      </c>
      <c r="CN554">
        <v>0</v>
      </c>
      <c r="CO554">
        <v>3013.85535714286</v>
      </c>
      <c r="CP554">
        <v>16705.4571428571</v>
      </c>
      <c r="CQ554">
        <v>47.875</v>
      </c>
      <c r="CR554">
        <v>50.625</v>
      </c>
      <c r="CS554">
        <v>49</v>
      </c>
      <c r="CT554">
        <v>48.062</v>
      </c>
      <c r="CU554">
        <v>47.187</v>
      </c>
      <c r="CV554">
        <v>1959.99928571429</v>
      </c>
      <c r="CW554">
        <v>40.0110714285714</v>
      </c>
      <c r="CX554">
        <v>0</v>
      </c>
      <c r="CY554">
        <v>1656180574.8</v>
      </c>
      <c r="CZ554">
        <v>0</v>
      </c>
      <c r="DA554">
        <v>0</v>
      </c>
      <c r="DB554" t="s">
        <v>356</v>
      </c>
      <c r="DC554">
        <v>1656081796.1</v>
      </c>
      <c r="DD554">
        <v>1656081786.6</v>
      </c>
      <c r="DE554">
        <v>0</v>
      </c>
      <c r="DF554">
        <v>0.447</v>
      </c>
      <c r="DG554">
        <v>0.012</v>
      </c>
      <c r="DH554">
        <v>1.816</v>
      </c>
      <c r="DI554">
        <v>-0.091</v>
      </c>
      <c r="DJ554">
        <v>420</v>
      </c>
      <c r="DK554">
        <v>13</v>
      </c>
      <c r="DL554">
        <v>0.64</v>
      </c>
      <c r="DM554">
        <v>0.22</v>
      </c>
      <c r="DN554">
        <v>-51.4946325</v>
      </c>
      <c r="DO554">
        <v>-0.583908067542134</v>
      </c>
      <c r="DP554">
        <v>0.172997337244681</v>
      </c>
      <c r="DQ554">
        <v>0</v>
      </c>
      <c r="DR554">
        <v>1.091205</v>
      </c>
      <c r="DS554">
        <v>-0.478961651031896</v>
      </c>
      <c r="DT554">
        <v>0.0473105363000675</v>
      </c>
      <c r="DU554">
        <v>0</v>
      </c>
      <c r="DV554">
        <v>0</v>
      </c>
      <c r="DW554">
        <v>2</v>
      </c>
      <c r="DX554" t="s">
        <v>357</v>
      </c>
      <c r="DY554">
        <v>2.79859</v>
      </c>
      <c r="DZ554">
        <v>2.71643</v>
      </c>
      <c r="EA554">
        <v>0.162185</v>
      </c>
      <c r="EB554">
        <v>0.166099</v>
      </c>
      <c r="EC554">
        <v>0.0887296</v>
      </c>
      <c r="ED554">
        <v>0.0854795</v>
      </c>
      <c r="EE554">
        <v>23281.7</v>
      </c>
      <c r="EF554">
        <v>20132.6</v>
      </c>
      <c r="EG554">
        <v>24915</v>
      </c>
      <c r="EH554">
        <v>23547.7</v>
      </c>
      <c r="EI554">
        <v>38842.4</v>
      </c>
      <c r="EJ554">
        <v>35697.6</v>
      </c>
      <c r="EK554">
        <v>45139.5</v>
      </c>
      <c r="EL554">
        <v>42076.7</v>
      </c>
      <c r="EM554">
        <v>1.65865</v>
      </c>
      <c r="EN554">
        <v>2.05947</v>
      </c>
      <c r="EO554">
        <v>-0.0566319</v>
      </c>
      <c r="EP554">
        <v>0</v>
      </c>
      <c r="EQ554">
        <v>29.5285</v>
      </c>
      <c r="ER554">
        <v>999.9</v>
      </c>
      <c r="ES554">
        <v>26.431</v>
      </c>
      <c r="ET554">
        <v>42.248</v>
      </c>
      <c r="EU554">
        <v>28.9274</v>
      </c>
      <c r="EV554">
        <v>53.2684</v>
      </c>
      <c r="EW554">
        <v>33.73</v>
      </c>
      <c r="EX554">
        <v>2</v>
      </c>
      <c r="EY554">
        <v>0.609212</v>
      </c>
      <c r="EZ554">
        <v>5.56354</v>
      </c>
      <c r="FA554">
        <v>20.1535</v>
      </c>
      <c r="FB554">
        <v>5.23226</v>
      </c>
      <c r="FC554">
        <v>11.992</v>
      </c>
      <c r="FD554">
        <v>4.9545</v>
      </c>
      <c r="FE554">
        <v>3.30393</v>
      </c>
      <c r="FF554">
        <v>9999</v>
      </c>
      <c r="FG554">
        <v>313.9</v>
      </c>
      <c r="FH554">
        <v>3966.8</v>
      </c>
      <c r="FI554">
        <v>9999</v>
      </c>
      <c r="FJ554">
        <v>1.86813</v>
      </c>
      <c r="FK554">
        <v>1.86399</v>
      </c>
      <c r="FL554">
        <v>1.87134</v>
      </c>
      <c r="FM554">
        <v>1.8626</v>
      </c>
      <c r="FN554">
        <v>1.86188</v>
      </c>
      <c r="FO554">
        <v>1.86818</v>
      </c>
      <c r="FP554">
        <v>1.85837</v>
      </c>
      <c r="FQ554">
        <v>1.86451</v>
      </c>
      <c r="FR554">
        <v>5</v>
      </c>
      <c r="FS554">
        <v>0</v>
      </c>
      <c r="FT554">
        <v>0</v>
      </c>
      <c r="FU554">
        <v>0</v>
      </c>
      <c r="FV554" t="s">
        <v>358</v>
      </c>
      <c r="FW554" t="s">
        <v>359</v>
      </c>
      <c r="FX554" t="s">
        <v>360</v>
      </c>
      <c r="FY554" t="s">
        <v>360</v>
      </c>
      <c r="FZ554" t="s">
        <v>360</v>
      </c>
      <c r="GA554" t="s">
        <v>360</v>
      </c>
      <c r="GB554">
        <v>0</v>
      </c>
      <c r="GC554">
        <v>100</v>
      </c>
      <c r="GD554">
        <v>100</v>
      </c>
      <c r="GE554">
        <v>2.7</v>
      </c>
      <c r="GF554">
        <v>0.0516</v>
      </c>
      <c r="GG554">
        <v>0.394990895927804</v>
      </c>
      <c r="GH554">
        <v>0.00311535208462502</v>
      </c>
      <c r="GI554">
        <v>-2.16445174003142e-06</v>
      </c>
      <c r="GJ554">
        <v>9.0383515404126e-10</v>
      </c>
      <c r="GK554">
        <v>0.0515542376217994</v>
      </c>
      <c r="GL554">
        <v>0</v>
      </c>
      <c r="GM554">
        <v>0</v>
      </c>
      <c r="GN554">
        <v>0</v>
      </c>
      <c r="GO554">
        <v>18</v>
      </c>
      <c r="GP554">
        <v>2154</v>
      </c>
      <c r="GQ554">
        <v>2</v>
      </c>
      <c r="GR554">
        <v>17</v>
      </c>
      <c r="GS554">
        <v>1646.3</v>
      </c>
      <c r="GT554">
        <v>1646.5</v>
      </c>
      <c r="GU554">
        <v>3.31421</v>
      </c>
      <c r="GV554">
        <v>2.38525</v>
      </c>
      <c r="GW554">
        <v>1.99829</v>
      </c>
      <c r="GX554">
        <v>2.65747</v>
      </c>
      <c r="GY554">
        <v>2.09351</v>
      </c>
      <c r="GZ554">
        <v>2.33887</v>
      </c>
      <c r="HA554">
        <v>46.0657</v>
      </c>
      <c r="HB554">
        <v>13.9919</v>
      </c>
      <c r="HC554">
        <v>18</v>
      </c>
      <c r="HD554">
        <v>400.314</v>
      </c>
      <c r="HE554">
        <v>673.203</v>
      </c>
      <c r="HF554">
        <v>22.9974</v>
      </c>
      <c r="HG554">
        <v>34.8879</v>
      </c>
      <c r="HH554">
        <v>30.0008</v>
      </c>
      <c r="HI554">
        <v>34.6624</v>
      </c>
      <c r="HJ554">
        <v>34.6487</v>
      </c>
      <c r="HK554">
        <v>66.3028</v>
      </c>
      <c r="HL554">
        <v>14.1334</v>
      </c>
      <c r="HM554">
        <v>2.18951</v>
      </c>
      <c r="HN554">
        <v>23</v>
      </c>
      <c r="HO554">
        <v>1343.95</v>
      </c>
      <c r="HP554">
        <v>24.0407</v>
      </c>
      <c r="HQ554">
        <v>95.4621</v>
      </c>
      <c r="HR554">
        <v>98.865</v>
      </c>
    </row>
    <row r="555" spans="1:226">
      <c r="A555">
        <v>539</v>
      </c>
      <c r="B555">
        <v>1656180580.6</v>
      </c>
      <c r="C555">
        <v>10784.0999999046</v>
      </c>
      <c r="D555" t="s">
        <v>1441</v>
      </c>
      <c r="E555" t="s">
        <v>1442</v>
      </c>
      <c r="F555">
        <v>5</v>
      </c>
      <c r="G555" t="s">
        <v>1286</v>
      </c>
      <c r="H555" t="s">
        <v>354</v>
      </c>
      <c r="I555">
        <v>1656180573.1</v>
      </c>
      <c r="J555">
        <f>(K555)/1000</f>
        <v>0</v>
      </c>
      <c r="K555">
        <f>IF(BF555, AN555, AH555)</f>
        <v>0</v>
      </c>
      <c r="L555">
        <f>IF(BF555, AI555, AG555)</f>
        <v>0</v>
      </c>
      <c r="M555">
        <f>BH555 - IF(AU555&gt;1, L555*BB555*100.0/(AW555*BV555), 0)</f>
        <v>0</v>
      </c>
      <c r="N555">
        <f>((T555-J555/2)*M555-L555)/(T555+J555/2)</f>
        <v>0</v>
      </c>
      <c r="O555">
        <f>N555*(BO555+BP555)/1000.0</f>
        <v>0</v>
      </c>
      <c r="P555">
        <f>(BH555 - IF(AU555&gt;1, L555*BB555*100.0/(AW555*BV555), 0))*(BO555+BP555)/1000.0</f>
        <v>0</v>
      </c>
      <c r="Q555">
        <f>2.0/((1/S555-1/R555)+SIGN(S555)*SQRT((1/S555-1/R555)*(1/S555-1/R555) + 4*BC555/((BC555+1)*(BC555+1))*(2*1/S555*1/R555-1/R555*1/R555)))</f>
        <v>0</v>
      </c>
      <c r="R555">
        <f>IF(LEFT(BD555,1)&lt;&gt;"0",IF(LEFT(BD555,1)="1",3.0,BE555),$D$5+$E$5*(BV555*BO555/($K$5*1000))+$F$5*(BV555*BO555/($K$5*1000))*MAX(MIN(BB555,$J$5),$I$5)*MAX(MIN(BB555,$J$5),$I$5)+$G$5*MAX(MIN(BB555,$J$5),$I$5)*(BV555*BO555/($K$5*1000))+$H$5*(BV555*BO555/($K$5*1000))*(BV555*BO555/($K$5*1000)))</f>
        <v>0</v>
      </c>
      <c r="S555">
        <f>J555*(1000-(1000*0.61365*exp(17.502*W555/(240.97+W555))/(BO555+BP555)+BJ555)/2)/(1000*0.61365*exp(17.502*W555/(240.97+W555))/(BO555+BP555)-BJ555)</f>
        <v>0</v>
      </c>
      <c r="T555">
        <f>1/((BC555+1)/(Q555/1.6)+1/(R555/1.37)) + BC555/((BC555+1)/(Q555/1.6) + BC555/(R555/1.37))</f>
        <v>0</v>
      </c>
      <c r="U555">
        <f>(AX555*BA555)</f>
        <v>0</v>
      </c>
      <c r="V555">
        <f>(BQ555+(U555+2*0.95*5.67E-8*(((BQ555+$B$7)+273)^4-(BQ555+273)^4)-44100*J555)/(1.84*29.3*R555+8*0.95*5.67E-8*(BQ555+273)^3))</f>
        <v>0</v>
      </c>
      <c r="W555">
        <f>($C$7*BR555+$D$7*BS555+$E$7*V555)</f>
        <v>0</v>
      </c>
      <c r="X555">
        <f>0.61365*exp(17.502*W555/(240.97+W555))</f>
        <v>0</v>
      </c>
      <c r="Y555">
        <f>(Z555/AA555*100)</f>
        <v>0</v>
      </c>
      <c r="Z555">
        <f>BJ555*(BO555+BP555)/1000</f>
        <v>0</v>
      </c>
      <c r="AA555">
        <f>0.61365*exp(17.502*BQ555/(240.97+BQ555))</f>
        <v>0</v>
      </c>
      <c r="AB555">
        <f>(X555-BJ555*(BO555+BP555)/1000)</f>
        <v>0</v>
      </c>
      <c r="AC555">
        <f>(-J555*44100)</f>
        <v>0</v>
      </c>
      <c r="AD555">
        <f>2*29.3*R555*0.92*(BQ555-W555)</f>
        <v>0</v>
      </c>
      <c r="AE555">
        <f>2*0.95*5.67E-8*(((BQ555+$B$7)+273)^4-(W555+273)^4)</f>
        <v>0</v>
      </c>
      <c r="AF555">
        <f>U555+AE555+AC555+AD555</f>
        <v>0</v>
      </c>
      <c r="AG555">
        <f>BN555*AU555*(BI555-BH555*(1000-AU555*BK555)/(1000-AU555*BJ555))/(100*BB555)</f>
        <v>0</v>
      </c>
      <c r="AH555">
        <f>1000*BN555*AU555*(BJ555-BK555)/(100*BB555*(1000-AU555*BJ555))</f>
        <v>0</v>
      </c>
      <c r="AI555">
        <f>(AJ555 - AK555 - BO555*1E3/(8.314*(BQ555+273.15)) * AM555/BN555 * AL555) * BN555/(100*BB555) * (1000 - BK555)/1000</f>
        <v>0</v>
      </c>
      <c r="AJ555">
        <v>1357.25977214922</v>
      </c>
      <c r="AK555">
        <v>1315.63981818182</v>
      </c>
      <c r="AL555">
        <v>3.46352279595283</v>
      </c>
      <c r="AM555">
        <v>66.8780440013379</v>
      </c>
      <c r="AN555">
        <f>(AP555 - AO555 + BO555*1E3/(8.314*(BQ555+273.15)) * AR555/BN555 * AQ555) * BN555/(100*BB555) * 1000/(1000 - AP555)</f>
        <v>0</v>
      </c>
      <c r="AO555">
        <v>23.9385849971439</v>
      </c>
      <c r="AP555">
        <v>24.9708944055944</v>
      </c>
      <c r="AQ555">
        <v>0.000611831283324242</v>
      </c>
      <c r="AR555">
        <v>78.9649868564254</v>
      </c>
      <c r="AS555">
        <v>37</v>
      </c>
      <c r="AT555">
        <v>7</v>
      </c>
      <c r="AU555">
        <f>IF(AS555*$H$13&gt;=AW555,1.0,(AW555/(AW555-AS555*$H$13)))</f>
        <v>0</v>
      </c>
      <c r="AV555">
        <f>(AU555-1)*100</f>
        <v>0</v>
      </c>
      <c r="AW555">
        <f>MAX(0,($B$13+$C$13*BV555)/(1+$D$13*BV555)*BO555/(BQ555+273)*$E$13)</f>
        <v>0</v>
      </c>
      <c r="AX555">
        <f>$B$11*BW555+$C$11*BX555+$F$11*CI555*(1-CL555)</f>
        <v>0</v>
      </c>
      <c r="AY555">
        <f>AX555*AZ555</f>
        <v>0</v>
      </c>
      <c r="AZ555">
        <f>($B$11*$D$9+$C$11*$D$9+$F$11*((CV555+CN555)/MAX(CV555+CN555+CW555, 0.1)*$I$9+CW555/MAX(CV555+CN555+CW555, 0.1)*$J$9))/($B$11+$C$11+$F$11)</f>
        <v>0</v>
      </c>
      <c r="BA555">
        <f>($B$11*$K$9+$C$11*$K$9+$F$11*((CV555+CN555)/MAX(CV555+CN555+CW555, 0.1)*$P$9+CW555/MAX(CV555+CN555+CW555, 0.1)*$Q$9))/($B$11+$C$11+$F$11)</f>
        <v>0</v>
      </c>
      <c r="BB555">
        <v>2.18</v>
      </c>
      <c r="BC555">
        <v>0.5</v>
      </c>
      <c r="BD555" t="s">
        <v>355</v>
      </c>
      <c r="BE555">
        <v>2</v>
      </c>
      <c r="BF555" t="b">
        <v>1</v>
      </c>
      <c r="BG555">
        <v>1656180573.1</v>
      </c>
      <c r="BH555">
        <v>1259.22592592593</v>
      </c>
      <c r="BI555">
        <v>1310.79259259259</v>
      </c>
      <c r="BJ555">
        <v>24.9460185185185</v>
      </c>
      <c r="BK555">
        <v>23.9094074074074</v>
      </c>
      <c r="BL555">
        <v>1256.54</v>
      </c>
      <c r="BM555">
        <v>24.8944592592593</v>
      </c>
      <c r="BN555">
        <v>499.992666666667</v>
      </c>
      <c r="BO555">
        <v>76.3051888888889</v>
      </c>
      <c r="BP555">
        <v>0.0999630555555556</v>
      </c>
      <c r="BQ555">
        <v>28.1729851851852</v>
      </c>
      <c r="BR555">
        <v>28.531162962963</v>
      </c>
      <c r="BS555">
        <v>999.9</v>
      </c>
      <c r="BT555">
        <v>0</v>
      </c>
      <c r="BU555">
        <v>0</v>
      </c>
      <c r="BV555">
        <v>10010.3474074074</v>
      </c>
      <c r="BW555">
        <v>0</v>
      </c>
      <c r="BX555">
        <v>2300.95407407407</v>
      </c>
      <c r="BY555">
        <v>-51.5676814814815</v>
      </c>
      <c r="BZ555">
        <v>1291.44148148148</v>
      </c>
      <c r="CA555">
        <v>1342.90111111111</v>
      </c>
      <c r="CB555">
        <v>1.03660703703704</v>
      </c>
      <c r="CC555">
        <v>1310.79259259259</v>
      </c>
      <c r="CD555">
        <v>23.9094074074074</v>
      </c>
      <c r="CE555">
        <v>1.90351037037037</v>
      </c>
      <c r="CF555">
        <v>1.82441222222222</v>
      </c>
      <c r="CG555">
        <v>16.6637555555556</v>
      </c>
      <c r="CH555">
        <v>15.9975148148148</v>
      </c>
      <c r="CI555">
        <v>2000.02</v>
      </c>
      <c r="CJ555">
        <v>0.979993222222222</v>
      </c>
      <c r="CK555">
        <v>0.020006637037037</v>
      </c>
      <c r="CL555">
        <v>0</v>
      </c>
      <c r="CM555">
        <v>2.51617037037037</v>
      </c>
      <c r="CN555">
        <v>0</v>
      </c>
      <c r="CO555">
        <v>3014.39666666667</v>
      </c>
      <c r="CP555">
        <v>16705.5259259259</v>
      </c>
      <c r="CQ555">
        <v>47.875</v>
      </c>
      <c r="CR555">
        <v>50.625</v>
      </c>
      <c r="CS555">
        <v>49</v>
      </c>
      <c r="CT555">
        <v>48.062</v>
      </c>
      <c r="CU555">
        <v>47.187</v>
      </c>
      <c r="CV555">
        <v>1960.00851851852</v>
      </c>
      <c r="CW555">
        <v>40.0114814814815</v>
      </c>
      <c r="CX555">
        <v>0</v>
      </c>
      <c r="CY555">
        <v>1656180579.6</v>
      </c>
      <c r="CZ555">
        <v>0</v>
      </c>
      <c r="DA555">
        <v>0</v>
      </c>
      <c r="DB555" t="s">
        <v>356</v>
      </c>
      <c r="DC555">
        <v>1656081796.1</v>
      </c>
      <c r="DD555">
        <v>1656081786.6</v>
      </c>
      <c r="DE555">
        <v>0</v>
      </c>
      <c r="DF555">
        <v>0.447</v>
      </c>
      <c r="DG555">
        <v>0.012</v>
      </c>
      <c r="DH555">
        <v>1.816</v>
      </c>
      <c r="DI555">
        <v>-0.091</v>
      </c>
      <c r="DJ555">
        <v>420</v>
      </c>
      <c r="DK555">
        <v>13</v>
      </c>
      <c r="DL555">
        <v>0.64</v>
      </c>
      <c r="DM555">
        <v>0.22</v>
      </c>
      <c r="DN555">
        <v>-51.5507675</v>
      </c>
      <c r="DO555">
        <v>0.104824390243989</v>
      </c>
      <c r="DP555">
        <v>0.113497769554075</v>
      </c>
      <c r="DQ555">
        <v>0</v>
      </c>
      <c r="DR555">
        <v>1.0609215</v>
      </c>
      <c r="DS555">
        <v>-0.384724727954976</v>
      </c>
      <c r="DT555">
        <v>0.037742852604831</v>
      </c>
      <c r="DU555">
        <v>0</v>
      </c>
      <c r="DV555">
        <v>0</v>
      </c>
      <c r="DW555">
        <v>2</v>
      </c>
      <c r="DX555" t="s">
        <v>357</v>
      </c>
      <c r="DY555">
        <v>2.79884</v>
      </c>
      <c r="DZ555">
        <v>2.71659</v>
      </c>
      <c r="EA555">
        <v>0.163515</v>
      </c>
      <c r="EB555">
        <v>0.167404</v>
      </c>
      <c r="EC555">
        <v>0.0887739</v>
      </c>
      <c r="ED555">
        <v>0.0855699</v>
      </c>
      <c r="EE555">
        <v>23244</v>
      </c>
      <c r="EF555">
        <v>20100.7</v>
      </c>
      <c r="EG555">
        <v>24914.4</v>
      </c>
      <c r="EH555">
        <v>23547.3</v>
      </c>
      <c r="EI555">
        <v>38839.9</v>
      </c>
      <c r="EJ555">
        <v>35693.6</v>
      </c>
      <c r="EK555">
        <v>45138.8</v>
      </c>
      <c r="EL555">
        <v>42076.2</v>
      </c>
      <c r="EM555">
        <v>1.65917</v>
      </c>
      <c r="EN555">
        <v>2.05928</v>
      </c>
      <c r="EO555">
        <v>-0.0583008</v>
      </c>
      <c r="EP555">
        <v>0</v>
      </c>
      <c r="EQ555">
        <v>29.5172</v>
      </c>
      <c r="ER555">
        <v>999.9</v>
      </c>
      <c r="ES555">
        <v>26.431</v>
      </c>
      <c r="ET555">
        <v>42.268</v>
      </c>
      <c r="EU555">
        <v>28.9596</v>
      </c>
      <c r="EV555">
        <v>53.3984</v>
      </c>
      <c r="EW555">
        <v>33.6659</v>
      </c>
      <c r="EX555">
        <v>2</v>
      </c>
      <c r="EY555">
        <v>0.609776</v>
      </c>
      <c r="EZ555">
        <v>5.53894</v>
      </c>
      <c r="FA555">
        <v>20.1545</v>
      </c>
      <c r="FB555">
        <v>5.23361</v>
      </c>
      <c r="FC555">
        <v>11.992</v>
      </c>
      <c r="FD555">
        <v>4.95545</v>
      </c>
      <c r="FE555">
        <v>3.30387</v>
      </c>
      <c r="FF555">
        <v>9999</v>
      </c>
      <c r="FG555">
        <v>313.9</v>
      </c>
      <c r="FH555">
        <v>3966.8</v>
      </c>
      <c r="FI555">
        <v>9999</v>
      </c>
      <c r="FJ555">
        <v>1.86813</v>
      </c>
      <c r="FK555">
        <v>1.86401</v>
      </c>
      <c r="FL555">
        <v>1.87134</v>
      </c>
      <c r="FM555">
        <v>1.86259</v>
      </c>
      <c r="FN555">
        <v>1.86188</v>
      </c>
      <c r="FO555">
        <v>1.8682</v>
      </c>
      <c r="FP555">
        <v>1.85837</v>
      </c>
      <c r="FQ555">
        <v>1.86453</v>
      </c>
      <c r="FR555">
        <v>5</v>
      </c>
      <c r="FS555">
        <v>0</v>
      </c>
      <c r="FT555">
        <v>0</v>
      </c>
      <c r="FU555">
        <v>0</v>
      </c>
      <c r="FV555" t="s">
        <v>358</v>
      </c>
      <c r="FW555" t="s">
        <v>359</v>
      </c>
      <c r="FX555" t="s">
        <v>360</v>
      </c>
      <c r="FY555" t="s">
        <v>360</v>
      </c>
      <c r="FZ555" t="s">
        <v>360</v>
      </c>
      <c r="GA555" t="s">
        <v>360</v>
      </c>
      <c r="GB555">
        <v>0</v>
      </c>
      <c r="GC555">
        <v>100</v>
      </c>
      <c r="GD555">
        <v>100</v>
      </c>
      <c r="GE555">
        <v>2.73</v>
      </c>
      <c r="GF555">
        <v>0.0516</v>
      </c>
      <c r="GG555">
        <v>0.394990895927804</v>
      </c>
      <c r="GH555">
        <v>0.00311535208462502</v>
      </c>
      <c r="GI555">
        <v>-2.16445174003142e-06</v>
      </c>
      <c r="GJ555">
        <v>9.0383515404126e-10</v>
      </c>
      <c r="GK555">
        <v>0.0515542376217994</v>
      </c>
      <c r="GL555">
        <v>0</v>
      </c>
      <c r="GM555">
        <v>0</v>
      </c>
      <c r="GN555">
        <v>0</v>
      </c>
      <c r="GO555">
        <v>18</v>
      </c>
      <c r="GP555">
        <v>2154</v>
      </c>
      <c r="GQ555">
        <v>2</v>
      </c>
      <c r="GR555">
        <v>17</v>
      </c>
      <c r="GS555">
        <v>1646.4</v>
      </c>
      <c r="GT555">
        <v>1646.6</v>
      </c>
      <c r="GU555">
        <v>3.34717</v>
      </c>
      <c r="GV555">
        <v>2.38159</v>
      </c>
      <c r="GW555">
        <v>1.99829</v>
      </c>
      <c r="GX555">
        <v>2.65747</v>
      </c>
      <c r="GY555">
        <v>2.09351</v>
      </c>
      <c r="GZ555">
        <v>2.34619</v>
      </c>
      <c r="HA555">
        <v>46.0947</v>
      </c>
      <c r="HB555">
        <v>13.9919</v>
      </c>
      <c r="HC555">
        <v>18</v>
      </c>
      <c r="HD555">
        <v>400.648</v>
      </c>
      <c r="HE555">
        <v>673.101</v>
      </c>
      <c r="HF555">
        <v>22.9957</v>
      </c>
      <c r="HG555">
        <v>34.8944</v>
      </c>
      <c r="HH555">
        <v>30.0007</v>
      </c>
      <c r="HI555">
        <v>34.6688</v>
      </c>
      <c r="HJ555">
        <v>34.6553</v>
      </c>
      <c r="HK555">
        <v>66.9756</v>
      </c>
      <c r="HL555">
        <v>14.1334</v>
      </c>
      <c r="HM555">
        <v>2.18951</v>
      </c>
      <c r="HN555">
        <v>23</v>
      </c>
      <c r="HO555">
        <v>1357.36</v>
      </c>
      <c r="HP555">
        <v>24.0655</v>
      </c>
      <c r="HQ555">
        <v>95.4603</v>
      </c>
      <c r="HR555">
        <v>98.8636</v>
      </c>
    </row>
    <row r="556" spans="1:226">
      <c r="A556">
        <v>540</v>
      </c>
      <c r="B556">
        <v>1656180585.6</v>
      </c>
      <c r="C556">
        <v>10789.0999999046</v>
      </c>
      <c r="D556" t="s">
        <v>1443</v>
      </c>
      <c r="E556" t="s">
        <v>1444</v>
      </c>
      <c r="F556">
        <v>5</v>
      </c>
      <c r="G556" t="s">
        <v>1286</v>
      </c>
      <c r="H556" t="s">
        <v>354</v>
      </c>
      <c r="I556">
        <v>1656180577.81429</v>
      </c>
      <c r="J556">
        <f>(K556)/1000</f>
        <v>0</v>
      </c>
      <c r="K556">
        <f>IF(BF556, AN556, AH556)</f>
        <v>0</v>
      </c>
      <c r="L556">
        <f>IF(BF556, AI556, AG556)</f>
        <v>0</v>
      </c>
      <c r="M556">
        <f>BH556 - IF(AU556&gt;1, L556*BB556*100.0/(AW556*BV556), 0)</f>
        <v>0</v>
      </c>
      <c r="N556">
        <f>((T556-J556/2)*M556-L556)/(T556+J556/2)</f>
        <v>0</v>
      </c>
      <c r="O556">
        <f>N556*(BO556+BP556)/1000.0</f>
        <v>0</v>
      </c>
      <c r="P556">
        <f>(BH556 - IF(AU556&gt;1, L556*BB556*100.0/(AW556*BV556), 0))*(BO556+BP556)/1000.0</f>
        <v>0</v>
      </c>
      <c r="Q556">
        <f>2.0/((1/S556-1/R556)+SIGN(S556)*SQRT((1/S556-1/R556)*(1/S556-1/R556) + 4*BC556/((BC556+1)*(BC556+1))*(2*1/S556*1/R556-1/R556*1/R556)))</f>
        <v>0</v>
      </c>
      <c r="R556">
        <f>IF(LEFT(BD556,1)&lt;&gt;"0",IF(LEFT(BD556,1)="1",3.0,BE556),$D$5+$E$5*(BV556*BO556/($K$5*1000))+$F$5*(BV556*BO556/($K$5*1000))*MAX(MIN(BB556,$J$5),$I$5)*MAX(MIN(BB556,$J$5),$I$5)+$G$5*MAX(MIN(BB556,$J$5),$I$5)*(BV556*BO556/($K$5*1000))+$H$5*(BV556*BO556/($K$5*1000))*(BV556*BO556/($K$5*1000)))</f>
        <v>0</v>
      </c>
      <c r="S556">
        <f>J556*(1000-(1000*0.61365*exp(17.502*W556/(240.97+W556))/(BO556+BP556)+BJ556)/2)/(1000*0.61365*exp(17.502*W556/(240.97+W556))/(BO556+BP556)-BJ556)</f>
        <v>0</v>
      </c>
      <c r="T556">
        <f>1/((BC556+1)/(Q556/1.6)+1/(R556/1.37)) + BC556/((BC556+1)/(Q556/1.6) + BC556/(R556/1.37))</f>
        <v>0</v>
      </c>
      <c r="U556">
        <f>(AX556*BA556)</f>
        <v>0</v>
      </c>
      <c r="V556">
        <f>(BQ556+(U556+2*0.95*5.67E-8*(((BQ556+$B$7)+273)^4-(BQ556+273)^4)-44100*J556)/(1.84*29.3*R556+8*0.95*5.67E-8*(BQ556+273)^3))</f>
        <v>0</v>
      </c>
      <c r="W556">
        <f>($C$7*BR556+$D$7*BS556+$E$7*V556)</f>
        <v>0</v>
      </c>
      <c r="X556">
        <f>0.61365*exp(17.502*W556/(240.97+W556))</f>
        <v>0</v>
      </c>
      <c r="Y556">
        <f>(Z556/AA556*100)</f>
        <v>0</v>
      </c>
      <c r="Z556">
        <f>BJ556*(BO556+BP556)/1000</f>
        <v>0</v>
      </c>
      <c r="AA556">
        <f>0.61365*exp(17.502*BQ556/(240.97+BQ556))</f>
        <v>0</v>
      </c>
      <c r="AB556">
        <f>(X556-BJ556*(BO556+BP556)/1000)</f>
        <v>0</v>
      </c>
      <c r="AC556">
        <f>(-J556*44100)</f>
        <v>0</v>
      </c>
      <c r="AD556">
        <f>2*29.3*R556*0.92*(BQ556-W556)</f>
        <v>0</v>
      </c>
      <c r="AE556">
        <f>2*0.95*5.67E-8*(((BQ556+$B$7)+273)^4-(W556+273)^4)</f>
        <v>0</v>
      </c>
      <c r="AF556">
        <f>U556+AE556+AC556+AD556</f>
        <v>0</v>
      </c>
      <c r="AG556">
        <f>BN556*AU556*(BI556-BH556*(1000-AU556*BK556)/(1000-AU556*BJ556))/(100*BB556)</f>
        <v>0</v>
      </c>
      <c r="AH556">
        <f>1000*BN556*AU556*(BJ556-BK556)/(100*BB556*(1000-AU556*BJ556))</f>
        <v>0</v>
      </c>
      <c r="AI556">
        <f>(AJ556 - AK556 - BO556*1E3/(8.314*(BQ556+273.15)) * AM556/BN556 * AL556) * BN556/(100*BB556) * (1000 - BK556)/1000</f>
        <v>0</v>
      </c>
      <c r="AJ556">
        <v>1374.61887635476</v>
      </c>
      <c r="AK556">
        <v>1332.93181818182</v>
      </c>
      <c r="AL556">
        <v>3.45194140420535</v>
      </c>
      <c r="AM556">
        <v>66.8780440013379</v>
      </c>
      <c r="AN556">
        <f>(AP556 - AO556 + BO556*1E3/(8.314*(BQ556+273.15)) * AR556/BN556 * AQ556) * BN556/(100*BB556) * 1000/(1000 - AP556)</f>
        <v>0</v>
      </c>
      <c r="AO556">
        <v>23.9675819952021</v>
      </c>
      <c r="AP556">
        <v>24.9772412587413</v>
      </c>
      <c r="AQ556">
        <v>0.000623056119783461</v>
      </c>
      <c r="AR556">
        <v>78.9649868564254</v>
      </c>
      <c r="AS556">
        <v>37</v>
      </c>
      <c r="AT556">
        <v>7</v>
      </c>
      <c r="AU556">
        <f>IF(AS556*$H$13&gt;=AW556,1.0,(AW556/(AW556-AS556*$H$13)))</f>
        <v>0</v>
      </c>
      <c r="AV556">
        <f>(AU556-1)*100</f>
        <v>0</v>
      </c>
      <c r="AW556">
        <f>MAX(0,($B$13+$C$13*BV556)/(1+$D$13*BV556)*BO556/(BQ556+273)*$E$13)</f>
        <v>0</v>
      </c>
      <c r="AX556">
        <f>$B$11*BW556+$C$11*BX556+$F$11*CI556*(1-CL556)</f>
        <v>0</v>
      </c>
      <c r="AY556">
        <f>AX556*AZ556</f>
        <v>0</v>
      </c>
      <c r="AZ556">
        <f>($B$11*$D$9+$C$11*$D$9+$F$11*((CV556+CN556)/MAX(CV556+CN556+CW556, 0.1)*$I$9+CW556/MAX(CV556+CN556+CW556, 0.1)*$J$9))/($B$11+$C$11+$F$11)</f>
        <v>0</v>
      </c>
      <c r="BA556">
        <f>($B$11*$K$9+$C$11*$K$9+$F$11*((CV556+CN556)/MAX(CV556+CN556+CW556, 0.1)*$P$9+CW556/MAX(CV556+CN556+CW556, 0.1)*$Q$9))/($B$11+$C$11+$F$11)</f>
        <v>0</v>
      </c>
      <c r="BB556">
        <v>2.18</v>
      </c>
      <c r="BC556">
        <v>0.5</v>
      </c>
      <c r="BD556" t="s">
        <v>355</v>
      </c>
      <c r="BE556">
        <v>2</v>
      </c>
      <c r="BF556" t="b">
        <v>1</v>
      </c>
      <c r="BG556">
        <v>1656180577.81429</v>
      </c>
      <c r="BH556">
        <v>1275.14607142857</v>
      </c>
      <c r="BI556">
        <v>1326.67321428571</v>
      </c>
      <c r="BJ556">
        <v>24.9610714285714</v>
      </c>
      <c r="BK556">
        <v>23.9460642857143</v>
      </c>
      <c r="BL556">
        <v>1272.42892857143</v>
      </c>
      <c r="BM556">
        <v>24.9095107142857</v>
      </c>
      <c r="BN556">
        <v>499.994785714286</v>
      </c>
      <c r="BO556">
        <v>76.3055714285714</v>
      </c>
      <c r="BP556">
        <v>0.0999673178571429</v>
      </c>
      <c r="BQ556">
        <v>28.1606</v>
      </c>
      <c r="BR556">
        <v>28.5605214285714</v>
      </c>
      <c r="BS556">
        <v>999.9</v>
      </c>
      <c r="BT556">
        <v>0</v>
      </c>
      <c r="BU556">
        <v>0</v>
      </c>
      <c r="BV556">
        <v>10013.5242857143</v>
      </c>
      <c r="BW556">
        <v>0</v>
      </c>
      <c r="BX556">
        <v>2300.92285714286</v>
      </c>
      <c r="BY556">
        <v>-51.5277714285714</v>
      </c>
      <c r="BZ556">
        <v>1307.78892857143</v>
      </c>
      <c r="CA556">
        <v>1359.22178571429</v>
      </c>
      <c r="CB556">
        <v>1.01500225</v>
      </c>
      <c r="CC556">
        <v>1326.67321428571</v>
      </c>
      <c r="CD556">
        <v>23.9460642857143</v>
      </c>
      <c r="CE556">
        <v>1.90466857142857</v>
      </c>
      <c r="CF556">
        <v>1.82721821428571</v>
      </c>
      <c r="CG556">
        <v>16.6733321428571</v>
      </c>
      <c r="CH556">
        <v>16.0215857142857</v>
      </c>
      <c r="CI556">
        <v>2000.0075</v>
      </c>
      <c r="CJ556">
        <v>0.979993285714286</v>
      </c>
      <c r="CK556">
        <v>0.0200065714285714</v>
      </c>
      <c r="CL556">
        <v>0</v>
      </c>
      <c r="CM556">
        <v>2.55823214285714</v>
      </c>
      <c r="CN556">
        <v>0</v>
      </c>
      <c r="CO556">
        <v>3014.49642857143</v>
      </c>
      <c r="CP556">
        <v>16705.4214285714</v>
      </c>
      <c r="CQ556">
        <v>47.875</v>
      </c>
      <c r="CR556">
        <v>50.625</v>
      </c>
      <c r="CS556">
        <v>49</v>
      </c>
      <c r="CT556">
        <v>48.062</v>
      </c>
      <c r="CU556">
        <v>47.187</v>
      </c>
      <c r="CV556">
        <v>1959.99642857143</v>
      </c>
      <c r="CW556">
        <v>40.0110714285714</v>
      </c>
      <c r="CX556">
        <v>0</v>
      </c>
      <c r="CY556">
        <v>1656180584.4</v>
      </c>
      <c r="CZ556">
        <v>0</v>
      </c>
      <c r="DA556">
        <v>0</v>
      </c>
      <c r="DB556" t="s">
        <v>356</v>
      </c>
      <c r="DC556">
        <v>1656081796.1</v>
      </c>
      <c r="DD556">
        <v>1656081786.6</v>
      </c>
      <c r="DE556">
        <v>0</v>
      </c>
      <c r="DF556">
        <v>0.447</v>
      </c>
      <c r="DG556">
        <v>0.012</v>
      </c>
      <c r="DH556">
        <v>1.816</v>
      </c>
      <c r="DI556">
        <v>-0.091</v>
      </c>
      <c r="DJ556">
        <v>420</v>
      </c>
      <c r="DK556">
        <v>13</v>
      </c>
      <c r="DL556">
        <v>0.64</v>
      </c>
      <c r="DM556">
        <v>0.22</v>
      </c>
      <c r="DN556">
        <v>-51.5677825</v>
      </c>
      <c r="DO556">
        <v>0.152835647279631</v>
      </c>
      <c r="DP556">
        <v>0.113172642205394</v>
      </c>
      <c r="DQ556">
        <v>0</v>
      </c>
      <c r="DR556">
        <v>1.03322715</v>
      </c>
      <c r="DS556">
        <v>-0.295052442776737</v>
      </c>
      <c r="DT556">
        <v>0.0296007815898077</v>
      </c>
      <c r="DU556">
        <v>0</v>
      </c>
      <c r="DV556">
        <v>0</v>
      </c>
      <c r="DW556">
        <v>2</v>
      </c>
      <c r="DX556" t="s">
        <v>357</v>
      </c>
      <c r="DY556">
        <v>2.79885</v>
      </c>
      <c r="DZ556">
        <v>2.71679</v>
      </c>
      <c r="EA556">
        <v>0.164834</v>
      </c>
      <c r="EB556">
        <v>0.168685</v>
      </c>
      <c r="EC556">
        <v>0.0887902</v>
      </c>
      <c r="ED556">
        <v>0.085686</v>
      </c>
      <c r="EE556">
        <v>23207</v>
      </c>
      <c r="EF556">
        <v>20069.1</v>
      </c>
      <c r="EG556">
        <v>24914.1</v>
      </c>
      <c r="EH556">
        <v>23546.7</v>
      </c>
      <c r="EI556">
        <v>38838.6</v>
      </c>
      <c r="EJ556">
        <v>35688.3</v>
      </c>
      <c r="EK556">
        <v>45138</v>
      </c>
      <c r="EL556">
        <v>42075.2</v>
      </c>
      <c r="EM556">
        <v>1.65898</v>
      </c>
      <c r="EN556">
        <v>2.05907</v>
      </c>
      <c r="EO556">
        <v>-0.0607222</v>
      </c>
      <c r="EP556">
        <v>0</v>
      </c>
      <c r="EQ556">
        <v>29.5044</v>
      </c>
      <c r="ER556">
        <v>999.9</v>
      </c>
      <c r="ES556">
        <v>26.462</v>
      </c>
      <c r="ET556">
        <v>42.268</v>
      </c>
      <c r="EU556">
        <v>28.9921</v>
      </c>
      <c r="EV556">
        <v>53.1684</v>
      </c>
      <c r="EW556">
        <v>33.5617</v>
      </c>
      <c r="EX556">
        <v>2</v>
      </c>
      <c r="EY556">
        <v>0.61033</v>
      </c>
      <c r="EZ556">
        <v>5.5307</v>
      </c>
      <c r="FA556">
        <v>20.1547</v>
      </c>
      <c r="FB556">
        <v>5.23391</v>
      </c>
      <c r="FC556">
        <v>11.992</v>
      </c>
      <c r="FD556">
        <v>4.95565</v>
      </c>
      <c r="FE556">
        <v>3.30395</v>
      </c>
      <c r="FF556">
        <v>9999</v>
      </c>
      <c r="FG556">
        <v>313.9</v>
      </c>
      <c r="FH556">
        <v>3967</v>
      </c>
      <c r="FI556">
        <v>9999</v>
      </c>
      <c r="FJ556">
        <v>1.86813</v>
      </c>
      <c r="FK556">
        <v>1.864</v>
      </c>
      <c r="FL556">
        <v>1.87134</v>
      </c>
      <c r="FM556">
        <v>1.86258</v>
      </c>
      <c r="FN556">
        <v>1.86188</v>
      </c>
      <c r="FO556">
        <v>1.86825</v>
      </c>
      <c r="FP556">
        <v>1.85837</v>
      </c>
      <c r="FQ556">
        <v>1.86454</v>
      </c>
      <c r="FR556">
        <v>5</v>
      </c>
      <c r="FS556">
        <v>0</v>
      </c>
      <c r="FT556">
        <v>0</v>
      </c>
      <c r="FU556">
        <v>0</v>
      </c>
      <c r="FV556" t="s">
        <v>358</v>
      </c>
      <c r="FW556" t="s">
        <v>359</v>
      </c>
      <c r="FX556" t="s">
        <v>360</v>
      </c>
      <c r="FY556" t="s">
        <v>360</v>
      </c>
      <c r="FZ556" t="s">
        <v>360</v>
      </c>
      <c r="GA556" t="s">
        <v>360</v>
      </c>
      <c r="GB556">
        <v>0</v>
      </c>
      <c r="GC556">
        <v>100</v>
      </c>
      <c r="GD556">
        <v>100</v>
      </c>
      <c r="GE556">
        <v>2.77</v>
      </c>
      <c r="GF556">
        <v>0.0515</v>
      </c>
      <c r="GG556">
        <v>0.394990895927804</v>
      </c>
      <c r="GH556">
        <v>0.00311535208462502</v>
      </c>
      <c r="GI556">
        <v>-2.16445174003142e-06</v>
      </c>
      <c r="GJ556">
        <v>9.0383515404126e-10</v>
      </c>
      <c r="GK556">
        <v>0.0515542376217994</v>
      </c>
      <c r="GL556">
        <v>0</v>
      </c>
      <c r="GM556">
        <v>0</v>
      </c>
      <c r="GN556">
        <v>0</v>
      </c>
      <c r="GO556">
        <v>18</v>
      </c>
      <c r="GP556">
        <v>2154</v>
      </c>
      <c r="GQ556">
        <v>2</v>
      </c>
      <c r="GR556">
        <v>17</v>
      </c>
      <c r="GS556">
        <v>1646.5</v>
      </c>
      <c r="GT556">
        <v>1646.7</v>
      </c>
      <c r="GU556">
        <v>3.37646</v>
      </c>
      <c r="GV556">
        <v>2.38037</v>
      </c>
      <c r="GW556">
        <v>1.99829</v>
      </c>
      <c r="GX556">
        <v>2.65747</v>
      </c>
      <c r="GY556">
        <v>2.09351</v>
      </c>
      <c r="GZ556">
        <v>2.34253</v>
      </c>
      <c r="HA556">
        <v>46.0947</v>
      </c>
      <c r="HB556">
        <v>13.9919</v>
      </c>
      <c r="HC556">
        <v>18</v>
      </c>
      <c r="HD556">
        <v>400.572</v>
      </c>
      <c r="HE556">
        <v>673.003</v>
      </c>
      <c r="HF556">
        <v>22.9974</v>
      </c>
      <c r="HG556">
        <v>34.9024</v>
      </c>
      <c r="HH556">
        <v>30.0006</v>
      </c>
      <c r="HI556">
        <v>34.6751</v>
      </c>
      <c r="HJ556">
        <v>34.6624</v>
      </c>
      <c r="HK556">
        <v>67.5501</v>
      </c>
      <c r="HL556">
        <v>13.8508</v>
      </c>
      <c r="HM556">
        <v>2.18951</v>
      </c>
      <c r="HN556">
        <v>23</v>
      </c>
      <c r="HO556">
        <v>1370.83</v>
      </c>
      <c r="HP556">
        <v>24.0957</v>
      </c>
      <c r="HQ556">
        <v>95.4589</v>
      </c>
      <c r="HR556">
        <v>98.8612</v>
      </c>
    </row>
    <row r="557" spans="1:226">
      <c r="A557">
        <v>541</v>
      </c>
      <c r="B557">
        <v>1656180590.6</v>
      </c>
      <c r="C557">
        <v>10794.0999999046</v>
      </c>
      <c r="D557" t="s">
        <v>1445</v>
      </c>
      <c r="E557" t="s">
        <v>1446</v>
      </c>
      <c r="F557">
        <v>5</v>
      </c>
      <c r="G557" t="s">
        <v>1286</v>
      </c>
      <c r="H557" t="s">
        <v>354</v>
      </c>
      <c r="I557">
        <v>1656180583.1</v>
      </c>
      <c r="J557">
        <f>(K557)/1000</f>
        <v>0</v>
      </c>
      <c r="K557">
        <f>IF(BF557, AN557, AH557)</f>
        <v>0</v>
      </c>
      <c r="L557">
        <f>IF(BF557, AI557, AG557)</f>
        <v>0</v>
      </c>
      <c r="M557">
        <f>BH557 - IF(AU557&gt;1, L557*BB557*100.0/(AW557*BV557), 0)</f>
        <v>0</v>
      </c>
      <c r="N557">
        <f>((T557-J557/2)*M557-L557)/(T557+J557/2)</f>
        <v>0</v>
      </c>
      <c r="O557">
        <f>N557*(BO557+BP557)/1000.0</f>
        <v>0</v>
      </c>
      <c r="P557">
        <f>(BH557 - IF(AU557&gt;1, L557*BB557*100.0/(AW557*BV557), 0))*(BO557+BP557)/1000.0</f>
        <v>0</v>
      </c>
      <c r="Q557">
        <f>2.0/((1/S557-1/R557)+SIGN(S557)*SQRT((1/S557-1/R557)*(1/S557-1/R557) + 4*BC557/((BC557+1)*(BC557+1))*(2*1/S557*1/R557-1/R557*1/R557)))</f>
        <v>0</v>
      </c>
      <c r="R557">
        <f>IF(LEFT(BD557,1)&lt;&gt;"0",IF(LEFT(BD557,1)="1",3.0,BE557),$D$5+$E$5*(BV557*BO557/($K$5*1000))+$F$5*(BV557*BO557/($K$5*1000))*MAX(MIN(BB557,$J$5),$I$5)*MAX(MIN(BB557,$J$5),$I$5)+$G$5*MAX(MIN(BB557,$J$5),$I$5)*(BV557*BO557/($K$5*1000))+$H$5*(BV557*BO557/($K$5*1000))*(BV557*BO557/($K$5*1000)))</f>
        <v>0</v>
      </c>
      <c r="S557">
        <f>J557*(1000-(1000*0.61365*exp(17.502*W557/(240.97+W557))/(BO557+BP557)+BJ557)/2)/(1000*0.61365*exp(17.502*W557/(240.97+W557))/(BO557+BP557)-BJ557)</f>
        <v>0</v>
      </c>
      <c r="T557">
        <f>1/((BC557+1)/(Q557/1.6)+1/(R557/1.37)) + BC557/((BC557+1)/(Q557/1.6) + BC557/(R557/1.37))</f>
        <v>0</v>
      </c>
      <c r="U557">
        <f>(AX557*BA557)</f>
        <v>0</v>
      </c>
      <c r="V557">
        <f>(BQ557+(U557+2*0.95*5.67E-8*(((BQ557+$B$7)+273)^4-(BQ557+273)^4)-44100*J557)/(1.84*29.3*R557+8*0.95*5.67E-8*(BQ557+273)^3))</f>
        <v>0</v>
      </c>
      <c r="W557">
        <f>($C$7*BR557+$D$7*BS557+$E$7*V557)</f>
        <v>0</v>
      </c>
      <c r="X557">
        <f>0.61365*exp(17.502*W557/(240.97+W557))</f>
        <v>0</v>
      </c>
      <c r="Y557">
        <f>(Z557/AA557*100)</f>
        <v>0</v>
      </c>
      <c r="Z557">
        <f>BJ557*(BO557+BP557)/1000</f>
        <v>0</v>
      </c>
      <c r="AA557">
        <f>0.61365*exp(17.502*BQ557/(240.97+BQ557))</f>
        <v>0</v>
      </c>
      <c r="AB557">
        <f>(X557-BJ557*(BO557+BP557)/1000)</f>
        <v>0</v>
      </c>
      <c r="AC557">
        <f>(-J557*44100)</f>
        <v>0</v>
      </c>
      <c r="AD557">
        <f>2*29.3*R557*0.92*(BQ557-W557)</f>
        <v>0</v>
      </c>
      <c r="AE557">
        <f>2*0.95*5.67E-8*(((BQ557+$B$7)+273)^4-(W557+273)^4)</f>
        <v>0</v>
      </c>
      <c r="AF557">
        <f>U557+AE557+AC557+AD557</f>
        <v>0</v>
      </c>
      <c r="AG557">
        <f>BN557*AU557*(BI557-BH557*(1000-AU557*BK557)/(1000-AU557*BJ557))/(100*BB557)</f>
        <v>0</v>
      </c>
      <c r="AH557">
        <f>1000*BN557*AU557*(BJ557-BK557)/(100*BB557*(1000-AU557*BJ557))</f>
        <v>0</v>
      </c>
      <c r="AI557">
        <f>(AJ557 - AK557 - BO557*1E3/(8.314*(BQ557+273.15)) * AM557/BN557 * AL557) * BN557/(100*BB557) * (1000 - BK557)/1000</f>
        <v>0</v>
      </c>
      <c r="AJ557">
        <v>1391.49972533864</v>
      </c>
      <c r="AK557">
        <v>1350.15054545455</v>
      </c>
      <c r="AL557">
        <v>3.43011143928644</v>
      </c>
      <c r="AM557">
        <v>66.8780440013379</v>
      </c>
      <c r="AN557">
        <f>(AP557 - AO557 + BO557*1E3/(8.314*(BQ557+273.15)) * AR557/BN557 * AQ557) * BN557/(100*BB557) * 1000/(1000 - AP557)</f>
        <v>0</v>
      </c>
      <c r="AO557">
        <v>24.024857262074</v>
      </c>
      <c r="AP557">
        <v>24.9990825174825</v>
      </c>
      <c r="AQ557">
        <v>0.000923526568471459</v>
      </c>
      <c r="AR557">
        <v>78.9649868564254</v>
      </c>
      <c r="AS557">
        <v>37</v>
      </c>
      <c r="AT557">
        <v>7</v>
      </c>
      <c r="AU557">
        <f>IF(AS557*$H$13&gt;=AW557,1.0,(AW557/(AW557-AS557*$H$13)))</f>
        <v>0</v>
      </c>
      <c r="AV557">
        <f>(AU557-1)*100</f>
        <v>0</v>
      </c>
      <c r="AW557">
        <f>MAX(0,($B$13+$C$13*BV557)/(1+$D$13*BV557)*BO557/(BQ557+273)*$E$13)</f>
        <v>0</v>
      </c>
      <c r="AX557">
        <f>$B$11*BW557+$C$11*BX557+$F$11*CI557*(1-CL557)</f>
        <v>0</v>
      </c>
      <c r="AY557">
        <f>AX557*AZ557</f>
        <v>0</v>
      </c>
      <c r="AZ557">
        <f>($B$11*$D$9+$C$11*$D$9+$F$11*((CV557+CN557)/MAX(CV557+CN557+CW557, 0.1)*$I$9+CW557/MAX(CV557+CN557+CW557, 0.1)*$J$9))/($B$11+$C$11+$F$11)</f>
        <v>0</v>
      </c>
      <c r="BA557">
        <f>($B$11*$K$9+$C$11*$K$9+$F$11*((CV557+CN557)/MAX(CV557+CN557+CW557, 0.1)*$P$9+CW557/MAX(CV557+CN557+CW557, 0.1)*$Q$9))/($B$11+$C$11+$F$11)</f>
        <v>0</v>
      </c>
      <c r="BB557">
        <v>2.18</v>
      </c>
      <c r="BC557">
        <v>0.5</v>
      </c>
      <c r="BD557" t="s">
        <v>355</v>
      </c>
      <c r="BE557">
        <v>2</v>
      </c>
      <c r="BF557" t="b">
        <v>1</v>
      </c>
      <c r="BG557">
        <v>1656180583.1</v>
      </c>
      <c r="BH557">
        <v>1292.91481481481</v>
      </c>
      <c r="BI557">
        <v>1344.21518518519</v>
      </c>
      <c r="BJ557">
        <v>24.9759925925926</v>
      </c>
      <c r="BK557">
        <v>23.9893074074074</v>
      </c>
      <c r="BL557">
        <v>1290.16185185185</v>
      </c>
      <c r="BM557">
        <v>24.9244296296296</v>
      </c>
      <c r="BN557">
        <v>500.034148148148</v>
      </c>
      <c r="BO557">
        <v>76.3055888888889</v>
      </c>
      <c r="BP557">
        <v>0.100019525925926</v>
      </c>
      <c r="BQ557">
        <v>28.1584111111111</v>
      </c>
      <c r="BR557">
        <v>28.5517259259259</v>
      </c>
      <c r="BS557">
        <v>999.9</v>
      </c>
      <c r="BT557">
        <v>0</v>
      </c>
      <c r="BU557">
        <v>0</v>
      </c>
      <c r="BV557">
        <v>10005.3681481481</v>
      </c>
      <c r="BW557">
        <v>0</v>
      </c>
      <c r="BX557">
        <v>2300.25296296296</v>
      </c>
      <c r="BY557">
        <v>-51.300637037037</v>
      </c>
      <c r="BZ557">
        <v>1326.03333333333</v>
      </c>
      <c r="CA557">
        <v>1377.25444444444</v>
      </c>
      <c r="CB557">
        <v>0.98667737037037</v>
      </c>
      <c r="CC557">
        <v>1344.21518518519</v>
      </c>
      <c r="CD557">
        <v>23.9893074074074</v>
      </c>
      <c r="CE557">
        <v>1.90580666666667</v>
      </c>
      <c r="CF557">
        <v>1.83051851851852</v>
      </c>
      <c r="CG557">
        <v>16.682737037037</v>
      </c>
      <c r="CH557">
        <v>16.0498518518519</v>
      </c>
      <c r="CI557">
        <v>1999.97407407407</v>
      </c>
      <c r="CJ557">
        <v>0.979993222222222</v>
      </c>
      <c r="CK557">
        <v>0.020006637037037</v>
      </c>
      <c r="CL557">
        <v>0</v>
      </c>
      <c r="CM557">
        <v>2.48277777777778</v>
      </c>
      <c r="CN557">
        <v>0</v>
      </c>
      <c r="CO557">
        <v>3014.36777777778</v>
      </c>
      <c r="CP557">
        <v>16705.1444444444</v>
      </c>
      <c r="CQ557">
        <v>47.875</v>
      </c>
      <c r="CR557">
        <v>50.6410740740741</v>
      </c>
      <c r="CS557">
        <v>49.0022962962963</v>
      </c>
      <c r="CT557">
        <v>48.062</v>
      </c>
      <c r="CU557">
        <v>47.187</v>
      </c>
      <c r="CV557">
        <v>1959.96333333333</v>
      </c>
      <c r="CW557">
        <v>40.0107407407407</v>
      </c>
      <c r="CX557">
        <v>0</v>
      </c>
      <c r="CY557">
        <v>1656180589.8</v>
      </c>
      <c r="CZ557">
        <v>0</v>
      </c>
      <c r="DA557">
        <v>0</v>
      </c>
      <c r="DB557" t="s">
        <v>356</v>
      </c>
      <c r="DC557">
        <v>1656081796.1</v>
      </c>
      <c r="DD557">
        <v>1656081786.6</v>
      </c>
      <c r="DE557">
        <v>0</v>
      </c>
      <c r="DF557">
        <v>0.447</v>
      </c>
      <c r="DG557">
        <v>0.012</v>
      </c>
      <c r="DH557">
        <v>1.816</v>
      </c>
      <c r="DI557">
        <v>-0.091</v>
      </c>
      <c r="DJ557">
        <v>420</v>
      </c>
      <c r="DK557">
        <v>13</v>
      </c>
      <c r="DL557">
        <v>0.64</v>
      </c>
      <c r="DM557">
        <v>0.22</v>
      </c>
      <c r="DN557">
        <v>-51.430885</v>
      </c>
      <c r="DO557">
        <v>1.46918048780488</v>
      </c>
      <c r="DP557">
        <v>0.303962869895321</v>
      </c>
      <c r="DQ557">
        <v>0</v>
      </c>
      <c r="DR557">
        <v>1.00475145</v>
      </c>
      <c r="DS557">
        <v>-0.297065223264541</v>
      </c>
      <c r="DT557">
        <v>0.0295787204117673</v>
      </c>
      <c r="DU557">
        <v>0</v>
      </c>
      <c r="DV557">
        <v>0</v>
      </c>
      <c r="DW557">
        <v>2</v>
      </c>
      <c r="DX557" t="s">
        <v>357</v>
      </c>
      <c r="DY557">
        <v>2.79851</v>
      </c>
      <c r="DZ557">
        <v>2.71636</v>
      </c>
      <c r="EA557">
        <v>0.166133</v>
      </c>
      <c r="EB557">
        <v>0.169844</v>
      </c>
      <c r="EC557">
        <v>0.0888421</v>
      </c>
      <c r="ED557">
        <v>0.0857647</v>
      </c>
      <c r="EE557">
        <v>23170.5</v>
      </c>
      <c r="EF557">
        <v>20041</v>
      </c>
      <c r="EG557">
        <v>24913.7</v>
      </c>
      <c r="EH557">
        <v>23546.6</v>
      </c>
      <c r="EI557">
        <v>38835.7</v>
      </c>
      <c r="EJ557">
        <v>35685.3</v>
      </c>
      <c r="EK557">
        <v>45137.2</v>
      </c>
      <c r="EL557">
        <v>42075.3</v>
      </c>
      <c r="EM557">
        <v>1.65885</v>
      </c>
      <c r="EN557">
        <v>2.05932</v>
      </c>
      <c r="EO557">
        <v>-0.057593</v>
      </c>
      <c r="EP557">
        <v>0</v>
      </c>
      <c r="EQ557">
        <v>29.4966</v>
      </c>
      <c r="ER557">
        <v>999.9</v>
      </c>
      <c r="ES557">
        <v>26.462</v>
      </c>
      <c r="ET557">
        <v>42.278</v>
      </c>
      <c r="EU557">
        <v>29.0098</v>
      </c>
      <c r="EV557">
        <v>53.2684</v>
      </c>
      <c r="EW557">
        <v>33.5897</v>
      </c>
      <c r="EX557">
        <v>2</v>
      </c>
      <c r="EY557">
        <v>0.610955</v>
      </c>
      <c r="EZ557">
        <v>5.53496</v>
      </c>
      <c r="FA557">
        <v>20.1543</v>
      </c>
      <c r="FB557">
        <v>5.23271</v>
      </c>
      <c r="FC557">
        <v>11.992</v>
      </c>
      <c r="FD557">
        <v>4.9553</v>
      </c>
      <c r="FE557">
        <v>3.3039</v>
      </c>
      <c r="FF557">
        <v>9999</v>
      </c>
      <c r="FG557">
        <v>313.9</v>
      </c>
      <c r="FH557">
        <v>3967</v>
      </c>
      <c r="FI557">
        <v>9999</v>
      </c>
      <c r="FJ557">
        <v>1.86813</v>
      </c>
      <c r="FK557">
        <v>1.86401</v>
      </c>
      <c r="FL557">
        <v>1.87134</v>
      </c>
      <c r="FM557">
        <v>1.86259</v>
      </c>
      <c r="FN557">
        <v>1.86188</v>
      </c>
      <c r="FO557">
        <v>1.86824</v>
      </c>
      <c r="FP557">
        <v>1.85838</v>
      </c>
      <c r="FQ557">
        <v>1.86457</v>
      </c>
      <c r="FR557">
        <v>5</v>
      </c>
      <c r="FS557">
        <v>0</v>
      </c>
      <c r="FT557">
        <v>0</v>
      </c>
      <c r="FU557">
        <v>0</v>
      </c>
      <c r="FV557" t="s">
        <v>358</v>
      </c>
      <c r="FW557" t="s">
        <v>359</v>
      </c>
      <c r="FX557" t="s">
        <v>360</v>
      </c>
      <c r="FY557" t="s">
        <v>360</v>
      </c>
      <c r="FZ557" t="s">
        <v>360</v>
      </c>
      <c r="GA557" t="s">
        <v>360</v>
      </c>
      <c r="GB557">
        <v>0</v>
      </c>
      <c r="GC557">
        <v>100</v>
      </c>
      <c r="GD557">
        <v>100</v>
      </c>
      <c r="GE557">
        <v>2.8</v>
      </c>
      <c r="GF557">
        <v>0.0516</v>
      </c>
      <c r="GG557">
        <v>0.394990895927804</v>
      </c>
      <c r="GH557">
        <v>0.00311535208462502</v>
      </c>
      <c r="GI557">
        <v>-2.16445174003142e-06</v>
      </c>
      <c r="GJ557">
        <v>9.0383515404126e-10</v>
      </c>
      <c r="GK557">
        <v>0.0515542376217994</v>
      </c>
      <c r="GL557">
        <v>0</v>
      </c>
      <c r="GM557">
        <v>0</v>
      </c>
      <c r="GN557">
        <v>0</v>
      </c>
      <c r="GO557">
        <v>18</v>
      </c>
      <c r="GP557">
        <v>2154</v>
      </c>
      <c r="GQ557">
        <v>2</v>
      </c>
      <c r="GR557">
        <v>17</v>
      </c>
      <c r="GS557">
        <v>1646.6</v>
      </c>
      <c r="GT557">
        <v>1646.7</v>
      </c>
      <c r="GU557">
        <v>3.4082</v>
      </c>
      <c r="GV557">
        <v>2.39624</v>
      </c>
      <c r="GW557">
        <v>1.99829</v>
      </c>
      <c r="GX557">
        <v>2.65747</v>
      </c>
      <c r="GY557">
        <v>2.09351</v>
      </c>
      <c r="GZ557">
        <v>2.34253</v>
      </c>
      <c r="HA557">
        <v>46.0947</v>
      </c>
      <c r="HB557">
        <v>13.9832</v>
      </c>
      <c r="HC557">
        <v>18</v>
      </c>
      <c r="HD557">
        <v>400.546</v>
      </c>
      <c r="HE557">
        <v>673.295</v>
      </c>
      <c r="HF557">
        <v>22.9996</v>
      </c>
      <c r="HG557">
        <v>34.9088</v>
      </c>
      <c r="HH557">
        <v>30.0007</v>
      </c>
      <c r="HI557">
        <v>34.6829</v>
      </c>
      <c r="HJ557">
        <v>34.6693</v>
      </c>
      <c r="HK557">
        <v>68.1877</v>
      </c>
      <c r="HL557">
        <v>13.8508</v>
      </c>
      <c r="HM557">
        <v>2.18951</v>
      </c>
      <c r="HN557">
        <v>23</v>
      </c>
      <c r="HO557">
        <v>1391.25</v>
      </c>
      <c r="HP557">
        <v>24.108</v>
      </c>
      <c r="HQ557">
        <v>95.4572</v>
      </c>
      <c r="HR557">
        <v>98.8612</v>
      </c>
    </row>
    <row r="558" spans="1:226">
      <c r="A558">
        <v>542</v>
      </c>
      <c r="B558">
        <v>1656180595.6</v>
      </c>
      <c r="C558">
        <v>10799.0999999046</v>
      </c>
      <c r="D558" t="s">
        <v>1447</v>
      </c>
      <c r="E558" t="s">
        <v>1448</v>
      </c>
      <c r="F558">
        <v>5</v>
      </c>
      <c r="G558" t="s">
        <v>1286</v>
      </c>
      <c r="H558" t="s">
        <v>354</v>
      </c>
      <c r="I558">
        <v>1656180587.81429</v>
      </c>
      <c r="J558">
        <f>(K558)/1000</f>
        <v>0</v>
      </c>
      <c r="K558">
        <f>IF(BF558, AN558, AH558)</f>
        <v>0</v>
      </c>
      <c r="L558">
        <f>IF(BF558, AI558, AG558)</f>
        <v>0</v>
      </c>
      <c r="M558">
        <f>BH558 - IF(AU558&gt;1, L558*BB558*100.0/(AW558*BV558), 0)</f>
        <v>0</v>
      </c>
      <c r="N558">
        <f>((T558-J558/2)*M558-L558)/(T558+J558/2)</f>
        <v>0</v>
      </c>
      <c r="O558">
        <f>N558*(BO558+BP558)/1000.0</f>
        <v>0</v>
      </c>
      <c r="P558">
        <f>(BH558 - IF(AU558&gt;1, L558*BB558*100.0/(AW558*BV558), 0))*(BO558+BP558)/1000.0</f>
        <v>0</v>
      </c>
      <c r="Q558">
        <f>2.0/((1/S558-1/R558)+SIGN(S558)*SQRT((1/S558-1/R558)*(1/S558-1/R558) + 4*BC558/((BC558+1)*(BC558+1))*(2*1/S558*1/R558-1/R558*1/R558)))</f>
        <v>0</v>
      </c>
      <c r="R558">
        <f>IF(LEFT(BD558,1)&lt;&gt;"0",IF(LEFT(BD558,1)="1",3.0,BE558),$D$5+$E$5*(BV558*BO558/($K$5*1000))+$F$5*(BV558*BO558/($K$5*1000))*MAX(MIN(BB558,$J$5),$I$5)*MAX(MIN(BB558,$J$5),$I$5)+$G$5*MAX(MIN(BB558,$J$5),$I$5)*(BV558*BO558/($K$5*1000))+$H$5*(BV558*BO558/($K$5*1000))*(BV558*BO558/($K$5*1000)))</f>
        <v>0</v>
      </c>
      <c r="S558">
        <f>J558*(1000-(1000*0.61365*exp(17.502*W558/(240.97+W558))/(BO558+BP558)+BJ558)/2)/(1000*0.61365*exp(17.502*W558/(240.97+W558))/(BO558+BP558)-BJ558)</f>
        <v>0</v>
      </c>
      <c r="T558">
        <f>1/((BC558+1)/(Q558/1.6)+1/(R558/1.37)) + BC558/((BC558+1)/(Q558/1.6) + BC558/(R558/1.37))</f>
        <v>0</v>
      </c>
      <c r="U558">
        <f>(AX558*BA558)</f>
        <v>0</v>
      </c>
      <c r="V558">
        <f>(BQ558+(U558+2*0.95*5.67E-8*(((BQ558+$B$7)+273)^4-(BQ558+273)^4)-44100*J558)/(1.84*29.3*R558+8*0.95*5.67E-8*(BQ558+273)^3))</f>
        <v>0</v>
      </c>
      <c r="W558">
        <f>($C$7*BR558+$D$7*BS558+$E$7*V558)</f>
        <v>0</v>
      </c>
      <c r="X558">
        <f>0.61365*exp(17.502*W558/(240.97+W558))</f>
        <v>0</v>
      </c>
      <c r="Y558">
        <f>(Z558/AA558*100)</f>
        <v>0</v>
      </c>
      <c r="Z558">
        <f>BJ558*(BO558+BP558)/1000</f>
        <v>0</v>
      </c>
      <c r="AA558">
        <f>0.61365*exp(17.502*BQ558/(240.97+BQ558))</f>
        <v>0</v>
      </c>
      <c r="AB558">
        <f>(X558-BJ558*(BO558+BP558)/1000)</f>
        <v>0</v>
      </c>
      <c r="AC558">
        <f>(-J558*44100)</f>
        <v>0</v>
      </c>
      <c r="AD558">
        <f>2*29.3*R558*0.92*(BQ558-W558)</f>
        <v>0</v>
      </c>
      <c r="AE558">
        <f>2*0.95*5.67E-8*(((BQ558+$B$7)+273)^4-(W558+273)^4)</f>
        <v>0</v>
      </c>
      <c r="AF558">
        <f>U558+AE558+AC558+AD558</f>
        <v>0</v>
      </c>
      <c r="AG558">
        <f>BN558*AU558*(BI558-BH558*(1000-AU558*BK558)/(1000-AU558*BJ558))/(100*BB558)</f>
        <v>0</v>
      </c>
      <c r="AH558">
        <f>1000*BN558*AU558*(BJ558-BK558)/(100*BB558*(1000-AU558*BJ558))</f>
        <v>0</v>
      </c>
      <c r="AI558">
        <f>(AJ558 - AK558 - BO558*1E3/(8.314*(BQ558+273.15)) * AM558/BN558 * AL558) * BN558/(100*BB558) * (1000 - BK558)/1000</f>
        <v>0</v>
      </c>
      <c r="AJ558">
        <v>1407.61629144056</v>
      </c>
      <c r="AK558">
        <v>1366.43406060606</v>
      </c>
      <c r="AL558">
        <v>3.30316884897731</v>
      </c>
      <c r="AM558">
        <v>66.8780440013379</v>
      </c>
      <c r="AN558">
        <f>(AP558 - AO558 + BO558*1E3/(8.314*(BQ558+273.15)) * AR558/BN558 * AQ558) * BN558/(100*BB558) * 1000/(1000 - AP558)</f>
        <v>0</v>
      </c>
      <c r="AO558">
        <v>24.045816232348</v>
      </c>
      <c r="AP558">
        <v>25.0090293706294</v>
      </c>
      <c r="AQ558">
        <v>0.000880102933343292</v>
      </c>
      <c r="AR558">
        <v>78.9649868564254</v>
      </c>
      <c r="AS558">
        <v>37</v>
      </c>
      <c r="AT558">
        <v>7</v>
      </c>
      <c r="AU558">
        <f>IF(AS558*$H$13&gt;=AW558,1.0,(AW558/(AW558-AS558*$H$13)))</f>
        <v>0</v>
      </c>
      <c r="AV558">
        <f>(AU558-1)*100</f>
        <v>0</v>
      </c>
      <c r="AW558">
        <f>MAX(0,($B$13+$C$13*BV558)/(1+$D$13*BV558)*BO558/(BQ558+273)*$E$13)</f>
        <v>0</v>
      </c>
      <c r="AX558">
        <f>$B$11*BW558+$C$11*BX558+$F$11*CI558*(1-CL558)</f>
        <v>0</v>
      </c>
      <c r="AY558">
        <f>AX558*AZ558</f>
        <v>0</v>
      </c>
      <c r="AZ558">
        <f>($B$11*$D$9+$C$11*$D$9+$F$11*((CV558+CN558)/MAX(CV558+CN558+CW558, 0.1)*$I$9+CW558/MAX(CV558+CN558+CW558, 0.1)*$J$9))/($B$11+$C$11+$F$11)</f>
        <v>0</v>
      </c>
      <c r="BA558">
        <f>($B$11*$K$9+$C$11*$K$9+$F$11*((CV558+CN558)/MAX(CV558+CN558+CW558, 0.1)*$P$9+CW558/MAX(CV558+CN558+CW558, 0.1)*$Q$9))/($B$11+$C$11+$F$11)</f>
        <v>0</v>
      </c>
      <c r="BB558">
        <v>2.18</v>
      </c>
      <c r="BC558">
        <v>0.5</v>
      </c>
      <c r="BD558" t="s">
        <v>355</v>
      </c>
      <c r="BE558">
        <v>2</v>
      </c>
      <c r="BF558" t="b">
        <v>1</v>
      </c>
      <c r="BG558">
        <v>1656180587.81429</v>
      </c>
      <c r="BH558">
        <v>1308.54107142857</v>
      </c>
      <c r="BI558">
        <v>1359.63321428571</v>
      </c>
      <c r="BJ558">
        <v>24.99</v>
      </c>
      <c r="BK558">
        <v>24.0197928571429</v>
      </c>
      <c r="BL558">
        <v>1305.75535714286</v>
      </c>
      <c r="BM558">
        <v>24.9384392857143</v>
      </c>
      <c r="BN558">
        <v>500.0345</v>
      </c>
      <c r="BO558">
        <v>76.3056</v>
      </c>
      <c r="BP558">
        <v>0.100020878571429</v>
      </c>
      <c r="BQ558">
        <v>28.1596142857143</v>
      </c>
      <c r="BR558">
        <v>28.546875</v>
      </c>
      <c r="BS558">
        <v>999.9</v>
      </c>
      <c r="BT558">
        <v>0</v>
      </c>
      <c r="BU558">
        <v>0</v>
      </c>
      <c r="BV558">
        <v>9995.06357142857</v>
      </c>
      <c r="BW558">
        <v>0</v>
      </c>
      <c r="BX558">
        <v>2299.87392857143</v>
      </c>
      <c r="BY558">
        <v>-51.091575</v>
      </c>
      <c r="BZ558">
        <v>1342.07964285714</v>
      </c>
      <c r="CA558">
        <v>1393.09464285714</v>
      </c>
      <c r="CB558">
        <v>0.970196321428571</v>
      </c>
      <c r="CC558">
        <v>1359.63321428571</v>
      </c>
      <c r="CD558">
        <v>24.0197928571429</v>
      </c>
      <c r="CE558">
        <v>1.90687642857143</v>
      </c>
      <c r="CF558">
        <v>1.83284535714286</v>
      </c>
      <c r="CG558">
        <v>16.6915642857143</v>
      </c>
      <c r="CH558">
        <v>16.0697535714286</v>
      </c>
      <c r="CI558">
        <v>1999.98464285714</v>
      </c>
      <c r="CJ558">
        <v>0.979993392857143</v>
      </c>
      <c r="CK558">
        <v>0.0200064607142857</v>
      </c>
      <c r="CL558">
        <v>0</v>
      </c>
      <c r="CM558">
        <v>2.47073214285714</v>
      </c>
      <c r="CN558">
        <v>0</v>
      </c>
      <c r="CO558">
        <v>3014.25714285714</v>
      </c>
      <c r="CP558">
        <v>16705.2357142857</v>
      </c>
      <c r="CQ558">
        <v>47.875</v>
      </c>
      <c r="CR558">
        <v>50.6604285714286</v>
      </c>
      <c r="CS558">
        <v>49.0044285714286</v>
      </c>
      <c r="CT558">
        <v>48.062</v>
      </c>
      <c r="CU558">
        <v>47.187</v>
      </c>
      <c r="CV558">
        <v>1959.97357142857</v>
      </c>
      <c r="CW558">
        <v>40.0110714285714</v>
      </c>
      <c r="CX558">
        <v>0</v>
      </c>
      <c r="CY558">
        <v>1656180594.6</v>
      </c>
      <c r="CZ558">
        <v>0</v>
      </c>
      <c r="DA558">
        <v>0</v>
      </c>
      <c r="DB558" t="s">
        <v>356</v>
      </c>
      <c r="DC558">
        <v>1656081796.1</v>
      </c>
      <c r="DD558">
        <v>1656081786.6</v>
      </c>
      <c r="DE558">
        <v>0</v>
      </c>
      <c r="DF558">
        <v>0.447</v>
      </c>
      <c r="DG558">
        <v>0.012</v>
      </c>
      <c r="DH558">
        <v>1.816</v>
      </c>
      <c r="DI558">
        <v>-0.091</v>
      </c>
      <c r="DJ558">
        <v>420</v>
      </c>
      <c r="DK558">
        <v>13</v>
      </c>
      <c r="DL558">
        <v>0.64</v>
      </c>
      <c r="DM558">
        <v>0.22</v>
      </c>
      <c r="DN558">
        <v>-51.2075025</v>
      </c>
      <c r="DO558">
        <v>3.78420225140727</v>
      </c>
      <c r="DP558">
        <v>0.525811667561447</v>
      </c>
      <c r="DQ558">
        <v>0</v>
      </c>
      <c r="DR558">
        <v>0.9839289</v>
      </c>
      <c r="DS558">
        <v>-0.262876412757975</v>
      </c>
      <c r="DT558">
        <v>0.0267426140511731</v>
      </c>
      <c r="DU558">
        <v>0</v>
      </c>
      <c r="DV558">
        <v>0</v>
      </c>
      <c r="DW558">
        <v>2</v>
      </c>
      <c r="DX558" t="s">
        <v>357</v>
      </c>
      <c r="DY558">
        <v>2.7984</v>
      </c>
      <c r="DZ558">
        <v>2.71606</v>
      </c>
      <c r="EA558">
        <v>0.167371</v>
      </c>
      <c r="EB558">
        <v>0.171144</v>
      </c>
      <c r="EC558">
        <v>0.0888635</v>
      </c>
      <c r="ED558">
        <v>0.085793</v>
      </c>
      <c r="EE558">
        <v>23135.6</v>
      </c>
      <c r="EF558">
        <v>20009.4</v>
      </c>
      <c r="EG558">
        <v>24913.3</v>
      </c>
      <c r="EH558">
        <v>23546.5</v>
      </c>
      <c r="EI558">
        <v>38834.2</v>
      </c>
      <c r="EJ558">
        <v>35683.9</v>
      </c>
      <c r="EK558">
        <v>45136.5</v>
      </c>
      <c r="EL558">
        <v>42075</v>
      </c>
      <c r="EM558">
        <v>1.65873</v>
      </c>
      <c r="EN558">
        <v>2.0593</v>
      </c>
      <c r="EO558">
        <v>-0.0593439</v>
      </c>
      <c r="EP558">
        <v>0</v>
      </c>
      <c r="EQ558">
        <v>29.4921</v>
      </c>
      <c r="ER558">
        <v>999.9</v>
      </c>
      <c r="ES558">
        <v>26.462</v>
      </c>
      <c r="ET558">
        <v>42.278</v>
      </c>
      <c r="EU558">
        <v>29.0082</v>
      </c>
      <c r="EV558">
        <v>53.4584</v>
      </c>
      <c r="EW558">
        <v>33.6218</v>
      </c>
      <c r="EX558">
        <v>2</v>
      </c>
      <c r="EY558">
        <v>0.611651</v>
      </c>
      <c r="EZ558">
        <v>5.54209</v>
      </c>
      <c r="FA558">
        <v>20.1539</v>
      </c>
      <c r="FB558">
        <v>5.23346</v>
      </c>
      <c r="FC558">
        <v>11.992</v>
      </c>
      <c r="FD558">
        <v>4.9556</v>
      </c>
      <c r="FE558">
        <v>3.30395</v>
      </c>
      <c r="FF558">
        <v>9999</v>
      </c>
      <c r="FG558">
        <v>313.9</v>
      </c>
      <c r="FH558">
        <v>3967.3</v>
      </c>
      <c r="FI558">
        <v>9999</v>
      </c>
      <c r="FJ558">
        <v>1.86813</v>
      </c>
      <c r="FK558">
        <v>1.86401</v>
      </c>
      <c r="FL558">
        <v>1.87134</v>
      </c>
      <c r="FM558">
        <v>1.8626</v>
      </c>
      <c r="FN558">
        <v>1.86188</v>
      </c>
      <c r="FO558">
        <v>1.86819</v>
      </c>
      <c r="FP558">
        <v>1.85837</v>
      </c>
      <c r="FQ558">
        <v>1.86455</v>
      </c>
      <c r="FR558">
        <v>5</v>
      </c>
      <c r="FS558">
        <v>0</v>
      </c>
      <c r="FT558">
        <v>0</v>
      </c>
      <c r="FU558">
        <v>0</v>
      </c>
      <c r="FV558" t="s">
        <v>358</v>
      </c>
      <c r="FW558" t="s">
        <v>359</v>
      </c>
      <c r="FX558" t="s">
        <v>360</v>
      </c>
      <c r="FY558" t="s">
        <v>360</v>
      </c>
      <c r="FZ558" t="s">
        <v>360</v>
      </c>
      <c r="GA558" t="s">
        <v>360</v>
      </c>
      <c r="GB558">
        <v>0</v>
      </c>
      <c r="GC558">
        <v>100</v>
      </c>
      <c r="GD558">
        <v>100</v>
      </c>
      <c r="GE558">
        <v>2.84</v>
      </c>
      <c r="GF558">
        <v>0.0516</v>
      </c>
      <c r="GG558">
        <v>0.394990895927804</v>
      </c>
      <c r="GH558">
        <v>0.00311535208462502</v>
      </c>
      <c r="GI558">
        <v>-2.16445174003142e-06</v>
      </c>
      <c r="GJ558">
        <v>9.0383515404126e-10</v>
      </c>
      <c r="GK558">
        <v>0.0515542376217994</v>
      </c>
      <c r="GL558">
        <v>0</v>
      </c>
      <c r="GM558">
        <v>0</v>
      </c>
      <c r="GN558">
        <v>0</v>
      </c>
      <c r="GO558">
        <v>18</v>
      </c>
      <c r="GP558">
        <v>2154</v>
      </c>
      <c r="GQ558">
        <v>2</v>
      </c>
      <c r="GR558">
        <v>17</v>
      </c>
      <c r="GS558">
        <v>1646.7</v>
      </c>
      <c r="GT558">
        <v>1646.8</v>
      </c>
      <c r="GU558">
        <v>3.43872</v>
      </c>
      <c r="GV558">
        <v>2.3877</v>
      </c>
      <c r="GW558">
        <v>1.99829</v>
      </c>
      <c r="GX558">
        <v>2.65747</v>
      </c>
      <c r="GY558">
        <v>2.09351</v>
      </c>
      <c r="GZ558">
        <v>2.35474</v>
      </c>
      <c r="HA558">
        <v>46.0947</v>
      </c>
      <c r="HB558">
        <v>13.9832</v>
      </c>
      <c r="HC558">
        <v>18</v>
      </c>
      <c r="HD558">
        <v>400.512</v>
      </c>
      <c r="HE558">
        <v>673.35</v>
      </c>
      <c r="HF558">
        <v>23.0008</v>
      </c>
      <c r="HG558">
        <v>34.9167</v>
      </c>
      <c r="HH558">
        <v>30.0007</v>
      </c>
      <c r="HI558">
        <v>34.6892</v>
      </c>
      <c r="HJ558">
        <v>34.6764</v>
      </c>
      <c r="HK558">
        <v>68.7952</v>
      </c>
      <c r="HL558">
        <v>13.8508</v>
      </c>
      <c r="HM558">
        <v>2.18951</v>
      </c>
      <c r="HN558">
        <v>23</v>
      </c>
      <c r="HO558">
        <v>1404.78</v>
      </c>
      <c r="HP558">
        <v>24.1347</v>
      </c>
      <c r="HQ558">
        <v>95.4557</v>
      </c>
      <c r="HR558">
        <v>98.8606</v>
      </c>
    </row>
    <row r="559" spans="1:226">
      <c r="A559">
        <v>543</v>
      </c>
      <c r="B559">
        <v>1656180600.6</v>
      </c>
      <c r="C559">
        <v>10804.0999999046</v>
      </c>
      <c r="D559" t="s">
        <v>1449</v>
      </c>
      <c r="E559" t="s">
        <v>1450</v>
      </c>
      <c r="F559">
        <v>5</v>
      </c>
      <c r="G559" t="s">
        <v>1286</v>
      </c>
      <c r="H559" t="s">
        <v>354</v>
      </c>
      <c r="I559">
        <v>1656180593.1</v>
      </c>
      <c r="J559">
        <f>(K559)/1000</f>
        <v>0</v>
      </c>
      <c r="K559">
        <f>IF(BF559, AN559, AH559)</f>
        <v>0</v>
      </c>
      <c r="L559">
        <f>IF(BF559, AI559, AG559)</f>
        <v>0</v>
      </c>
      <c r="M559">
        <f>BH559 - IF(AU559&gt;1, L559*BB559*100.0/(AW559*BV559), 0)</f>
        <v>0</v>
      </c>
      <c r="N559">
        <f>((T559-J559/2)*M559-L559)/(T559+J559/2)</f>
        <v>0</v>
      </c>
      <c r="O559">
        <f>N559*(BO559+BP559)/1000.0</f>
        <v>0</v>
      </c>
      <c r="P559">
        <f>(BH559 - IF(AU559&gt;1, L559*BB559*100.0/(AW559*BV559), 0))*(BO559+BP559)/1000.0</f>
        <v>0</v>
      </c>
      <c r="Q559">
        <f>2.0/((1/S559-1/R559)+SIGN(S559)*SQRT((1/S559-1/R559)*(1/S559-1/R559) + 4*BC559/((BC559+1)*(BC559+1))*(2*1/S559*1/R559-1/R559*1/R559)))</f>
        <v>0</v>
      </c>
      <c r="R559">
        <f>IF(LEFT(BD559,1)&lt;&gt;"0",IF(LEFT(BD559,1)="1",3.0,BE559),$D$5+$E$5*(BV559*BO559/($K$5*1000))+$F$5*(BV559*BO559/($K$5*1000))*MAX(MIN(BB559,$J$5),$I$5)*MAX(MIN(BB559,$J$5),$I$5)+$G$5*MAX(MIN(BB559,$J$5),$I$5)*(BV559*BO559/($K$5*1000))+$H$5*(BV559*BO559/($K$5*1000))*(BV559*BO559/($K$5*1000)))</f>
        <v>0</v>
      </c>
      <c r="S559">
        <f>J559*(1000-(1000*0.61365*exp(17.502*W559/(240.97+W559))/(BO559+BP559)+BJ559)/2)/(1000*0.61365*exp(17.502*W559/(240.97+W559))/(BO559+BP559)-BJ559)</f>
        <v>0</v>
      </c>
      <c r="T559">
        <f>1/((BC559+1)/(Q559/1.6)+1/(R559/1.37)) + BC559/((BC559+1)/(Q559/1.6) + BC559/(R559/1.37))</f>
        <v>0</v>
      </c>
      <c r="U559">
        <f>(AX559*BA559)</f>
        <v>0</v>
      </c>
      <c r="V559">
        <f>(BQ559+(U559+2*0.95*5.67E-8*(((BQ559+$B$7)+273)^4-(BQ559+273)^4)-44100*J559)/(1.84*29.3*R559+8*0.95*5.67E-8*(BQ559+273)^3))</f>
        <v>0</v>
      </c>
      <c r="W559">
        <f>($C$7*BR559+$D$7*BS559+$E$7*V559)</f>
        <v>0</v>
      </c>
      <c r="X559">
        <f>0.61365*exp(17.502*W559/(240.97+W559))</f>
        <v>0</v>
      </c>
      <c r="Y559">
        <f>(Z559/AA559*100)</f>
        <v>0</v>
      </c>
      <c r="Z559">
        <f>BJ559*(BO559+BP559)/1000</f>
        <v>0</v>
      </c>
      <c r="AA559">
        <f>0.61365*exp(17.502*BQ559/(240.97+BQ559))</f>
        <v>0</v>
      </c>
      <c r="AB559">
        <f>(X559-BJ559*(BO559+BP559)/1000)</f>
        <v>0</v>
      </c>
      <c r="AC559">
        <f>(-J559*44100)</f>
        <v>0</v>
      </c>
      <c r="AD559">
        <f>2*29.3*R559*0.92*(BQ559-W559)</f>
        <v>0</v>
      </c>
      <c r="AE559">
        <f>2*0.95*5.67E-8*(((BQ559+$B$7)+273)^4-(W559+273)^4)</f>
        <v>0</v>
      </c>
      <c r="AF559">
        <f>U559+AE559+AC559+AD559</f>
        <v>0</v>
      </c>
      <c r="AG559">
        <f>BN559*AU559*(BI559-BH559*(1000-AU559*BK559)/(1000-AU559*BJ559))/(100*BB559)</f>
        <v>0</v>
      </c>
      <c r="AH559">
        <f>1000*BN559*AU559*(BJ559-BK559)/(100*BB559*(1000-AU559*BJ559))</f>
        <v>0</v>
      </c>
      <c r="AI559">
        <f>(AJ559 - AK559 - BO559*1E3/(8.314*(BQ559+273.15)) * AM559/BN559 * AL559) * BN559/(100*BB559) * (1000 - BK559)/1000</f>
        <v>0</v>
      </c>
      <c r="AJ559">
        <v>1425.06474605773</v>
      </c>
      <c r="AK559">
        <v>1383.52</v>
      </c>
      <c r="AL559">
        <v>3.41338689315963</v>
      </c>
      <c r="AM559">
        <v>66.8780440013379</v>
      </c>
      <c r="AN559">
        <f>(AP559 - AO559 + BO559*1E3/(8.314*(BQ559+273.15)) * AR559/BN559 * AQ559) * BN559/(100*BB559) * 1000/(1000 - AP559)</f>
        <v>0</v>
      </c>
      <c r="AO559">
        <v>24.058185456809</v>
      </c>
      <c r="AP559">
        <v>25.0128902097902</v>
      </c>
      <c r="AQ559">
        <v>0.000275264094936436</v>
      </c>
      <c r="AR559">
        <v>78.9649868564254</v>
      </c>
      <c r="AS559">
        <v>36</v>
      </c>
      <c r="AT559">
        <v>7</v>
      </c>
      <c r="AU559">
        <f>IF(AS559*$H$13&gt;=AW559,1.0,(AW559/(AW559-AS559*$H$13)))</f>
        <v>0</v>
      </c>
      <c r="AV559">
        <f>(AU559-1)*100</f>
        <v>0</v>
      </c>
      <c r="AW559">
        <f>MAX(0,($B$13+$C$13*BV559)/(1+$D$13*BV559)*BO559/(BQ559+273)*$E$13)</f>
        <v>0</v>
      </c>
      <c r="AX559">
        <f>$B$11*BW559+$C$11*BX559+$F$11*CI559*(1-CL559)</f>
        <v>0</v>
      </c>
      <c r="AY559">
        <f>AX559*AZ559</f>
        <v>0</v>
      </c>
      <c r="AZ559">
        <f>($B$11*$D$9+$C$11*$D$9+$F$11*((CV559+CN559)/MAX(CV559+CN559+CW559, 0.1)*$I$9+CW559/MAX(CV559+CN559+CW559, 0.1)*$J$9))/($B$11+$C$11+$F$11)</f>
        <v>0</v>
      </c>
      <c r="BA559">
        <f>($B$11*$K$9+$C$11*$K$9+$F$11*((CV559+CN559)/MAX(CV559+CN559+CW559, 0.1)*$P$9+CW559/MAX(CV559+CN559+CW559, 0.1)*$Q$9))/($B$11+$C$11+$F$11)</f>
        <v>0</v>
      </c>
      <c r="BB559">
        <v>2.18</v>
      </c>
      <c r="BC559">
        <v>0.5</v>
      </c>
      <c r="BD559" t="s">
        <v>355</v>
      </c>
      <c r="BE559">
        <v>2</v>
      </c>
      <c r="BF559" t="b">
        <v>1</v>
      </c>
      <c r="BG559">
        <v>1656180593.1</v>
      </c>
      <c r="BH559">
        <v>1325.93851851852</v>
      </c>
      <c r="BI559">
        <v>1376.88481481481</v>
      </c>
      <c r="BJ559">
        <v>25.0029555555556</v>
      </c>
      <c r="BK559">
        <v>24.0485851851852</v>
      </c>
      <c r="BL559">
        <v>1323.11740740741</v>
      </c>
      <c r="BM559">
        <v>24.9514037037037</v>
      </c>
      <c r="BN559">
        <v>500.030444444444</v>
      </c>
      <c r="BO559">
        <v>76.3057296296296</v>
      </c>
      <c r="BP559">
        <v>0.100024107407407</v>
      </c>
      <c r="BQ559">
        <v>28.1696666666667</v>
      </c>
      <c r="BR559">
        <v>28.5268703703704</v>
      </c>
      <c r="BS559">
        <v>999.9</v>
      </c>
      <c r="BT559">
        <v>0</v>
      </c>
      <c r="BU559">
        <v>0</v>
      </c>
      <c r="BV559">
        <v>9986.13444444444</v>
      </c>
      <c r="BW559">
        <v>0</v>
      </c>
      <c r="BX559">
        <v>2300.6462962963</v>
      </c>
      <c r="BY559">
        <v>-50.944662962963</v>
      </c>
      <c r="BZ559">
        <v>1359.94222222222</v>
      </c>
      <c r="CA559">
        <v>1410.81222222222</v>
      </c>
      <c r="CB559">
        <v>0.954364</v>
      </c>
      <c r="CC559">
        <v>1376.88481481481</v>
      </c>
      <c r="CD559">
        <v>24.0485851851852</v>
      </c>
      <c r="CE559">
        <v>1.90786888888889</v>
      </c>
      <c r="CF559">
        <v>1.83504518518519</v>
      </c>
      <c r="CG559">
        <v>16.6997518518519</v>
      </c>
      <c r="CH559">
        <v>16.0885518518519</v>
      </c>
      <c r="CI559">
        <v>1999.97666666667</v>
      </c>
      <c r="CJ559">
        <v>0.979993555555555</v>
      </c>
      <c r="CK559">
        <v>0.0200062925925926</v>
      </c>
      <c r="CL559">
        <v>0</v>
      </c>
      <c r="CM559">
        <v>2.41477777777778</v>
      </c>
      <c r="CN559">
        <v>0</v>
      </c>
      <c r="CO559">
        <v>3014.24925925926</v>
      </c>
      <c r="CP559">
        <v>16705.1703703704</v>
      </c>
      <c r="CQ559">
        <v>47.875</v>
      </c>
      <c r="CR559">
        <v>50.6824074074074</v>
      </c>
      <c r="CS559">
        <v>49.0252592592593</v>
      </c>
      <c r="CT559">
        <v>48.062</v>
      </c>
      <c r="CU559">
        <v>47.187</v>
      </c>
      <c r="CV559">
        <v>1959.96592592593</v>
      </c>
      <c r="CW559">
        <v>40.0107407407407</v>
      </c>
      <c r="CX559">
        <v>0</v>
      </c>
      <c r="CY559">
        <v>1656180599.4</v>
      </c>
      <c r="CZ559">
        <v>0</v>
      </c>
      <c r="DA559">
        <v>0</v>
      </c>
      <c r="DB559" t="s">
        <v>356</v>
      </c>
      <c r="DC559">
        <v>1656081796.1</v>
      </c>
      <c r="DD559">
        <v>1656081786.6</v>
      </c>
      <c r="DE559">
        <v>0</v>
      </c>
      <c r="DF559">
        <v>0.447</v>
      </c>
      <c r="DG559">
        <v>0.012</v>
      </c>
      <c r="DH559">
        <v>1.816</v>
      </c>
      <c r="DI559">
        <v>-0.091</v>
      </c>
      <c r="DJ559">
        <v>420</v>
      </c>
      <c r="DK559">
        <v>13</v>
      </c>
      <c r="DL559">
        <v>0.64</v>
      </c>
      <c r="DM559">
        <v>0.22</v>
      </c>
      <c r="DN559">
        <v>-51.1042175</v>
      </c>
      <c r="DO559">
        <v>1.47258574108829</v>
      </c>
      <c r="DP559">
        <v>0.486453989030566</v>
      </c>
      <c r="DQ559">
        <v>0</v>
      </c>
      <c r="DR559">
        <v>0.9648809</v>
      </c>
      <c r="DS559">
        <v>-0.161351279549721</v>
      </c>
      <c r="DT559">
        <v>0.0187694853962489</v>
      </c>
      <c r="DU559">
        <v>0</v>
      </c>
      <c r="DV559">
        <v>0</v>
      </c>
      <c r="DW559">
        <v>2</v>
      </c>
      <c r="DX559" t="s">
        <v>357</v>
      </c>
      <c r="DY559">
        <v>2.79842</v>
      </c>
      <c r="DZ559">
        <v>2.71639</v>
      </c>
      <c r="EA559">
        <v>0.168648</v>
      </c>
      <c r="EB559">
        <v>0.172367</v>
      </c>
      <c r="EC559">
        <v>0.0888686</v>
      </c>
      <c r="ED559">
        <v>0.085817</v>
      </c>
      <c r="EE559">
        <v>23099</v>
      </c>
      <c r="EF559">
        <v>19979.4</v>
      </c>
      <c r="EG559">
        <v>24912.2</v>
      </c>
      <c r="EH559">
        <v>23546</v>
      </c>
      <c r="EI559">
        <v>38832.8</v>
      </c>
      <c r="EJ559">
        <v>35682.2</v>
      </c>
      <c r="EK559">
        <v>45135</v>
      </c>
      <c r="EL559">
        <v>42074.1</v>
      </c>
      <c r="EM559">
        <v>1.65908</v>
      </c>
      <c r="EN559">
        <v>2.05923</v>
      </c>
      <c r="EO559">
        <v>-0.0631437</v>
      </c>
      <c r="EP559">
        <v>0</v>
      </c>
      <c r="EQ559">
        <v>29.49</v>
      </c>
      <c r="ER559">
        <v>999.9</v>
      </c>
      <c r="ES559">
        <v>26.462</v>
      </c>
      <c r="ET559">
        <v>42.288</v>
      </c>
      <c r="EU559">
        <v>29.0261</v>
      </c>
      <c r="EV559">
        <v>53.5584</v>
      </c>
      <c r="EW559">
        <v>33.6138</v>
      </c>
      <c r="EX559">
        <v>2</v>
      </c>
      <c r="EY559">
        <v>0.61236</v>
      </c>
      <c r="EZ559">
        <v>5.54924</v>
      </c>
      <c r="FA559">
        <v>20.1536</v>
      </c>
      <c r="FB559">
        <v>5.23271</v>
      </c>
      <c r="FC559">
        <v>11.992</v>
      </c>
      <c r="FD559">
        <v>4.95545</v>
      </c>
      <c r="FE559">
        <v>3.30395</v>
      </c>
      <c r="FF559">
        <v>9999</v>
      </c>
      <c r="FG559">
        <v>313.9</v>
      </c>
      <c r="FH559">
        <v>3967.3</v>
      </c>
      <c r="FI559">
        <v>9999</v>
      </c>
      <c r="FJ559">
        <v>1.86813</v>
      </c>
      <c r="FK559">
        <v>1.86401</v>
      </c>
      <c r="FL559">
        <v>1.87134</v>
      </c>
      <c r="FM559">
        <v>1.86259</v>
      </c>
      <c r="FN559">
        <v>1.86188</v>
      </c>
      <c r="FO559">
        <v>1.86819</v>
      </c>
      <c r="FP559">
        <v>1.85837</v>
      </c>
      <c r="FQ559">
        <v>1.86456</v>
      </c>
      <c r="FR559">
        <v>5</v>
      </c>
      <c r="FS559">
        <v>0</v>
      </c>
      <c r="FT559">
        <v>0</v>
      </c>
      <c r="FU559">
        <v>0</v>
      </c>
      <c r="FV559" t="s">
        <v>358</v>
      </c>
      <c r="FW559" t="s">
        <v>359</v>
      </c>
      <c r="FX559" t="s">
        <v>360</v>
      </c>
      <c r="FY559" t="s">
        <v>360</v>
      </c>
      <c r="FZ559" t="s">
        <v>360</v>
      </c>
      <c r="GA559" t="s">
        <v>360</v>
      </c>
      <c r="GB559">
        <v>0</v>
      </c>
      <c r="GC559">
        <v>100</v>
      </c>
      <c r="GD559">
        <v>100</v>
      </c>
      <c r="GE559">
        <v>2.88</v>
      </c>
      <c r="GF559">
        <v>0.0516</v>
      </c>
      <c r="GG559">
        <v>0.394990895927804</v>
      </c>
      <c r="GH559">
        <v>0.00311535208462502</v>
      </c>
      <c r="GI559">
        <v>-2.16445174003142e-06</v>
      </c>
      <c r="GJ559">
        <v>9.0383515404126e-10</v>
      </c>
      <c r="GK559">
        <v>0.0515542376217994</v>
      </c>
      <c r="GL559">
        <v>0</v>
      </c>
      <c r="GM559">
        <v>0</v>
      </c>
      <c r="GN559">
        <v>0</v>
      </c>
      <c r="GO559">
        <v>18</v>
      </c>
      <c r="GP559">
        <v>2154</v>
      </c>
      <c r="GQ559">
        <v>2</v>
      </c>
      <c r="GR559">
        <v>17</v>
      </c>
      <c r="GS559">
        <v>1646.7</v>
      </c>
      <c r="GT559">
        <v>1646.9</v>
      </c>
      <c r="GU559">
        <v>3.46558</v>
      </c>
      <c r="GV559">
        <v>2.37793</v>
      </c>
      <c r="GW559">
        <v>1.99829</v>
      </c>
      <c r="GX559">
        <v>2.65747</v>
      </c>
      <c r="GY559">
        <v>2.09351</v>
      </c>
      <c r="GZ559">
        <v>2.36816</v>
      </c>
      <c r="HA559">
        <v>46.1237</v>
      </c>
      <c r="HB559">
        <v>13.9832</v>
      </c>
      <c r="HC559">
        <v>18</v>
      </c>
      <c r="HD559">
        <v>400.755</v>
      </c>
      <c r="HE559">
        <v>673.36</v>
      </c>
      <c r="HF559">
        <v>23.0012</v>
      </c>
      <c r="HG559">
        <v>34.9231</v>
      </c>
      <c r="HH559">
        <v>30.0007</v>
      </c>
      <c r="HI559">
        <v>34.697</v>
      </c>
      <c r="HJ559">
        <v>34.6835</v>
      </c>
      <c r="HK559">
        <v>69.4421</v>
      </c>
      <c r="HL559">
        <v>13.579</v>
      </c>
      <c r="HM559">
        <v>2.18951</v>
      </c>
      <c r="HN559">
        <v>23</v>
      </c>
      <c r="HO559">
        <v>1424.93</v>
      </c>
      <c r="HP559">
        <v>24.1575</v>
      </c>
      <c r="HQ559">
        <v>95.4523</v>
      </c>
      <c r="HR559">
        <v>98.8585</v>
      </c>
    </row>
    <row r="560" spans="1:226">
      <c r="A560">
        <v>544</v>
      </c>
      <c r="B560">
        <v>1656180605.6</v>
      </c>
      <c r="C560">
        <v>10809.0999999046</v>
      </c>
      <c r="D560" t="s">
        <v>1451</v>
      </c>
      <c r="E560" t="s">
        <v>1452</v>
      </c>
      <c r="F560">
        <v>5</v>
      </c>
      <c r="G560" t="s">
        <v>1286</v>
      </c>
      <c r="H560" t="s">
        <v>354</v>
      </c>
      <c r="I560">
        <v>1656180597.81429</v>
      </c>
      <c r="J560">
        <f>(K560)/1000</f>
        <v>0</v>
      </c>
      <c r="K560">
        <f>IF(BF560, AN560, AH560)</f>
        <v>0</v>
      </c>
      <c r="L560">
        <f>IF(BF560, AI560, AG560)</f>
        <v>0</v>
      </c>
      <c r="M560">
        <f>BH560 - IF(AU560&gt;1, L560*BB560*100.0/(AW560*BV560), 0)</f>
        <v>0</v>
      </c>
      <c r="N560">
        <f>((T560-J560/2)*M560-L560)/(T560+J560/2)</f>
        <v>0</v>
      </c>
      <c r="O560">
        <f>N560*(BO560+BP560)/1000.0</f>
        <v>0</v>
      </c>
      <c r="P560">
        <f>(BH560 - IF(AU560&gt;1, L560*BB560*100.0/(AW560*BV560), 0))*(BO560+BP560)/1000.0</f>
        <v>0</v>
      </c>
      <c r="Q560">
        <f>2.0/((1/S560-1/R560)+SIGN(S560)*SQRT((1/S560-1/R560)*(1/S560-1/R560) + 4*BC560/((BC560+1)*(BC560+1))*(2*1/S560*1/R560-1/R560*1/R560)))</f>
        <v>0</v>
      </c>
      <c r="R560">
        <f>IF(LEFT(BD560,1)&lt;&gt;"0",IF(LEFT(BD560,1)="1",3.0,BE560),$D$5+$E$5*(BV560*BO560/($K$5*1000))+$F$5*(BV560*BO560/($K$5*1000))*MAX(MIN(BB560,$J$5),$I$5)*MAX(MIN(BB560,$J$5),$I$5)+$G$5*MAX(MIN(BB560,$J$5),$I$5)*(BV560*BO560/($K$5*1000))+$H$5*(BV560*BO560/($K$5*1000))*(BV560*BO560/($K$5*1000)))</f>
        <v>0</v>
      </c>
      <c r="S560">
        <f>J560*(1000-(1000*0.61365*exp(17.502*W560/(240.97+W560))/(BO560+BP560)+BJ560)/2)/(1000*0.61365*exp(17.502*W560/(240.97+W560))/(BO560+BP560)-BJ560)</f>
        <v>0</v>
      </c>
      <c r="T560">
        <f>1/((BC560+1)/(Q560/1.6)+1/(R560/1.37)) + BC560/((BC560+1)/(Q560/1.6) + BC560/(R560/1.37))</f>
        <v>0</v>
      </c>
      <c r="U560">
        <f>(AX560*BA560)</f>
        <v>0</v>
      </c>
      <c r="V560">
        <f>(BQ560+(U560+2*0.95*5.67E-8*(((BQ560+$B$7)+273)^4-(BQ560+273)^4)-44100*J560)/(1.84*29.3*R560+8*0.95*5.67E-8*(BQ560+273)^3))</f>
        <v>0</v>
      </c>
      <c r="W560">
        <f>($C$7*BR560+$D$7*BS560+$E$7*V560)</f>
        <v>0</v>
      </c>
      <c r="X560">
        <f>0.61365*exp(17.502*W560/(240.97+W560))</f>
        <v>0</v>
      </c>
      <c r="Y560">
        <f>(Z560/AA560*100)</f>
        <v>0</v>
      </c>
      <c r="Z560">
        <f>BJ560*(BO560+BP560)/1000</f>
        <v>0</v>
      </c>
      <c r="AA560">
        <f>0.61365*exp(17.502*BQ560/(240.97+BQ560))</f>
        <v>0</v>
      </c>
      <c r="AB560">
        <f>(X560-BJ560*(BO560+BP560)/1000)</f>
        <v>0</v>
      </c>
      <c r="AC560">
        <f>(-J560*44100)</f>
        <v>0</v>
      </c>
      <c r="AD560">
        <f>2*29.3*R560*0.92*(BQ560-W560)</f>
        <v>0</v>
      </c>
      <c r="AE560">
        <f>2*0.95*5.67E-8*(((BQ560+$B$7)+273)^4-(W560+273)^4)</f>
        <v>0</v>
      </c>
      <c r="AF560">
        <f>U560+AE560+AC560+AD560</f>
        <v>0</v>
      </c>
      <c r="AG560">
        <f>BN560*AU560*(BI560-BH560*(1000-AU560*BK560)/(1000-AU560*BJ560))/(100*BB560)</f>
        <v>0</v>
      </c>
      <c r="AH560">
        <f>1000*BN560*AU560*(BJ560-BK560)/(100*BB560*(1000-AU560*BJ560))</f>
        <v>0</v>
      </c>
      <c r="AI560">
        <f>(AJ560 - AK560 - BO560*1E3/(8.314*(BQ560+273.15)) * AM560/BN560 * AL560) * BN560/(100*BB560) * (1000 - BK560)/1000</f>
        <v>0</v>
      </c>
      <c r="AJ560">
        <v>1442.03141902156</v>
      </c>
      <c r="AK560">
        <v>1400.49612121212</v>
      </c>
      <c r="AL560">
        <v>3.42277275680541</v>
      </c>
      <c r="AM560">
        <v>66.8780440013379</v>
      </c>
      <c r="AN560">
        <f>(AP560 - AO560 + BO560*1E3/(8.314*(BQ560+273.15)) * AR560/BN560 * AQ560) * BN560/(100*BB560) * 1000/(1000 - AP560)</f>
        <v>0</v>
      </c>
      <c r="AO560">
        <v>24.0689617765464</v>
      </c>
      <c r="AP560">
        <v>25.0103391608392</v>
      </c>
      <c r="AQ560">
        <v>-9.82398679469605e-05</v>
      </c>
      <c r="AR560">
        <v>78.9649868564254</v>
      </c>
      <c r="AS560">
        <v>37</v>
      </c>
      <c r="AT560">
        <v>7</v>
      </c>
      <c r="AU560">
        <f>IF(AS560*$H$13&gt;=AW560,1.0,(AW560/(AW560-AS560*$H$13)))</f>
        <v>0</v>
      </c>
      <c r="AV560">
        <f>(AU560-1)*100</f>
        <v>0</v>
      </c>
      <c r="AW560">
        <f>MAX(0,($B$13+$C$13*BV560)/(1+$D$13*BV560)*BO560/(BQ560+273)*$E$13)</f>
        <v>0</v>
      </c>
      <c r="AX560">
        <f>$B$11*BW560+$C$11*BX560+$F$11*CI560*(1-CL560)</f>
        <v>0</v>
      </c>
      <c r="AY560">
        <f>AX560*AZ560</f>
        <v>0</v>
      </c>
      <c r="AZ560">
        <f>($B$11*$D$9+$C$11*$D$9+$F$11*((CV560+CN560)/MAX(CV560+CN560+CW560, 0.1)*$I$9+CW560/MAX(CV560+CN560+CW560, 0.1)*$J$9))/($B$11+$C$11+$F$11)</f>
        <v>0</v>
      </c>
      <c r="BA560">
        <f>($B$11*$K$9+$C$11*$K$9+$F$11*((CV560+CN560)/MAX(CV560+CN560+CW560, 0.1)*$P$9+CW560/MAX(CV560+CN560+CW560, 0.1)*$Q$9))/($B$11+$C$11+$F$11)</f>
        <v>0</v>
      </c>
      <c r="BB560">
        <v>2.18</v>
      </c>
      <c r="BC560">
        <v>0.5</v>
      </c>
      <c r="BD560" t="s">
        <v>355</v>
      </c>
      <c r="BE560">
        <v>2</v>
      </c>
      <c r="BF560" t="b">
        <v>1</v>
      </c>
      <c r="BG560">
        <v>1656180597.81429</v>
      </c>
      <c r="BH560">
        <v>1341.34928571429</v>
      </c>
      <c r="BI560">
        <v>1392.5075</v>
      </c>
      <c r="BJ560">
        <v>25.0092642857143</v>
      </c>
      <c r="BK560">
        <v>24.0641928571429</v>
      </c>
      <c r="BL560">
        <v>1338.49428571429</v>
      </c>
      <c r="BM560">
        <v>24.9577107142857</v>
      </c>
      <c r="BN560">
        <v>499.993607142857</v>
      </c>
      <c r="BO560">
        <v>76.3059392857143</v>
      </c>
      <c r="BP560">
        <v>0.0999758964285714</v>
      </c>
      <c r="BQ560">
        <v>28.1742678571429</v>
      </c>
      <c r="BR560">
        <v>28.5250035714286</v>
      </c>
      <c r="BS560">
        <v>999.9</v>
      </c>
      <c r="BT560">
        <v>0</v>
      </c>
      <c r="BU560">
        <v>0</v>
      </c>
      <c r="BV560">
        <v>9988.70535714286</v>
      </c>
      <c r="BW560">
        <v>0</v>
      </c>
      <c r="BX560">
        <v>2300.80642857143</v>
      </c>
      <c r="BY560">
        <v>-51.156875</v>
      </c>
      <c r="BZ560">
        <v>1375.75642857143</v>
      </c>
      <c r="CA560">
        <v>1426.84285714286</v>
      </c>
      <c r="CB560">
        <v>0.945064785714286</v>
      </c>
      <c r="CC560">
        <v>1392.5075</v>
      </c>
      <c r="CD560">
        <v>24.0641928571429</v>
      </c>
      <c r="CE560">
        <v>1.90835642857143</v>
      </c>
      <c r="CF560">
        <v>1.83624107142857</v>
      </c>
      <c r="CG560">
        <v>16.7037714285714</v>
      </c>
      <c r="CH560">
        <v>16.0987571428571</v>
      </c>
      <c r="CI560">
        <v>1999.99535714286</v>
      </c>
      <c r="CJ560">
        <v>0.979993714285714</v>
      </c>
      <c r="CK560">
        <v>0.0200061285714286</v>
      </c>
      <c r="CL560">
        <v>0</v>
      </c>
      <c r="CM560">
        <v>2.46951785714286</v>
      </c>
      <c r="CN560">
        <v>0</v>
      </c>
      <c r="CO560">
        <v>3014.42892857143</v>
      </c>
      <c r="CP560">
        <v>16705.3357142857</v>
      </c>
      <c r="CQ560">
        <v>47.875</v>
      </c>
      <c r="CR560">
        <v>50.687</v>
      </c>
      <c r="CS560">
        <v>49.0442857142857</v>
      </c>
      <c r="CT560">
        <v>48.071</v>
      </c>
      <c r="CU560">
        <v>47.187</v>
      </c>
      <c r="CV560">
        <v>1959.98392857143</v>
      </c>
      <c r="CW560">
        <v>40.0114285714286</v>
      </c>
      <c r="CX560">
        <v>0</v>
      </c>
      <c r="CY560">
        <v>1656180604.8</v>
      </c>
      <c r="CZ560">
        <v>0</v>
      </c>
      <c r="DA560">
        <v>0</v>
      </c>
      <c r="DB560" t="s">
        <v>356</v>
      </c>
      <c r="DC560">
        <v>1656081796.1</v>
      </c>
      <c r="DD560">
        <v>1656081786.6</v>
      </c>
      <c r="DE560">
        <v>0</v>
      </c>
      <c r="DF560">
        <v>0.447</v>
      </c>
      <c r="DG560">
        <v>0.012</v>
      </c>
      <c r="DH560">
        <v>1.816</v>
      </c>
      <c r="DI560">
        <v>-0.091</v>
      </c>
      <c r="DJ560">
        <v>420</v>
      </c>
      <c r="DK560">
        <v>13</v>
      </c>
      <c r="DL560">
        <v>0.64</v>
      </c>
      <c r="DM560">
        <v>0.22</v>
      </c>
      <c r="DN560">
        <v>-51.0605975</v>
      </c>
      <c r="DO560">
        <v>-1.49590131332069</v>
      </c>
      <c r="DP560">
        <v>0.468151759842628</v>
      </c>
      <c r="DQ560">
        <v>0</v>
      </c>
      <c r="DR560">
        <v>0.95159295</v>
      </c>
      <c r="DS560">
        <v>-0.10018971106942</v>
      </c>
      <c r="DT560">
        <v>0.0114689569053816</v>
      </c>
      <c r="DU560">
        <v>0</v>
      </c>
      <c r="DV560">
        <v>0</v>
      </c>
      <c r="DW560">
        <v>2</v>
      </c>
      <c r="DX560" t="s">
        <v>357</v>
      </c>
      <c r="DY560">
        <v>2.79842</v>
      </c>
      <c r="DZ560">
        <v>2.71645</v>
      </c>
      <c r="EA560">
        <v>0.169923</v>
      </c>
      <c r="EB560">
        <v>0.173678</v>
      </c>
      <c r="EC560">
        <v>0.088863</v>
      </c>
      <c r="ED560">
        <v>0.085923</v>
      </c>
      <c r="EE560">
        <v>23063.4</v>
      </c>
      <c r="EF560">
        <v>19947.5</v>
      </c>
      <c r="EG560">
        <v>24912.2</v>
      </c>
      <c r="EH560">
        <v>23545.8</v>
      </c>
      <c r="EI560">
        <v>38832.8</v>
      </c>
      <c r="EJ560">
        <v>35677.8</v>
      </c>
      <c r="EK560">
        <v>45134.7</v>
      </c>
      <c r="EL560">
        <v>42073.7</v>
      </c>
      <c r="EM560">
        <v>1.65865</v>
      </c>
      <c r="EN560">
        <v>2.05907</v>
      </c>
      <c r="EO560">
        <v>-0.0576302</v>
      </c>
      <c r="EP560">
        <v>0</v>
      </c>
      <c r="EQ560">
        <v>29.4924</v>
      </c>
      <c r="ER560">
        <v>999.9</v>
      </c>
      <c r="ES560">
        <v>26.462</v>
      </c>
      <c r="ET560">
        <v>42.288</v>
      </c>
      <c r="EU560">
        <v>29.0223</v>
      </c>
      <c r="EV560">
        <v>53.3284</v>
      </c>
      <c r="EW560">
        <v>33.5417</v>
      </c>
      <c r="EX560">
        <v>2</v>
      </c>
      <c r="EY560">
        <v>0.613189</v>
      </c>
      <c r="EZ560">
        <v>5.56639</v>
      </c>
      <c r="FA560">
        <v>20.1535</v>
      </c>
      <c r="FB560">
        <v>5.23241</v>
      </c>
      <c r="FC560">
        <v>11.992</v>
      </c>
      <c r="FD560">
        <v>4.9555</v>
      </c>
      <c r="FE560">
        <v>3.30387</v>
      </c>
      <c r="FF560">
        <v>9999</v>
      </c>
      <c r="FG560">
        <v>313.9</v>
      </c>
      <c r="FH560">
        <v>3967.6</v>
      </c>
      <c r="FI560">
        <v>9999</v>
      </c>
      <c r="FJ560">
        <v>1.86813</v>
      </c>
      <c r="FK560">
        <v>1.864</v>
      </c>
      <c r="FL560">
        <v>1.87134</v>
      </c>
      <c r="FM560">
        <v>1.8626</v>
      </c>
      <c r="FN560">
        <v>1.86188</v>
      </c>
      <c r="FO560">
        <v>1.86822</v>
      </c>
      <c r="FP560">
        <v>1.85837</v>
      </c>
      <c r="FQ560">
        <v>1.86454</v>
      </c>
      <c r="FR560">
        <v>5</v>
      </c>
      <c r="FS560">
        <v>0</v>
      </c>
      <c r="FT560">
        <v>0</v>
      </c>
      <c r="FU560">
        <v>0</v>
      </c>
      <c r="FV560" t="s">
        <v>358</v>
      </c>
      <c r="FW560" t="s">
        <v>359</v>
      </c>
      <c r="FX560" t="s">
        <v>360</v>
      </c>
      <c r="FY560" t="s">
        <v>360</v>
      </c>
      <c r="FZ560" t="s">
        <v>360</v>
      </c>
      <c r="GA560" t="s">
        <v>360</v>
      </c>
      <c r="GB560">
        <v>0</v>
      </c>
      <c r="GC560">
        <v>100</v>
      </c>
      <c r="GD560">
        <v>100</v>
      </c>
      <c r="GE560">
        <v>2.91</v>
      </c>
      <c r="GF560">
        <v>0.0515</v>
      </c>
      <c r="GG560">
        <v>0.394990895927804</v>
      </c>
      <c r="GH560">
        <v>0.00311535208462502</v>
      </c>
      <c r="GI560">
        <v>-2.16445174003142e-06</v>
      </c>
      <c r="GJ560">
        <v>9.0383515404126e-10</v>
      </c>
      <c r="GK560">
        <v>0.0515542376217994</v>
      </c>
      <c r="GL560">
        <v>0</v>
      </c>
      <c r="GM560">
        <v>0</v>
      </c>
      <c r="GN560">
        <v>0</v>
      </c>
      <c r="GO560">
        <v>18</v>
      </c>
      <c r="GP560">
        <v>2154</v>
      </c>
      <c r="GQ560">
        <v>2</v>
      </c>
      <c r="GR560">
        <v>17</v>
      </c>
      <c r="GS560">
        <v>1646.8</v>
      </c>
      <c r="GT560">
        <v>1647</v>
      </c>
      <c r="GU560">
        <v>3.50098</v>
      </c>
      <c r="GV560">
        <v>2.38892</v>
      </c>
      <c r="GW560">
        <v>1.99829</v>
      </c>
      <c r="GX560">
        <v>2.65747</v>
      </c>
      <c r="GY560">
        <v>2.09351</v>
      </c>
      <c r="GZ560">
        <v>2.35596</v>
      </c>
      <c r="HA560">
        <v>46.1237</v>
      </c>
      <c r="HB560">
        <v>13.9832</v>
      </c>
      <c r="HC560">
        <v>18</v>
      </c>
      <c r="HD560">
        <v>400.561</v>
      </c>
      <c r="HE560">
        <v>673.315</v>
      </c>
      <c r="HF560">
        <v>23.0028</v>
      </c>
      <c r="HG560">
        <v>34.9311</v>
      </c>
      <c r="HH560">
        <v>30.0008</v>
      </c>
      <c r="HI560">
        <v>34.7049</v>
      </c>
      <c r="HJ560">
        <v>34.6914</v>
      </c>
      <c r="HK560">
        <v>70.0435</v>
      </c>
      <c r="HL560">
        <v>13.579</v>
      </c>
      <c r="HM560">
        <v>2.18951</v>
      </c>
      <c r="HN560">
        <v>23</v>
      </c>
      <c r="HO560">
        <v>1438.37</v>
      </c>
      <c r="HP560">
        <v>24.1818</v>
      </c>
      <c r="HQ560">
        <v>95.4518</v>
      </c>
      <c r="HR560">
        <v>98.8576</v>
      </c>
    </row>
    <row r="561" spans="1:226">
      <c r="A561">
        <v>545</v>
      </c>
      <c r="B561">
        <v>1656180610.6</v>
      </c>
      <c r="C561">
        <v>10814.0999999046</v>
      </c>
      <c r="D561" t="s">
        <v>1453</v>
      </c>
      <c r="E561" t="s">
        <v>1454</v>
      </c>
      <c r="F561">
        <v>5</v>
      </c>
      <c r="G561" t="s">
        <v>1286</v>
      </c>
      <c r="H561" t="s">
        <v>354</v>
      </c>
      <c r="I561">
        <v>1656180603.1</v>
      </c>
      <c r="J561">
        <f>(K561)/1000</f>
        <v>0</v>
      </c>
      <c r="K561">
        <f>IF(BF561, AN561, AH561)</f>
        <v>0</v>
      </c>
      <c r="L561">
        <f>IF(BF561, AI561, AG561)</f>
        <v>0</v>
      </c>
      <c r="M561">
        <f>BH561 - IF(AU561&gt;1, L561*BB561*100.0/(AW561*BV561), 0)</f>
        <v>0</v>
      </c>
      <c r="N561">
        <f>((T561-J561/2)*M561-L561)/(T561+J561/2)</f>
        <v>0</v>
      </c>
      <c r="O561">
        <f>N561*(BO561+BP561)/1000.0</f>
        <v>0</v>
      </c>
      <c r="P561">
        <f>(BH561 - IF(AU561&gt;1, L561*BB561*100.0/(AW561*BV561), 0))*(BO561+BP561)/1000.0</f>
        <v>0</v>
      </c>
      <c r="Q561">
        <f>2.0/((1/S561-1/R561)+SIGN(S561)*SQRT((1/S561-1/R561)*(1/S561-1/R561) + 4*BC561/((BC561+1)*(BC561+1))*(2*1/S561*1/R561-1/R561*1/R561)))</f>
        <v>0</v>
      </c>
      <c r="R561">
        <f>IF(LEFT(BD561,1)&lt;&gt;"0",IF(LEFT(BD561,1)="1",3.0,BE561),$D$5+$E$5*(BV561*BO561/($K$5*1000))+$F$5*(BV561*BO561/($K$5*1000))*MAX(MIN(BB561,$J$5),$I$5)*MAX(MIN(BB561,$J$5),$I$5)+$G$5*MAX(MIN(BB561,$J$5),$I$5)*(BV561*BO561/($K$5*1000))+$H$5*(BV561*BO561/($K$5*1000))*(BV561*BO561/($K$5*1000)))</f>
        <v>0</v>
      </c>
      <c r="S561">
        <f>J561*(1000-(1000*0.61365*exp(17.502*W561/(240.97+W561))/(BO561+BP561)+BJ561)/2)/(1000*0.61365*exp(17.502*W561/(240.97+W561))/(BO561+BP561)-BJ561)</f>
        <v>0</v>
      </c>
      <c r="T561">
        <f>1/((BC561+1)/(Q561/1.6)+1/(R561/1.37)) + BC561/((BC561+1)/(Q561/1.6) + BC561/(R561/1.37))</f>
        <v>0</v>
      </c>
      <c r="U561">
        <f>(AX561*BA561)</f>
        <v>0</v>
      </c>
      <c r="V561">
        <f>(BQ561+(U561+2*0.95*5.67E-8*(((BQ561+$B$7)+273)^4-(BQ561+273)^4)-44100*J561)/(1.84*29.3*R561+8*0.95*5.67E-8*(BQ561+273)^3))</f>
        <v>0</v>
      </c>
      <c r="W561">
        <f>($C$7*BR561+$D$7*BS561+$E$7*V561)</f>
        <v>0</v>
      </c>
      <c r="X561">
        <f>0.61365*exp(17.502*W561/(240.97+W561))</f>
        <v>0</v>
      </c>
      <c r="Y561">
        <f>(Z561/AA561*100)</f>
        <v>0</v>
      </c>
      <c r="Z561">
        <f>BJ561*(BO561+BP561)/1000</f>
        <v>0</v>
      </c>
      <c r="AA561">
        <f>0.61365*exp(17.502*BQ561/(240.97+BQ561))</f>
        <v>0</v>
      </c>
      <c r="AB561">
        <f>(X561-BJ561*(BO561+BP561)/1000)</f>
        <v>0</v>
      </c>
      <c r="AC561">
        <f>(-J561*44100)</f>
        <v>0</v>
      </c>
      <c r="AD561">
        <f>2*29.3*R561*0.92*(BQ561-W561)</f>
        <v>0</v>
      </c>
      <c r="AE561">
        <f>2*0.95*5.67E-8*(((BQ561+$B$7)+273)^4-(W561+273)^4)</f>
        <v>0</v>
      </c>
      <c r="AF561">
        <f>U561+AE561+AC561+AD561</f>
        <v>0</v>
      </c>
      <c r="AG561">
        <f>BN561*AU561*(BI561-BH561*(1000-AU561*BK561)/(1000-AU561*BJ561))/(100*BB561)</f>
        <v>0</v>
      </c>
      <c r="AH561">
        <f>1000*BN561*AU561*(BJ561-BK561)/(100*BB561*(1000-AU561*BJ561))</f>
        <v>0</v>
      </c>
      <c r="AI561">
        <f>(AJ561 - AK561 - BO561*1E3/(8.314*(BQ561+273.15)) * AM561/BN561 * AL561) * BN561/(100*BB561) * (1000 - BK561)/1000</f>
        <v>0</v>
      </c>
      <c r="AJ561">
        <v>1459.86028162707</v>
      </c>
      <c r="AK561">
        <v>1417.81351515151</v>
      </c>
      <c r="AL561">
        <v>3.45694279188642</v>
      </c>
      <c r="AM561">
        <v>66.8780440013379</v>
      </c>
      <c r="AN561">
        <f>(AP561 - AO561 + BO561*1E3/(8.314*(BQ561+273.15)) * AR561/BN561 * AQ561) * BN561/(100*BB561) * 1000/(1000 - AP561)</f>
        <v>0</v>
      </c>
      <c r="AO561">
        <v>24.1138639521336</v>
      </c>
      <c r="AP561">
        <v>25.0188412587413</v>
      </c>
      <c r="AQ561">
        <v>0.000128713779628947</v>
      </c>
      <c r="AR561">
        <v>78.9649868564254</v>
      </c>
      <c r="AS561">
        <v>37</v>
      </c>
      <c r="AT561">
        <v>7</v>
      </c>
      <c r="AU561">
        <f>IF(AS561*$H$13&gt;=AW561,1.0,(AW561/(AW561-AS561*$H$13)))</f>
        <v>0</v>
      </c>
      <c r="AV561">
        <f>(AU561-1)*100</f>
        <v>0</v>
      </c>
      <c r="AW561">
        <f>MAX(0,($B$13+$C$13*BV561)/(1+$D$13*BV561)*BO561/(BQ561+273)*$E$13)</f>
        <v>0</v>
      </c>
      <c r="AX561">
        <f>$B$11*BW561+$C$11*BX561+$F$11*CI561*(1-CL561)</f>
        <v>0</v>
      </c>
      <c r="AY561">
        <f>AX561*AZ561</f>
        <v>0</v>
      </c>
      <c r="AZ561">
        <f>($B$11*$D$9+$C$11*$D$9+$F$11*((CV561+CN561)/MAX(CV561+CN561+CW561, 0.1)*$I$9+CW561/MAX(CV561+CN561+CW561, 0.1)*$J$9))/($B$11+$C$11+$F$11)</f>
        <v>0</v>
      </c>
      <c r="BA561">
        <f>($B$11*$K$9+$C$11*$K$9+$F$11*((CV561+CN561)/MAX(CV561+CN561+CW561, 0.1)*$P$9+CW561/MAX(CV561+CN561+CW561, 0.1)*$Q$9))/($B$11+$C$11+$F$11)</f>
        <v>0</v>
      </c>
      <c r="BB561">
        <v>2.18</v>
      </c>
      <c r="BC561">
        <v>0.5</v>
      </c>
      <c r="BD561" t="s">
        <v>355</v>
      </c>
      <c r="BE561">
        <v>2</v>
      </c>
      <c r="BF561" t="b">
        <v>1</v>
      </c>
      <c r="BG561">
        <v>1656180603.1</v>
      </c>
      <c r="BH561">
        <v>1358.88962962963</v>
      </c>
      <c r="BI561">
        <v>1410.35592592593</v>
      </c>
      <c r="BJ561">
        <v>25.0123703703704</v>
      </c>
      <c r="BK561">
        <v>24.088037037037</v>
      </c>
      <c r="BL561">
        <v>1355.99555555556</v>
      </c>
      <c r="BM561">
        <v>24.9608185185185</v>
      </c>
      <c r="BN561">
        <v>499.980851851852</v>
      </c>
      <c r="BO561">
        <v>76.3063296296296</v>
      </c>
      <c r="BP561">
        <v>0.0999453296296296</v>
      </c>
      <c r="BQ561">
        <v>28.1848814814815</v>
      </c>
      <c r="BR561">
        <v>28.5138222222222</v>
      </c>
      <c r="BS561">
        <v>999.9</v>
      </c>
      <c r="BT561">
        <v>0</v>
      </c>
      <c r="BU561">
        <v>0</v>
      </c>
      <c r="BV561">
        <v>10000.487037037</v>
      </c>
      <c r="BW561">
        <v>0</v>
      </c>
      <c r="BX561">
        <v>2300.63814814815</v>
      </c>
      <c r="BY561">
        <v>-51.4663296296296</v>
      </c>
      <c r="BZ561">
        <v>1393.75</v>
      </c>
      <c r="CA561">
        <v>1445.16740740741</v>
      </c>
      <c r="CB561">
        <v>0.92433362962963</v>
      </c>
      <c r="CC561">
        <v>1410.35592592593</v>
      </c>
      <c r="CD561">
        <v>24.088037037037</v>
      </c>
      <c r="CE561">
        <v>1.90860296296296</v>
      </c>
      <c r="CF561">
        <v>1.83806888888889</v>
      </c>
      <c r="CG561">
        <v>16.7058111111111</v>
      </c>
      <c r="CH561">
        <v>16.1143481481481</v>
      </c>
      <c r="CI561">
        <v>2000.00962962963</v>
      </c>
      <c r="CJ561">
        <v>0.979994</v>
      </c>
      <c r="CK561">
        <v>0.0200058333333333</v>
      </c>
      <c r="CL561">
        <v>0</v>
      </c>
      <c r="CM561">
        <v>2.44991851851852</v>
      </c>
      <c r="CN561">
        <v>0</v>
      </c>
      <c r="CO561">
        <v>3014.8937037037</v>
      </c>
      <c r="CP561">
        <v>16705.4666666667</v>
      </c>
      <c r="CQ561">
        <v>47.875</v>
      </c>
      <c r="CR561">
        <v>50.687</v>
      </c>
      <c r="CS561">
        <v>49.062</v>
      </c>
      <c r="CT561">
        <v>48.0923333333333</v>
      </c>
      <c r="CU561">
        <v>47.187</v>
      </c>
      <c r="CV561">
        <v>1959.99814814815</v>
      </c>
      <c r="CW561">
        <v>40.0114814814815</v>
      </c>
      <c r="CX561">
        <v>0</v>
      </c>
      <c r="CY561">
        <v>1656180609.6</v>
      </c>
      <c r="CZ561">
        <v>0</v>
      </c>
      <c r="DA561">
        <v>0</v>
      </c>
      <c r="DB561" t="s">
        <v>356</v>
      </c>
      <c r="DC561">
        <v>1656081796.1</v>
      </c>
      <c r="DD561">
        <v>1656081786.6</v>
      </c>
      <c r="DE561">
        <v>0</v>
      </c>
      <c r="DF561">
        <v>0.447</v>
      </c>
      <c r="DG561">
        <v>0.012</v>
      </c>
      <c r="DH561">
        <v>1.816</v>
      </c>
      <c r="DI561">
        <v>-0.091</v>
      </c>
      <c r="DJ561">
        <v>420</v>
      </c>
      <c r="DK561">
        <v>13</v>
      </c>
      <c r="DL561">
        <v>0.64</v>
      </c>
      <c r="DM561">
        <v>0.22</v>
      </c>
      <c r="DN561">
        <v>-51.2980575</v>
      </c>
      <c r="DO561">
        <v>-3.57019249530938</v>
      </c>
      <c r="DP561">
        <v>0.451052720248698</v>
      </c>
      <c r="DQ561">
        <v>0</v>
      </c>
      <c r="DR561">
        <v>0.9329672</v>
      </c>
      <c r="DS561">
        <v>-0.239541928705439</v>
      </c>
      <c r="DT561">
        <v>0.0246678201116353</v>
      </c>
      <c r="DU561">
        <v>0</v>
      </c>
      <c r="DV561">
        <v>0</v>
      </c>
      <c r="DW561">
        <v>2</v>
      </c>
      <c r="DX561" t="s">
        <v>357</v>
      </c>
      <c r="DY561">
        <v>2.79827</v>
      </c>
      <c r="DZ561">
        <v>2.71645</v>
      </c>
      <c r="EA561">
        <v>0.171193</v>
      </c>
      <c r="EB561">
        <v>0.174889</v>
      </c>
      <c r="EC561">
        <v>0.088882</v>
      </c>
      <c r="ED561">
        <v>0.0859615</v>
      </c>
      <c r="EE561">
        <v>23027.4</v>
      </c>
      <c r="EF561">
        <v>19918</v>
      </c>
      <c r="EG561">
        <v>24911.5</v>
      </c>
      <c r="EH561">
        <v>23545.7</v>
      </c>
      <c r="EI561">
        <v>38831.3</v>
      </c>
      <c r="EJ561">
        <v>35675.9</v>
      </c>
      <c r="EK561">
        <v>45133.8</v>
      </c>
      <c r="EL561">
        <v>42073.2</v>
      </c>
      <c r="EM561">
        <v>1.65867</v>
      </c>
      <c r="EN561">
        <v>2.059</v>
      </c>
      <c r="EO561">
        <v>-0.0535697</v>
      </c>
      <c r="EP561">
        <v>0</v>
      </c>
      <c r="EQ561">
        <v>29.4973</v>
      </c>
      <c r="ER561">
        <v>999.9</v>
      </c>
      <c r="ES561">
        <v>26.462</v>
      </c>
      <c r="ET561">
        <v>42.288</v>
      </c>
      <c r="EU561">
        <v>29.0218</v>
      </c>
      <c r="EV561">
        <v>53.3984</v>
      </c>
      <c r="EW561">
        <v>33.6178</v>
      </c>
      <c r="EX561">
        <v>2</v>
      </c>
      <c r="EY561">
        <v>0.613994</v>
      </c>
      <c r="EZ561">
        <v>5.5945</v>
      </c>
      <c r="FA561">
        <v>20.153</v>
      </c>
      <c r="FB561">
        <v>5.23331</v>
      </c>
      <c r="FC561">
        <v>11.992</v>
      </c>
      <c r="FD561">
        <v>4.95555</v>
      </c>
      <c r="FE561">
        <v>3.30398</v>
      </c>
      <c r="FF561">
        <v>9999</v>
      </c>
      <c r="FG561">
        <v>313.9</v>
      </c>
      <c r="FH561">
        <v>3967.6</v>
      </c>
      <c r="FI561">
        <v>9999</v>
      </c>
      <c r="FJ561">
        <v>1.86813</v>
      </c>
      <c r="FK561">
        <v>1.86401</v>
      </c>
      <c r="FL561">
        <v>1.87134</v>
      </c>
      <c r="FM561">
        <v>1.8626</v>
      </c>
      <c r="FN561">
        <v>1.86188</v>
      </c>
      <c r="FO561">
        <v>1.86821</v>
      </c>
      <c r="FP561">
        <v>1.85837</v>
      </c>
      <c r="FQ561">
        <v>1.86456</v>
      </c>
      <c r="FR561">
        <v>5</v>
      </c>
      <c r="FS561">
        <v>0</v>
      </c>
      <c r="FT561">
        <v>0</v>
      </c>
      <c r="FU561">
        <v>0</v>
      </c>
      <c r="FV561" t="s">
        <v>358</v>
      </c>
      <c r="FW561" t="s">
        <v>359</v>
      </c>
      <c r="FX561" t="s">
        <v>360</v>
      </c>
      <c r="FY561" t="s">
        <v>360</v>
      </c>
      <c r="FZ561" t="s">
        <v>360</v>
      </c>
      <c r="GA561" t="s">
        <v>360</v>
      </c>
      <c r="GB561">
        <v>0</v>
      </c>
      <c r="GC561">
        <v>100</v>
      </c>
      <c r="GD561">
        <v>100</v>
      </c>
      <c r="GE561">
        <v>2.95</v>
      </c>
      <c r="GF561">
        <v>0.0515</v>
      </c>
      <c r="GG561">
        <v>0.394990895927804</v>
      </c>
      <c r="GH561">
        <v>0.00311535208462502</v>
      </c>
      <c r="GI561">
        <v>-2.16445174003142e-06</v>
      </c>
      <c r="GJ561">
        <v>9.0383515404126e-10</v>
      </c>
      <c r="GK561">
        <v>0.0515542376217994</v>
      </c>
      <c r="GL561">
        <v>0</v>
      </c>
      <c r="GM561">
        <v>0</v>
      </c>
      <c r="GN561">
        <v>0</v>
      </c>
      <c r="GO561">
        <v>18</v>
      </c>
      <c r="GP561">
        <v>2154</v>
      </c>
      <c r="GQ561">
        <v>2</v>
      </c>
      <c r="GR561">
        <v>17</v>
      </c>
      <c r="GS561">
        <v>1646.9</v>
      </c>
      <c r="GT561">
        <v>1647.1</v>
      </c>
      <c r="GU561">
        <v>3.52661</v>
      </c>
      <c r="GV561">
        <v>2.37183</v>
      </c>
      <c r="GW561">
        <v>1.99829</v>
      </c>
      <c r="GX561">
        <v>2.65747</v>
      </c>
      <c r="GY561">
        <v>2.09351</v>
      </c>
      <c r="GZ561">
        <v>2.46826</v>
      </c>
      <c r="HA561">
        <v>46.1237</v>
      </c>
      <c r="HB561">
        <v>13.9832</v>
      </c>
      <c r="HC561">
        <v>18</v>
      </c>
      <c r="HD561">
        <v>400.621</v>
      </c>
      <c r="HE561">
        <v>673.334</v>
      </c>
      <c r="HF561">
        <v>23.0048</v>
      </c>
      <c r="HG561">
        <v>34.9406</v>
      </c>
      <c r="HH561">
        <v>30.0008</v>
      </c>
      <c r="HI561">
        <v>34.7127</v>
      </c>
      <c r="HJ561">
        <v>34.6992</v>
      </c>
      <c r="HK561">
        <v>70.6804</v>
      </c>
      <c r="HL561">
        <v>13.579</v>
      </c>
      <c r="HM561">
        <v>2.18951</v>
      </c>
      <c r="HN561">
        <v>23</v>
      </c>
      <c r="HO561">
        <v>1458.55</v>
      </c>
      <c r="HP561">
        <v>24.1983</v>
      </c>
      <c r="HQ561">
        <v>95.4496</v>
      </c>
      <c r="HR561">
        <v>98.8567</v>
      </c>
    </row>
    <row r="562" spans="1:226">
      <c r="A562">
        <v>546</v>
      </c>
      <c r="B562">
        <v>1656180615.6</v>
      </c>
      <c r="C562">
        <v>10819.0999999046</v>
      </c>
      <c r="D562" t="s">
        <v>1455</v>
      </c>
      <c r="E562" t="s">
        <v>1456</v>
      </c>
      <c r="F562">
        <v>5</v>
      </c>
      <c r="G562" t="s">
        <v>1286</v>
      </c>
      <c r="H562" t="s">
        <v>354</v>
      </c>
      <c r="I562">
        <v>1656180607.81429</v>
      </c>
      <c r="J562">
        <f>(K562)/1000</f>
        <v>0</v>
      </c>
      <c r="K562">
        <f>IF(BF562, AN562, AH562)</f>
        <v>0</v>
      </c>
      <c r="L562">
        <f>IF(BF562, AI562, AG562)</f>
        <v>0</v>
      </c>
      <c r="M562">
        <f>BH562 - IF(AU562&gt;1, L562*BB562*100.0/(AW562*BV562), 0)</f>
        <v>0</v>
      </c>
      <c r="N562">
        <f>((T562-J562/2)*M562-L562)/(T562+J562/2)</f>
        <v>0</v>
      </c>
      <c r="O562">
        <f>N562*(BO562+BP562)/1000.0</f>
        <v>0</v>
      </c>
      <c r="P562">
        <f>(BH562 - IF(AU562&gt;1, L562*BB562*100.0/(AW562*BV562), 0))*(BO562+BP562)/1000.0</f>
        <v>0</v>
      </c>
      <c r="Q562">
        <f>2.0/((1/S562-1/R562)+SIGN(S562)*SQRT((1/S562-1/R562)*(1/S562-1/R562) + 4*BC562/((BC562+1)*(BC562+1))*(2*1/S562*1/R562-1/R562*1/R562)))</f>
        <v>0</v>
      </c>
      <c r="R562">
        <f>IF(LEFT(BD562,1)&lt;&gt;"0",IF(LEFT(BD562,1)="1",3.0,BE562),$D$5+$E$5*(BV562*BO562/($K$5*1000))+$F$5*(BV562*BO562/($K$5*1000))*MAX(MIN(BB562,$J$5),$I$5)*MAX(MIN(BB562,$J$5),$I$5)+$G$5*MAX(MIN(BB562,$J$5),$I$5)*(BV562*BO562/($K$5*1000))+$H$5*(BV562*BO562/($K$5*1000))*(BV562*BO562/($K$5*1000)))</f>
        <v>0</v>
      </c>
      <c r="S562">
        <f>J562*(1000-(1000*0.61365*exp(17.502*W562/(240.97+W562))/(BO562+BP562)+BJ562)/2)/(1000*0.61365*exp(17.502*W562/(240.97+W562))/(BO562+BP562)-BJ562)</f>
        <v>0</v>
      </c>
      <c r="T562">
        <f>1/((BC562+1)/(Q562/1.6)+1/(R562/1.37)) + BC562/((BC562+1)/(Q562/1.6) + BC562/(R562/1.37))</f>
        <v>0</v>
      </c>
      <c r="U562">
        <f>(AX562*BA562)</f>
        <v>0</v>
      </c>
      <c r="V562">
        <f>(BQ562+(U562+2*0.95*5.67E-8*(((BQ562+$B$7)+273)^4-(BQ562+273)^4)-44100*J562)/(1.84*29.3*R562+8*0.95*5.67E-8*(BQ562+273)^3))</f>
        <v>0</v>
      </c>
      <c r="W562">
        <f>($C$7*BR562+$D$7*BS562+$E$7*V562)</f>
        <v>0</v>
      </c>
      <c r="X562">
        <f>0.61365*exp(17.502*W562/(240.97+W562))</f>
        <v>0</v>
      </c>
      <c r="Y562">
        <f>(Z562/AA562*100)</f>
        <v>0</v>
      </c>
      <c r="Z562">
        <f>BJ562*(BO562+BP562)/1000</f>
        <v>0</v>
      </c>
      <c r="AA562">
        <f>0.61365*exp(17.502*BQ562/(240.97+BQ562))</f>
        <v>0</v>
      </c>
      <c r="AB562">
        <f>(X562-BJ562*(BO562+BP562)/1000)</f>
        <v>0</v>
      </c>
      <c r="AC562">
        <f>(-J562*44100)</f>
        <v>0</v>
      </c>
      <c r="AD562">
        <f>2*29.3*R562*0.92*(BQ562-W562)</f>
        <v>0</v>
      </c>
      <c r="AE562">
        <f>2*0.95*5.67E-8*(((BQ562+$B$7)+273)^4-(W562+273)^4)</f>
        <v>0</v>
      </c>
      <c r="AF562">
        <f>U562+AE562+AC562+AD562</f>
        <v>0</v>
      </c>
      <c r="AG562">
        <f>BN562*AU562*(BI562-BH562*(1000-AU562*BK562)/(1000-AU562*BJ562))/(100*BB562)</f>
        <v>0</v>
      </c>
      <c r="AH562">
        <f>1000*BN562*AU562*(BJ562-BK562)/(100*BB562*(1000-AU562*BJ562))</f>
        <v>0</v>
      </c>
      <c r="AI562">
        <f>(AJ562 - AK562 - BO562*1E3/(8.314*(BQ562+273.15)) * AM562/BN562 * AL562) * BN562/(100*BB562) * (1000 - BK562)/1000</f>
        <v>0</v>
      </c>
      <c r="AJ562">
        <v>1476.78428786202</v>
      </c>
      <c r="AK562">
        <v>1435.13527272727</v>
      </c>
      <c r="AL562">
        <v>3.48614145351822</v>
      </c>
      <c r="AM562">
        <v>66.8780440013379</v>
      </c>
      <c r="AN562">
        <f>(AP562 - AO562 + BO562*1E3/(8.314*(BQ562+273.15)) * AR562/BN562 * AQ562) * BN562/(100*BB562) * 1000/(1000 - AP562)</f>
        <v>0</v>
      </c>
      <c r="AO562">
        <v>24.1278608105822</v>
      </c>
      <c r="AP562">
        <v>25.018755944056</v>
      </c>
      <c r="AQ562">
        <v>1.61249061442001e-05</v>
      </c>
      <c r="AR562">
        <v>78.9649868564254</v>
      </c>
      <c r="AS562">
        <v>37</v>
      </c>
      <c r="AT562">
        <v>7</v>
      </c>
      <c r="AU562">
        <f>IF(AS562*$H$13&gt;=AW562,1.0,(AW562/(AW562-AS562*$H$13)))</f>
        <v>0</v>
      </c>
      <c r="AV562">
        <f>(AU562-1)*100</f>
        <v>0</v>
      </c>
      <c r="AW562">
        <f>MAX(0,($B$13+$C$13*BV562)/(1+$D$13*BV562)*BO562/(BQ562+273)*$E$13)</f>
        <v>0</v>
      </c>
      <c r="AX562">
        <f>$B$11*BW562+$C$11*BX562+$F$11*CI562*(1-CL562)</f>
        <v>0</v>
      </c>
      <c r="AY562">
        <f>AX562*AZ562</f>
        <v>0</v>
      </c>
      <c r="AZ562">
        <f>($B$11*$D$9+$C$11*$D$9+$F$11*((CV562+CN562)/MAX(CV562+CN562+CW562, 0.1)*$I$9+CW562/MAX(CV562+CN562+CW562, 0.1)*$J$9))/($B$11+$C$11+$F$11)</f>
        <v>0</v>
      </c>
      <c r="BA562">
        <f>($B$11*$K$9+$C$11*$K$9+$F$11*((CV562+CN562)/MAX(CV562+CN562+CW562, 0.1)*$P$9+CW562/MAX(CV562+CN562+CW562, 0.1)*$Q$9))/($B$11+$C$11+$F$11)</f>
        <v>0</v>
      </c>
      <c r="BB562">
        <v>2.18</v>
      </c>
      <c r="BC562">
        <v>0.5</v>
      </c>
      <c r="BD562" t="s">
        <v>355</v>
      </c>
      <c r="BE562">
        <v>2</v>
      </c>
      <c r="BF562" t="b">
        <v>1</v>
      </c>
      <c r="BG562">
        <v>1656180607.81429</v>
      </c>
      <c r="BH562">
        <v>1374.65107142857</v>
      </c>
      <c r="BI562">
        <v>1426.27107142857</v>
      </c>
      <c r="BJ562">
        <v>25.014575</v>
      </c>
      <c r="BK562">
        <v>24.1099321428571</v>
      </c>
      <c r="BL562">
        <v>1371.72178571429</v>
      </c>
      <c r="BM562">
        <v>24.9630107142857</v>
      </c>
      <c r="BN562">
        <v>499.995214285714</v>
      </c>
      <c r="BO562">
        <v>76.3065535714286</v>
      </c>
      <c r="BP562">
        <v>0.0999692428571428</v>
      </c>
      <c r="BQ562">
        <v>28.1835464285714</v>
      </c>
      <c r="BR562">
        <v>28.5779357142857</v>
      </c>
      <c r="BS562">
        <v>999.9</v>
      </c>
      <c r="BT562">
        <v>0</v>
      </c>
      <c r="BU562">
        <v>0</v>
      </c>
      <c r="BV562">
        <v>10007.8392857143</v>
      </c>
      <c r="BW562">
        <v>0</v>
      </c>
      <c r="BX562">
        <v>2296.06321428571</v>
      </c>
      <c r="BY562">
        <v>-51.6200892857143</v>
      </c>
      <c r="BZ562">
        <v>1409.91892857143</v>
      </c>
      <c r="CA562">
        <v>1461.50785714286</v>
      </c>
      <c r="CB562">
        <v>0.904634285714286</v>
      </c>
      <c r="CC562">
        <v>1426.27107142857</v>
      </c>
      <c r="CD562">
        <v>24.1099321428571</v>
      </c>
      <c r="CE562">
        <v>1.90877571428571</v>
      </c>
      <c r="CF562">
        <v>1.83974571428571</v>
      </c>
      <c r="CG562">
        <v>16.7072392857143</v>
      </c>
      <c r="CH562">
        <v>16.1286428571429</v>
      </c>
      <c r="CI562">
        <v>2000.03071428571</v>
      </c>
      <c r="CJ562">
        <v>0.979994142857143</v>
      </c>
      <c r="CK562">
        <v>0.0200056857142857</v>
      </c>
      <c r="CL562">
        <v>0</v>
      </c>
      <c r="CM562">
        <v>2.45109642857143</v>
      </c>
      <c r="CN562">
        <v>0</v>
      </c>
      <c r="CO562">
        <v>3014.85428571429</v>
      </c>
      <c r="CP562">
        <v>16705.6392857143</v>
      </c>
      <c r="CQ562">
        <v>47.8816428571428</v>
      </c>
      <c r="CR562">
        <v>50.687</v>
      </c>
      <c r="CS562">
        <v>49.062</v>
      </c>
      <c r="CT562">
        <v>48.1115</v>
      </c>
      <c r="CU562">
        <v>47.187</v>
      </c>
      <c r="CV562">
        <v>1960.01892857143</v>
      </c>
      <c r="CW562">
        <v>40.0117857142857</v>
      </c>
      <c r="CX562">
        <v>0</v>
      </c>
      <c r="CY562">
        <v>1656180614.4</v>
      </c>
      <c r="CZ562">
        <v>0</v>
      </c>
      <c r="DA562">
        <v>0</v>
      </c>
      <c r="DB562" t="s">
        <v>356</v>
      </c>
      <c r="DC562">
        <v>1656081796.1</v>
      </c>
      <c r="DD562">
        <v>1656081786.6</v>
      </c>
      <c r="DE562">
        <v>0</v>
      </c>
      <c r="DF562">
        <v>0.447</v>
      </c>
      <c r="DG562">
        <v>0.012</v>
      </c>
      <c r="DH562">
        <v>1.816</v>
      </c>
      <c r="DI562">
        <v>-0.091</v>
      </c>
      <c r="DJ562">
        <v>420</v>
      </c>
      <c r="DK562">
        <v>13</v>
      </c>
      <c r="DL562">
        <v>0.64</v>
      </c>
      <c r="DM562">
        <v>0.22</v>
      </c>
      <c r="DN562">
        <v>-51.4851175</v>
      </c>
      <c r="DO562">
        <v>-1.91807392120069</v>
      </c>
      <c r="DP562">
        <v>0.305682317028234</v>
      </c>
      <c r="DQ562">
        <v>0</v>
      </c>
      <c r="DR562">
        <v>0.91932255</v>
      </c>
      <c r="DS562">
        <v>-0.266166574108818</v>
      </c>
      <c r="DT562">
        <v>0.026579516355598</v>
      </c>
      <c r="DU562">
        <v>0</v>
      </c>
      <c r="DV562">
        <v>0</v>
      </c>
      <c r="DW562">
        <v>2</v>
      </c>
      <c r="DX562" t="s">
        <v>357</v>
      </c>
      <c r="DY562">
        <v>2.79834</v>
      </c>
      <c r="DZ562">
        <v>2.71664</v>
      </c>
      <c r="EA562">
        <v>0.172473</v>
      </c>
      <c r="EB562">
        <v>0.176174</v>
      </c>
      <c r="EC562">
        <v>0.0888846</v>
      </c>
      <c r="ED562">
        <v>0.0859893</v>
      </c>
      <c r="EE562">
        <v>22991.5</v>
      </c>
      <c r="EF562">
        <v>19886.4</v>
      </c>
      <c r="EG562">
        <v>24911.3</v>
      </c>
      <c r="EH562">
        <v>23545</v>
      </c>
      <c r="EI562">
        <v>38830.5</v>
      </c>
      <c r="EJ562">
        <v>35673.8</v>
      </c>
      <c r="EK562">
        <v>45133</v>
      </c>
      <c r="EL562">
        <v>42072.1</v>
      </c>
      <c r="EM562">
        <v>1.65867</v>
      </c>
      <c r="EN562">
        <v>2.05907</v>
      </c>
      <c r="EO562">
        <v>-0.0491366</v>
      </c>
      <c r="EP562">
        <v>0</v>
      </c>
      <c r="EQ562">
        <v>29.5037</v>
      </c>
      <c r="ER562">
        <v>999.9</v>
      </c>
      <c r="ES562">
        <v>26.462</v>
      </c>
      <c r="ET562">
        <v>42.288</v>
      </c>
      <c r="EU562">
        <v>29.0236</v>
      </c>
      <c r="EV562">
        <v>53.4684</v>
      </c>
      <c r="EW562">
        <v>33.5537</v>
      </c>
      <c r="EX562">
        <v>2</v>
      </c>
      <c r="EY562">
        <v>0.614878</v>
      </c>
      <c r="EZ562">
        <v>5.62236</v>
      </c>
      <c r="FA562">
        <v>20.1518</v>
      </c>
      <c r="FB562">
        <v>5.23391</v>
      </c>
      <c r="FC562">
        <v>11.992</v>
      </c>
      <c r="FD562">
        <v>4.95505</v>
      </c>
      <c r="FE562">
        <v>3.30395</v>
      </c>
      <c r="FF562">
        <v>9999</v>
      </c>
      <c r="FG562">
        <v>313.9</v>
      </c>
      <c r="FH562">
        <v>3967.8</v>
      </c>
      <c r="FI562">
        <v>9999</v>
      </c>
      <c r="FJ562">
        <v>1.86813</v>
      </c>
      <c r="FK562">
        <v>1.86401</v>
      </c>
      <c r="FL562">
        <v>1.87134</v>
      </c>
      <c r="FM562">
        <v>1.86259</v>
      </c>
      <c r="FN562">
        <v>1.86188</v>
      </c>
      <c r="FO562">
        <v>1.86823</v>
      </c>
      <c r="FP562">
        <v>1.85837</v>
      </c>
      <c r="FQ562">
        <v>1.86453</v>
      </c>
      <c r="FR562">
        <v>5</v>
      </c>
      <c r="FS562">
        <v>0</v>
      </c>
      <c r="FT562">
        <v>0</v>
      </c>
      <c r="FU562">
        <v>0</v>
      </c>
      <c r="FV562" t="s">
        <v>358</v>
      </c>
      <c r="FW562" t="s">
        <v>359</v>
      </c>
      <c r="FX562" t="s">
        <v>360</v>
      </c>
      <c r="FY562" t="s">
        <v>360</v>
      </c>
      <c r="FZ562" t="s">
        <v>360</v>
      </c>
      <c r="GA562" t="s">
        <v>360</v>
      </c>
      <c r="GB562">
        <v>0</v>
      </c>
      <c r="GC562">
        <v>100</v>
      </c>
      <c r="GD562">
        <v>100</v>
      </c>
      <c r="GE562">
        <v>2.99</v>
      </c>
      <c r="GF562">
        <v>0.0516</v>
      </c>
      <c r="GG562">
        <v>0.394990895927804</v>
      </c>
      <c r="GH562">
        <v>0.00311535208462502</v>
      </c>
      <c r="GI562">
        <v>-2.16445174003142e-06</v>
      </c>
      <c r="GJ562">
        <v>9.0383515404126e-10</v>
      </c>
      <c r="GK562">
        <v>0.0515542376217994</v>
      </c>
      <c r="GL562">
        <v>0</v>
      </c>
      <c r="GM562">
        <v>0</v>
      </c>
      <c r="GN562">
        <v>0</v>
      </c>
      <c r="GO562">
        <v>18</v>
      </c>
      <c r="GP562">
        <v>2154</v>
      </c>
      <c r="GQ562">
        <v>2</v>
      </c>
      <c r="GR562">
        <v>17</v>
      </c>
      <c r="GS562">
        <v>1647</v>
      </c>
      <c r="GT562">
        <v>1647.2</v>
      </c>
      <c r="GU562">
        <v>3.56201</v>
      </c>
      <c r="GV562">
        <v>2.38281</v>
      </c>
      <c r="GW562">
        <v>1.99829</v>
      </c>
      <c r="GX562">
        <v>2.65747</v>
      </c>
      <c r="GY562">
        <v>2.09351</v>
      </c>
      <c r="GZ562">
        <v>2.36206</v>
      </c>
      <c r="HA562">
        <v>46.1527</v>
      </c>
      <c r="HB562">
        <v>13.9832</v>
      </c>
      <c r="HC562">
        <v>18</v>
      </c>
      <c r="HD562">
        <v>400.657</v>
      </c>
      <c r="HE562">
        <v>673.47</v>
      </c>
      <c r="HF562">
        <v>23.0054</v>
      </c>
      <c r="HG562">
        <v>34.9486</v>
      </c>
      <c r="HH562">
        <v>30.0009</v>
      </c>
      <c r="HI562">
        <v>34.719</v>
      </c>
      <c r="HJ562">
        <v>34.7057</v>
      </c>
      <c r="HK562">
        <v>71.2722</v>
      </c>
      <c r="HL562">
        <v>13.579</v>
      </c>
      <c r="HM562">
        <v>2.18951</v>
      </c>
      <c r="HN562">
        <v>23</v>
      </c>
      <c r="HO562">
        <v>1471.96</v>
      </c>
      <c r="HP562">
        <v>24.2156</v>
      </c>
      <c r="HQ562">
        <v>95.4483</v>
      </c>
      <c r="HR562">
        <v>98.8539</v>
      </c>
    </row>
    <row r="563" spans="1:226">
      <c r="A563">
        <v>547</v>
      </c>
      <c r="B563">
        <v>1656180620.1</v>
      </c>
      <c r="C563">
        <v>10823.5999999046</v>
      </c>
      <c r="D563" t="s">
        <v>1457</v>
      </c>
      <c r="E563" t="s">
        <v>1458</v>
      </c>
      <c r="F563">
        <v>5</v>
      </c>
      <c r="G563" t="s">
        <v>1286</v>
      </c>
      <c r="H563" t="s">
        <v>354</v>
      </c>
      <c r="I563">
        <v>1656180612.26071</v>
      </c>
      <c r="J563">
        <f>(K563)/1000</f>
        <v>0</v>
      </c>
      <c r="K563">
        <f>IF(BF563, AN563, AH563)</f>
        <v>0</v>
      </c>
      <c r="L563">
        <f>IF(BF563, AI563, AG563)</f>
        <v>0</v>
      </c>
      <c r="M563">
        <f>BH563 - IF(AU563&gt;1, L563*BB563*100.0/(AW563*BV563), 0)</f>
        <v>0</v>
      </c>
      <c r="N563">
        <f>((T563-J563/2)*M563-L563)/(T563+J563/2)</f>
        <v>0</v>
      </c>
      <c r="O563">
        <f>N563*(BO563+BP563)/1000.0</f>
        <v>0</v>
      </c>
      <c r="P563">
        <f>(BH563 - IF(AU563&gt;1, L563*BB563*100.0/(AW563*BV563), 0))*(BO563+BP563)/1000.0</f>
        <v>0</v>
      </c>
      <c r="Q563">
        <f>2.0/((1/S563-1/R563)+SIGN(S563)*SQRT((1/S563-1/R563)*(1/S563-1/R563) + 4*BC563/((BC563+1)*(BC563+1))*(2*1/S563*1/R563-1/R563*1/R563)))</f>
        <v>0</v>
      </c>
      <c r="R563">
        <f>IF(LEFT(BD563,1)&lt;&gt;"0",IF(LEFT(BD563,1)="1",3.0,BE563),$D$5+$E$5*(BV563*BO563/($K$5*1000))+$F$5*(BV563*BO563/($K$5*1000))*MAX(MIN(BB563,$J$5),$I$5)*MAX(MIN(BB563,$J$5),$I$5)+$G$5*MAX(MIN(BB563,$J$5),$I$5)*(BV563*BO563/($K$5*1000))+$H$5*(BV563*BO563/($K$5*1000))*(BV563*BO563/($K$5*1000)))</f>
        <v>0</v>
      </c>
      <c r="S563">
        <f>J563*(1000-(1000*0.61365*exp(17.502*W563/(240.97+W563))/(BO563+BP563)+BJ563)/2)/(1000*0.61365*exp(17.502*W563/(240.97+W563))/(BO563+BP563)-BJ563)</f>
        <v>0</v>
      </c>
      <c r="T563">
        <f>1/((BC563+1)/(Q563/1.6)+1/(R563/1.37)) + BC563/((BC563+1)/(Q563/1.6) + BC563/(R563/1.37))</f>
        <v>0</v>
      </c>
      <c r="U563">
        <f>(AX563*BA563)</f>
        <v>0</v>
      </c>
      <c r="V563">
        <f>(BQ563+(U563+2*0.95*5.67E-8*(((BQ563+$B$7)+273)^4-(BQ563+273)^4)-44100*J563)/(1.84*29.3*R563+8*0.95*5.67E-8*(BQ563+273)^3))</f>
        <v>0</v>
      </c>
      <c r="W563">
        <f>($C$7*BR563+$D$7*BS563+$E$7*V563)</f>
        <v>0</v>
      </c>
      <c r="X563">
        <f>0.61365*exp(17.502*W563/(240.97+W563))</f>
        <v>0</v>
      </c>
      <c r="Y563">
        <f>(Z563/AA563*100)</f>
        <v>0</v>
      </c>
      <c r="Z563">
        <f>BJ563*(BO563+BP563)/1000</f>
        <v>0</v>
      </c>
      <c r="AA563">
        <f>0.61365*exp(17.502*BQ563/(240.97+BQ563))</f>
        <v>0</v>
      </c>
      <c r="AB563">
        <f>(X563-BJ563*(BO563+BP563)/1000)</f>
        <v>0</v>
      </c>
      <c r="AC563">
        <f>(-J563*44100)</f>
        <v>0</v>
      </c>
      <c r="AD563">
        <f>2*29.3*R563*0.92*(BQ563-W563)</f>
        <v>0</v>
      </c>
      <c r="AE563">
        <f>2*0.95*5.67E-8*(((BQ563+$B$7)+273)^4-(W563+273)^4)</f>
        <v>0</v>
      </c>
      <c r="AF563">
        <f>U563+AE563+AC563+AD563</f>
        <v>0</v>
      </c>
      <c r="AG563">
        <f>BN563*AU563*(BI563-BH563*(1000-AU563*BK563)/(1000-AU563*BJ563))/(100*BB563)</f>
        <v>0</v>
      </c>
      <c r="AH563">
        <f>1000*BN563*AU563*(BJ563-BK563)/(100*BB563*(1000-AU563*BJ563))</f>
        <v>0</v>
      </c>
      <c r="AI563">
        <f>(AJ563 - AK563 - BO563*1E3/(8.314*(BQ563+273.15)) * AM563/BN563 * AL563) * BN563/(100*BB563) * (1000 - BK563)/1000</f>
        <v>0</v>
      </c>
      <c r="AJ563">
        <v>1492.74431619111</v>
      </c>
      <c r="AK563">
        <v>1450.84121212121</v>
      </c>
      <c r="AL563">
        <v>3.4912173728355</v>
      </c>
      <c r="AM563">
        <v>66.8780440013379</v>
      </c>
      <c r="AN563">
        <f>(AP563 - AO563 + BO563*1E3/(8.314*(BQ563+273.15)) * AR563/BN563 * AQ563) * BN563/(100*BB563) * 1000/(1000 - AP563)</f>
        <v>0</v>
      </c>
      <c r="AO563">
        <v>24.1380420662697</v>
      </c>
      <c r="AP563">
        <v>25.0170797202797</v>
      </c>
      <c r="AQ563">
        <v>2.95706848639145e-05</v>
      </c>
      <c r="AR563">
        <v>78.9649868564254</v>
      </c>
      <c r="AS563">
        <v>36</v>
      </c>
      <c r="AT563">
        <v>7</v>
      </c>
      <c r="AU563">
        <f>IF(AS563*$H$13&gt;=AW563,1.0,(AW563/(AW563-AS563*$H$13)))</f>
        <v>0</v>
      </c>
      <c r="AV563">
        <f>(AU563-1)*100</f>
        <v>0</v>
      </c>
      <c r="AW563">
        <f>MAX(0,($B$13+$C$13*BV563)/(1+$D$13*BV563)*BO563/(BQ563+273)*$E$13)</f>
        <v>0</v>
      </c>
      <c r="AX563">
        <f>$B$11*BW563+$C$11*BX563+$F$11*CI563*(1-CL563)</f>
        <v>0</v>
      </c>
      <c r="AY563">
        <f>AX563*AZ563</f>
        <v>0</v>
      </c>
      <c r="AZ563">
        <f>($B$11*$D$9+$C$11*$D$9+$F$11*((CV563+CN563)/MAX(CV563+CN563+CW563, 0.1)*$I$9+CW563/MAX(CV563+CN563+CW563, 0.1)*$J$9))/($B$11+$C$11+$F$11)</f>
        <v>0</v>
      </c>
      <c r="BA563">
        <f>($B$11*$K$9+$C$11*$K$9+$F$11*((CV563+CN563)/MAX(CV563+CN563+CW563, 0.1)*$P$9+CW563/MAX(CV563+CN563+CW563, 0.1)*$Q$9))/($B$11+$C$11+$F$11)</f>
        <v>0</v>
      </c>
      <c r="BB563">
        <v>2.18</v>
      </c>
      <c r="BC563">
        <v>0.5</v>
      </c>
      <c r="BD563" t="s">
        <v>355</v>
      </c>
      <c r="BE563">
        <v>2</v>
      </c>
      <c r="BF563" t="b">
        <v>1</v>
      </c>
      <c r="BG563">
        <v>1656180612.26071</v>
      </c>
      <c r="BH563">
        <v>1389.64857142857</v>
      </c>
      <c r="BI563">
        <v>1441.34428571429</v>
      </c>
      <c r="BJ563">
        <v>25.0167392857143</v>
      </c>
      <c r="BK563">
        <v>24.1284892857143</v>
      </c>
      <c r="BL563">
        <v>1386.68428571429</v>
      </c>
      <c r="BM563">
        <v>24.9651785714286</v>
      </c>
      <c r="BN563">
        <v>500.014321428571</v>
      </c>
      <c r="BO563">
        <v>76.306375</v>
      </c>
      <c r="BP563">
        <v>0.0999924678571429</v>
      </c>
      <c r="BQ563">
        <v>28.1869035714286</v>
      </c>
      <c r="BR563">
        <v>28.6126392857143</v>
      </c>
      <c r="BS563">
        <v>999.9</v>
      </c>
      <c r="BT563">
        <v>0</v>
      </c>
      <c r="BU563">
        <v>0</v>
      </c>
      <c r="BV563">
        <v>10010.1842857143</v>
      </c>
      <c r="BW563">
        <v>0</v>
      </c>
      <c r="BX563">
        <v>2282.8075</v>
      </c>
      <c r="BY563">
        <v>-51.6960035714286</v>
      </c>
      <c r="BZ563">
        <v>1425.30428571429</v>
      </c>
      <c r="CA563">
        <v>1476.98035714286</v>
      </c>
      <c r="CB563">
        <v>0.888244964285714</v>
      </c>
      <c r="CC563">
        <v>1441.34428571429</v>
      </c>
      <c r="CD563">
        <v>24.1284892857143</v>
      </c>
      <c r="CE563">
        <v>1.90893571428571</v>
      </c>
      <c r="CF563">
        <v>1.8411575</v>
      </c>
      <c r="CG563">
        <v>16.7085678571429</v>
      </c>
      <c r="CH563">
        <v>16.1406714285714</v>
      </c>
      <c r="CI563">
        <v>2000.02071428571</v>
      </c>
      <c r="CJ563">
        <v>0.979994142857143</v>
      </c>
      <c r="CK563">
        <v>0.0200056857142857</v>
      </c>
      <c r="CL563">
        <v>0</v>
      </c>
      <c r="CM563">
        <v>2.42881785714286</v>
      </c>
      <c r="CN563">
        <v>0</v>
      </c>
      <c r="CO563">
        <v>3014.28214285714</v>
      </c>
      <c r="CP563">
        <v>16705.55</v>
      </c>
      <c r="CQ563">
        <v>47.8860714285714</v>
      </c>
      <c r="CR563">
        <v>50.687</v>
      </c>
      <c r="CS563">
        <v>49.062</v>
      </c>
      <c r="CT563">
        <v>48.1205</v>
      </c>
      <c r="CU563">
        <v>47.196</v>
      </c>
      <c r="CV563">
        <v>1960.00928571429</v>
      </c>
      <c r="CW563">
        <v>40.0114285714286</v>
      </c>
      <c r="CX563">
        <v>0</v>
      </c>
      <c r="CY563">
        <v>1656180619.2</v>
      </c>
      <c r="CZ563">
        <v>0</v>
      </c>
      <c r="DA563">
        <v>0</v>
      </c>
      <c r="DB563" t="s">
        <v>356</v>
      </c>
      <c r="DC563">
        <v>1656081796.1</v>
      </c>
      <c r="DD563">
        <v>1656081786.6</v>
      </c>
      <c r="DE563">
        <v>0</v>
      </c>
      <c r="DF563">
        <v>0.447</v>
      </c>
      <c r="DG563">
        <v>0.012</v>
      </c>
      <c r="DH563">
        <v>1.816</v>
      </c>
      <c r="DI563">
        <v>-0.091</v>
      </c>
      <c r="DJ563">
        <v>420</v>
      </c>
      <c r="DK563">
        <v>13</v>
      </c>
      <c r="DL563">
        <v>0.64</v>
      </c>
      <c r="DM563">
        <v>0.22</v>
      </c>
      <c r="DN563">
        <v>-51.6072075</v>
      </c>
      <c r="DO563">
        <v>-1.5385767354595</v>
      </c>
      <c r="DP563">
        <v>0.305002793747451</v>
      </c>
      <c r="DQ563">
        <v>0</v>
      </c>
      <c r="DR563">
        <v>0.90110215</v>
      </c>
      <c r="DS563">
        <v>-0.21830816510319</v>
      </c>
      <c r="DT563">
        <v>0.02261189127268</v>
      </c>
      <c r="DU563">
        <v>0</v>
      </c>
      <c r="DV563">
        <v>0</v>
      </c>
      <c r="DW563">
        <v>2</v>
      </c>
      <c r="DX563" t="s">
        <v>357</v>
      </c>
      <c r="DY563">
        <v>2.7981</v>
      </c>
      <c r="DZ563">
        <v>2.71665</v>
      </c>
      <c r="EA563">
        <v>0.173616</v>
      </c>
      <c r="EB563">
        <v>0.177238</v>
      </c>
      <c r="EC563">
        <v>0.0888738</v>
      </c>
      <c r="ED563">
        <v>0.0860239</v>
      </c>
      <c r="EE563">
        <v>22959.2</v>
      </c>
      <c r="EF563">
        <v>19860.4</v>
      </c>
      <c r="EG563">
        <v>24910.8</v>
      </c>
      <c r="EH563">
        <v>23544.8</v>
      </c>
      <c r="EI563">
        <v>38830.1</v>
      </c>
      <c r="EJ563">
        <v>35672.2</v>
      </c>
      <c r="EK563">
        <v>45132</v>
      </c>
      <c r="EL563">
        <v>42071.7</v>
      </c>
      <c r="EM563">
        <v>1.65863</v>
      </c>
      <c r="EN563">
        <v>2.0592</v>
      </c>
      <c r="EO563">
        <v>-0.0557527</v>
      </c>
      <c r="EP563">
        <v>0</v>
      </c>
      <c r="EQ563">
        <v>29.5091</v>
      </c>
      <c r="ER563">
        <v>999.9</v>
      </c>
      <c r="ES563">
        <v>26.462</v>
      </c>
      <c r="ET563">
        <v>42.309</v>
      </c>
      <c r="EU563">
        <v>29.055</v>
      </c>
      <c r="EV563">
        <v>53.3284</v>
      </c>
      <c r="EW563">
        <v>33.6058</v>
      </c>
      <c r="EX563">
        <v>2</v>
      </c>
      <c r="EY563">
        <v>0.615706</v>
      </c>
      <c r="EZ563">
        <v>5.63823</v>
      </c>
      <c r="FA563">
        <v>20.1512</v>
      </c>
      <c r="FB563">
        <v>5.23406</v>
      </c>
      <c r="FC563">
        <v>11.992</v>
      </c>
      <c r="FD563">
        <v>4.9554</v>
      </c>
      <c r="FE563">
        <v>3.3039</v>
      </c>
      <c r="FF563">
        <v>9999</v>
      </c>
      <c r="FG563">
        <v>313.9</v>
      </c>
      <c r="FH563">
        <v>3967.8</v>
      </c>
      <c r="FI563">
        <v>9999</v>
      </c>
      <c r="FJ563">
        <v>1.86813</v>
      </c>
      <c r="FK563">
        <v>1.86401</v>
      </c>
      <c r="FL563">
        <v>1.87134</v>
      </c>
      <c r="FM563">
        <v>1.86262</v>
      </c>
      <c r="FN563">
        <v>1.86188</v>
      </c>
      <c r="FO563">
        <v>1.86821</v>
      </c>
      <c r="FP563">
        <v>1.85837</v>
      </c>
      <c r="FQ563">
        <v>1.86454</v>
      </c>
      <c r="FR563">
        <v>5</v>
      </c>
      <c r="FS563">
        <v>0</v>
      </c>
      <c r="FT563">
        <v>0</v>
      </c>
      <c r="FU563">
        <v>0</v>
      </c>
      <c r="FV563" t="s">
        <v>358</v>
      </c>
      <c r="FW563" t="s">
        <v>359</v>
      </c>
      <c r="FX563" t="s">
        <v>360</v>
      </c>
      <c r="FY563" t="s">
        <v>360</v>
      </c>
      <c r="FZ563" t="s">
        <v>360</v>
      </c>
      <c r="GA563" t="s">
        <v>360</v>
      </c>
      <c r="GB563">
        <v>0</v>
      </c>
      <c r="GC563">
        <v>100</v>
      </c>
      <c r="GD563">
        <v>100</v>
      </c>
      <c r="GE563">
        <v>3.03</v>
      </c>
      <c r="GF563">
        <v>0.0515</v>
      </c>
      <c r="GG563">
        <v>0.394990895927804</v>
      </c>
      <c r="GH563">
        <v>0.00311535208462502</v>
      </c>
      <c r="GI563">
        <v>-2.16445174003142e-06</v>
      </c>
      <c r="GJ563">
        <v>9.0383515404126e-10</v>
      </c>
      <c r="GK563">
        <v>0.0515542376217994</v>
      </c>
      <c r="GL563">
        <v>0</v>
      </c>
      <c r="GM563">
        <v>0</v>
      </c>
      <c r="GN563">
        <v>0</v>
      </c>
      <c r="GO563">
        <v>18</v>
      </c>
      <c r="GP563">
        <v>2154</v>
      </c>
      <c r="GQ563">
        <v>2</v>
      </c>
      <c r="GR563">
        <v>17</v>
      </c>
      <c r="GS563">
        <v>1647.1</v>
      </c>
      <c r="GT563">
        <v>1647.2</v>
      </c>
      <c r="GU563">
        <v>3.58887</v>
      </c>
      <c r="GV563">
        <v>2.37305</v>
      </c>
      <c r="GW563">
        <v>1.99829</v>
      </c>
      <c r="GX563">
        <v>2.65747</v>
      </c>
      <c r="GY563">
        <v>2.09351</v>
      </c>
      <c r="GZ563">
        <v>2.34253</v>
      </c>
      <c r="HA563">
        <v>46.1527</v>
      </c>
      <c r="HB563">
        <v>13.9744</v>
      </c>
      <c r="HC563">
        <v>18</v>
      </c>
      <c r="HD563">
        <v>400.669</v>
      </c>
      <c r="HE563">
        <v>673.652</v>
      </c>
      <c r="HF563">
        <v>23.0041</v>
      </c>
      <c r="HG563">
        <v>34.9572</v>
      </c>
      <c r="HH563">
        <v>30.001</v>
      </c>
      <c r="HI563">
        <v>34.7259</v>
      </c>
      <c r="HJ563">
        <v>34.7125</v>
      </c>
      <c r="HK563">
        <v>71.8017</v>
      </c>
      <c r="HL563">
        <v>13.2906</v>
      </c>
      <c r="HM563">
        <v>2.18951</v>
      </c>
      <c r="HN563">
        <v>23</v>
      </c>
      <c r="HO563">
        <v>1492.06</v>
      </c>
      <c r="HP563">
        <v>24.2442</v>
      </c>
      <c r="HQ563">
        <v>95.4462</v>
      </c>
      <c r="HR563">
        <v>98.853</v>
      </c>
    </row>
    <row r="564" spans="1:226">
      <c r="A564">
        <v>548</v>
      </c>
      <c r="B564">
        <v>1656180625.6</v>
      </c>
      <c r="C564">
        <v>10829.0999999046</v>
      </c>
      <c r="D564" t="s">
        <v>1459</v>
      </c>
      <c r="E564" t="s">
        <v>1460</v>
      </c>
      <c r="F564">
        <v>5</v>
      </c>
      <c r="G564" t="s">
        <v>1286</v>
      </c>
      <c r="H564" t="s">
        <v>354</v>
      </c>
      <c r="I564">
        <v>1656180617.83214</v>
      </c>
      <c r="J564">
        <f>(K564)/1000</f>
        <v>0</v>
      </c>
      <c r="K564">
        <f>IF(BF564, AN564, AH564)</f>
        <v>0</v>
      </c>
      <c r="L564">
        <f>IF(BF564, AI564, AG564)</f>
        <v>0</v>
      </c>
      <c r="M564">
        <f>BH564 - IF(AU564&gt;1, L564*BB564*100.0/(AW564*BV564), 0)</f>
        <v>0</v>
      </c>
      <c r="N564">
        <f>((T564-J564/2)*M564-L564)/(T564+J564/2)</f>
        <v>0</v>
      </c>
      <c r="O564">
        <f>N564*(BO564+BP564)/1000.0</f>
        <v>0</v>
      </c>
      <c r="P564">
        <f>(BH564 - IF(AU564&gt;1, L564*BB564*100.0/(AW564*BV564), 0))*(BO564+BP564)/1000.0</f>
        <v>0</v>
      </c>
      <c r="Q564">
        <f>2.0/((1/S564-1/R564)+SIGN(S564)*SQRT((1/S564-1/R564)*(1/S564-1/R564) + 4*BC564/((BC564+1)*(BC564+1))*(2*1/S564*1/R564-1/R564*1/R564)))</f>
        <v>0</v>
      </c>
      <c r="R564">
        <f>IF(LEFT(BD564,1)&lt;&gt;"0",IF(LEFT(BD564,1)="1",3.0,BE564),$D$5+$E$5*(BV564*BO564/($K$5*1000))+$F$5*(BV564*BO564/($K$5*1000))*MAX(MIN(BB564,$J$5),$I$5)*MAX(MIN(BB564,$J$5),$I$5)+$G$5*MAX(MIN(BB564,$J$5),$I$5)*(BV564*BO564/($K$5*1000))+$H$5*(BV564*BO564/($K$5*1000))*(BV564*BO564/($K$5*1000)))</f>
        <v>0</v>
      </c>
      <c r="S564">
        <f>J564*(1000-(1000*0.61365*exp(17.502*W564/(240.97+W564))/(BO564+BP564)+BJ564)/2)/(1000*0.61365*exp(17.502*W564/(240.97+W564))/(BO564+BP564)-BJ564)</f>
        <v>0</v>
      </c>
      <c r="T564">
        <f>1/((BC564+1)/(Q564/1.6)+1/(R564/1.37)) + BC564/((BC564+1)/(Q564/1.6) + BC564/(R564/1.37))</f>
        <v>0</v>
      </c>
      <c r="U564">
        <f>(AX564*BA564)</f>
        <v>0</v>
      </c>
      <c r="V564">
        <f>(BQ564+(U564+2*0.95*5.67E-8*(((BQ564+$B$7)+273)^4-(BQ564+273)^4)-44100*J564)/(1.84*29.3*R564+8*0.95*5.67E-8*(BQ564+273)^3))</f>
        <v>0</v>
      </c>
      <c r="W564">
        <f>($C$7*BR564+$D$7*BS564+$E$7*V564)</f>
        <v>0</v>
      </c>
      <c r="X564">
        <f>0.61365*exp(17.502*W564/(240.97+W564))</f>
        <v>0</v>
      </c>
      <c r="Y564">
        <f>(Z564/AA564*100)</f>
        <v>0</v>
      </c>
      <c r="Z564">
        <f>BJ564*(BO564+BP564)/1000</f>
        <v>0</v>
      </c>
      <c r="AA564">
        <f>0.61365*exp(17.502*BQ564/(240.97+BQ564))</f>
        <v>0</v>
      </c>
      <c r="AB564">
        <f>(X564-BJ564*(BO564+BP564)/1000)</f>
        <v>0</v>
      </c>
      <c r="AC564">
        <f>(-J564*44100)</f>
        <v>0</v>
      </c>
      <c r="AD564">
        <f>2*29.3*R564*0.92*(BQ564-W564)</f>
        <v>0</v>
      </c>
      <c r="AE564">
        <f>2*0.95*5.67E-8*(((BQ564+$B$7)+273)^4-(W564+273)^4)</f>
        <v>0</v>
      </c>
      <c r="AF564">
        <f>U564+AE564+AC564+AD564</f>
        <v>0</v>
      </c>
      <c r="AG564">
        <f>BN564*AU564*(BI564-BH564*(1000-AU564*BK564)/(1000-AU564*BJ564))/(100*BB564)</f>
        <v>0</v>
      </c>
      <c r="AH564">
        <f>1000*BN564*AU564*(BJ564-BK564)/(100*BB564*(1000-AU564*BJ564))</f>
        <v>0</v>
      </c>
      <c r="AI564">
        <f>(AJ564 - AK564 - BO564*1E3/(8.314*(BQ564+273.15)) * AM564/BN564 * AL564) * BN564/(100*BB564) * (1000 - BK564)/1000</f>
        <v>0</v>
      </c>
      <c r="AJ564">
        <v>1511.36153135116</v>
      </c>
      <c r="AK564">
        <v>1469.646</v>
      </c>
      <c r="AL564">
        <v>3.43301855461403</v>
      </c>
      <c r="AM564">
        <v>66.8780440013379</v>
      </c>
      <c r="AN564">
        <f>(AP564 - AO564 + BO564*1E3/(8.314*(BQ564+273.15)) * AR564/BN564 * AQ564) * BN564/(100*BB564) * 1000/(1000 - AP564)</f>
        <v>0</v>
      </c>
      <c r="AO564">
        <v>24.1630032889762</v>
      </c>
      <c r="AP564">
        <v>25.0142398601399</v>
      </c>
      <c r="AQ564">
        <v>-3.2321250454378e-05</v>
      </c>
      <c r="AR564">
        <v>78.9649868564254</v>
      </c>
      <c r="AS564">
        <v>36</v>
      </c>
      <c r="AT564">
        <v>7</v>
      </c>
      <c r="AU564">
        <f>IF(AS564*$H$13&gt;=AW564,1.0,(AW564/(AW564-AS564*$H$13)))</f>
        <v>0</v>
      </c>
      <c r="AV564">
        <f>(AU564-1)*100</f>
        <v>0</v>
      </c>
      <c r="AW564">
        <f>MAX(0,($B$13+$C$13*BV564)/(1+$D$13*BV564)*BO564/(BQ564+273)*$E$13)</f>
        <v>0</v>
      </c>
      <c r="AX564">
        <f>$B$11*BW564+$C$11*BX564+$F$11*CI564*(1-CL564)</f>
        <v>0</v>
      </c>
      <c r="AY564">
        <f>AX564*AZ564</f>
        <v>0</v>
      </c>
      <c r="AZ564">
        <f>($B$11*$D$9+$C$11*$D$9+$F$11*((CV564+CN564)/MAX(CV564+CN564+CW564, 0.1)*$I$9+CW564/MAX(CV564+CN564+CW564, 0.1)*$J$9))/($B$11+$C$11+$F$11)</f>
        <v>0</v>
      </c>
      <c r="BA564">
        <f>($B$11*$K$9+$C$11*$K$9+$F$11*((CV564+CN564)/MAX(CV564+CN564+CW564, 0.1)*$P$9+CW564/MAX(CV564+CN564+CW564, 0.1)*$Q$9))/($B$11+$C$11+$F$11)</f>
        <v>0</v>
      </c>
      <c r="BB564">
        <v>2.18</v>
      </c>
      <c r="BC564">
        <v>0.5</v>
      </c>
      <c r="BD564" t="s">
        <v>355</v>
      </c>
      <c r="BE564">
        <v>2</v>
      </c>
      <c r="BF564" t="b">
        <v>1</v>
      </c>
      <c r="BG564">
        <v>1656180617.83214</v>
      </c>
      <c r="BH564">
        <v>1408.42964285714</v>
      </c>
      <c r="BI564">
        <v>1460.06571428571</v>
      </c>
      <c r="BJ564">
        <v>25.0173892857143</v>
      </c>
      <c r="BK564">
        <v>24.1494892857143</v>
      </c>
      <c r="BL564">
        <v>1405.42178571429</v>
      </c>
      <c r="BM564">
        <v>24.9658285714286</v>
      </c>
      <c r="BN564">
        <v>500.02425</v>
      </c>
      <c r="BO564">
        <v>76.3060321428571</v>
      </c>
      <c r="BP564">
        <v>0.100028928571429</v>
      </c>
      <c r="BQ564">
        <v>28.1892535714286</v>
      </c>
      <c r="BR564">
        <v>28.6397928571429</v>
      </c>
      <c r="BS564">
        <v>999.9</v>
      </c>
      <c r="BT564">
        <v>0</v>
      </c>
      <c r="BU564">
        <v>0</v>
      </c>
      <c r="BV564">
        <v>10010.1164285714</v>
      </c>
      <c r="BW564">
        <v>0</v>
      </c>
      <c r="BX564">
        <v>2271.95464285714</v>
      </c>
      <c r="BY564">
        <v>-51.6358392857143</v>
      </c>
      <c r="BZ564">
        <v>1444.56892857143</v>
      </c>
      <c r="CA564">
        <v>1496.19678571429</v>
      </c>
      <c r="CB564">
        <v>0.8678895</v>
      </c>
      <c r="CC564">
        <v>1460.06571428571</v>
      </c>
      <c r="CD564">
        <v>24.1494892857143</v>
      </c>
      <c r="CE564">
        <v>1.90897678571429</v>
      </c>
      <c r="CF564">
        <v>1.84275285714286</v>
      </c>
      <c r="CG564">
        <v>16.7089035714286</v>
      </c>
      <c r="CH564">
        <v>16.1542357142857</v>
      </c>
      <c r="CI564">
        <v>2000.0075</v>
      </c>
      <c r="CJ564">
        <v>0.979994142857143</v>
      </c>
      <c r="CK564">
        <v>0.0200056857142857</v>
      </c>
      <c r="CL564">
        <v>0</v>
      </c>
      <c r="CM564">
        <v>2.48344285714286</v>
      </c>
      <c r="CN564">
        <v>0</v>
      </c>
      <c r="CO564">
        <v>3013.77321428572</v>
      </c>
      <c r="CP564">
        <v>16705.4321428571</v>
      </c>
      <c r="CQ564">
        <v>47.8993571428571</v>
      </c>
      <c r="CR564">
        <v>50.687</v>
      </c>
      <c r="CS564">
        <v>49.062</v>
      </c>
      <c r="CT564">
        <v>48.125</v>
      </c>
      <c r="CU564">
        <v>47.196</v>
      </c>
      <c r="CV564">
        <v>1959.99642857143</v>
      </c>
      <c r="CW564">
        <v>40.0110714285714</v>
      </c>
      <c r="CX564">
        <v>0</v>
      </c>
      <c r="CY564">
        <v>1656180624.6</v>
      </c>
      <c r="CZ564">
        <v>0</v>
      </c>
      <c r="DA564">
        <v>0</v>
      </c>
      <c r="DB564" t="s">
        <v>356</v>
      </c>
      <c r="DC564">
        <v>1656081796.1</v>
      </c>
      <c r="DD564">
        <v>1656081786.6</v>
      </c>
      <c r="DE564">
        <v>0</v>
      </c>
      <c r="DF564">
        <v>0.447</v>
      </c>
      <c r="DG564">
        <v>0.012</v>
      </c>
      <c r="DH564">
        <v>1.816</v>
      </c>
      <c r="DI564">
        <v>-0.091</v>
      </c>
      <c r="DJ564">
        <v>420</v>
      </c>
      <c r="DK564">
        <v>13</v>
      </c>
      <c r="DL564">
        <v>0.64</v>
      </c>
      <c r="DM564">
        <v>0.22</v>
      </c>
      <c r="DN564">
        <v>-51.6525375</v>
      </c>
      <c r="DO564">
        <v>0.526517448405298</v>
      </c>
      <c r="DP564">
        <v>0.268271435012657</v>
      </c>
      <c r="DQ564">
        <v>0</v>
      </c>
      <c r="DR564">
        <v>0.8751498</v>
      </c>
      <c r="DS564">
        <v>-0.21078083302064</v>
      </c>
      <c r="DT564">
        <v>0.0217484597962706</v>
      </c>
      <c r="DU564">
        <v>0</v>
      </c>
      <c r="DV564">
        <v>0</v>
      </c>
      <c r="DW564">
        <v>2</v>
      </c>
      <c r="DX564" t="s">
        <v>357</v>
      </c>
      <c r="DY564">
        <v>2.79821</v>
      </c>
      <c r="DZ564">
        <v>2.71657</v>
      </c>
      <c r="EA564">
        <v>0.174984</v>
      </c>
      <c r="EB564">
        <v>0.178629</v>
      </c>
      <c r="EC564">
        <v>0.0888667</v>
      </c>
      <c r="ED564">
        <v>0.0861122</v>
      </c>
      <c r="EE564">
        <v>22920.6</v>
      </c>
      <c r="EF564">
        <v>19826.4</v>
      </c>
      <c r="EG564">
        <v>24910.3</v>
      </c>
      <c r="EH564">
        <v>23544.5</v>
      </c>
      <c r="EI564">
        <v>38829.6</v>
      </c>
      <c r="EJ564">
        <v>35668.2</v>
      </c>
      <c r="EK564">
        <v>45131</v>
      </c>
      <c r="EL564">
        <v>42071</v>
      </c>
      <c r="EM564">
        <v>1.65877</v>
      </c>
      <c r="EN564">
        <v>2.05888</v>
      </c>
      <c r="EO564">
        <v>-0.0597164</v>
      </c>
      <c r="EP564">
        <v>0</v>
      </c>
      <c r="EQ564">
        <v>29.5151</v>
      </c>
      <c r="ER564">
        <v>999.9</v>
      </c>
      <c r="ES564">
        <v>26.462</v>
      </c>
      <c r="ET564">
        <v>42.309</v>
      </c>
      <c r="EU564">
        <v>29.0538</v>
      </c>
      <c r="EV564">
        <v>53.3384</v>
      </c>
      <c r="EW564">
        <v>33.4936</v>
      </c>
      <c r="EX564">
        <v>2</v>
      </c>
      <c r="EY564">
        <v>0.616537</v>
      </c>
      <c r="EZ564">
        <v>5.64733</v>
      </c>
      <c r="FA564">
        <v>20.1512</v>
      </c>
      <c r="FB564">
        <v>5.23406</v>
      </c>
      <c r="FC564">
        <v>11.992</v>
      </c>
      <c r="FD564">
        <v>4.9557</v>
      </c>
      <c r="FE564">
        <v>3.30395</v>
      </c>
      <c r="FF564">
        <v>9999</v>
      </c>
      <c r="FG564">
        <v>313.9</v>
      </c>
      <c r="FH564">
        <v>3968.1</v>
      </c>
      <c r="FI564">
        <v>9999</v>
      </c>
      <c r="FJ564">
        <v>1.86813</v>
      </c>
      <c r="FK564">
        <v>1.864</v>
      </c>
      <c r="FL564">
        <v>1.87134</v>
      </c>
      <c r="FM564">
        <v>1.8626</v>
      </c>
      <c r="FN564">
        <v>1.86188</v>
      </c>
      <c r="FO564">
        <v>1.86817</v>
      </c>
      <c r="FP564">
        <v>1.85837</v>
      </c>
      <c r="FQ564">
        <v>1.86455</v>
      </c>
      <c r="FR564">
        <v>5</v>
      </c>
      <c r="FS564">
        <v>0</v>
      </c>
      <c r="FT564">
        <v>0</v>
      </c>
      <c r="FU564">
        <v>0</v>
      </c>
      <c r="FV564" t="s">
        <v>358</v>
      </c>
      <c r="FW564" t="s">
        <v>359</v>
      </c>
      <c r="FX564" t="s">
        <v>360</v>
      </c>
      <c r="FY564" t="s">
        <v>360</v>
      </c>
      <c r="FZ564" t="s">
        <v>360</v>
      </c>
      <c r="GA564" t="s">
        <v>360</v>
      </c>
      <c r="GB564">
        <v>0</v>
      </c>
      <c r="GC564">
        <v>100</v>
      </c>
      <c r="GD564">
        <v>100</v>
      </c>
      <c r="GE564">
        <v>3.07</v>
      </c>
      <c r="GF564">
        <v>0.0516</v>
      </c>
      <c r="GG564">
        <v>0.394990895927804</v>
      </c>
      <c r="GH564">
        <v>0.00311535208462502</v>
      </c>
      <c r="GI564">
        <v>-2.16445174003142e-06</v>
      </c>
      <c r="GJ564">
        <v>9.0383515404126e-10</v>
      </c>
      <c r="GK564">
        <v>0.0515542376217994</v>
      </c>
      <c r="GL564">
        <v>0</v>
      </c>
      <c r="GM564">
        <v>0</v>
      </c>
      <c r="GN564">
        <v>0</v>
      </c>
      <c r="GO564">
        <v>18</v>
      </c>
      <c r="GP564">
        <v>2154</v>
      </c>
      <c r="GQ564">
        <v>2</v>
      </c>
      <c r="GR564">
        <v>17</v>
      </c>
      <c r="GS564">
        <v>1647.2</v>
      </c>
      <c r="GT564">
        <v>1647.3</v>
      </c>
      <c r="GU564">
        <v>3.62427</v>
      </c>
      <c r="GV564">
        <v>2.38159</v>
      </c>
      <c r="GW564">
        <v>1.99829</v>
      </c>
      <c r="GX564">
        <v>2.65747</v>
      </c>
      <c r="GY564">
        <v>2.09351</v>
      </c>
      <c r="GZ564">
        <v>2.34497</v>
      </c>
      <c r="HA564">
        <v>46.1527</v>
      </c>
      <c r="HB564">
        <v>13.9744</v>
      </c>
      <c r="HC564">
        <v>18</v>
      </c>
      <c r="HD564">
        <v>400.804</v>
      </c>
      <c r="HE564">
        <v>673.463</v>
      </c>
      <c r="HF564">
        <v>23.0026</v>
      </c>
      <c r="HG564">
        <v>34.9678</v>
      </c>
      <c r="HH564">
        <v>30.0009</v>
      </c>
      <c r="HI564">
        <v>34.7347</v>
      </c>
      <c r="HJ564">
        <v>34.7213</v>
      </c>
      <c r="HK564">
        <v>72.496</v>
      </c>
      <c r="HL564">
        <v>13.2906</v>
      </c>
      <c r="HM564">
        <v>2.18951</v>
      </c>
      <c r="HN564">
        <v>23</v>
      </c>
      <c r="HO564">
        <v>1505.5</v>
      </c>
      <c r="HP564">
        <v>24.2693</v>
      </c>
      <c r="HQ564">
        <v>95.4442</v>
      </c>
      <c r="HR564">
        <v>98.8515</v>
      </c>
    </row>
    <row r="565" spans="1:226">
      <c r="A565">
        <v>549</v>
      </c>
      <c r="B565">
        <v>1656180630.6</v>
      </c>
      <c r="C565">
        <v>10834.0999999046</v>
      </c>
      <c r="D565" t="s">
        <v>1461</v>
      </c>
      <c r="E565" t="s">
        <v>1462</v>
      </c>
      <c r="F565">
        <v>5</v>
      </c>
      <c r="G565" t="s">
        <v>1286</v>
      </c>
      <c r="H565" t="s">
        <v>354</v>
      </c>
      <c r="I565">
        <v>1656180623.11852</v>
      </c>
      <c r="J565">
        <f>(K565)/1000</f>
        <v>0</v>
      </c>
      <c r="K565">
        <f>IF(BF565, AN565, AH565)</f>
        <v>0</v>
      </c>
      <c r="L565">
        <f>IF(BF565, AI565, AG565)</f>
        <v>0</v>
      </c>
      <c r="M565">
        <f>BH565 - IF(AU565&gt;1, L565*BB565*100.0/(AW565*BV565), 0)</f>
        <v>0</v>
      </c>
      <c r="N565">
        <f>((T565-J565/2)*M565-L565)/(T565+J565/2)</f>
        <v>0</v>
      </c>
      <c r="O565">
        <f>N565*(BO565+BP565)/1000.0</f>
        <v>0</v>
      </c>
      <c r="P565">
        <f>(BH565 - IF(AU565&gt;1, L565*BB565*100.0/(AW565*BV565), 0))*(BO565+BP565)/1000.0</f>
        <v>0</v>
      </c>
      <c r="Q565">
        <f>2.0/((1/S565-1/R565)+SIGN(S565)*SQRT((1/S565-1/R565)*(1/S565-1/R565) + 4*BC565/((BC565+1)*(BC565+1))*(2*1/S565*1/R565-1/R565*1/R565)))</f>
        <v>0</v>
      </c>
      <c r="R565">
        <f>IF(LEFT(BD565,1)&lt;&gt;"0",IF(LEFT(BD565,1)="1",3.0,BE565),$D$5+$E$5*(BV565*BO565/($K$5*1000))+$F$5*(BV565*BO565/($K$5*1000))*MAX(MIN(BB565,$J$5),$I$5)*MAX(MIN(BB565,$J$5),$I$5)+$G$5*MAX(MIN(BB565,$J$5),$I$5)*(BV565*BO565/($K$5*1000))+$H$5*(BV565*BO565/($K$5*1000))*(BV565*BO565/($K$5*1000)))</f>
        <v>0</v>
      </c>
      <c r="S565">
        <f>J565*(1000-(1000*0.61365*exp(17.502*W565/(240.97+W565))/(BO565+BP565)+BJ565)/2)/(1000*0.61365*exp(17.502*W565/(240.97+W565))/(BO565+BP565)-BJ565)</f>
        <v>0</v>
      </c>
      <c r="T565">
        <f>1/((BC565+1)/(Q565/1.6)+1/(R565/1.37)) + BC565/((BC565+1)/(Q565/1.6) + BC565/(R565/1.37))</f>
        <v>0</v>
      </c>
      <c r="U565">
        <f>(AX565*BA565)</f>
        <v>0</v>
      </c>
      <c r="V565">
        <f>(BQ565+(U565+2*0.95*5.67E-8*(((BQ565+$B$7)+273)^4-(BQ565+273)^4)-44100*J565)/(1.84*29.3*R565+8*0.95*5.67E-8*(BQ565+273)^3))</f>
        <v>0</v>
      </c>
      <c r="W565">
        <f>($C$7*BR565+$D$7*BS565+$E$7*V565)</f>
        <v>0</v>
      </c>
      <c r="X565">
        <f>0.61365*exp(17.502*W565/(240.97+W565))</f>
        <v>0</v>
      </c>
      <c r="Y565">
        <f>(Z565/AA565*100)</f>
        <v>0</v>
      </c>
      <c r="Z565">
        <f>BJ565*(BO565+BP565)/1000</f>
        <v>0</v>
      </c>
      <c r="AA565">
        <f>0.61365*exp(17.502*BQ565/(240.97+BQ565))</f>
        <v>0</v>
      </c>
      <c r="AB565">
        <f>(X565-BJ565*(BO565+BP565)/1000)</f>
        <v>0</v>
      </c>
      <c r="AC565">
        <f>(-J565*44100)</f>
        <v>0</v>
      </c>
      <c r="AD565">
        <f>2*29.3*R565*0.92*(BQ565-W565)</f>
        <v>0</v>
      </c>
      <c r="AE565">
        <f>2*0.95*5.67E-8*(((BQ565+$B$7)+273)^4-(W565+273)^4)</f>
        <v>0</v>
      </c>
      <c r="AF565">
        <f>U565+AE565+AC565+AD565</f>
        <v>0</v>
      </c>
      <c r="AG565">
        <f>BN565*AU565*(BI565-BH565*(1000-AU565*BK565)/(1000-AU565*BJ565))/(100*BB565)</f>
        <v>0</v>
      </c>
      <c r="AH565">
        <f>1000*BN565*AU565*(BJ565-BK565)/(100*BB565*(1000-AU565*BJ565))</f>
        <v>0</v>
      </c>
      <c r="AI565">
        <f>(AJ565 - AK565 - BO565*1E3/(8.314*(BQ565+273.15)) * AM565/BN565 * AL565) * BN565/(100*BB565) * (1000 - BK565)/1000</f>
        <v>0</v>
      </c>
      <c r="AJ565">
        <v>1528.88476616144</v>
      </c>
      <c r="AK565">
        <v>1486.9616969697</v>
      </c>
      <c r="AL565">
        <v>3.45869318920124</v>
      </c>
      <c r="AM565">
        <v>66.8780440013379</v>
      </c>
      <c r="AN565">
        <f>(AP565 - AO565 + BO565*1E3/(8.314*(BQ565+273.15)) * AR565/BN565 * AQ565) * BN565/(100*BB565) * 1000/(1000 - AP565)</f>
        <v>0</v>
      </c>
      <c r="AO565">
        <v>24.189106377715</v>
      </c>
      <c r="AP565">
        <v>25.0172909090909</v>
      </c>
      <c r="AQ565">
        <v>-1.41906990647634e-05</v>
      </c>
      <c r="AR565">
        <v>78.9649868564254</v>
      </c>
      <c r="AS565">
        <v>36</v>
      </c>
      <c r="AT565">
        <v>7</v>
      </c>
      <c r="AU565">
        <f>IF(AS565*$H$13&gt;=AW565,1.0,(AW565/(AW565-AS565*$H$13)))</f>
        <v>0</v>
      </c>
      <c r="AV565">
        <f>(AU565-1)*100</f>
        <v>0</v>
      </c>
      <c r="AW565">
        <f>MAX(0,($B$13+$C$13*BV565)/(1+$D$13*BV565)*BO565/(BQ565+273)*$E$13)</f>
        <v>0</v>
      </c>
      <c r="AX565">
        <f>$B$11*BW565+$C$11*BX565+$F$11*CI565*(1-CL565)</f>
        <v>0</v>
      </c>
      <c r="AY565">
        <f>AX565*AZ565</f>
        <v>0</v>
      </c>
      <c r="AZ565">
        <f>($B$11*$D$9+$C$11*$D$9+$F$11*((CV565+CN565)/MAX(CV565+CN565+CW565, 0.1)*$I$9+CW565/MAX(CV565+CN565+CW565, 0.1)*$J$9))/($B$11+$C$11+$F$11)</f>
        <v>0</v>
      </c>
      <c r="BA565">
        <f>($B$11*$K$9+$C$11*$K$9+$F$11*((CV565+CN565)/MAX(CV565+CN565+CW565, 0.1)*$P$9+CW565/MAX(CV565+CN565+CW565, 0.1)*$Q$9))/($B$11+$C$11+$F$11)</f>
        <v>0</v>
      </c>
      <c r="BB565">
        <v>2.18</v>
      </c>
      <c r="BC565">
        <v>0.5</v>
      </c>
      <c r="BD565" t="s">
        <v>355</v>
      </c>
      <c r="BE565">
        <v>2</v>
      </c>
      <c r="BF565" t="b">
        <v>1</v>
      </c>
      <c r="BG565">
        <v>1656180623.11852</v>
      </c>
      <c r="BH565">
        <v>1426.26592592593</v>
      </c>
      <c r="BI565">
        <v>1477.87037037037</v>
      </c>
      <c r="BJ565">
        <v>25.0160814814815</v>
      </c>
      <c r="BK565">
        <v>24.1705444444444</v>
      </c>
      <c r="BL565">
        <v>1423.21407407407</v>
      </c>
      <c r="BM565">
        <v>24.9645259259259</v>
      </c>
      <c r="BN565">
        <v>500.010148148148</v>
      </c>
      <c r="BO565">
        <v>76.3063</v>
      </c>
      <c r="BP565">
        <v>0.0999795888888889</v>
      </c>
      <c r="BQ565">
        <v>28.1999</v>
      </c>
      <c r="BR565">
        <v>28.5882888888889</v>
      </c>
      <c r="BS565">
        <v>999.9</v>
      </c>
      <c r="BT565">
        <v>0</v>
      </c>
      <c r="BU565">
        <v>0</v>
      </c>
      <c r="BV565">
        <v>10015.8374074074</v>
      </c>
      <c r="BW565">
        <v>0</v>
      </c>
      <c r="BX565">
        <v>2268.85</v>
      </c>
      <c r="BY565">
        <v>-51.6049</v>
      </c>
      <c r="BZ565">
        <v>1462.86037037037</v>
      </c>
      <c r="CA565">
        <v>1514.47518518518</v>
      </c>
      <c r="CB565">
        <v>0.845538</v>
      </c>
      <c r="CC565">
        <v>1477.87037037037</v>
      </c>
      <c r="CD565">
        <v>24.1705444444444</v>
      </c>
      <c r="CE565">
        <v>1.90888407407407</v>
      </c>
      <c r="CF565">
        <v>1.84436518518519</v>
      </c>
      <c r="CG565">
        <v>16.7081481481481</v>
      </c>
      <c r="CH565">
        <v>16.1679407407407</v>
      </c>
      <c r="CI565">
        <v>2000.00185185185</v>
      </c>
      <c r="CJ565">
        <v>0.979994222222222</v>
      </c>
      <c r="CK565">
        <v>0.0200056037037037</v>
      </c>
      <c r="CL565">
        <v>0</v>
      </c>
      <c r="CM565">
        <v>2.51895925925926</v>
      </c>
      <c r="CN565">
        <v>0</v>
      </c>
      <c r="CO565">
        <v>3014.21925925926</v>
      </c>
      <c r="CP565">
        <v>16705.3888888889</v>
      </c>
      <c r="CQ565">
        <v>47.914037037037</v>
      </c>
      <c r="CR565">
        <v>50.687</v>
      </c>
      <c r="CS565">
        <v>49.062</v>
      </c>
      <c r="CT565">
        <v>48.125</v>
      </c>
      <c r="CU565">
        <v>47.201</v>
      </c>
      <c r="CV565">
        <v>1959.99111111111</v>
      </c>
      <c r="CW565">
        <v>40.0107407407407</v>
      </c>
      <c r="CX565">
        <v>0</v>
      </c>
      <c r="CY565">
        <v>1656180629.4</v>
      </c>
      <c r="CZ565">
        <v>0</v>
      </c>
      <c r="DA565">
        <v>0</v>
      </c>
      <c r="DB565" t="s">
        <v>356</v>
      </c>
      <c r="DC565">
        <v>1656081796.1</v>
      </c>
      <c r="DD565">
        <v>1656081786.6</v>
      </c>
      <c r="DE565">
        <v>0</v>
      </c>
      <c r="DF565">
        <v>0.447</v>
      </c>
      <c r="DG565">
        <v>0.012</v>
      </c>
      <c r="DH565">
        <v>1.816</v>
      </c>
      <c r="DI565">
        <v>-0.091</v>
      </c>
      <c r="DJ565">
        <v>420</v>
      </c>
      <c r="DK565">
        <v>13</v>
      </c>
      <c r="DL565">
        <v>0.64</v>
      </c>
      <c r="DM565">
        <v>0.22</v>
      </c>
      <c r="DN565">
        <v>-51.6346425</v>
      </c>
      <c r="DO565">
        <v>-0.252138461538474</v>
      </c>
      <c r="DP565">
        <v>0.262064696103367</v>
      </c>
      <c r="DQ565">
        <v>0</v>
      </c>
      <c r="DR565">
        <v>0.860580975</v>
      </c>
      <c r="DS565">
        <v>-0.268284686679176</v>
      </c>
      <c r="DT565">
        <v>0.0265557614506603</v>
      </c>
      <c r="DU565">
        <v>0</v>
      </c>
      <c r="DV565">
        <v>0</v>
      </c>
      <c r="DW565">
        <v>2</v>
      </c>
      <c r="DX565" t="s">
        <v>357</v>
      </c>
      <c r="DY565">
        <v>2.7979</v>
      </c>
      <c r="DZ565">
        <v>2.71659</v>
      </c>
      <c r="EA565">
        <v>0.176225</v>
      </c>
      <c r="EB565">
        <v>0.179808</v>
      </c>
      <c r="EC565">
        <v>0.0888753</v>
      </c>
      <c r="ED565">
        <v>0.0861358</v>
      </c>
      <c r="EE565">
        <v>22884.9</v>
      </c>
      <c r="EF565">
        <v>19797.5</v>
      </c>
      <c r="EG565">
        <v>24909.1</v>
      </c>
      <c r="EH565">
        <v>23544</v>
      </c>
      <c r="EI565">
        <v>38828.5</v>
      </c>
      <c r="EJ565">
        <v>35666.6</v>
      </c>
      <c r="EK565">
        <v>45130.1</v>
      </c>
      <c r="EL565">
        <v>42070.2</v>
      </c>
      <c r="EM565">
        <v>1.65842</v>
      </c>
      <c r="EN565">
        <v>2.05893</v>
      </c>
      <c r="EO565">
        <v>-0.0564381</v>
      </c>
      <c r="EP565">
        <v>0</v>
      </c>
      <c r="EQ565">
        <v>29.5239</v>
      </c>
      <c r="ER565">
        <v>999.9</v>
      </c>
      <c r="ES565">
        <v>26.462</v>
      </c>
      <c r="ET565">
        <v>42.309</v>
      </c>
      <c r="EU565">
        <v>29.0513</v>
      </c>
      <c r="EV565">
        <v>53.1384</v>
      </c>
      <c r="EW565">
        <v>33.6338</v>
      </c>
      <c r="EX565">
        <v>2</v>
      </c>
      <c r="EY565">
        <v>0.617218</v>
      </c>
      <c r="EZ565">
        <v>5.65821</v>
      </c>
      <c r="FA565">
        <v>20.1508</v>
      </c>
      <c r="FB565">
        <v>5.23346</v>
      </c>
      <c r="FC565">
        <v>11.992</v>
      </c>
      <c r="FD565">
        <v>4.9554</v>
      </c>
      <c r="FE565">
        <v>3.30395</v>
      </c>
      <c r="FF565">
        <v>9999</v>
      </c>
      <c r="FG565">
        <v>313.9</v>
      </c>
      <c r="FH565">
        <v>3968.1</v>
      </c>
      <c r="FI565">
        <v>9999</v>
      </c>
      <c r="FJ565">
        <v>1.86813</v>
      </c>
      <c r="FK565">
        <v>1.86401</v>
      </c>
      <c r="FL565">
        <v>1.87134</v>
      </c>
      <c r="FM565">
        <v>1.8626</v>
      </c>
      <c r="FN565">
        <v>1.86188</v>
      </c>
      <c r="FO565">
        <v>1.86819</v>
      </c>
      <c r="FP565">
        <v>1.85837</v>
      </c>
      <c r="FQ565">
        <v>1.86455</v>
      </c>
      <c r="FR565">
        <v>5</v>
      </c>
      <c r="FS565">
        <v>0</v>
      </c>
      <c r="FT565">
        <v>0</v>
      </c>
      <c r="FU565">
        <v>0</v>
      </c>
      <c r="FV565" t="s">
        <v>358</v>
      </c>
      <c r="FW565" t="s">
        <v>359</v>
      </c>
      <c r="FX565" t="s">
        <v>360</v>
      </c>
      <c r="FY565" t="s">
        <v>360</v>
      </c>
      <c r="FZ565" t="s">
        <v>360</v>
      </c>
      <c r="GA565" t="s">
        <v>360</v>
      </c>
      <c r="GB565">
        <v>0</v>
      </c>
      <c r="GC565">
        <v>100</v>
      </c>
      <c r="GD565">
        <v>100</v>
      </c>
      <c r="GE565">
        <v>3.11</v>
      </c>
      <c r="GF565">
        <v>0.0515</v>
      </c>
      <c r="GG565">
        <v>0.394990895927804</v>
      </c>
      <c r="GH565">
        <v>0.00311535208462502</v>
      </c>
      <c r="GI565">
        <v>-2.16445174003142e-06</v>
      </c>
      <c r="GJ565">
        <v>9.0383515404126e-10</v>
      </c>
      <c r="GK565">
        <v>0.0515542376217994</v>
      </c>
      <c r="GL565">
        <v>0</v>
      </c>
      <c r="GM565">
        <v>0</v>
      </c>
      <c r="GN565">
        <v>0</v>
      </c>
      <c r="GO565">
        <v>18</v>
      </c>
      <c r="GP565">
        <v>2154</v>
      </c>
      <c r="GQ565">
        <v>2</v>
      </c>
      <c r="GR565">
        <v>17</v>
      </c>
      <c r="GS565">
        <v>1647.2</v>
      </c>
      <c r="GT565">
        <v>1647.4</v>
      </c>
      <c r="GU565">
        <v>3.6499</v>
      </c>
      <c r="GV565">
        <v>2.36572</v>
      </c>
      <c r="GW565">
        <v>1.99829</v>
      </c>
      <c r="GX565">
        <v>2.65747</v>
      </c>
      <c r="GY565">
        <v>2.09351</v>
      </c>
      <c r="GZ565">
        <v>2.37793</v>
      </c>
      <c r="HA565">
        <v>46.1527</v>
      </c>
      <c r="HB565">
        <v>13.9744</v>
      </c>
      <c r="HC565">
        <v>18</v>
      </c>
      <c r="HD565">
        <v>400.648</v>
      </c>
      <c r="HE565">
        <v>673.586</v>
      </c>
      <c r="HF565">
        <v>23.0023</v>
      </c>
      <c r="HG565">
        <v>34.9758</v>
      </c>
      <c r="HH565">
        <v>30.0008</v>
      </c>
      <c r="HI565">
        <v>34.7418</v>
      </c>
      <c r="HJ565">
        <v>34.7286</v>
      </c>
      <c r="HK565">
        <v>73.127</v>
      </c>
      <c r="HL565">
        <v>13.2906</v>
      </c>
      <c r="HM565">
        <v>2.18951</v>
      </c>
      <c r="HN565">
        <v>23</v>
      </c>
      <c r="HO565">
        <v>1525.59</v>
      </c>
      <c r="HP565">
        <v>24.2837</v>
      </c>
      <c r="HQ565">
        <v>95.4414</v>
      </c>
      <c r="HR565">
        <v>98.8496</v>
      </c>
    </row>
    <row r="566" spans="1:226">
      <c r="A566">
        <v>550</v>
      </c>
      <c r="B566">
        <v>1656180635.6</v>
      </c>
      <c r="C566">
        <v>10839.0999999046</v>
      </c>
      <c r="D566" t="s">
        <v>1463</v>
      </c>
      <c r="E566" t="s">
        <v>1464</v>
      </c>
      <c r="F566">
        <v>5</v>
      </c>
      <c r="G566" t="s">
        <v>1286</v>
      </c>
      <c r="H566" t="s">
        <v>354</v>
      </c>
      <c r="I566">
        <v>1656180627.83214</v>
      </c>
      <c r="J566">
        <f>(K566)/1000</f>
        <v>0</v>
      </c>
      <c r="K566">
        <f>IF(BF566, AN566, AH566)</f>
        <v>0</v>
      </c>
      <c r="L566">
        <f>IF(BF566, AI566, AG566)</f>
        <v>0</v>
      </c>
      <c r="M566">
        <f>BH566 - IF(AU566&gt;1, L566*BB566*100.0/(AW566*BV566), 0)</f>
        <v>0</v>
      </c>
      <c r="N566">
        <f>((T566-J566/2)*M566-L566)/(T566+J566/2)</f>
        <v>0</v>
      </c>
      <c r="O566">
        <f>N566*(BO566+BP566)/1000.0</f>
        <v>0</v>
      </c>
      <c r="P566">
        <f>(BH566 - IF(AU566&gt;1, L566*BB566*100.0/(AW566*BV566), 0))*(BO566+BP566)/1000.0</f>
        <v>0</v>
      </c>
      <c r="Q566">
        <f>2.0/((1/S566-1/R566)+SIGN(S566)*SQRT((1/S566-1/R566)*(1/S566-1/R566) + 4*BC566/((BC566+1)*(BC566+1))*(2*1/S566*1/R566-1/R566*1/R566)))</f>
        <v>0</v>
      </c>
      <c r="R566">
        <f>IF(LEFT(BD566,1)&lt;&gt;"0",IF(LEFT(BD566,1)="1",3.0,BE566),$D$5+$E$5*(BV566*BO566/($K$5*1000))+$F$5*(BV566*BO566/($K$5*1000))*MAX(MIN(BB566,$J$5),$I$5)*MAX(MIN(BB566,$J$5),$I$5)+$G$5*MAX(MIN(BB566,$J$5),$I$5)*(BV566*BO566/($K$5*1000))+$H$5*(BV566*BO566/($K$5*1000))*(BV566*BO566/($K$5*1000)))</f>
        <v>0</v>
      </c>
      <c r="S566">
        <f>J566*(1000-(1000*0.61365*exp(17.502*W566/(240.97+W566))/(BO566+BP566)+BJ566)/2)/(1000*0.61365*exp(17.502*W566/(240.97+W566))/(BO566+BP566)-BJ566)</f>
        <v>0</v>
      </c>
      <c r="T566">
        <f>1/((BC566+1)/(Q566/1.6)+1/(R566/1.37)) + BC566/((BC566+1)/(Q566/1.6) + BC566/(R566/1.37))</f>
        <v>0</v>
      </c>
      <c r="U566">
        <f>(AX566*BA566)</f>
        <v>0</v>
      </c>
      <c r="V566">
        <f>(BQ566+(U566+2*0.95*5.67E-8*(((BQ566+$B$7)+273)^4-(BQ566+273)^4)-44100*J566)/(1.84*29.3*R566+8*0.95*5.67E-8*(BQ566+273)^3))</f>
        <v>0</v>
      </c>
      <c r="W566">
        <f>($C$7*BR566+$D$7*BS566+$E$7*V566)</f>
        <v>0</v>
      </c>
      <c r="X566">
        <f>0.61365*exp(17.502*W566/(240.97+W566))</f>
        <v>0</v>
      </c>
      <c r="Y566">
        <f>(Z566/AA566*100)</f>
        <v>0</v>
      </c>
      <c r="Z566">
        <f>BJ566*(BO566+BP566)/1000</f>
        <v>0</v>
      </c>
      <c r="AA566">
        <f>0.61365*exp(17.502*BQ566/(240.97+BQ566))</f>
        <v>0</v>
      </c>
      <c r="AB566">
        <f>(X566-BJ566*(BO566+BP566)/1000)</f>
        <v>0</v>
      </c>
      <c r="AC566">
        <f>(-J566*44100)</f>
        <v>0</v>
      </c>
      <c r="AD566">
        <f>2*29.3*R566*0.92*(BQ566-W566)</f>
        <v>0</v>
      </c>
      <c r="AE566">
        <f>2*0.95*5.67E-8*(((BQ566+$B$7)+273)^4-(W566+273)^4)</f>
        <v>0</v>
      </c>
      <c r="AF566">
        <f>U566+AE566+AC566+AD566</f>
        <v>0</v>
      </c>
      <c r="AG566">
        <f>BN566*AU566*(BI566-BH566*(1000-AU566*BK566)/(1000-AU566*BJ566))/(100*BB566)</f>
        <v>0</v>
      </c>
      <c r="AH566">
        <f>1000*BN566*AU566*(BJ566-BK566)/(100*BB566*(1000-AU566*BJ566))</f>
        <v>0</v>
      </c>
      <c r="AI566">
        <f>(AJ566 - AK566 - BO566*1E3/(8.314*(BQ566+273.15)) * AM566/BN566 * AL566) * BN566/(100*BB566) * (1000 - BK566)/1000</f>
        <v>0</v>
      </c>
      <c r="AJ566">
        <v>1545.84686618004</v>
      </c>
      <c r="AK566">
        <v>1504.14460606061</v>
      </c>
      <c r="AL566">
        <v>3.48147149673181</v>
      </c>
      <c r="AM566">
        <v>66.8780440013379</v>
      </c>
      <c r="AN566">
        <f>(AP566 - AO566 + BO566*1E3/(8.314*(BQ566+273.15)) * AR566/BN566 * AQ566) * BN566/(100*BB566) * 1000/(1000 - AP566)</f>
        <v>0</v>
      </c>
      <c r="AO566">
        <v>24.1972774224209</v>
      </c>
      <c r="AP566">
        <v>25.0198818181818</v>
      </c>
      <c r="AQ566">
        <v>4.12743749429342e-05</v>
      </c>
      <c r="AR566">
        <v>78.9649868564254</v>
      </c>
      <c r="AS566">
        <v>36</v>
      </c>
      <c r="AT566">
        <v>7</v>
      </c>
      <c r="AU566">
        <f>IF(AS566*$H$13&gt;=AW566,1.0,(AW566/(AW566-AS566*$H$13)))</f>
        <v>0</v>
      </c>
      <c r="AV566">
        <f>(AU566-1)*100</f>
        <v>0</v>
      </c>
      <c r="AW566">
        <f>MAX(0,($B$13+$C$13*BV566)/(1+$D$13*BV566)*BO566/(BQ566+273)*$E$13)</f>
        <v>0</v>
      </c>
      <c r="AX566">
        <f>$B$11*BW566+$C$11*BX566+$F$11*CI566*(1-CL566)</f>
        <v>0</v>
      </c>
      <c r="AY566">
        <f>AX566*AZ566</f>
        <v>0</v>
      </c>
      <c r="AZ566">
        <f>($B$11*$D$9+$C$11*$D$9+$F$11*((CV566+CN566)/MAX(CV566+CN566+CW566, 0.1)*$I$9+CW566/MAX(CV566+CN566+CW566, 0.1)*$J$9))/($B$11+$C$11+$F$11)</f>
        <v>0</v>
      </c>
      <c r="BA566">
        <f>($B$11*$K$9+$C$11*$K$9+$F$11*((CV566+CN566)/MAX(CV566+CN566+CW566, 0.1)*$P$9+CW566/MAX(CV566+CN566+CW566, 0.1)*$Q$9))/($B$11+$C$11+$F$11)</f>
        <v>0</v>
      </c>
      <c r="BB566">
        <v>2.18</v>
      </c>
      <c r="BC566">
        <v>0.5</v>
      </c>
      <c r="BD566" t="s">
        <v>355</v>
      </c>
      <c r="BE566">
        <v>2</v>
      </c>
      <c r="BF566" t="b">
        <v>1</v>
      </c>
      <c r="BG566">
        <v>1656180627.83214</v>
      </c>
      <c r="BH566">
        <v>1442.06392857143</v>
      </c>
      <c r="BI566">
        <v>1493.69107142857</v>
      </c>
      <c r="BJ566">
        <v>25.0163857142857</v>
      </c>
      <c r="BK566">
        <v>24.1925642857143</v>
      </c>
      <c r="BL566">
        <v>1438.97357142857</v>
      </c>
      <c r="BM566">
        <v>24.9648357142857</v>
      </c>
      <c r="BN566">
        <v>500.025428571429</v>
      </c>
      <c r="BO566">
        <v>76.3071</v>
      </c>
      <c r="BP566">
        <v>0.100056007142857</v>
      </c>
      <c r="BQ566">
        <v>28.2016821428571</v>
      </c>
      <c r="BR566">
        <v>28.5990321428571</v>
      </c>
      <c r="BS566">
        <v>999.9</v>
      </c>
      <c r="BT566">
        <v>0</v>
      </c>
      <c r="BU566">
        <v>0</v>
      </c>
      <c r="BV566">
        <v>10002.2332142857</v>
      </c>
      <c r="BW566">
        <v>0</v>
      </c>
      <c r="BX566">
        <v>2278.21535714286</v>
      </c>
      <c r="BY566">
        <v>-51.6278392857143</v>
      </c>
      <c r="BZ566">
        <v>1479.065</v>
      </c>
      <c r="CA566">
        <v>1530.72321428571</v>
      </c>
      <c r="CB566">
        <v>0.823827392857143</v>
      </c>
      <c r="CC566">
        <v>1493.69107142857</v>
      </c>
      <c r="CD566">
        <v>24.1925642857143</v>
      </c>
      <c r="CE566">
        <v>1.90892785714286</v>
      </c>
      <c r="CF566">
        <v>1.84606428571429</v>
      </c>
      <c r="CG566">
        <v>16.7085107142857</v>
      </c>
      <c r="CH566">
        <v>16.1823821428571</v>
      </c>
      <c r="CI566">
        <v>2000.00571428571</v>
      </c>
      <c r="CJ566">
        <v>0.979994357142857</v>
      </c>
      <c r="CK566">
        <v>0.0200054642857143</v>
      </c>
      <c r="CL566">
        <v>0</v>
      </c>
      <c r="CM566">
        <v>2.49955714285714</v>
      </c>
      <c r="CN566">
        <v>0</v>
      </c>
      <c r="CO566">
        <v>3015.15571428571</v>
      </c>
      <c r="CP566">
        <v>16705.425</v>
      </c>
      <c r="CQ566">
        <v>47.9237142857143</v>
      </c>
      <c r="CR566">
        <v>50.696</v>
      </c>
      <c r="CS566">
        <v>49.062</v>
      </c>
      <c r="CT566">
        <v>48.1405</v>
      </c>
      <c r="CU566">
        <v>47.19825</v>
      </c>
      <c r="CV566">
        <v>1959.995</v>
      </c>
      <c r="CW566">
        <v>40.0107142857143</v>
      </c>
      <c r="CX566">
        <v>0</v>
      </c>
      <c r="CY566">
        <v>1656180634.8</v>
      </c>
      <c r="CZ566">
        <v>0</v>
      </c>
      <c r="DA566">
        <v>0</v>
      </c>
      <c r="DB566" t="s">
        <v>356</v>
      </c>
      <c r="DC566">
        <v>1656081796.1</v>
      </c>
      <c r="DD566">
        <v>1656081786.6</v>
      </c>
      <c r="DE566">
        <v>0</v>
      </c>
      <c r="DF566">
        <v>0.447</v>
      </c>
      <c r="DG566">
        <v>0.012</v>
      </c>
      <c r="DH566">
        <v>1.816</v>
      </c>
      <c r="DI566">
        <v>-0.091</v>
      </c>
      <c r="DJ566">
        <v>420</v>
      </c>
      <c r="DK566">
        <v>13</v>
      </c>
      <c r="DL566">
        <v>0.64</v>
      </c>
      <c r="DM566">
        <v>0.22</v>
      </c>
      <c r="DN566">
        <v>-51.62422</v>
      </c>
      <c r="DO566">
        <v>-0.240812757973651</v>
      </c>
      <c r="DP566">
        <v>0.254388143591639</v>
      </c>
      <c r="DQ566">
        <v>0</v>
      </c>
      <c r="DR566">
        <v>0.836833425</v>
      </c>
      <c r="DS566">
        <v>-0.273935358348969</v>
      </c>
      <c r="DT566">
        <v>0.0274011955468074</v>
      </c>
      <c r="DU566">
        <v>0</v>
      </c>
      <c r="DV566">
        <v>0</v>
      </c>
      <c r="DW566">
        <v>2</v>
      </c>
      <c r="DX566" t="s">
        <v>357</v>
      </c>
      <c r="DY566">
        <v>2.79804</v>
      </c>
      <c r="DZ566">
        <v>2.71627</v>
      </c>
      <c r="EA566">
        <v>0.177461</v>
      </c>
      <c r="EB566">
        <v>0.181047</v>
      </c>
      <c r="EC566">
        <v>0.0888831</v>
      </c>
      <c r="ED566">
        <v>0.0862635</v>
      </c>
      <c r="EE566">
        <v>22850.3</v>
      </c>
      <c r="EF566">
        <v>19766.9</v>
      </c>
      <c r="EG566">
        <v>24909</v>
      </c>
      <c r="EH566">
        <v>23543.3</v>
      </c>
      <c r="EI566">
        <v>38827.3</v>
      </c>
      <c r="EJ566">
        <v>35660.8</v>
      </c>
      <c r="EK566">
        <v>45129.1</v>
      </c>
      <c r="EL566">
        <v>42069.3</v>
      </c>
      <c r="EM566">
        <v>1.6586</v>
      </c>
      <c r="EN566">
        <v>2.05888</v>
      </c>
      <c r="EO566">
        <v>-0.0538304</v>
      </c>
      <c r="EP566">
        <v>0</v>
      </c>
      <c r="EQ566">
        <v>29.5341</v>
      </c>
      <c r="ER566">
        <v>999.9</v>
      </c>
      <c r="ES566">
        <v>26.462</v>
      </c>
      <c r="ET566">
        <v>42.319</v>
      </c>
      <c r="EU566">
        <v>29.0699</v>
      </c>
      <c r="EV566">
        <v>53.5384</v>
      </c>
      <c r="EW566">
        <v>33.5617</v>
      </c>
      <c r="EX566">
        <v>2</v>
      </c>
      <c r="EY566">
        <v>0.618054</v>
      </c>
      <c r="EZ566">
        <v>5.67013</v>
      </c>
      <c r="FA566">
        <v>20.1505</v>
      </c>
      <c r="FB566">
        <v>5.23316</v>
      </c>
      <c r="FC566">
        <v>11.992</v>
      </c>
      <c r="FD566">
        <v>4.95555</v>
      </c>
      <c r="FE566">
        <v>3.30387</v>
      </c>
      <c r="FF566">
        <v>9999</v>
      </c>
      <c r="FG566">
        <v>313.9</v>
      </c>
      <c r="FH566">
        <v>3968.4</v>
      </c>
      <c r="FI566">
        <v>9999</v>
      </c>
      <c r="FJ566">
        <v>1.86813</v>
      </c>
      <c r="FK566">
        <v>1.86399</v>
      </c>
      <c r="FL566">
        <v>1.87134</v>
      </c>
      <c r="FM566">
        <v>1.86259</v>
      </c>
      <c r="FN566">
        <v>1.86188</v>
      </c>
      <c r="FO566">
        <v>1.86821</v>
      </c>
      <c r="FP566">
        <v>1.85837</v>
      </c>
      <c r="FQ566">
        <v>1.86453</v>
      </c>
      <c r="FR566">
        <v>5</v>
      </c>
      <c r="FS566">
        <v>0</v>
      </c>
      <c r="FT566">
        <v>0</v>
      </c>
      <c r="FU566">
        <v>0</v>
      </c>
      <c r="FV566" t="s">
        <v>358</v>
      </c>
      <c r="FW566" t="s">
        <v>359</v>
      </c>
      <c r="FX566" t="s">
        <v>360</v>
      </c>
      <c r="FY566" t="s">
        <v>360</v>
      </c>
      <c r="FZ566" t="s">
        <v>360</v>
      </c>
      <c r="GA566" t="s">
        <v>360</v>
      </c>
      <c r="GB566">
        <v>0</v>
      </c>
      <c r="GC566">
        <v>100</v>
      </c>
      <c r="GD566">
        <v>100</v>
      </c>
      <c r="GE566">
        <v>3.16</v>
      </c>
      <c r="GF566">
        <v>0.0515</v>
      </c>
      <c r="GG566">
        <v>0.394990895927804</v>
      </c>
      <c r="GH566">
        <v>0.00311535208462502</v>
      </c>
      <c r="GI566">
        <v>-2.16445174003142e-06</v>
      </c>
      <c r="GJ566">
        <v>9.0383515404126e-10</v>
      </c>
      <c r="GK566">
        <v>0.0515542376217994</v>
      </c>
      <c r="GL566">
        <v>0</v>
      </c>
      <c r="GM566">
        <v>0</v>
      </c>
      <c r="GN566">
        <v>0</v>
      </c>
      <c r="GO566">
        <v>18</v>
      </c>
      <c r="GP566">
        <v>2154</v>
      </c>
      <c r="GQ566">
        <v>2</v>
      </c>
      <c r="GR566">
        <v>17</v>
      </c>
      <c r="GS566">
        <v>1647.3</v>
      </c>
      <c r="GT566">
        <v>1647.5</v>
      </c>
      <c r="GU566">
        <v>3.68408</v>
      </c>
      <c r="GV566">
        <v>2.37549</v>
      </c>
      <c r="GW566">
        <v>1.99829</v>
      </c>
      <c r="GX566">
        <v>2.65747</v>
      </c>
      <c r="GY566">
        <v>2.09351</v>
      </c>
      <c r="GZ566">
        <v>2.35229</v>
      </c>
      <c r="HA566">
        <v>46.1818</v>
      </c>
      <c r="HB566">
        <v>13.9744</v>
      </c>
      <c r="HC566">
        <v>18</v>
      </c>
      <c r="HD566">
        <v>400.788</v>
      </c>
      <c r="HE566">
        <v>673.616</v>
      </c>
      <c r="HF566">
        <v>23.0025</v>
      </c>
      <c r="HG566">
        <v>34.9845</v>
      </c>
      <c r="HH566">
        <v>30.0008</v>
      </c>
      <c r="HI566">
        <v>34.7489</v>
      </c>
      <c r="HJ566">
        <v>34.7355</v>
      </c>
      <c r="HK566">
        <v>73.71</v>
      </c>
      <c r="HL566">
        <v>12.9949</v>
      </c>
      <c r="HM566">
        <v>2.18951</v>
      </c>
      <c r="HN566">
        <v>23</v>
      </c>
      <c r="HO566">
        <v>1539.01</v>
      </c>
      <c r="HP566">
        <v>24.3086</v>
      </c>
      <c r="HQ566">
        <v>95.4398</v>
      </c>
      <c r="HR566">
        <v>98.8472</v>
      </c>
    </row>
    <row r="567" spans="1:226">
      <c r="A567">
        <v>551</v>
      </c>
      <c r="B567">
        <v>1656180640.6</v>
      </c>
      <c r="C567">
        <v>10844.0999999046</v>
      </c>
      <c r="D567" t="s">
        <v>1465</v>
      </c>
      <c r="E567" t="s">
        <v>1466</v>
      </c>
      <c r="F567">
        <v>5</v>
      </c>
      <c r="G567" t="s">
        <v>1286</v>
      </c>
      <c r="H567" t="s">
        <v>354</v>
      </c>
      <c r="I567">
        <v>1656180633.1</v>
      </c>
      <c r="J567">
        <f>(K567)/1000</f>
        <v>0</v>
      </c>
      <c r="K567">
        <f>IF(BF567, AN567, AH567)</f>
        <v>0</v>
      </c>
      <c r="L567">
        <f>IF(BF567, AI567, AG567)</f>
        <v>0</v>
      </c>
      <c r="M567">
        <f>BH567 - IF(AU567&gt;1, L567*BB567*100.0/(AW567*BV567), 0)</f>
        <v>0</v>
      </c>
      <c r="N567">
        <f>((T567-J567/2)*M567-L567)/(T567+J567/2)</f>
        <v>0</v>
      </c>
      <c r="O567">
        <f>N567*(BO567+BP567)/1000.0</f>
        <v>0</v>
      </c>
      <c r="P567">
        <f>(BH567 - IF(AU567&gt;1, L567*BB567*100.0/(AW567*BV567), 0))*(BO567+BP567)/1000.0</f>
        <v>0</v>
      </c>
      <c r="Q567">
        <f>2.0/((1/S567-1/R567)+SIGN(S567)*SQRT((1/S567-1/R567)*(1/S567-1/R567) + 4*BC567/((BC567+1)*(BC567+1))*(2*1/S567*1/R567-1/R567*1/R567)))</f>
        <v>0</v>
      </c>
      <c r="R567">
        <f>IF(LEFT(BD567,1)&lt;&gt;"0",IF(LEFT(BD567,1)="1",3.0,BE567),$D$5+$E$5*(BV567*BO567/($K$5*1000))+$F$5*(BV567*BO567/($K$5*1000))*MAX(MIN(BB567,$J$5),$I$5)*MAX(MIN(BB567,$J$5),$I$5)+$G$5*MAX(MIN(BB567,$J$5),$I$5)*(BV567*BO567/($K$5*1000))+$H$5*(BV567*BO567/($K$5*1000))*(BV567*BO567/($K$5*1000)))</f>
        <v>0</v>
      </c>
      <c r="S567">
        <f>J567*(1000-(1000*0.61365*exp(17.502*W567/(240.97+W567))/(BO567+BP567)+BJ567)/2)/(1000*0.61365*exp(17.502*W567/(240.97+W567))/(BO567+BP567)-BJ567)</f>
        <v>0</v>
      </c>
      <c r="T567">
        <f>1/((BC567+1)/(Q567/1.6)+1/(R567/1.37)) + BC567/((BC567+1)/(Q567/1.6) + BC567/(R567/1.37))</f>
        <v>0</v>
      </c>
      <c r="U567">
        <f>(AX567*BA567)</f>
        <v>0</v>
      </c>
      <c r="V567">
        <f>(BQ567+(U567+2*0.95*5.67E-8*(((BQ567+$B$7)+273)^4-(BQ567+273)^4)-44100*J567)/(1.84*29.3*R567+8*0.95*5.67E-8*(BQ567+273)^3))</f>
        <v>0</v>
      </c>
      <c r="W567">
        <f>($C$7*BR567+$D$7*BS567+$E$7*V567)</f>
        <v>0</v>
      </c>
      <c r="X567">
        <f>0.61365*exp(17.502*W567/(240.97+W567))</f>
        <v>0</v>
      </c>
      <c r="Y567">
        <f>(Z567/AA567*100)</f>
        <v>0</v>
      </c>
      <c r="Z567">
        <f>BJ567*(BO567+BP567)/1000</f>
        <v>0</v>
      </c>
      <c r="AA567">
        <f>0.61365*exp(17.502*BQ567/(240.97+BQ567))</f>
        <v>0</v>
      </c>
      <c r="AB567">
        <f>(X567-BJ567*(BO567+BP567)/1000)</f>
        <v>0</v>
      </c>
      <c r="AC567">
        <f>(-J567*44100)</f>
        <v>0</v>
      </c>
      <c r="AD567">
        <f>2*29.3*R567*0.92*(BQ567-W567)</f>
        <v>0</v>
      </c>
      <c r="AE567">
        <f>2*0.95*5.67E-8*(((BQ567+$B$7)+273)^4-(W567+273)^4)</f>
        <v>0</v>
      </c>
      <c r="AF567">
        <f>U567+AE567+AC567+AD567</f>
        <v>0</v>
      </c>
      <c r="AG567">
        <f>BN567*AU567*(BI567-BH567*(1000-AU567*BK567)/(1000-AU567*BJ567))/(100*BB567)</f>
        <v>0</v>
      </c>
      <c r="AH567">
        <f>1000*BN567*AU567*(BJ567-BK567)/(100*BB567*(1000-AU567*BJ567))</f>
        <v>0</v>
      </c>
      <c r="AI567">
        <f>(AJ567 - AK567 - BO567*1E3/(8.314*(BQ567+273.15)) * AM567/BN567 * AL567) * BN567/(100*BB567) * (1000 - BK567)/1000</f>
        <v>0</v>
      </c>
      <c r="AJ567">
        <v>1563.68245404605</v>
      </c>
      <c r="AK567">
        <v>1521.50006060606</v>
      </c>
      <c r="AL567">
        <v>3.48041480337556</v>
      </c>
      <c r="AM567">
        <v>66.8780440013379</v>
      </c>
      <c r="AN567">
        <f>(AP567 - AO567 + BO567*1E3/(8.314*(BQ567+273.15)) * AR567/BN567 * AQ567) * BN567/(100*BB567) * 1000/(1000 - AP567)</f>
        <v>0</v>
      </c>
      <c r="AO567">
        <v>24.2587337134573</v>
      </c>
      <c r="AP567">
        <v>25.034158041958</v>
      </c>
      <c r="AQ567">
        <v>7.35987659886646e-05</v>
      </c>
      <c r="AR567">
        <v>78.9649868564254</v>
      </c>
      <c r="AS567">
        <v>36</v>
      </c>
      <c r="AT567">
        <v>7</v>
      </c>
      <c r="AU567">
        <f>IF(AS567*$H$13&gt;=AW567,1.0,(AW567/(AW567-AS567*$H$13)))</f>
        <v>0</v>
      </c>
      <c r="AV567">
        <f>(AU567-1)*100</f>
        <v>0</v>
      </c>
      <c r="AW567">
        <f>MAX(0,($B$13+$C$13*BV567)/(1+$D$13*BV567)*BO567/(BQ567+273)*$E$13)</f>
        <v>0</v>
      </c>
      <c r="AX567">
        <f>$B$11*BW567+$C$11*BX567+$F$11*CI567*(1-CL567)</f>
        <v>0</v>
      </c>
      <c r="AY567">
        <f>AX567*AZ567</f>
        <v>0</v>
      </c>
      <c r="AZ567">
        <f>($B$11*$D$9+$C$11*$D$9+$F$11*((CV567+CN567)/MAX(CV567+CN567+CW567, 0.1)*$I$9+CW567/MAX(CV567+CN567+CW567, 0.1)*$J$9))/($B$11+$C$11+$F$11)</f>
        <v>0</v>
      </c>
      <c r="BA567">
        <f>($B$11*$K$9+$C$11*$K$9+$F$11*((CV567+CN567)/MAX(CV567+CN567+CW567, 0.1)*$P$9+CW567/MAX(CV567+CN567+CW567, 0.1)*$Q$9))/($B$11+$C$11+$F$11)</f>
        <v>0</v>
      </c>
      <c r="BB567">
        <v>2.18</v>
      </c>
      <c r="BC567">
        <v>0.5</v>
      </c>
      <c r="BD567" t="s">
        <v>355</v>
      </c>
      <c r="BE567">
        <v>2</v>
      </c>
      <c r="BF567" t="b">
        <v>1</v>
      </c>
      <c r="BG567">
        <v>1656180633.1</v>
      </c>
      <c r="BH567">
        <v>1459.78</v>
      </c>
      <c r="BI567">
        <v>1511.48111111111</v>
      </c>
      <c r="BJ567">
        <v>25.020562962963</v>
      </c>
      <c r="BK567">
        <v>24.223462962963</v>
      </c>
      <c r="BL567">
        <v>1456.64518518519</v>
      </c>
      <c r="BM567">
        <v>24.9690148148148</v>
      </c>
      <c r="BN567">
        <v>500.019148148148</v>
      </c>
      <c r="BO567">
        <v>76.3077296296296</v>
      </c>
      <c r="BP567">
        <v>0.100005725925926</v>
      </c>
      <c r="BQ567">
        <v>28.2051</v>
      </c>
      <c r="BR567">
        <v>28.6222851851852</v>
      </c>
      <c r="BS567">
        <v>999.9</v>
      </c>
      <c r="BT567">
        <v>0</v>
      </c>
      <c r="BU567">
        <v>0</v>
      </c>
      <c r="BV567">
        <v>9999.28592592593</v>
      </c>
      <c r="BW567">
        <v>0</v>
      </c>
      <c r="BX567">
        <v>2273.85481481481</v>
      </c>
      <c r="BY567">
        <v>-51.7010222222222</v>
      </c>
      <c r="BZ567">
        <v>1497.24259259259</v>
      </c>
      <c r="CA567">
        <v>1549.00296296296</v>
      </c>
      <c r="CB567">
        <v>0.797114962962963</v>
      </c>
      <c r="CC567">
        <v>1511.48111111111</v>
      </c>
      <c r="CD567">
        <v>24.223462962963</v>
      </c>
      <c r="CE567">
        <v>1.90926259259259</v>
      </c>
      <c r="CF567">
        <v>1.8484362962963</v>
      </c>
      <c r="CG567">
        <v>16.7112777777778</v>
      </c>
      <c r="CH567">
        <v>16.2025111111111</v>
      </c>
      <c r="CI567">
        <v>2000.01777777778</v>
      </c>
      <c r="CJ567">
        <v>0.979994777777778</v>
      </c>
      <c r="CK567">
        <v>0.0200050296296296</v>
      </c>
      <c r="CL567">
        <v>0</v>
      </c>
      <c r="CM567">
        <v>2.47704444444444</v>
      </c>
      <c r="CN567">
        <v>0</v>
      </c>
      <c r="CO567">
        <v>3014.82777777778</v>
      </c>
      <c r="CP567">
        <v>16705.537037037</v>
      </c>
      <c r="CQ567">
        <v>47.9324074074074</v>
      </c>
      <c r="CR567">
        <v>50.7126666666667</v>
      </c>
      <c r="CS567">
        <v>49.062</v>
      </c>
      <c r="CT567">
        <v>48.1617407407407</v>
      </c>
      <c r="CU567">
        <v>47.2103333333333</v>
      </c>
      <c r="CV567">
        <v>1960.00777777778</v>
      </c>
      <c r="CW567">
        <v>40.01</v>
      </c>
      <c r="CX567">
        <v>0</v>
      </c>
      <c r="CY567">
        <v>1656180639.6</v>
      </c>
      <c r="CZ567">
        <v>0</v>
      </c>
      <c r="DA567">
        <v>0</v>
      </c>
      <c r="DB567" t="s">
        <v>356</v>
      </c>
      <c r="DC567">
        <v>1656081796.1</v>
      </c>
      <c r="DD567">
        <v>1656081786.6</v>
      </c>
      <c r="DE567">
        <v>0</v>
      </c>
      <c r="DF567">
        <v>0.447</v>
      </c>
      <c r="DG567">
        <v>0.012</v>
      </c>
      <c r="DH567">
        <v>1.816</v>
      </c>
      <c r="DI567">
        <v>-0.091</v>
      </c>
      <c r="DJ567">
        <v>420</v>
      </c>
      <c r="DK567">
        <v>13</v>
      </c>
      <c r="DL567">
        <v>0.64</v>
      </c>
      <c r="DM567">
        <v>0.22</v>
      </c>
      <c r="DN567">
        <v>-51.6591025</v>
      </c>
      <c r="DO567">
        <v>-1.46949906191361</v>
      </c>
      <c r="DP567">
        <v>0.262787215715967</v>
      </c>
      <c r="DQ567">
        <v>0</v>
      </c>
      <c r="DR567">
        <v>0.81397655</v>
      </c>
      <c r="DS567">
        <v>-0.304010341463416</v>
      </c>
      <c r="DT567">
        <v>0.0307328542930444</v>
      </c>
      <c r="DU567">
        <v>0</v>
      </c>
      <c r="DV567">
        <v>0</v>
      </c>
      <c r="DW567">
        <v>2</v>
      </c>
      <c r="DX567" t="s">
        <v>357</v>
      </c>
      <c r="DY567">
        <v>2.79789</v>
      </c>
      <c r="DZ567">
        <v>2.71642</v>
      </c>
      <c r="EA567">
        <v>0.178687</v>
      </c>
      <c r="EB567">
        <v>0.182217</v>
      </c>
      <c r="EC567">
        <v>0.0889181</v>
      </c>
      <c r="ED567">
        <v>0.086314</v>
      </c>
      <c r="EE567">
        <v>22815.5</v>
      </c>
      <c r="EF567">
        <v>19738.7</v>
      </c>
      <c r="EG567">
        <v>24908.3</v>
      </c>
      <c r="EH567">
        <v>23543.5</v>
      </c>
      <c r="EI567">
        <v>38825.4</v>
      </c>
      <c r="EJ567">
        <v>35658.9</v>
      </c>
      <c r="EK567">
        <v>45128.5</v>
      </c>
      <c r="EL567">
        <v>42069.3</v>
      </c>
      <c r="EM567">
        <v>1.65855</v>
      </c>
      <c r="EN567">
        <v>2.05893</v>
      </c>
      <c r="EO567">
        <v>-0.054799</v>
      </c>
      <c r="EP567">
        <v>0</v>
      </c>
      <c r="EQ567">
        <v>29.5462</v>
      </c>
      <c r="ER567">
        <v>999.9</v>
      </c>
      <c r="ES567">
        <v>26.462</v>
      </c>
      <c r="ET567">
        <v>42.339</v>
      </c>
      <c r="EU567">
        <v>29.1002</v>
      </c>
      <c r="EV567">
        <v>53.6384</v>
      </c>
      <c r="EW567">
        <v>33.5256</v>
      </c>
      <c r="EX567">
        <v>2</v>
      </c>
      <c r="EY567">
        <v>0.618902</v>
      </c>
      <c r="EZ567">
        <v>5.68413</v>
      </c>
      <c r="FA567">
        <v>20.1493</v>
      </c>
      <c r="FB567">
        <v>5.23301</v>
      </c>
      <c r="FC567">
        <v>11.992</v>
      </c>
      <c r="FD567">
        <v>4.95535</v>
      </c>
      <c r="FE567">
        <v>3.30385</v>
      </c>
      <c r="FF567">
        <v>9999</v>
      </c>
      <c r="FG567">
        <v>313.9</v>
      </c>
      <c r="FH567">
        <v>3968.4</v>
      </c>
      <c r="FI567">
        <v>9999</v>
      </c>
      <c r="FJ567">
        <v>1.86813</v>
      </c>
      <c r="FK567">
        <v>1.86399</v>
      </c>
      <c r="FL567">
        <v>1.87134</v>
      </c>
      <c r="FM567">
        <v>1.8626</v>
      </c>
      <c r="FN567">
        <v>1.86188</v>
      </c>
      <c r="FO567">
        <v>1.86821</v>
      </c>
      <c r="FP567">
        <v>1.85837</v>
      </c>
      <c r="FQ567">
        <v>1.86453</v>
      </c>
      <c r="FR567">
        <v>5</v>
      </c>
      <c r="FS567">
        <v>0</v>
      </c>
      <c r="FT567">
        <v>0</v>
      </c>
      <c r="FU567">
        <v>0</v>
      </c>
      <c r="FV567" t="s">
        <v>358</v>
      </c>
      <c r="FW567" t="s">
        <v>359</v>
      </c>
      <c r="FX567" t="s">
        <v>360</v>
      </c>
      <c r="FY567" t="s">
        <v>360</v>
      </c>
      <c r="FZ567" t="s">
        <v>360</v>
      </c>
      <c r="GA567" t="s">
        <v>360</v>
      </c>
      <c r="GB567">
        <v>0</v>
      </c>
      <c r="GC567">
        <v>100</v>
      </c>
      <c r="GD567">
        <v>100</v>
      </c>
      <c r="GE567">
        <v>3.2</v>
      </c>
      <c r="GF567">
        <v>0.0516</v>
      </c>
      <c r="GG567">
        <v>0.394990895927804</v>
      </c>
      <c r="GH567">
        <v>0.00311535208462502</v>
      </c>
      <c r="GI567">
        <v>-2.16445174003142e-06</v>
      </c>
      <c r="GJ567">
        <v>9.0383515404126e-10</v>
      </c>
      <c r="GK567">
        <v>0.0515542376217994</v>
      </c>
      <c r="GL567">
        <v>0</v>
      </c>
      <c r="GM567">
        <v>0</v>
      </c>
      <c r="GN567">
        <v>0</v>
      </c>
      <c r="GO567">
        <v>18</v>
      </c>
      <c r="GP567">
        <v>2154</v>
      </c>
      <c r="GQ567">
        <v>2</v>
      </c>
      <c r="GR567">
        <v>17</v>
      </c>
      <c r="GS567">
        <v>1647.4</v>
      </c>
      <c r="GT567">
        <v>1647.6</v>
      </c>
      <c r="GU567">
        <v>3.71094</v>
      </c>
      <c r="GV567">
        <v>2.36938</v>
      </c>
      <c r="GW567">
        <v>1.99829</v>
      </c>
      <c r="GX567">
        <v>2.65747</v>
      </c>
      <c r="GY567">
        <v>2.09351</v>
      </c>
      <c r="GZ567">
        <v>2.37427</v>
      </c>
      <c r="HA567">
        <v>46.1818</v>
      </c>
      <c r="HB567">
        <v>13.9744</v>
      </c>
      <c r="HC567">
        <v>18</v>
      </c>
      <c r="HD567">
        <v>400.805</v>
      </c>
      <c r="HE567">
        <v>673.745</v>
      </c>
      <c r="HF567">
        <v>23.0028</v>
      </c>
      <c r="HG567">
        <v>34.9933</v>
      </c>
      <c r="HH567">
        <v>30.0009</v>
      </c>
      <c r="HI567">
        <v>34.7567</v>
      </c>
      <c r="HJ567">
        <v>34.7434</v>
      </c>
      <c r="HK567">
        <v>74.251</v>
      </c>
      <c r="HL567">
        <v>12.9949</v>
      </c>
      <c r="HM567">
        <v>2.18951</v>
      </c>
      <c r="HN567">
        <v>23</v>
      </c>
      <c r="HO567">
        <v>1559.09</v>
      </c>
      <c r="HP567">
        <v>24.3139</v>
      </c>
      <c r="HQ567">
        <v>95.4381</v>
      </c>
      <c r="HR567">
        <v>98.8475</v>
      </c>
    </row>
    <row r="568" spans="1:226">
      <c r="A568">
        <v>552</v>
      </c>
      <c r="B568">
        <v>1656180645.6</v>
      </c>
      <c r="C568">
        <v>10849.0999999046</v>
      </c>
      <c r="D568" t="s">
        <v>1467</v>
      </c>
      <c r="E568" t="s">
        <v>1468</v>
      </c>
      <c r="F568">
        <v>5</v>
      </c>
      <c r="G568" t="s">
        <v>1286</v>
      </c>
      <c r="H568" t="s">
        <v>354</v>
      </c>
      <c r="I568">
        <v>1656180637.81429</v>
      </c>
      <c r="J568">
        <f>(K568)/1000</f>
        <v>0</v>
      </c>
      <c r="K568">
        <f>IF(BF568, AN568, AH568)</f>
        <v>0</v>
      </c>
      <c r="L568">
        <f>IF(BF568, AI568, AG568)</f>
        <v>0</v>
      </c>
      <c r="M568">
        <f>BH568 - IF(AU568&gt;1, L568*BB568*100.0/(AW568*BV568), 0)</f>
        <v>0</v>
      </c>
      <c r="N568">
        <f>((T568-J568/2)*M568-L568)/(T568+J568/2)</f>
        <v>0</v>
      </c>
      <c r="O568">
        <f>N568*(BO568+BP568)/1000.0</f>
        <v>0</v>
      </c>
      <c r="P568">
        <f>(BH568 - IF(AU568&gt;1, L568*BB568*100.0/(AW568*BV568), 0))*(BO568+BP568)/1000.0</f>
        <v>0</v>
      </c>
      <c r="Q568">
        <f>2.0/((1/S568-1/R568)+SIGN(S568)*SQRT((1/S568-1/R568)*(1/S568-1/R568) + 4*BC568/((BC568+1)*(BC568+1))*(2*1/S568*1/R568-1/R568*1/R568)))</f>
        <v>0</v>
      </c>
      <c r="R568">
        <f>IF(LEFT(BD568,1)&lt;&gt;"0",IF(LEFT(BD568,1)="1",3.0,BE568),$D$5+$E$5*(BV568*BO568/($K$5*1000))+$F$5*(BV568*BO568/($K$5*1000))*MAX(MIN(BB568,$J$5),$I$5)*MAX(MIN(BB568,$J$5),$I$5)+$G$5*MAX(MIN(BB568,$J$5),$I$5)*(BV568*BO568/($K$5*1000))+$H$5*(BV568*BO568/($K$5*1000))*(BV568*BO568/($K$5*1000)))</f>
        <v>0</v>
      </c>
      <c r="S568">
        <f>J568*(1000-(1000*0.61365*exp(17.502*W568/(240.97+W568))/(BO568+BP568)+BJ568)/2)/(1000*0.61365*exp(17.502*W568/(240.97+W568))/(BO568+BP568)-BJ568)</f>
        <v>0</v>
      </c>
      <c r="T568">
        <f>1/((BC568+1)/(Q568/1.6)+1/(R568/1.37)) + BC568/((BC568+1)/(Q568/1.6) + BC568/(R568/1.37))</f>
        <v>0</v>
      </c>
      <c r="U568">
        <f>(AX568*BA568)</f>
        <v>0</v>
      </c>
      <c r="V568">
        <f>(BQ568+(U568+2*0.95*5.67E-8*(((BQ568+$B$7)+273)^4-(BQ568+273)^4)-44100*J568)/(1.84*29.3*R568+8*0.95*5.67E-8*(BQ568+273)^3))</f>
        <v>0</v>
      </c>
      <c r="W568">
        <f>($C$7*BR568+$D$7*BS568+$E$7*V568)</f>
        <v>0</v>
      </c>
      <c r="X568">
        <f>0.61365*exp(17.502*W568/(240.97+W568))</f>
        <v>0</v>
      </c>
      <c r="Y568">
        <f>(Z568/AA568*100)</f>
        <v>0</v>
      </c>
      <c r="Z568">
        <f>BJ568*(BO568+BP568)/1000</f>
        <v>0</v>
      </c>
      <c r="AA568">
        <f>0.61365*exp(17.502*BQ568/(240.97+BQ568))</f>
        <v>0</v>
      </c>
      <c r="AB568">
        <f>(X568-BJ568*(BO568+BP568)/1000)</f>
        <v>0</v>
      </c>
      <c r="AC568">
        <f>(-J568*44100)</f>
        <v>0</v>
      </c>
      <c r="AD568">
        <f>2*29.3*R568*0.92*(BQ568-W568)</f>
        <v>0</v>
      </c>
      <c r="AE568">
        <f>2*0.95*5.67E-8*(((BQ568+$B$7)+273)^4-(W568+273)^4)</f>
        <v>0</v>
      </c>
      <c r="AF568">
        <f>U568+AE568+AC568+AD568</f>
        <v>0</v>
      </c>
      <c r="AG568">
        <f>BN568*AU568*(BI568-BH568*(1000-AU568*BK568)/(1000-AU568*BJ568))/(100*BB568)</f>
        <v>0</v>
      </c>
      <c r="AH568">
        <f>1000*BN568*AU568*(BJ568-BK568)/(100*BB568*(1000-AU568*BJ568))</f>
        <v>0</v>
      </c>
      <c r="AI568">
        <f>(AJ568 - AK568 - BO568*1E3/(8.314*(BQ568+273.15)) * AM568/BN568 * AL568) * BN568/(100*BB568) * (1000 - BK568)/1000</f>
        <v>0</v>
      </c>
      <c r="AJ568">
        <v>1580.3204309209</v>
      </c>
      <c r="AK568">
        <v>1538.30151515151</v>
      </c>
      <c r="AL568">
        <v>3.36493950176697</v>
      </c>
      <c r="AM568">
        <v>66.8780440013379</v>
      </c>
      <c r="AN568">
        <f>(AP568 - AO568 + BO568*1E3/(8.314*(BQ568+273.15)) * AR568/BN568 * AQ568) * BN568/(100*BB568) * 1000/(1000 - AP568)</f>
        <v>0</v>
      </c>
      <c r="AO568">
        <v>24.2713628594408</v>
      </c>
      <c r="AP568">
        <v>25.0407433566434</v>
      </c>
      <c r="AQ568">
        <v>5.87156247068276e-05</v>
      </c>
      <c r="AR568">
        <v>78.9649868564254</v>
      </c>
      <c r="AS568">
        <v>36</v>
      </c>
      <c r="AT568">
        <v>7</v>
      </c>
      <c r="AU568">
        <f>IF(AS568*$H$13&gt;=AW568,1.0,(AW568/(AW568-AS568*$H$13)))</f>
        <v>0</v>
      </c>
      <c r="AV568">
        <f>(AU568-1)*100</f>
        <v>0</v>
      </c>
      <c r="AW568">
        <f>MAX(0,($B$13+$C$13*BV568)/(1+$D$13*BV568)*BO568/(BQ568+273)*$E$13)</f>
        <v>0</v>
      </c>
      <c r="AX568">
        <f>$B$11*BW568+$C$11*BX568+$F$11*CI568*(1-CL568)</f>
        <v>0</v>
      </c>
      <c r="AY568">
        <f>AX568*AZ568</f>
        <v>0</v>
      </c>
      <c r="AZ568">
        <f>($B$11*$D$9+$C$11*$D$9+$F$11*((CV568+CN568)/MAX(CV568+CN568+CW568, 0.1)*$I$9+CW568/MAX(CV568+CN568+CW568, 0.1)*$J$9))/($B$11+$C$11+$F$11)</f>
        <v>0</v>
      </c>
      <c r="BA568">
        <f>($B$11*$K$9+$C$11*$K$9+$F$11*((CV568+CN568)/MAX(CV568+CN568+CW568, 0.1)*$P$9+CW568/MAX(CV568+CN568+CW568, 0.1)*$Q$9))/($B$11+$C$11+$F$11)</f>
        <v>0</v>
      </c>
      <c r="BB568">
        <v>2.18</v>
      </c>
      <c r="BC568">
        <v>0.5</v>
      </c>
      <c r="BD568" t="s">
        <v>355</v>
      </c>
      <c r="BE568">
        <v>2</v>
      </c>
      <c r="BF568" t="b">
        <v>1</v>
      </c>
      <c r="BG568">
        <v>1656180637.81429</v>
      </c>
      <c r="BH568">
        <v>1475.56107142857</v>
      </c>
      <c r="BI568">
        <v>1527.22</v>
      </c>
      <c r="BJ568">
        <v>25.0280785714286</v>
      </c>
      <c r="BK568">
        <v>24.2487071428571</v>
      </c>
      <c r="BL568">
        <v>1472.38607142857</v>
      </c>
      <c r="BM568">
        <v>24.9765321428571</v>
      </c>
      <c r="BN568">
        <v>500.016428571429</v>
      </c>
      <c r="BO568">
        <v>76.3077035714286</v>
      </c>
      <c r="BP568">
        <v>0.100010692857143</v>
      </c>
      <c r="BQ568">
        <v>28.2074428571429</v>
      </c>
      <c r="BR568">
        <v>28.6557928571429</v>
      </c>
      <c r="BS568">
        <v>999.9</v>
      </c>
      <c r="BT568">
        <v>0</v>
      </c>
      <c r="BU568">
        <v>0</v>
      </c>
      <c r="BV568">
        <v>9991.15928571428</v>
      </c>
      <c r="BW568">
        <v>0</v>
      </c>
      <c r="BX568">
        <v>2259.39357142857</v>
      </c>
      <c r="BY568">
        <v>-51.6588821428571</v>
      </c>
      <c r="BZ568">
        <v>1513.44071428571</v>
      </c>
      <c r="CA568">
        <v>1565.17285714286</v>
      </c>
      <c r="CB568">
        <v>0.779387464285714</v>
      </c>
      <c r="CC568">
        <v>1527.22</v>
      </c>
      <c r="CD568">
        <v>24.2487071428571</v>
      </c>
      <c r="CE568">
        <v>1.90983571428571</v>
      </c>
      <c r="CF568">
        <v>1.85036107142857</v>
      </c>
      <c r="CG568">
        <v>16.7159928571429</v>
      </c>
      <c r="CH568">
        <v>16.2188535714286</v>
      </c>
      <c r="CI568">
        <v>2000.01607142857</v>
      </c>
      <c r="CJ568">
        <v>0.979994892857143</v>
      </c>
      <c r="CK568">
        <v>0.0200049107142857</v>
      </c>
      <c r="CL568">
        <v>0</v>
      </c>
      <c r="CM568">
        <v>2.44941071428571</v>
      </c>
      <c r="CN568">
        <v>0</v>
      </c>
      <c r="CO568">
        <v>3014.08785714286</v>
      </c>
      <c r="CP568">
        <v>16705.5214285714</v>
      </c>
      <c r="CQ568">
        <v>47.9325714285714</v>
      </c>
      <c r="CR568">
        <v>50.732</v>
      </c>
      <c r="CS568">
        <v>49.062</v>
      </c>
      <c r="CT568">
        <v>48.1803571428571</v>
      </c>
      <c r="CU568">
        <v>47.223</v>
      </c>
      <c r="CV568">
        <v>1960.00607142857</v>
      </c>
      <c r="CW568">
        <v>40.01</v>
      </c>
      <c r="CX568">
        <v>0</v>
      </c>
      <c r="CY568">
        <v>1656180644.4</v>
      </c>
      <c r="CZ568">
        <v>0</v>
      </c>
      <c r="DA568">
        <v>0</v>
      </c>
      <c r="DB568" t="s">
        <v>356</v>
      </c>
      <c r="DC568">
        <v>1656081796.1</v>
      </c>
      <c r="DD568">
        <v>1656081786.6</v>
      </c>
      <c r="DE568">
        <v>0</v>
      </c>
      <c r="DF568">
        <v>0.447</v>
      </c>
      <c r="DG568">
        <v>0.012</v>
      </c>
      <c r="DH568">
        <v>1.816</v>
      </c>
      <c r="DI568">
        <v>-0.091</v>
      </c>
      <c r="DJ568">
        <v>420</v>
      </c>
      <c r="DK568">
        <v>13</v>
      </c>
      <c r="DL568">
        <v>0.64</v>
      </c>
      <c r="DM568">
        <v>0.22</v>
      </c>
      <c r="DN568">
        <v>-51.674815</v>
      </c>
      <c r="DO568">
        <v>0.478968855534695</v>
      </c>
      <c r="DP568">
        <v>0.208455493511205</v>
      </c>
      <c r="DQ568">
        <v>0</v>
      </c>
      <c r="DR568">
        <v>0.79294295</v>
      </c>
      <c r="DS568">
        <v>-0.264849883677299</v>
      </c>
      <c r="DT568">
        <v>0.0275632196767268</v>
      </c>
      <c r="DU568">
        <v>0</v>
      </c>
      <c r="DV568">
        <v>0</v>
      </c>
      <c r="DW568">
        <v>2</v>
      </c>
      <c r="DX568" t="s">
        <v>357</v>
      </c>
      <c r="DY568">
        <v>2.79771</v>
      </c>
      <c r="DZ568">
        <v>2.71655</v>
      </c>
      <c r="EA568">
        <v>0.179876</v>
      </c>
      <c r="EB568">
        <v>0.183382</v>
      </c>
      <c r="EC568">
        <v>0.0889358</v>
      </c>
      <c r="ED568">
        <v>0.0863325</v>
      </c>
      <c r="EE568">
        <v>22781.8</v>
      </c>
      <c r="EF568">
        <v>19710</v>
      </c>
      <c r="EG568">
        <v>24907.6</v>
      </c>
      <c r="EH568">
        <v>23542.9</v>
      </c>
      <c r="EI568">
        <v>38823.7</v>
      </c>
      <c r="EJ568">
        <v>35657.5</v>
      </c>
      <c r="EK568">
        <v>45127.4</v>
      </c>
      <c r="EL568">
        <v>42068.5</v>
      </c>
      <c r="EM568">
        <v>1.65825</v>
      </c>
      <c r="EN568">
        <v>2.0588</v>
      </c>
      <c r="EO568">
        <v>-0.0515878</v>
      </c>
      <c r="EP568">
        <v>0</v>
      </c>
      <c r="EQ568">
        <v>29.559</v>
      </c>
      <c r="ER568">
        <v>999.9</v>
      </c>
      <c r="ES568">
        <v>26.462</v>
      </c>
      <c r="ET568">
        <v>42.339</v>
      </c>
      <c r="EU568">
        <v>29.1008</v>
      </c>
      <c r="EV568">
        <v>53.4084</v>
      </c>
      <c r="EW568">
        <v>33.5657</v>
      </c>
      <c r="EX568">
        <v>2</v>
      </c>
      <c r="EY568">
        <v>0.61982</v>
      </c>
      <c r="EZ568">
        <v>5.70427</v>
      </c>
      <c r="FA568">
        <v>20.1488</v>
      </c>
      <c r="FB568">
        <v>5.23017</v>
      </c>
      <c r="FC568">
        <v>11.9921</v>
      </c>
      <c r="FD568">
        <v>4.95535</v>
      </c>
      <c r="FE568">
        <v>3.30387</v>
      </c>
      <c r="FF568">
        <v>9999</v>
      </c>
      <c r="FG568">
        <v>313.9</v>
      </c>
      <c r="FH568">
        <v>3968.4</v>
      </c>
      <c r="FI568">
        <v>9999</v>
      </c>
      <c r="FJ568">
        <v>1.86813</v>
      </c>
      <c r="FK568">
        <v>1.86399</v>
      </c>
      <c r="FL568">
        <v>1.87134</v>
      </c>
      <c r="FM568">
        <v>1.86261</v>
      </c>
      <c r="FN568">
        <v>1.86188</v>
      </c>
      <c r="FO568">
        <v>1.86817</v>
      </c>
      <c r="FP568">
        <v>1.85837</v>
      </c>
      <c r="FQ568">
        <v>1.86451</v>
      </c>
      <c r="FR568">
        <v>5</v>
      </c>
      <c r="FS568">
        <v>0</v>
      </c>
      <c r="FT568">
        <v>0</v>
      </c>
      <c r="FU568">
        <v>0</v>
      </c>
      <c r="FV568" t="s">
        <v>358</v>
      </c>
      <c r="FW568" t="s">
        <v>359</v>
      </c>
      <c r="FX568" t="s">
        <v>360</v>
      </c>
      <c r="FY568" t="s">
        <v>360</v>
      </c>
      <c r="FZ568" t="s">
        <v>360</v>
      </c>
      <c r="GA568" t="s">
        <v>360</v>
      </c>
      <c r="GB568">
        <v>0</v>
      </c>
      <c r="GC568">
        <v>100</v>
      </c>
      <c r="GD568">
        <v>100</v>
      </c>
      <c r="GE568">
        <v>3.24</v>
      </c>
      <c r="GF568">
        <v>0.0516</v>
      </c>
      <c r="GG568">
        <v>0.394990895927804</v>
      </c>
      <c r="GH568">
        <v>0.00311535208462502</v>
      </c>
      <c r="GI568">
        <v>-2.16445174003142e-06</v>
      </c>
      <c r="GJ568">
        <v>9.0383515404126e-10</v>
      </c>
      <c r="GK568">
        <v>0.0515542376217994</v>
      </c>
      <c r="GL568">
        <v>0</v>
      </c>
      <c r="GM568">
        <v>0</v>
      </c>
      <c r="GN568">
        <v>0</v>
      </c>
      <c r="GO568">
        <v>18</v>
      </c>
      <c r="GP568">
        <v>2154</v>
      </c>
      <c r="GQ568">
        <v>2</v>
      </c>
      <c r="GR568">
        <v>17</v>
      </c>
      <c r="GS568">
        <v>1647.5</v>
      </c>
      <c r="GT568">
        <v>1647.7</v>
      </c>
      <c r="GU568">
        <v>3.74146</v>
      </c>
      <c r="GV568">
        <v>2.3645</v>
      </c>
      <c r="GW568">
        <v>1.99829</v>
      </c>
      <c r="GX568">
        <v>2.65747</v>
      </c>
      <c r="GY568">
        <v>2.09351</v>
      </c>
      <c r="GZ568">
        <v>2.41211</v>
      </c>
      <c r="HA568">
        <v>46.1818</v>
      </c>
      <c r="HB568">
        <v>13.9744</v>
      </c>
      <c r="HC568">
        <v>18</v>
      </c>
      <c r="HD568">
        <v>400.68</v>
      </c>
      <c r="HE568">
        <v>673.719</v>
      </c>
      <c r="HF568">
        <v>23.0036</v>
      </c>
      <c r="HG568">
        <v>35.0027</v>
      </c>
      <c r="HH568">
        <v>30.0009</v>
      </c>
      <c r="HI568">
        <v>34.7645</v>
      </c>
      <c r="HJ568">
        <v>34.7512</v>
      </c>
      <c r="HK568">
        <v>74.8625</v>
      </c>
      <c r="HL568">
        <v>12.9949</v>
      </c>
      <c r="HM568">
        <v>2.18951</v>
      </c>
      <c r="HN568">
        <v>23</v>
      </c>
      <c r="HO568">
        <v>1572.71</v>
      </c>
      <c r="HP568">
        <v>24.3273</v>
      </c>
      <c r="HQ568">
        <v>95.4355</v>
      </c>
      <c r="HR568">
        <v>98.8454</v>
      </c>
    </row>
    <row r="569" spans="1:226">
      <c r="A569">
        <v>553</v>
      </c>
      <c r="B569">
        <v>1656180650.6</v>
      </c>
      <c r="C569">
        <v>10854.0999999046</v>
      </c>
      <c r="D569" t="s">
        <v>1469</v>
      </c>
      <c r="E569" t="s">
        <v>1470</v>
      </c>
      <c r="F569">
        <v>5</v>
      </c>
      <c r="G569" t="s">
        <v>1286</v>
      </c>
      <c r="H569" t="s">
        <v>354</v>
      </c>
      <c r="I569">
        <v>1656180643.1</v>
      </c>
      <c r="J569">
        <f>(K569)/1000</f>
        <v>0</v>
      </c>
      <c r="K569">
        <f>IF(BF569, AN569, AH569)</f>
        <v>0</v>
      </c>
      <c r="L569">
        <f>IF(BF569, AI569, AG569)</f>
        <v>0</v>
      </c>
      <c r="M569">
        <f>BH569 - IF(AU569&gt;1, L569*BB569*100.0/(AW569*BV569), 0)</f>
        <v>0</v>
      </c>
      <c r="N569">
        <f>((T569-J569/2)*M569-L569)/(T569+J569/2)</f>
        <v>0</v>
      </c>
      <c r="O569">
        <f>N569*(BO569+BP569)/1000.0</f>
        <v>0</v>
      </c>
      <c r="P569">
        <f>(BH569 - IF(AU569&gt;1, L569*BB569*100.0/(AW569*BV569), 0))*(BO569+BP569)/1000.0</f>
        <v>0</v>
      </c>
      <c r="Q569">
        <f>2.0/((1/S569-1/R569)+SIGN(S569)*SQRT((1/S569-1/R569)*(1/S569-1/R569) + 4*BC569/((BC569+1)*(BC569+1))*(2*1/S569*1/R569-1/R569*1/R569)))</f>
        <v>0</v>
      </c>
      <c r="R569">
        <f>IF(LEFT(BD569,1)&lt;&gt;"0",IF(LEFT(BD569,1)="1",3.0,BE569),$D$5+$E$5*(BV569*BO569/($K$5*1000))+$F$5*(BV569*BO569/($K$5*1000))*MAX(MIN(BB569,$J$5),$I$5)*MAX(MIN(BB569,$J$5),$I$5)+$G$5*MAX(MIN(BB569,$J$5),$I$5)*(BV569*BO569/($K$5*1000))+$H$5*(BV569*BO569/($K$5*1000))*(BV569*BO569/($K$5*1000)))</f>
        <v>0</v>
      </c>
      <c r="S569">
        <f>J569*(1000-(1000*0.61365*exp(17.502*W569/(240.97+W569))/(BO569+BP569)+BJ569)/2)/(1000*0.61365*exp(17.502*W569/(240.97+W569))/(BO569+BP569)-BJ569)</f>
        <v>0</v>
      </c>
      <c r="T569">
        <f>1/((BC569+1)/(Q569/1.6)+1/(R569/1.37)) + BC569/((BC569+1)/(Q569/1.6) + BC569/(R569/1.37))</f>
        <v>0</v>
      </c>
      <c r="U569">
        <f>(AX569*BA569)</f>
        <v>0</v>
      </c>
      <c r="V569">
        <f>(BQ569+(U569+2*0.95*5.67E-8*(((BQ569+$B$7)+273)^4-(BQ569+273)^4)-44100*J569)/(1.84*29.3*R569+8*0.95*5.67E-8*(BQ569+273)^3))</f>
        <v>0</v>
      </c>
      <c r="W569">
        <f>($C$7*BR569+$D$7*BS569+$E$7*V569)</f>
        <v>0</v>
      </c>
      <c r="X569">
        <f>0.61365*exp(17.502*W569/(240.97+W569))</f>
        <v>0</v>
      </c>
      <c r="Y569">
        <f>(Z569/AA569*100)</f>
        <v>0</v>
      </c>
      <c r="Z569">
        <f>BJ569*(BO569+BP569)/1000</f>
        <v>0</v>
      </c>
      <c r="AA569">
        <f>0.61365*exp(17.502*BQ569/(240.97+BQ569))</f>
        <v>0</v>
      </c>
      <c r="AB569">
        <f>(X569-BJ569*(BO569+BP569)/1000)</f>
        <v>0</v>
      </c>
      <c r="AC569">
        <f>(-J569*44100)</f>
        <v>0</v>
      </c>
      <c r="AD569">
        <f>2*29.3*R569*0.92*(BQ569-W569)</f>
        <v>0</v>
      </c>
      <c r="AE569">
        <f>2*0.95*5.67E-8*(((BQ569+$B$7)+273)^4-(W569+273)^4)</f>
        <v>0</v>
      </c>
      <c r="AF569">
        <f>U569+AE569+AC569+AD569</f>
        <v>0</v>
      </c>
      <c r="AG569">
        <f>BN569*AU569*(BI569-BH569*(1000-AU569*BK569)/(1000-AU569*BJ569))/(100*BB569)</f>
        <v>0</v>
      </c>
      <c r="AH569">
        <f>1000*BN569*AU569*(BJ569-BK569)/(100*BB569*(1000-AU569*BJ569))</f>
        <v>0</v>
      </c>
      <c r="AI569">
        <f>(AJ569 - AK569 - BO569*1E3/(8.314*(BQ569+273.15)) * AM569/BN569 * AL569) * BN569/(100*BB569) * (1000 - BK569)/1000</f>
        <v>0</v>
      </c>
      <c r="AJ569">
        <v>1596.92623059487</v>
      </c>
      <c r="AK569">
        <v>1555.07121212121</v>
      </c>
      <c r="AL569">
        <v>3.35876165535488</v>
      </c>
      <c r="AM569">
        <v>66.8780440013379</v>
      </c>
      <c r="AN569">
        <f>(AP569 - AO569 + BO569*1E3/(8.314*(BQ569+273.15)) * AR569/BN569 * AQ569) * BN569/(100*BB569) * 1000/(1000 - AP569)</f>
        <v>0</v>
      </c>
      <c r="AO569">
        <v>24.2791593238199</v>
      </c>
      <c r="AP569">
        <v>25.042479020979</v>
      </c>
      <c r="AQ569">
        <v>4.53614742367057e-05</v>
      </c>
      <c r="AR569">
        <v>78.9649868564254</v>
      </c>
      <c r="AS569">
        <v>36</v>
      </c>
      <c r="AT569">
        <v>7</v>
      </c>
      <c r="AU569">
        <f>IF(AS569*$H$13&gt;=AW569,1.0,(AW569/(AW569-AS569*$H$13)))</f>
        <v>0</v>
      </c>
      <c r="AV569">
        <f>(AU569-1)*100</f>
        <v>0</v>
      </c>
      <c r="AW569">
        <f>MAX(0,($B$13+$C$13*BV569)/(1+$D$13*BV569)*BO569/(BQ569+273)*$E$13)</f>
        <v>0</v>
      </c>
      <c r="AX569">
        <f>$B$11*BW569+$C$11*BX569+$F$11*CI569*(1-CL569)</f>
        <v>0</v>
      </c>
      <c r="AY569">
        <f>AX569*AZ569</f>
        <v>0</v>
      </c>
      <c r="AZ569">
        <f>($B$11*$D$9+$C$11*$D$9+$F$11*((CV569+CN569)/MAX(CV569+CN569+CW569, 0.1)*$I$9+CW569/MAX(CV569+CN569+CW569, 0.1)*$J$9))/($B$11+$C$11+$F$11)</f>
        <v>0</v>
      </c>
      <c r="BA569">
        <f>($B$11*$K$9+$C$11*$K$9+$F$11*((CV569+CN569)/MAX(CV569+CN569+CW569, 0.1)*$P$9+CW569/MAX(CV569+CN569+CW569, 0.1)*$Q$9))/($B$11+$C$11+$F$11)</f>
        <v>0</v>
      </c>
      <c r="BB569">
        <v>2.18</v>
      </c>
      <c r="BC569">
        <v>0.5</v>
      </c>
      <c r="BD569" t="s">
        <v>355</v>
      </c>
      <c r="BE569">
        <v>2</v>
      </c>
      <c r="BF569" t="b">
        <v>1</v>
      </c>
      <c r="BG569">
        <v>1656180643.1</v>
      </c>
      <c r="BH569">
        <v>1493.14888888889</v>
      </c>
      <c r="BI569">
        <v>1544.71</v>
      </c>
      <c r="BJ569">
        <v>25.0364962962963</v>
      </c>
      <c r="BK569">
        <v>24.2732555555556</v>
      </c>
      <c r="BL569">
        <v>1489.92777777778</v>
      </c>
      <c r="BM569">
        <v>24.9849444444444</v>
      </c>
      <c r="BN569">
        <v>500.015185185185</v>
      </c>
      <c r="BO569">
        <v>76.3079703703704</v>
      </c>
      <c r="BP569">
        <v>0.099992062962963</v>
      </c>
      <c r="BQ569">
        <v>28.215137037037</v>
      </c>
      <c r="BR569">
        <v>28.6838444444444</v>
      </c>
      <c r="BS569">
        <v>999.9</v>
      </c>
      <c r="BT569">
        <v>0</v>
      </c>
      <c r="BU569">
        <v>0</v>
      </c>
      <c r="BV569">
        <v>9999.56222222222</v>
      </c>
      <c r="BW569">
        <v>0</v>
      </c>
      <c r="BX569">
        <v>2234.22925925926</v>
      </c>
      <c r="BY569">
        <v>-51.560262962963</v>
      </c>
      <c r="BZ569">
        <v>1531.49222222222</v>
      </c>
      <c r="CA569">
        <v>1583.13703703704</v>
      </c>
      <c r="CB569">
        <v>0.763251333333333</v>
      </c>
      <c r="CC569">
        <v>1544.71</v>
      </c>
      <c r="CD569">
        <v>24.2732555555556</v>
      </c>
      <c r="CE569">
        <v>1.91048407407407</v>
      </c>
      <c r="CF569">
        <v>1.85224222222222</v>
      </c>
      <c r="CG569">
        <v>16.721337037037</v>
      </c>
      <c r="CH569">
        <v>16.2347888888889</v>
      </c>
      <c r="CI569">
        <v>2000.00962962963</v>
      </c>
      <c r="CJ569">
        <v>0.979995</v>
      </c>
      <c r="CK569">
        <v>0.0200048</v>
      </c>
      <c r="CL569">
        <v>0</v>
      </c>
      <c r="CM569">
        <v>2.45482592592593</v>
      </c>
      <c r="CN569">
        <v>0</v>
      </c>
      <c r="CO569">
        <v>3012.32259259259</v>
      </c>
      <c r="CP569">
        <v>16705.4666666667</v>
      </c>
      <c r="CQ569">
        <v>47.937</v>
      </c>
      <c r="CR569">
        <v>50.7453333333333</v>
      </c>
      <c r="CS569">
        <v>49.062</v>
      </c>
      <c r="CT569">
        <v>48.187</v>
      </c>
      <c r="CU569">
        <v>47.236</v>
      </c>
      <c r="CV569">
        <v>1959.99962962963</v>
      </c>
      <c r="CW569">
        <v>40.01</v>
      </c>
      <c r="CX569">
        <v>0</v>
      </c>
      <c r="CY569">
        <v>1656180649.8</v>
      </c>
      <c r="CZ569">
        <v>0</v>
      </c>
      <c r="DA569">
        <v>0</v>
      </c>
      <c r="DB569" t="s">
        <v>356</v>
      </c>
      <c r="DC569">
        <v>1656081796.1</v>
      </c>
      <c r="DD569">
        <v>1656081786.6</v>
      </c>
      <c r="DE569">
        <v>0</v>
      </c>
      <c r="DF569">
        <v>0.447</v>
      </c>
      <c r="DG569">
        <v>0.012</v>
      </c>
      <c r="DH569">
        <v>1.816</v>
      </c>
      <c r="DI569">
        <v>-0.091</v>
      </c>
      <c r="DJ569">
        <v>420</v>
      </c>
      <c r="DK569">
        <v>13</v>
      </c>
      <c r="DL569">
        <v>0.64</v>
      </c>
      <c r="DM569">
        <v>0.22</v>
      </c>
      <c r="DN569">
        <v>-51.585375</v>
      </c>
      <c r="DO569">
        <v>0.934246153846335</v>
      </c>
      <c r="DP569">
        <v>0.219133420260352</v>
      </c>
      <c r="DQ569">
        <v>0</v>
      </c>
      <c r="DR569">
        <v>0.7776336</v>
      </c>
      <c r="DS569">
        <v>-0.186790153846156</v>
      </c>
      <c r="DT569">
        <v>0.0222748752227706</v>
      </c>
      <c r="DU569">
        <v>0</v>
      </c>
      <c r="DV569">
        <v>0</v>
      </c>
      <c r="DW569">
        <v>2</v>
      </c>
      <c r="DX569" t="s">
        <v>357</v>
      </c>
      <c r="DY569">
        <v>2.79805</v>
      </c>
      <c r="DZ569">
        <v>2.71653</v>
      </c>
      <c r="EA569">
        <v>0.18105</v>
      </c>
      <c r="EB569">
        <v>0.184542</v>
      </c>
      <c r="EC569">
        <v>0.0889347</v>
      </c>
      <c r="ED569">
        <v>0.0863498</v>
      </c>
      <c r="EE569">
        <v>22748.3</v>
      </c>
      <c r="EF569">
        <v>19681.7</v>
      </c>
      <c r="EG569">
        <v>24906.8</v>
      </c>
      <c r="EH569">
        <v>23542.7</v>
      </c>
      <c r="EI569">
        <v>38822.4</v>
      </c>
      <c r="EJ569">
        <v>35656.7</v>
      </c>
      <c r="EK569">
        <v>45125.8</v>
      </c>
      <c r="EL569">
        <v>42068.4</v>
      </c>
      <c r="EM569">
        <v>1.65882</v>
      </c>
      <c r="EN569">
        <v>2.05865</v>
      </c>
      <c r="EO569">
        <v>-0.0556111</v>
      </c>
      <c r="EP569">
        <v>0</v>
      </c>
      <c r="EQ569">
        <v>29.574</v>
      </c>
      <c r="ER569">
        <v>999.9</v>
      </c>
      <c r="ES569">
        <v>26.462</v>
      </c>
      <c r="ET569">
        <v>42.349</v>
      </c>
      <c r="EU569">
        <v>29.1179</v>
      </c>
      <c r="EV569">
        <v>53.6284</v>
      </c>
      <c r="EW569">
        <v>33.3814</v>
      </c>
      <c r="EX569">
        <v>2</v>
      </c>
      <c r="EY569">
        <v>0.620595</v>
      </c>
      <c r="EZ569">
        <v>5.72148</v>
      </c>
      <c r="FA569">
        <v>20.1483</v>
      </c>
      <c r="FB569">
        <v>5.23122</v>
      </c>
      <c r="FC569">
        <v>11.992</v>
      </c>
      <c r="FD569">
        <v>4.95545</v>
      </c>
      <c r="FE569">
        <v>3.30385</v>
      </c>
      <c r="FF569">
        <v>9999</v>
      </c>
      <c r="FG569">
        <v>313.9</v>
      </c>
      <c r="FH569">
        <v>3968.7</v>
      </c>
      <c r="FI569">
        <v>9999</v>
      </c>
      <c r="FJ569">
        <v>1.86813</v>
      </c>
      <c r="FK569">
        <v>1.86398</v>
      </c>
      <c r="FL569">
        <v>1.87134</v>
      </c>
      <c r="FM569">
        <v>1.86259</v>
      </c>
      <c r="FN569">
        <v>1.86188</v>
      </c>
      <c r="FO569">
        <v>1.8682</v>
      </c>
      <c r="FP569">
        <v>1.85837</v>
      </c>
      <c r="FQ569">
        <v>1.8645</v>
      </c>
      <c r="FR569">
        <v>5</v>
      </c>
      <c r="FS569">
        <v>0</v>
      </c>
      <c r="FT569">
        <v>0</v>
      </c>
      <c r="FU569">
        <v>0</v>
      </c>
      <c r="FV569" t="s">
        <v>358</v>
      </c>
      <c r="FW569" t="s">
        <v>359</v>
      </c>
      <c r="FX569" t="s">
        <v>360</v>
      </c>
      <c r="FY569" t="s">
        <v>360</v>
      </c>
      <c r="FZ569" t="s">
        <v>360</v>
      </c>
      <c r="GA569" t="s">
        <v>360</v>
      </c>
      <c r="GB569">
        <v>0</v>
      </c>
      <c r="GC569">
        <v>100</v>
      </c>
      <c r="GD569">
        <v>100</v>
      </c>
      <c r="GE569">
        <v>3.29</v>
      </c>
      <c r="GF569">
        <v>0.0515</v>
      </c>
      <c r="GG569">
        <v>0.394990895927804</v>
      </c>
      <c r="GH569">
        <v>0.00311535208462502</v>
      </c>
      <c r="GI569">
        <v>-2.16445174003142e-06</v>
      </c>
      <c r="GJ569">
        <v>9.0383515404126e-10</v>
      </c>
      <c r="GK569">
        <v>0.0515542376217994</v>
      </c>
      <c r="GL569">
        <v>0</v>
      </c>
      <c r="GM569">
        <v>0</v>
      </c>
      <c r="GN569">
        <v>0</v>
      </c>
      <c r="GO569">
        <v>18</v>
      </c>
      <c r="GP569">
        <v>2154</v>
      </c>
      <c r="GQ569">
        <v>2</v>
      </c>
      <c r="GR569">
        <v>17</v>
      </c>
      <c r="GS569">
        <v>1647.6</v>
      </c>
      <c r="GT569">
        <v>1647.7</v>
      </c>
      <c r="GU569">
        <v>3.76953</v>
      </c>
      <c r="GV569">
        <v>2.36694</v>
      </c>
      <c r="GW569">
        <v>1.99829</v>
      </c>
      <c r="GX569">
        <v>2.65869</v>
      </c>
      <c r="GY569">
        <v>2.09351</v>
      </c>
      <c r="GZ569">
        <v>2.38403</v>
      </c>
      <c r="HA569">
        <v>46.1818</v>
      </c>
      <c r="HB569">
        <v>13.9744</v>
      </c>
      <c r="HC569">
        <v>18</v>
      </c>
      <c r="HD569">
        <v>401.052</v>
      </c>
      <c r="HE569">
        <v>673.673</v>
      </c>
      <c r="HF569">
        <v>23.0037</v>
      </c>
      <c r="HG569">
        <v>35.0118</v>
      </c>
      <c r="HH569">
        <v>30.0009</v>
      </c>
      <c r="HI569">
        <v>34.7726</v>
      </c>
      <c r="HJ569">
        <v>34.7592</v>
      </c>
      <c r="HK569">
        <v>75.4234</v>
      </c>
      <c r="HL569">
        <v>12.9949</v>
      </c>
      <c r="HM569">
        <v>2.18951</v>
      </c>
      <c r="HN569">
        <v>23</v>
      </c>
      <c r="HO569">
        <v>1593.09</v>
      </c>
      <c r="HP569">
        <v>24.3402</v>
      </c>
      <c r="HQ569">
        <v>95.4323</v>
      </c>
      <c r="HR569">
        <v>98.8449</v>
      </c>
    </row>
    <row r="570" spans="1:226">
      <c r="A570">
        <v>554</v>
      </c>
      <c r="B570">
        <v>1656180655.6</v>
      </c>
      <c r="C570">
        <v>10859.0999999046</v>
      </c>
      <c r="D570" t="s">
        <v>1471</v>
      </c>
      <c r="E570" t="s">
        <v>1472</v>
      </c>
      <c r="F570">
        <v>5</v>
      </c>
      <c r="G570" t="s">
        <v>1286</v>
      </c>
      <c r="H570" t="s">
        <v>354</v>
      </c>
      <c r="I570">
        <v>1656180647.81429</v>
      </c>
      <c r="J570">
        <f>(K570)/1000</f>
        <v>0</v>
      </c>
      <c r="K570">
        <f>IF(BF570, AN570, AH570)</f>
        <v>0</v>
      </c>
      <c r="L570">
        <f>IF(BF570, AI570, AG570)</f>
        <v>0</v>
      </c>
      <c r="M570">
        <f>BH570 - IF(AU570&gt;1, L570*BB570*100.0/(AW570*BV570), 0)</f>
        <v>0</v>
      </c>
      <c r="N570">
        <f>((T570-J570/2)*M570-L570)/(T570+J570/2)</f>
        <v>0</v>
      </c>
      <c r="O570">
        <f>N570*(BO570+BP570)/1000.0</f>
        <v>0</v>
      </c>
      <c r="P570">
        <f>(BH570 - IF(AU570&gt;1, L570*BB570*100.0/(AW570*BV570), 0))*(BO570+BP570)/1000.0</f>
        <v>0</v>
      </c>
      <c r="Q570">
        <f>2.0/((1/S570-1/R570)+SIGN(S570)*SQRT((1/S570-1/R570)*(1/S570-1/R570) + 4*BC570/((BC570+1)*(BC570+1))*(2*1/S570*1/R570-1/R570*1/R570)))</f>
        <v>0</v>
      </c>
      <c r="R570">
        <f>IF(LEFT(BD570,1)&lt;&gt;"0",IF(LEFT(BD570,1)="1",3.0,BE570),$D$5+$E$5*(BV570*BO570/($K$5*1000))+$F$5*(BV570*BO570/($K$5*1000))*MAX(MIN(BB570,$J$5),$I$5)*MAX(MIN(BB570,$J$5),$I$5)+$G$5*MAX(MIN(BB570,$J$5),$I$5)*(BV570*BO570/($K$5*1000))+$H$5*(BV570*BO570/($K$5*1000))*(BV570*BO570/($K$5*1000)))</f>
        <v>0</v>
      </c>
      <c r="S570">
        <f>J570*(1000-(1000*0.61365*exp(17.502*W570/(240.97+W570))/(BO570+BP570)+BJ570)/2)/(1000*0.61365*exp(17.502*W570/(240.97+W570))/(BO570+BP570)-BJ570)</f>
        <v>0</v>
      </c>
      <c r="T570">
        <f>1/((BC570+1)/(Q570/1.6)+1/(R570/1.37)) + BC570/((BC570+1)/(Q570/1.6) + BC570/(R570/1.37))</f>
        <v>0</v>
      </c>
      <c r="U570">
        <f>(AX570*BA570)</f>
        <v>0</v>
      </c>
      <c r="V570">
        <f>(BQ570+(U570+2*0.95*5.67E-8*(((BQ570+$B$7)+273)^4-(BQ570+273)^4)-44100*J570)/(1.84*29.3*R570+8*0.95*5.67E-8*(BQ570+273)^3))</f>
        <v>0</v>
      </c>
      <c r="W570">
        <f>($C$7*BR570+$D$7*BS570+$E$7*V570)</f>
        <v>0</v>
      </c>
      <c r="X570">
        <f>0.61365*exp(17.502*W570/(240.97+W570))</f>
        <v>0</v>
      </c>
      <c r="Y570">
        <f>(Z570/AA570*100)</f>
        <v>0</v>
      </c>
      <c r="Z570">
        <f>BJ570*(BO570+BP570)/1000</f>
        <v>0</v>
      </c>
      <c r="AA570">
        <f>0.61365*exp(17.502*BQ570/(240.97+BQ570))</f>
        <v>0</v>
      </c>
      <c r="AB570">
        <f>(X570-BJ570*(BO570+BP570)/1000)</f>
        <v>0</v>
      </c>
      <c r="AC570">
        <f>(-J570*44100)</f>
        <v>0</v>
      </c>
      <c r="AD570">
        <f>2*29.3*R570*0.92*(BQ570-W570)</f>
        <v>0</v>
      </c>
      <c r="AE570">
        <f>2*0.95*5.67E-8*(((BQ570+$B$7)+273)^4-(W570+273)^4)</f>
        <v>0</v>
      </c>
      <c r="AF570">
        <f>U570+AE570+AC570+AD570</f>
        <v>0</v>
      </c>
      <c r="AG570">
        <f>BN570*AU570*(BI570-BH570*(1000-AU570*BK570)/(1000-AU570*BJ570))/(100*BB570)</f>
        <v>0</v>
      </c>
      <c r="AH570">
        <f>1000*BN570*AU570*(BJ570-BK570)/(100*BB570*(1000-AU570*BJ570))</f>
        <v>0</v>
      </c>
      <c r="AI570">
        <f>(AJ570 - AK570 - BO570*1E3/(8.314*(BQ570+273.15)) * AM570/BN570 * AL570) * BN570/(100*BB570) * (1000 - BK570)/1000</f>
        <v>0</v>
      </c>
      <c r="AJ570">
        <v>1614.16563799483</v>
      </c>
      <c r="AK570">
        <v>1572.00187878788</v>
      </c>
      <c r="AL570">
        <v>3.41167638043549</v>
      </c>
      <c r="AM570">
        <v>66.8780440013379</v>
      </c>
      <c r="AN570">
        <f>(AP570 - AO570 + BO570*1E3/(8.314*(BQ570+273.15)) * AR570/BN570 * AQ570) * BN570/(100*BB570) * 1000/(1000 - AP570)</f>
        <v>0</v>
      </c>
      <c r="AO570">
        <v>24.2861421330464</v>
      </c>
      <c r="AP570">
        <v>25.0402251748252</v>
      </c>
      <c r="AQ570">
        <v>-9.31917478868445e-06</v>
      </c>
      <c r="AR570">
        <v>78.9649868564254</v>
      </c>
      <c r="AS570">
        <v>36</v>
      </c>
      <c r="AT570">
        <v>7</v>
      </c>
      <c r="AU570">
        <f>IF(AS570*$H$13&gt;=AW570,1.0,(AW570/(AW570-AS570*$H$13)))</f>
        <v>0</v>
      </c>
      <c r="AV570">
        <f>(AU570-1)*100</f>
        <v>0</v>
      </c>
      <c r="AW570">
        <f>MAX(0,($B$13+$C$13*BV570)/(1+$D$13*BV570)*BO570/(BQ570+273)*$E$13)</f>
        <v>0</v>
      </c>
      <c r="AX570">
        <f>$B$11*BW570+$C$11*BX570+$F$11*CI570*(1-CL570)</f>
        <v>0</v>
      </c>
      <c r="AY570">
        <f>AX570*AZ570</f>
        <v>0</v>
      </c>
      <c r="AZ570">
        <f>($B$11*$D$9+$C$11*$D$9+$F$11*((CV570+CN570)/MAX(CV570+CN570+CW570, 0.1)*$I$9+CW570/MAX(CV570+CN570+CW570, 0.1)*$J$9))/($B$11+$C$11+$F$11)</f>
        <v>0</v>
      </c>
      <c r="BA570">
        <f>($B$11*$K$9+$C$11*$K$9+$F$11*((CV570+CN570)/MAX(CV570+CN570+CW570, 0.1)*$P$9+CW570/MAX(CV570+CN570+CW570, 0.1)*$Q$9))/($B$11+$C$11+$F$11)</f>
        <v>0</v>
      </c>
      <c r="BB570">
        <v>2.18</v>
      </c>
      <c r="BC570">
        <v>0.5</v>
      </c>
      <c r="BD570" t="s">
        <v>355</v>
      </c>
      <c r="BE570">
        <v>2</v>
      </c>
      <c r="BF570" t="b">
        <v>1</v>
      </c>
      <c r="BG570">
        <v>1656180647.81429</v>
      </c>
      <c r="BH570">
        <v>1508.6575</v>
      </c>
      <c r="BI570">
        <v>1560.23</v>
      </c>
      <c r="BJ570">
        <v>25.0409428571429</v>
      </c>
      <c r="BK570">
        <v>24.2809142857143</v>
      </c>
      <c r="BL570">
        <v>1505.39392857143</v>
      </c>
      <c r="BM570">
        <v>24.9893892857143</v>
      </c>
      <c r="BN570">
        <v>500.008714285714</v>
      </c>
      <c r="BO570">
        <v>76.3080642857143</v>
      </c>
      <c r="BP570">
        <v>0.0999928392857143</v>
      </c>
      <c r="BQ570">
        <v>28.2260107142857</v>
      </c>
      <c r="BR570">
        <v>28.6683178571429</v>
      </c>
      <c r="BS570">
        <v>999.9</v>
      </c>
      <c r="BT570">
        <v>0</v>
      </c>
      <c r="BU570">
        <v>0</v>
      </c>
      <c r="BV570">
        <v>9998.77357142857</v>
      </c>
      <c r="BW570">
        <v>0</v>
      </c>
      <c r="BX570">
        <v>2204.82964285714</v>
      </c>
      <c r="BY570">
        <v>-51.5716285714286</v>
      </c>
      <c r="BZ570">
        <v>1547.40607142857</v>
      </c>
      <c r="CA570">
        <v>1599.05571428571</v>
      </c>
      <c r="CB570">
        <v>0.760031892857143</v>
      </c>
      <c r="CC570">
        <v>1560.23</v>
      </c>
      <c r="CD570">
        <v>24.2809142857143</v>
      </c>
      <c r="CE570">
        <v>1.91082464285714</v>
      </c>
      <c r="CF570">
        <v>1.85283</v>
      </c>
      <c r="CG570">
        <v>16.7241464285714</v>
      </c>
      <c r="CH570">
        <v>16.2397642857143</v>
      </c>
      <c r="CI570">
        <v>2000.00678571429</v>
      </c>
      <c r="CJ570">
        <v>0.979995</v>
      </c>
      <c r="CK570">
        <v>0.0200048</v>
      </c>
      <c r="CL570">
        <v>0</v>
      </c>
      <c r="CM570">
        <v>2.45259642857143</v>
      </c>
      <c r="CN570">
        <v>0</v>
      </c>
      <c r="CO570">
        <v>3011.09964285714</v>
      </c>
      <c r="CP570">
        <v>16705.4392857143</v>
      </c>
      <c r="CQ570">
        <v>47.937</v>
      </c>
      <c r="CR570">
        <v>50.75</v>
      </c>
      <c r="CS570">
        <v>49.062</v>
      </c>
      <c r="CT570">
        <v>48.187</v>
      </c>
      <c r="CU570">
        <v>47.2455</v>
      </c>
      <c r="CV570">
        <v>1959.99678571429</v>
      </c>
      <c r="CW570">
        <v>40.01</v>
      </c>
      <c r="CX570">
        <v>0</v>
      </c>
      <c r="CY570">
        <v>1656180654.6</v>
      </c>
      <c r="CZ570">
        <v>0</v>
      </c>
      <c r="DA570">
        <v>0</v>
      </c>
      <c r="DB570" t="s">
        <v>356</v>
      </c>
      <c r="DC570">
        <v>1656081796.1</v>
      </c>
      <c r="DD570">
        <v>1656081786.6</v>
      </c>
      <c r="DE570">
        <v>0</v>
      </c>
      <c r="DF570">
        <v>0.447</v>
      </c>
      <c r="DG570">
        <v>0.012</v>
      </c>
      <c r="DH570">
        <v>1.816</v>
      </c>
      <c r="DI570">
        <v>-0.091</v>
      </c>
      <c r="DJ570">
        <v>420</v>
      </c>
      <c r="DK570">
        <v>13</v>
      </c>
      <c r="DL570">
        <v>0.64</v>
      </c>
      <c r="DM570">
        <v>0.22</v>
      </c>
      <c r="DN570">
        <v>-51.6255625</v>
      </c>
      <c r="DO570">
        <v>0.496686303940045</v>
      </c>
      <c r="DP570">
        <v>0.230190566365675</v>
      </c>
      <c r="DQ570">
        <v>0</v>
      </c>
      <c r="DR570">
        <v>0.76281505</v>
      </c>
      <c r="DS570">
        <v>-0.0506910844277705</v>
      </c>
      <c r="DT570">
        <v>0.00639061777119395</v>
      </c>
      <c r="DU570">
        <v>1</v>
      </c>
      <c r="DV570">
        <v>1</v>
      </c>
      <c r="DW570">
        <v>2</v>
      </c>
      <c r="DX570" t="s">
        <v>375</v>
      </c>
      <c r="DY570">
        <v>2.79751</v>
      </c>
      <c r="DZ570">
        <v>2.71649</v>
      </c>
      <c r="EA570">
        <v>0.182233</v>
      </c>
      <c r="EB570">
        <v>0.185721</v>
      </c>
      <c r="EC570">
        <v>0.0889251</v>
      </c>
      <c r="ED570">
        <v>0.0863638</v>
      </c>
      <c r="EE570">
        <v>22715.1</v>
      </c>
      <c r="EF570">
        <v>19652.9</v>
      </c>
      <c r="EG570">
        <v>24906.5</v>
      </c>
      <c r="EH570">
        <v>23542.3</v>
      </c>
      <c r="EI570">
        <v>38822.6</v>
      </c>
      <c r="EJ570">
        <v>35655.8</v>
      </c>
      <c r="EK570">
        <v>45125.5</v>
      </c>
      <c r="EL570">
        <v>42067.8</v>
      </c>
      <c r="EM570">
        <v>1.65828</v>
      </c>
      <c r="EN570">
        <v>2.0587</v>
      </c>
      <c r="EO570">
        <v>-0.0540428</v>
      </c>
      <c r="EP570">
        <v>0</v>
      </c>
      <c r="EQ570">
        <v>29.5915</v>
      </c>
      <c r="ER570">
        <v>999.9</v>
      </c>
      <c r="ES570">
        <v>26.462</v>
      </c>
      <c r="ET570">
        <v>42.349</v>
      </c>
      <c r="EU570">
        <v>29.1136</v>
      </c>
      <c r="EV570">
        <v>53.3084</v>
      </c>
      <c r="EW570">
        <v>33.5096</v>
      </c>
      <c r="EX570">
        <v>2</v>
      </c>
      <c r="EY570">
        <v>0.62158</v>
      </c>
      <c r="EZ570">
        <v>5.73091</v>
      </c>
      <c r="FA570">
        <v>20.148</v>
      </c>
      <c r="FB570">
        <v>5.23077</v>
      </c>
      <c r="FC570">
        <v>11.992</v>
      </c>
      <c r="FD570">
        <v>4.95545</v>
      </c>
      <c r="FE570">
        <v>3.30398</v>
      </c>
      <c r="FF570">
        <v>9999</v>
      </c>
      <c r="FG570">
        <v>313.9</v>
      </c>
      <c r="FH570">
        <v>3968.7</v>
      </c>
      <c r="FI570">
        <v>9999</v>
      </c>
      <c r="FJ570">
        <v>1.86813</v>
      </c>
      <c r="FK570">
        <v>1.86401</v>
      </c>
      <c r="FL570">
        <v>1.87134</v>
      </c>
      <c r="FM570">
        <v>1.86261</v>
      </c>
      <c r="FN570">
        <v>1.86188</v>
      </c>
      <c r="FO570">
        <v>1.86814</v>
      </c>
      <c r="FP570">
        <v>1.85837</v>
      </c>
      <c r="FQ570">
        <v>1.86449</v>
      </c>
      <c r="FR570">
        <v>5</v>
      </c>
      <c r="FS570">
        <v>0</v>
      </c>
      <c r="FT570">
        <v>0</v>
      </c>
      <c r="FU570">
        <v>0</v>
      </c>
      <c r="FV570" t="s">
        <v>358</v>
      </c>
      <c r="FW570" t="s">
        <v>359</v>
      </c>
      <c r="FX570" t="s">
        <v>360</v>
      </c>
      <c r="FY570" t="s">
        <v>360</v>
      </c>
      <c r="FZ570" t="s">
        <v>360</v>
      </c>
      <c r="GA570" t="s">
        <v>360</v>
      </c>
      <c r="GB570">
        <v>0</v>
      </c>
      <c r="GC570">
        <v>100</v>
      </c>
      <c r="GD570">
        <v>100</v>
      </c>
      <c r="GE570">
        <v>3.33</v>
      </c>
      <c r="GF570">
        <v>0.0515</v>
      </c>
      <c r="GG570">
        <v>0.394990895927804</v>
      </c>
      <c r="GH570">
        <v>0.00311535208462502</v>
      </c>
      <c r="GI570">
        <v>-2.16445174003142e-06</v>
      </c>
      <c r="GJ570">
        <v>9.0383515404126e-10</v>
      </c>
      <c r="GK570">
        <v>0.0515542376217994</v>
      </c>
      <c r="GL570">
        <v>0</v>
      </c>
      <c r="GM570">
        <v>0</v>
      </c>
      <c r="GN570">
        <v>0</v>
      </c>
      <c r="GO570">
        <v>18</v>
      </c>
      <c r="GP570">
        <v>2154</v>
      </c>
      <c r="GQ570">
        <v>2</v>
      </c>
      <c r="GR570">
        <v>17</v>
      </c>
      <c r="GS570">
        <v>1647.7</v>
      </c>
      <c r="GT570">
        <v>1647.8</v>
      </c>
      <c r="GU570">
        <v>3.80127</v>
      </c>
      <c r="GV570">
        <v>2.35596</v>
      </c>
      <c r="GW570">
        <v>1.99829</v>
      </c>
      <c r="GX570">
        <v>2.65747</v>
      </c>
      <c r="GY570">
        <v>2.09351</v>
      </c>
      <c r="GZ570">
        <v>2.38037</v>
      </c>
      <c r="HA570">
        <v>46.2108</v>
      </c>
      <c r="HB570">
        <v>13.9744</v>
      </c>
      <c r="HC570">
        <v>18</v>
      </c>
      <c r="HD570">
        <v>400.795</v>
      </c>
      <c r="HE570">
        <v>673.819</v>
      </c>
      <c r="HF570">
        <v>23.0023</v>
      </c>
      <c r="HG570">
        <v>35.0219</v>
      </c>
      <c r="HH570">
        <v>30.0009</v>
      </c>
      <c r="HI570">
        <v>34.7818</v>
      </c>
      <c r="HJ570">
        <v>34.7686</v>
      </c>
      <c r="HK570">
        <v>76.0551</v>
      </c>
      <c r="HL570">
        <v>12.9949</v>
      </c>
      <c r="HM570">
        <v>2.18951</v>
      </c>
      <c r="HN570">
        <v>23</v>
      </c>
      <c r="HO570">
        <v>1606.51</v>
      </c>
      <c r="HP570">
        <v>24.3596</v>
      </c>
      <c r="HQ570">
        <v>95.4315</v>
      </c>
      <c r="HR570">
        <v>98.8436</v>
      </c>
    </row>
    <row r="571" spans="1:226">
      <c r="A571">
        <v>555</v>
      </c>
      <c r="B571">
        <v>1656180660.6</v>
      </c>
      <c r="C571">
        <v>10864.0999999046</v>
      </c>
      <c r="D571" t="s">
        <v>1473</v>
      </c>
      <c r="E571" t="s">
        <v>1474</v>
      </c>
      <c r="F571">
        <v>5</v>
      </c>
      <c r="G571" t="s">
        <v>1286</v>
      </c>
      <c r="H571" t="s">
        <v>354</v>
      </c>
      <c r="I571">
        <v>1656180653.1</v>
      </c>
      <c r="J571">
        <f>(K571)/1000</f>
        <v>0</v>
      </c>
      <c r="K571">
        <f>IF(BF571, AN571, AH571)</f>
        <v>0</v>
      </c>
      <c r="L571">
        <f>IF(BF571, AI571, AG571)</f>
        <v>0</v>
      </c>
      <c r="M571">
        <f>BH571 - IF(AU571&gt;1, L571*BB571*100.0/(AW571*BV571), 0)</f>
        <v>0</v>
      </c>
      <c r="N571">
        <f>((T571-J571/2)*M571-L571)/(T571+J571/2)</f>
        <v>0</v>
      </c>
      <c r="O571">
        <f>N571*(BO571+BP571)/1000.0</f>
        <v>0</v>
      </c>
      <c r="P571">
        <f>(BH571 - IF(AU571&gt;1, L571*BB571*100.0/(AW571*BV571), 0))*(BO571+BP571)/1000.0</f>
        <v>0</v>
      </c>
      <c r="Q571">
        <f>2.0/((1/S571-1/R571)+SIGN(S571)*SQRT((1/S571-1/R571)*(1/S571-1/R571) + 4*BC571/((BC571+1)*(BC571+1))*(2*1/S571*1/R571-1/R571*1/R571)))</f>
        <v>0</v>
      </c>
      <c r="R571">
        <f>IF(LEFT(BD571,1)&lt;&gt;"0",IF(LEFT(BD571,1)="1",3.0,BE571),$D$5+$E$5*(BV571*BO571/($K$5*1000))+$F$5*(BV571*BO571/($K$5*1000))*MAX(MIN(BB571,$J$5),$I$5)*MAX(MIN(BB571,$J$5),$I$5)+$G$5*MAX(MIN(BB571,$J$5),$I$5)*(BV571*BO571/($K$5*1000))+$H$5*(BV571*BO571/($K$5*1000))*(BV571*BO571/($K$5*1000)))</f>
        <v>0</v>
      </c>
      <c r="S571">
        <f>J571*(1000-(1000*0.61365*exp(17.502*W571/(240.97+W571))/(BO571+BP571)+BJ571)/2)/(1000*0.61365*exp(17.502*W571/(240.97+W571))/(BO571+BP571)-BJ571)</f>
        <v>0</v>
      </c>
      <c r="T571">
        <f>1/((BC571+1)/(Q571/1.6)+1/(R571/1.37)) + BC571/((BC571+1)/(Q571/1.6) + BC571/(R571/1.37))</f>
        <v>0</v>
      </c>
      <c r="U571">
        <f>(AX571*BA571)</f>
        <v>0</v>
      </c>
      <c r="V571">
        <f>(BQ571+(U571+2*0.95*5.67E-8*(((BQ571+$B$7)+273)^4-(BQ571+273)^4)-44100*J571)/(1.84*29.3*R571+8*0.95*5.67E-8*(BQ571+273)^3))</f>
        <v>0</v>
      </c>
      <c r="W571">
        <f>($C$7*BR571+$D$7*BS571+$E$7*V571)</f>
        <v>0</v>
      </c>
      <c r="X571">
        <f>0.61365*exp(17.502*W571/(240.97+W571))</f>
        <v>0</v>
      </c>
      <c r="Y571">
        <f>(Z571/AA571*100)</f>
        <v>0</v>
      </c>
      <c r="Z571">
        <f>BJ571*(BO571+BP571)/1000</f>
        <v>0</v>
      </c>
      <c r="AA571">
        <f>0.61365*exp(17.502*BQ571/(240.97+BQ571))</f>
        <v>0</v>
      </c>
      <c r="AB571">
        <f>(X571-BJ571*(BO571+BP571)/1000)</f>
        <v>0</v>
      </c>
      <c r="AC571">
        <f>(-J571*44100)</f>
        <v>0</v>
      </c>
      <c r="AD571">
        <f>2*29.3*R571*0.92*(BQ571-W571)</f>
        <v>0</v>
      </c>
      <c r="AE571">
        <f>2*0.95*5.67E-8*(((BQ571+$B$7)+273)^4-(W571+273)^4)</f>
        <v>0</v>
      </c>
      <c r="AF571">
        <f>U571+AE571+AC571+AD571</f>
        <v>0</v>
      </c>
      <c r="AG571">
        <f>BN571*AU571*(BI571-BH571*(1000-AU571*BK571)/(1000-AU571*BJ571))/(100*BB571)</f>
        <v>0</v>
      </c>
      <c r="AH571">
        <f>1000*BN571*AU571*(BJ571-BK571)/(100*BB571*(1000-AU571*BJ571))</f>
        <v>0</v>
      </c>
      <c r="AI571">
        <f>(AJ571 - AK571 - BO571*1E3/(8.314*(BQ571+273.15)) * AM571/BN571 * AL571) * BN571/(100*BB571) * (1000 - BK571)/1000</f>
        <v>0</v>
      </c>
      <c r="AJ571">
        <v>1631.44751364719</v>
      </c>
      <c r="AK571">
        <v>1588.96733333333</v>
      </c>
      <c r="AL571">
        <v>3.40963495157366</v>
      </c>
      <c r="AM571">
        <v>66.8780440013379</v>
      </c>
      <c r="AN571">
        <f>(AP571 - AO571 + BO571*1E3/(8.314*(BQ571+273.15)) * AR571/BN571 * AQ571) * BN571/(100*BB571) * 1000/(1000 - AP571)</f>
        <v>0</v>
      </c>
      <c r="AO571">
        <v>24.2932313431154</v>
      </c>
      <c r="AP571">
        <v>25.0354951048951</v>
      </c>
      <c r="AQ571">
        <v>-1.05195481290314e-05</v>
      </c>
      <c r="AR571">
        <v>78.9649868564254</v>
      </c>
      <c r="AS571">
        <v>36</v>
      </c>
      <c r="AT571">
        <v>7</v>
      </c>
      <c r="AU571">
        <f>IF(AS571*$H$13&gt;=AW571,1.0,(AW571/(AW571-AS571*$H$13)))</f>
        <v>0</v>
      </c>
      <c r="AV571">
        <f>(AU571-1)*100</f>
        <v>0</v>
      </c>
      <c r="AW571">
        <f>MAX(0,($B$13+$C$13*BV571)/(1+$D$13*BV571)*BO571/(BQ571+273)*$E$13)</f>
        <v>0</v>
      </c>
      <c r="AX571">
        <f>$B$11*BW571+$C$11*BX571+$F$11*CI571*(1-CL571)</f>
        <v>0</v>
      </c>
      <c r="AY571">
        <f>AX571*AZ571</f>
        <v>0</v>
      </c>
      <c r="AZ571">
        <f>($B$11*$D$9+$C$11*$D$9+$F$11*((CV571+CN571)/MAX(CV571+CN571+CW571, 0.1)*$I$9+CW571/MAX(CV571+CN571+CW571, 0.1)*$J$9))/($B$11+$C$11+$F$11)</f>
        <v>0</v>
      </c>
      <c r="BA571">
        <f>($B$11*$K$9+$C$11*$K$9+$F$11*((CV571+CN571)/MAX(CV571+CN571+CW571, 0.1)*$P$9+CW571/MAX(CV571+CN571+CW571, 0.1)*$Q$9))/($B$11+$C$11+$F$11)</f>
        <v>0</v>
      </c>
      <c r="BB571">
        <v>2.18</v>
      </c>
      <c r="BC571">
        <v>0.5</v>
      </c>
      <c r="BD571" t="s">
        <v>355</v>
      </c>
      <c r="BE571">
        <v>2</v>
      </c>
      <c r="BF571" t="b">
        <v>1</v>
      </c>
      <c r="BG571">
        <v>1656180653.1</v>
      </c>
      <c r="BH571">
        <v>1526.02185185185</v>
      </c>
      <c r="BI571">
        <v>1577.79814814815</v>
      </c>
      <c r="BJ571">
        <v>25.0409851851852</v>
      </c>
      <c r="BK571">
        <v>24.2882407407407</v>
      </c>
      <c r="BL571">
        <v>1522.70962962963</v>
      </c>
      <c r="BM571">
        <v>24.9894296296296</v>
      </c>
      <c r="BN571">
        <v>500.022481481481</v>
      </c>
      <c r="BO571">
        <v>76.3080037037037</v>
      </c>
      <c r="BP571">
        <v>0.100034762962963</v>
      </c>
      <c r="BQ571">
        <v>28.2328222222222</v>
      </c>
      <c r="BR571">
        <v>28.6715259259259</v>
      </c>
      <c r="BS571">
        <v>999.9</v>
      </c>
      <c r="BT571">
        <v>0</v>
      </c>
      <c r="BU571">
        <v>0</v>
      </c>
      <c r="BV571">
        <v>10002.7296296296</v>
      </c>
      <c r="BW571">
        <v>0</v>
      </c>
      <c r="BX571">
        <v>2178.41925925926</v>
      </c>
      <c r="BY571">
        <v>-51.7760481481482</v>
      </c>
      <c r="BZ571">
        <v>1565.21592592593</v>
      </c>
      <c r="CA571">
        <v>1617.0737037037</v>
      </c>
      <c r="CB571">
        <v>0.752739851851852</v>
      </c>
      <c r="CC571">
        <v>1577.79814814815</v>
      </c>
      <c r="CD571">
        <v>24.2882407407407</v>
      </c>
      <c r="CE571">
        <v>1.91082703703704</v>
      </c>
      <c r="CF571">
        <v>1.85338888888889</v>
      </c>
      <c r="CG571">
        <v>16.724162962963</v>
      </c>
      <c r="CH571">
        <v>16.2444851851852</v>
      </c>
      <c r="CI571">
        <v>1999.96851851852</v>
      </c>
      <c r="CJ571">
        <v>0.979994666666666</v>
      </c>
      <c r="CK571">
        <v>0.0200051444444444</v>
      </c>
      <c r="CL571">
        <v>0</v>
      </c>
      <c r="CM571">
        <v>2.43972222222222</v>
      </c>
      <c r="CN571">
        <v>0</v>
      </c>
      <c r="CO571">
        <v>3009.0162962963</v>
      </c>
      <c r="CP571">
        <v>16705.1111111111</v>
      </c>
      <c r="CQ571">
        <v>47.9463333333333</v>
      </c>
      <c r="CR571">
        <v>50.75</v>
      </c>
      <c r="CS571">
        <v>49.062</v>
      </c>
      <c r="CT571">
        <v>48.187</v>
      </c>
      <c r="CU571">
        <v>47.25</v>
      </c>
      <c r="CV571">
        <v>1959.95851851852</v>
      </c>
      <c r="CW571">
        <v>40.01</v>
      </c>
      <c r="CX571">
        <v>0</v>
      </c>
      <c r="CY571">
        <v>1656180660</v>
      </c>
      <c r="CZ571">
        <v>0</v>
      </c>
      <c r="DA571">
        <v>0</v>
      </c>
      <c r="DB571" t="s">
        <v>356</v>
      </c>
      <c r="DC571">
        <v>1656081796.1</v>
      </c>
      <c r="DD571">
        <v>1656081786.6</v>
      </c>
      <c r="DE571">
        <v>0</v>
      </c>
      <c r="DF571">
        <v>0.447</v>
      </c>
      <c r="DG571">
        <v>0.012</v>
      </c>
      <c r="DH571">
        <v>1.816</v>
      </c>
      <c r="DI571">
        <v>-0.091</v>
      </c>
      <c r="DJ571">
        <v>420</v>
      </c>
      <c r="DK571">
        <v>13</v>
      </c>
      <c r="DL571">
        <v>0.64</v>
      </c>
      <c r="DM571">
        <v>0.22</v>
      </c>
      <c r="DN571">
        <v>-51.70196</v>
      </c>
      <c r="DO571">
        <v>-2.6064742964351</v>
      </c>
      <c r="DP571">
        <v>0.293934177835787</v>
      </c>
      <c r="DQ571">
        <v>0</v>
      </c>
      <c r="DR571">
        <v>0.756093225</v>
      </c>
      <c r="DS571">
        <v>-0.0859565290806769</v>
      </c>
      <c r="DT571">
        <v>0.00852920028633253</v>
      </c>
      <c r="DU571">
        <v>1</v>
      </c>
      <c r="DV571">
        <v>1</v>
      </c>
      <c r="DW571">
        <v>2</v>
      </c>
      <c r="DX571" t="s">
        <v>375</v>
      </c>
      <c r="DY571">
        <v>2.79781</v>
      </c>
      <c r="DZ571">
        <v>2.71657</v>
      </c>
      <c r="EA571">
        <v>0.183414</v>
      </c>
      <c r="EB571">
        <v>0.186887</v>
      </c>
      <c r="EC571">
        <v>0.0889104</v>
      </c>
      <c r="ED571">
        <v>0.0863744</v>
      </c>
      <c r="EE571">
        <v>22681.2</v>
      </c>
      <c r="EF571">
        <v>19623.9</v>
      </c>
      <c r="EG571">
        <v>24905.5</v>
      </c>
      <c r="EH571">
        <v>23541.5</v>
      </c>
      <c r="EI571">
        <v>38822</v>
      </c>
      <c r="EJ571">
        <v>35654</v>
      </c>
      <c r="EK571">
        <v>45124.1</v>
      </c>
      <c r="EL571">
        <v>42066.2</v>
      </c>
      <c r="EM571">
        <v>1.65855</v>
      </c>
      <c r="EN571">
        <v>2.05842</v>
      </c>
      <c r="EO571">
        <v>-0.0626594</v>
      </c>
      <c r="EP571">
        <v>0</v>
      </c>
      <c r="EQ571">
        <v>29.6048</v>
      </c>
      <c r="ER571">
        <v>999.9</v>
      </c>
      <c r="ES571">
        <v>26.462</v>
      </c>
      <c r="ET571">
        <v>42.359</v>
      </c>
      <c r="EU571">
        <v>29.1303</v>
      </c>
      <c r="EV571">
        <v>53.1984</v>
      </c>
      <c r="EW571">
        <v>33.5657</v>
      </c>
      <c r="EX571">
        <v>2</v>
      </c>
      <c r="EY571">
        <v>0.622508</v>
      </c>
      <c r="EZ571">
        <v>5.73394</v>
      </c>
      <c r="FA571">
        <v>20.1482</v>
      </c>
      <c r="FB571">
        <v>5.23197</v>
      </c>
      <c r="FC571">
        <v>11.992</v>
      </c>
      <c r="FD571">
        <v>4.95545</v>
      </c>
      <c r="FE571">
        <v>3.30398</v>
      </c>
      <c r="FF571">
        <v>9999</v>
      </c>
      <c r="FG571">
        <v>313.9</v>
      </c>
      <c r="FH571">
        <v>3968.9</v>
      </c>
      <c r="FI571">
        <v>9999</v>
      </c>
      <c r="FJ571">
        <v>1.86813</v>
      </c>
      <c r="FK571">
        <v>1.864</v>
      </c>
      <c r="FL571">
        <v>1.87134</v>
      </c>
      <c r="FM571">
        <v>1.86255</v>
      </c>
      <c r="FN571">
        <v>1.86188</v>
      </c>
      <c r="FO571">
        <v>1.86814</v>
      </c>
      <c r="FP571">
        <v>1.85837</v>
      </c>
      <c r="FQ571">
        <v>1.86451</v>
      </c>
      <c r="FR571">
        <v>5</v>
      </c>
      <c r="FS571">
        <v>0</v>
      </c>
      <c r="FT571">
        <v>0</v>
      </c>
      <c r="FU571">
        <v>0</v>
      </c>
      <c r="FV571" t="s">
        <v>358</v>
      </c>
      <c r="FW571" t="s">
        <v>359</v>
      </c>
      <c r="FX571" t="s">
        <v>360</v>
      </c>
      <c r="FY571" t="s">
        <v>360</v>
      </c>
      <c r="FZ571" t="s">
        <v>360</v>
      </c>
      <c r="GA571" t="s">
        <v>360</v>
      </c>
      <c r="GB571">
        <v>0</v>
      </c>
      <c r="GC571">
        <v>100</v>
      </c>
      <c r="GD571">
        <v>100</v>
      </c>
      <c r="GE571">
        <v>3.39</v>
      </c>
      <c r="GF571">
        <v>0.0515</v>
      </c>
      <c r="GG571">
        <v>0.394990895927804</v>
      </c>
      <c r="GH571">
        <v>0.00311535208462502</v>
      </c>
      <c r="GI571">
        <v>-2.16445174003142e-06</v>
      </c>
      <c r="GJ571">
        <v>9.0383515404126e-10</v>
      </c>
      <c r="GK571">
        <v>0.0515542376217994</v>
      </c>
      <c r="GL571">
        <v>0</v>
      </c>
      <c r="GM571">
        <v>0</v>
      </c>
      <c r="GN571">
        <v>0</v>
      </c>
      <c r="GO571">
        <v>18</v>
      </c>
      <c r="GP571">
        <v>2154</v>
      </c>
      <c r="GQ571">
        <v>2</v>
      </c>
      <c r="GR571">
        <v>17</v>
      </c>
      <c r="GS571">
        <v>1647.7</v>
      </c>
      <c r="GT571">
        <v>1647.9</v>
      </c>
      <c r="GU571">
        <v>3.82935</v>
      </c>
      <c r="GV571">
        <v>2.35352</v>
      </c>
      <c r="GW571">
        <v>1.99829</v>
      </c>
      <c r="GX571">
        <v>2.65747</v>
      </c>
      <c r="GY571">
        <v>2.09351</v>
      </c>
      <c r="GZ571">
        <v>2.39258</v>
      </c>
      <c r="HA571">
        <v>46.2108</v>
      </c>
      <c r="HB571">
        <v>13.9744</v>
      </c>
      <c r="HC571">
        <v>18</v>
      </c>
      <c r="HD571">
        <v>400.995</v>
      </c>
      <c r="HE571">
        <v>673.663</v>
      </c>
      <c r="HF571">
        <v>23.0013</v>
      </c>
      <c r="HG571">
        <v>35.0305</v>
      </c>
      <c r="HH571">
        <v>30.0009</v>
      </c>
      <c r="HI571">
        <v>34.7895</v>
      </c>
      <c r="HJ571">
        <v>34.7763</v>
      </c>
      <c r="HK571">
        <v>76.6166</v>
      </c>
      <c r="HL571">
        <v>12.9949</v>
      </c>
      <c r="HM571">
        <v>2.18951</v>
      </c>
      <c r="HN571">
        <v>23</v>
      </c>
      <c r="HO571">
        <v>1626.67</v>
      </c>
      <c r="HP571">
        <v>24.3786</v>
      </c>
      <c r="HQ571">
        <v>95.4282</v>
      </c>
      <c r="HR571">
        <v>98.8397</v>
      </c>
    </row>
    <row r="572" spans="1:226">
      <c r="A572">
        <v>556</v>
      </c>
      <c r="B572">
        <v>1656180665.6</v>
      </c>
      <c r="C572">
        <v>10869.0999999046</v>
      </c>
      <c r="D572" t="s">
        <v>1475</v>
      </c>
      <c r="E572" t="s">
        <v>1476</v>
      </c>
      <c r="F572">
        <v>5</v>
      </c>
      <c r="G572" t="s">
        <v>1286</v>
      </c>
      <c r="H572" t="s">
        <v>354</v>
      </c>
      <c r="I572">
        <v>1656180657.81429</v>
      </c>
      <c r="J572">
        <f>(K572)/1000</f>
        <v>0</v>
      </c>
      <c r="K572">
        <f>IF(BF572, AN572, AH572)</f>
        <v>0</v>
      </c>
      <c r="L572">
        <f>IF(BF572, AI572, AG572)</f>
        <v>0</v>
      </c>
      <c r="M572">
        <f>BH572 - IF(AU572&gt;1, L572*BB572*100.0/(AW572*BV572), 0)</f>
        <v>0</v>
      </c>
      <c r="N572">
        <f>((T572-J572/2)*M572-L572)/(T572+J572/2)</f>
        <v>0</v>
      </c>
      <c r="O572">
        <f>N572*(BO572+BP572)/1000.0</f>
        <v>0</v>
      </c>
      <c r="P572">
        <f>(BH572 - IF(AU572&gt;1, L572*BB572*100.0/(AW572*BV572), 0))*(BO572+BP572)/1000.0</f>
        <v>0</v>
      </c>
      <c r="Q572">
        <f>2.0/((1/S572-1/R572)+SIGN(S572)*SQRT((1/S572-1/R572)*(1/S572-1/R572) + 4*BC572/((BC572+1)*(BC572+1))*(2*1/S572*1/R572-1/R572*1/R572)))</f>
        <v>0</v>
      </c>
      <c r="R572">
        <f>IF(LEFT(BD572,1)&lt;&gt;"0",IF(LEFT(BD572,1)="1",3.0,BE572),$D$5+$E$5*(BV572*BO572/($K$5*1000))+$F$5*(BV572*BO572/($K$5*1000))*MAX(MIN(BB572,$J$5),$I$5)*MAX(MIN(BB572,$J$5),$I$5)+$G$5*MAX(MIN(BB572,$J$5),$I$5)*(BV572*BO572/($K$5*1000))+$H$5*(BV572*BO572/($K$5*1000))*(BV572*BO572/($K$5*1000)))</f>
        <v>0</v>
      </c>
      <c r="S572">
        <f>J572*(1000-(1000*0.61365*exp(17.502*W572/(240.97+W572))/(BO572+BP572)+BJ572)/2)/(1000*0.61365*exp(17.502*W572/(240.97+W572))/(BO572+BP572)-BJ572)</f>
        <v>0</v>
      </c>
      <c r="T572">
        <f>1/((BC572+1)/(Q572/1.6)+1/(R572/1.37)) + BC572/((BC572+1)/(Q572/1.6) + BC572/(R572/1.37))</f>
        <v>0</v>
      </c>
      <c r="U572">
        <f>(AX572*BA572)</f>
        <v>0</v>
      </c>
      <c r="V572">
        <f>(BQ572+(U572+2*0.95*5.67E-8*(((BQ572+$B$7)+273)^4-(BQ572+273)^4)-44100*J572)/(1.84*29.3*R572+8*0.95*5.67E-8*(BQ572+273)^3))</f>
        <v>0</v>
      </c>
      <c r="W572">
        <f>($C$7*BR572+$D$7*BS572+$E$7*V572)</f>
        <v>0</v>
      </c>
      <c r="X572">
        <f>0.61365*exp(17.502*W572/(240.97+W572))</f>
        <v>0</v>
      </c>
      <c r="Y572">
        <f>(Z572/AA572*100)</f>
        <v>0</v>
      </c>
      <c r="Z572">
        <f>BJ572*(BO572+BP572)/1000</f>
        <v>0</v>
      </c>
      <c r="AA572">
        <f>0.61365*exp(17.502*BQ572/(240.97+BQ572))</f>
        <v>0</v>
      </c>
      <c r="AB572">
        <f>(X572-BJ572*(BO572+BP572)/1000)</f>
        <v>0</v>
      </c>
      <c r="AC572">
        <f>(-J572*44100)</f>
        <v>0</v>
      </c>
      <c r="AD572">
        <f>2*29.3*R572*0.92*(BQ572-W572)</f>
        <v>0</v>
      </c>
      <c r="AE572">
        <f>2*0.95*5.67E-8*(((BQ572+$B$7)+273)^4-(W572+273)^4)</f>
        <v>0</v>
      </c>
      <c r="AF572">
        <f>U572+AE572+AC572+AD572</f>
        <v>0</v>
      </c>
      <c r="AG572">
        <f>BN572*AU572*(BI572-BH572*(1000-AU572*BK572)/(1000-AU572*BJ572))/(100*BB572)</f>
        <v>0</v>
      </c>
      <c r="AH572">
        <f>1000*BN572*AU572*(BJ572-BK572)/(100*BB572*(1000-AU572*BJ572))</f>
        <v>0</v>
      </c>
      <c r="AI572">
        <f>(AJ572 - AK572 - BO572*1E3/(8.314*(BQ572+273.15)) * AM572/BN572 * AL572) * BN572/(100*BB572) * (1000 - BK572)/1000</f>
        <v>0</v>
      </c>
      <c r="AJ572">
        <v>1648.77312215319</v>
      </c>
      <c r="AK572">
        <v>1606.45284848485</v>
      </c>
      <c r="AL572">
        <v>3.49585751696752</v>
      </c>
      <c r="AM572">
        <v>66.8780440013379</v>
      </c>
      <c r="AN572">
        <f>(AP572 - AO572 + BO572*1E3/(8.314*(BQ572+273.15)) * AR572/BN572 * AQ572) * BN572/(100*BB572) * 1000/(1000 - AP572)</f>
        <v>0</v>
      </c>
      <c r="AO572">
        <v>24.2979450356755</v>
      </c>
      <c r="AP572">
        <v>25.026562937063</v>
      </c>
      <c r="AQ572">
        <v>-3.97990906402818e-05</v>
      </c>
      <c r="AR572">
        <v>78.9649868564254</v>
      </c>
      <c r="AS572">
        <v>36</v>
      </c>
      <c r="AT572">
        <v>7</v>
      </c>
      <c r="AU572">
        <f>IF(AS572*$H$13&gt;=AW572,1.0,(AW572/(AW572-AS572*$H$13)))</f>
        <v>0</v>
      </c>
      <c r="AV572">
        <f>(AU572-1)*100</f>
        <v>0</v>
      </c>
      <c r="AW572">
        <f>MAX(0,($B$13+$C$13*BV572)/(1+$D$13*BV572)*BO572/(BQ572+273)*$E$13)</f>
        <v>0</v>
      </c>
      <c r="AX572">
        <f>$B$11*BW572+$C$11*BX572+$F$11*CI572*(1-CL572)</f>
        <v>0</v>
      </c>
      <c r="AY572">
        <f>AX572*AZ572</f>
        <v>0</v>
      </c>
      <c r="AZ572">
        <f>($B$11*$D$9+$C$11*$D$9+$F$11*((CV572+CN572)/MAX(CV572+CN572+CW572, 0.1)*$I$9+CW572/MAX(CV572+CN572+CW572, 0.1)*$J$9))/($B$11+$C$11+$F$11)</f>
        <v>0</v>
      </c>
      <c r="BA572">
        <f>($B$11*$K$9+$C$11*$K$9+$F$11*((CV572+CN572)/MAX(CV572+CN572+CW572, 0.1)*$P$9+CW572/MAX(CV572+CN572+CW572, 0.1)*$Q$9))/($B$11+$C$11+$F$11)</f>
        <v>0</v>
      </c>
      <c r="BB572">
        <v>2.18</v>
      </c>
      <c r="BC572">
        <v>0.5</v>
      </c>
      <c r="BD572" t="s">
        <v>355</v>
      </c>
      <c r="BE572">
        <v>2</v>
      </c>
      <c r="BF572" t="b">
        <v>1</v>
      </c>
      <c r="BG572">
        <v>1656180657.81429</v>
      </c>
      <c r="BH572">
        <v>1541.68571428571</v>
      </c>
      <c r="BI572">
        <v>1593.70964285714</v>
      </c>
      <c r="BJ572">
        <v>25.0369071428571</v>
      </c>
      <c r="BK572">
        <v>24.2941321428571</v>
      </c>
      <c r="BL572">
        <v>1538.32964285714</v>
      </c>
      <c r="BM572">
        <v>24.98535</v>
      </c>
      <c r="BN572">
        <v>500.0065</v>
      </c>
      <c r="BO572">
        <v>76.3076642857143</v>
      </c>
      <c r="BP572">
        <v>0.0999890892857143</v>
      </c>
      <c r="BQ572">
        <v>28.2393464285714</v>
      </c>
      <c r="BR572">
        <v>28.6383357142857</v>
      </c>
      <c r="BS572">
        <v>999.9</v>
      </c>
      <c r="BT572">
        <v>0</v>
      </c>
      <c r="BU572">
        <v>0</v>
      </c>
      <c r="BV572">
        <v>10008.1017857143</v>
      </c>
      <c r="BW572">
        <v>0</v>
      </c>
      <c r="BX572">
        <v>2166.57071428571</v>
      </c>
      <c r="BY572">
        <v>-52.0238178571428</v>
      </c>
      <c r="BZ572">
        <v>1581.27571428571</v>
      </c>
      <c r="CA572">
        <v>1633.39071428571</v>
      </c>
      <c r="CB572">
        <v>0.742776357142857</v>
      </c>
      <c r="CC572">
        <v>1593.70964285714</v>
      </c>
      <c r="CD572">
        <v>24.2941321428571</v>
      </c>
      <c r="CE572">
        <v>1.9105075</v>
      </c>
      <c r="CF572">
        <v>1.85382857142857</v>
      </c>
      <c r="CG572">
        <v>16.7215321428571</v>
      </c>
      <c r="CH572">
        <v>16.2482142857143</v>
      </c>
      <c r="CI572">
        <v>1999.98071428571</v>
      </c>
      <c r="CJ572">
        <v>0.979994678571428</v>
      </c>
      <c r="CK572">
        <v>0.0200051321428571</v>
      </c>
      <c r="CL572">
        <v>0</v>
      </c>
      <c r="CM572">
        <v>2.44321428571429</v>
      </c>
      <c r="CN572">
        <v>0</v>
      </c>
      <c r="CO572">
        <v>3006.01642857143</v>
      </c>
      <c r="CP572">
        <v>16705.2142857143</v>
      </c>
      <c r="CQ572">
        <v>47.946</v>
      </c>
      <c r="CR572">
        <v>50.75</v>
      </c>
      <c r="CS572">
        <v>49.062</v>
      </c>
      <c r="CT572">
        <v>48.187</v>
      </c>
      <c r="CU572">
        <v>47.25</v>
      </c>
      <c r="CV572">
        <v>1959.97071428571</v>
      </c>
      <c r="CW572">
        <v>40.01</v>
      </c>
      <c r="CX572">
        <v>0</v>
      </c>
      <c r="CY572">
        <v>1656180664.8</v>
      </c>
      <c r="CZ572">
        <v>0</v>
      </c>
      <c r="DA572">
        <v>0</v>
      </c>
      <c r="DB572" t="s">
        <v>356</v>
      </c>
      <c r="DC572">
        <v>1656081796.1</v>
      </c>
      <c r="DD572">
        <v>1656081786.6</v>
      </c>
      <c r="DE572">
        <v>0</v>
      </c>
      <c r="DF572">
        <v>0.447</v>
      </c>
      <c r="DG572">
        <v>0.012</v>
      </c>
      <c r="DH572">
        <v>1.816</v>
      </c>
      <c r="DI572">
        <v>-0.091</v>
      </c>
      <c r="DJ572">
        <v>420</v>
      </c>
      <c r="DK572">
        <v>13</v>
      </c>
      <c r="DL572">
        <v>0.64</v>
      </c>
      <c r="DM572">
        <v>0.22</v>
      </c>
      <c r="DN572">
        <v>-51.8341325</v>
      </c>
      <c r="DO572">
        <v>-3.07850769230761</v>
      </c>
      <c r="DP572">
        <v>0.321191747549264</v>
      </c>
      <c r="DQ572">
        <v>0</v>
      </c>
      <c r="DR572">
        <v>0.749604825</v>
      </c>
      <c r="DS572">
        <v>-0.116458592870546</v>
      </c>
      <c r="DT572">
        <v>0.0113240077686469</v>
      </c>
      <c r="DU572">
        <v>0</v>
      </c>
      <c r="DV572">
        <v>0</v>
      </c>
      <c r="DW572">
        <v>2</v>
      </c>
      <c r="DX572" t="s">
        <v>357</v>
      </c>
      <c r="DY572">
        <v>2.79759</v>
      </c>
      <c r="DZ572">
        <v>2.71666</v>
      </c>
      <c r="EA572">
        <v>0.184615</v>
      </c>
      <c r="EB572">
        <v>0.188063</v>
      </c>
      <c r="EC572">
        <v>0.0888841</v>
      </c>
      <c r="ED572">
        <v>0.0863893</v>
      </c>
      <c r="EE572">
        <v>22647.4</v>
      </c>
      <c r="EF572">
        <v>19595.2</v>
      </c>
      <c r="EG572">
        <v>24905.1</v>
      </c>
      <c r="EH572">
        <v>23541.2</v>
      </c>
      <c r="EI572">
        <v>38822.4</v>
      </c>
      <c r="EJ572">
        <v>35653</v>
      </c>
      <c r="EK572">
        <v>45123.2</v>
      </c>
      <c r="EL572">
        <v>42065.7</v>
      </c>
      <c r="EM572">
        <v>1.65832</v>
      </c>
      <c r="EN572">
        <v>2.0586</v>
      </c>
      <c r="EO572">
        <v>-0.0630878</v>
      </c>
      <c r="EP572">
        <v>0</v>
      </c>
      <c r="EQ572">
        <v>29.6179</v>
      </c>
      <c r="ER572">
        <v>999.9</v>
      </c>
      <c r="ES572">
        <v>26.462</v>
      </c>
      <c r="ET572">
        <v>42.379</v>
      </c>
      <c r="EU572">
        <v>29.1605</v>
      </c>
      <c r="EV572">
        <v>53.2384</v>
      </c>
      <c r="EW572">
        <v>33.4736</v>
      </c>
      <c r="EX572">
        <v>2</v>
      </c>
      <c r="EY572">
        <v>0.623285</v>
      </c>
      <c r="EZ572">
        <v>5.73915</v>
      </c>
      <c r="FA572">
        <v>20.148</v>
      </c>
      <c r="FB572">
        <v>5.23167</v>
      </c>
      <c r="FC572">
        <v>11.992</v>
      </c>
      <c r="FD572">
        <v>4.95535</v>
      </c>
      <c r="FE572">
        <v>3.30393</v>
      </c>
      <c r="FF572">
        <v>9999</v>
      </c>
      <c r="FG572">
        <v>313.9</v>
      </c>
      <c r="FH572">
        <v>3968.9</v>
      </c>
      <c r="FI572">
        <v>9999</v>
      </c>
      <c r="FJ572">
        <v>1.86813</v>
      </c>
      <c r="FK572">
        <v>1.86401</v>
      </c>
      <c r="FL572">
        <v>1.87134</v>
      </c>
      <c r="FM572">
        <v>1.86259</v>
      </c>
      <c r="FN572">
        <v>1.86188</v>
      </c>
      <c r="FO572">
        <v>1.86817</v>
      </c>
      <c r="FP572">
        <v>1.85837</v>
      </c>
      <c r="FQ572">
        <v>1.8645</v>
      </c>
      <c r="FR572">
        <v>5</v>
      </c>
      <c r="FS572">
        <v>0</v>
      </c>
      <c r="FT572">
        <v>0</v>
      </c>
      <c r="FU572">
        <v>0</v>
      </c>
      <c r="FV572" t="s">
        <v>358</v>
      </c>
      <c r="FW572" t="s">
        <v>359</v>
      </c>
      <c r="FX572" t="s">
        <v>360</v>
      </c>
      <c r="FY572" t="s">
        <v>360</v>
      </c>
      <c r="FZ572" t="s">
        <v>360</v>
      </c>
      <c r="GA572" t="s">
        <v>360</v>
      </c>
      <c r="GB572">
        <v>0</v>
      </c>
      <c r="GC572">
        <v>100</v>
      </c>
      <c r="GD572">
        <v>100</v>
      </c>
      <c r="GE572">
        <v>3.43</v>
      </c>
      <c r="GF572">
        <v>0.0515</v>
      </c>
      <c r="GG572">
        <v>0.394990895927804</v>
      </c>
      <c r="GH572">
        <v>0.00311535208462502</v>
      </c>
      <c r="GI572">
        <v>-2.16445174003142e-06</v>
      </c>
      <c r="GJ572">
        <v>9.0383515404126e-10</v>
      </c>
      <c r="GK572">
        <v>0.0515542376217994</v>
      </c>
      <c r="GL572">
        <v>0</v>
      </c>
      <c r="GM572">
        <v>0</v>
      </c>
      <c r="GN572">
        <v>0</v>
      </c>
      <c r="GO572">
        <v>18</v>
      </c>
      <c r="GP572">
        <v>2154</v>
      </c>
      <c r="GQ572">
        <v>2</v>
      </c>
      <c r="GR572">
        <v>17</v>
      </c>
      <c r="GS572">
        <v>1647.8</v>
      </c>
      <c r="GT572">
        <v>1648</v>
      </c>
      <c r="GU572">
        <v>3.86108</v>
      </c>
      <c r="GV572">
        <v>2.34009</v>
      </c>
      <c r="GW572">
        <v>1.99829</v>
      </c>
      <c r="GX572">
        <v>2.65747</v>
      </c>
      <c r="GY572">
        <v>2.09351</v>
      </c>
      <c r="GZ572">
        <v>2.37671</v>
      </c>
      <c r="HA572">
        <v>46.24</v>
      </c>
      <c r="HB572">
        <v>13.9744</v>
      </c>
      <c r="HC572">
        <v>18</v>
      </c>
      <c r="HD572">
        <v>400.914</v>
      </c>
      <c r="HE572">
        <v>673.902</v>
      </c>
      <c r="HF572">
        <v>23.0011</v>
      </c>
      <c r="HG572">
        <v>35.0396</v>
      </c>
      <c r="HH572">
        <v>30.0009</v>
      </c>
      <c r="HI572">
        <v>34.7975</v>
      </c>
      <c r="HJ572">
        <v>34.7844</v>
      </c>
      <c r="HK572">
        <v>77.2405</v>
      </c>
      <c r="HL572">
        <v>12.7034</v>
      </c>
      <c r="HM572">
        <v>2.18951</v>
      </c>
      <c r="HN572">
        <v>23</v>
      </c>
      <c r="HO572">
        <v>1640.19</v>
      </c>
      <c r="HP572">
        <v>24.4081</v>
      </c>
      <c r="HQ572">
        <v>95.4265</v>
      </c>
      <c r="HR572">
        <v>98.8386</v>
      </c>
    </row>
    <row r="573" spans="1:226">
      <c r="A573">
        <v>557</v>
      </c>
      <c r="B573">
        <v>1656180670.6</v>
      </c>
      <c r="C573">
        <v>10874.0999999046</v>
      </c>
      <c r="D573" t="s">
        <v>1477</v>
      </c>
      <c r="E573" t="s">
        <v>1478</v>
      </c>
      <c r="F573">
        <v>5</v>
      </c>
      <c r="G573" t="s">
        <v>1286</v>
      </c>
      <c r="H573" t="s">
        <v>354</v>
      </c>
      <c r="I573">
        <v>1656180663.1</v>
      </c>
      <c r="J573">
        <f>(K573)/1000</f>
        <v>0</v>
      </c>
      <c r="K573">
        <f>IF(BF573, AN573, AH573)</f>
        <v>0</v>
      </c>
      <c r="L573">
        <f>IF(BF573, AI573, AG573)</f>
        <v>0</v>
      </c>
      <c r="M573">
        <f>BH573 - IF(AU573&gt;1, L573*BB573*100.0/(AW573*BV573), 0)</f>
        <v>0</v>
      </c>
      <c r="N573">
        <f>((T573-J573/2)*M573-L573)/(T573+J573/2)</f>
        <v>0</v>
      </c>
      <c r="O573">
        <f>N573*(BO573+BP573)/1000.0</f>
        <v>0</v>
      </c>
      <c r="P573">
        <f>(BH573 - IF(AU573&gt;1, L573*BB573*100.0/(AW573*BV573), 0))*(BO573+BP573)/1000.0</f>
        <v>0</v>
      </c>
      <c r="Q573">
        <f>2.0/((1/S573-1/R573)+SIGN(S573)*SQRT((1/S573-1/R573)*(1/S573-1/R573) + 4*BC573/((BC573+1)*(BC573+1))*(2*1/S573*1/R573-1/R573*1/R573)))</f>
        <v>0</v>
      </c>
      <c r="R573">
        <f>IF(LEFT(BD573,1)&lt;&gt;"0",IF(LEFT(BD573,1)="1",3.0,BE573),$D$5+$E$5*(BV573*BO573/($K$5*1000))+$F$5*(BV573*BO573/($K$5*1000))*MAX(MIN(BB573,$J$5),$I$5)*MAX(MIN(BB573,$J$5),$I$5)+$G$5*MAX(MIN(BB573,$J$5),$I$5)*(BV573*BO573/($K$5*1000))+$H$5*(BV573*BO573/($K$5*1000))*(BV573*BO573/($K$5*1000)))</f>
        <v>0</v>
      </c>
      <c r="S573">
        <f>J573*(1000-(1000*0.61365*exp(17.502*W573/(240.97+W573))/(BO573+BP573)+BJ573)/2)/(1000*0.61365*exp(17.502*W573/(240.97+W573))/(BO573+BP573)-BJ573)</f>
        <v>0</v>
      </c>
      <c r="T573">
        <f>1/((BC573+1)/(Q573/1.6)+1/(R573/1.37)) + BC573/((BC573+1)/(Q573/1.6) + BC573/(R573/1.37))</f>
        <v>0</v>
      </c>
      <c r="U573">
        <f>(AX573*BA573)</f>
        <v>0</v>
      </c>
      <c r="V573">
        <f>(BQ573+(U573+2*0.95*5.67E-8*(((BQ573+$B$7)+273)^4-(BQ573+273)^4)-44100*J573)/(1.84*29.3*R573+8*0.95*5.67E-8*(BQ573+273)^3))</f>
        <v>0</v>
      </c>
      <c r="W573">
        <f>($C$7*BR573+$D$7*BS573+$E$7*V573)</f>
        <v>0</v>
      </c>
      <c r="X573">
        <f>0.61365*exp(17.502*W573/(240.97+W573))</f>
        <v>0</v>
      </c>
      <c r="Y573">
        <f>(Z573/AA573*100)</f>
        <v>0</v>
      </c>
      <c r="Z573">
        <f>BJ573*(BO573+BP573)/1000</f>
        <v>0</v>
      </c>
      <c r="AA573">
        <f>0.61365*exp(17.502*BQ573/(240.97+BQ573))</f>
        <v>0</v>
      </c>
      <c r="AB573">
        <f>(X573-BJ573*(BO573+BP573)/1000)</f>
        <v>0</v>
      </c>
      <c r="AC573">
        <f>(-J573*44100)</f>
        <v>0</v>
      </c>
      <c r="AD573">
        <f>2*29.3*R573*0.92*(BQ573-W573)</f>
        <v>0</v>
      </c>
      <c r="AE573">
        <f>2*0.95*5.67E-8*(((BQ573+$B$7)+273)^4-(W573+273)^4)</f>
        <v>0</v>
      </c>
      <c r="AF573">
        <f>U573+AE573+AC573+AD573</f>
        <v>0</v>
      </c>
      <c r="AG573">
        <f>BN573*AU573*(BI573-BH573*(1000-AU573*BK573)/(1000-AU573*BJ573))/(100*BB573)</f>
        <v>0</v>
      </c>
      <c r="AH573">
        <f>1000*BN573*AU573*(BJ573-BK573)/(100*BB573*(1000-AU573*BJ573))</f>
        <v>0</v>
      </c>
      <c r="AI573">
        <f>(AJ573 - AK573 - BO573*1E3/(8.314*(BQ573+273.15)) * AM573/BN573 * AL573) * BN573/(100*BB573) * (1000 - BK573)/1000</f>
        <v>0</v>
      </c>
      <c r="AJ573">
        <v>1665.92349907074</v>
      </c>
      <c r="AK573">
        <v>1623.62327272727</v>
      </c>
      <c r="AL573">
        <v>3.4217360057441</v>
      </c>
      <c r="AM573">
        <v>66.8780440013379</v>
      </c>
      <c r="AN573">
        <f>(AP573 - AO573 + BO573*1E3/(8.314*(BQ573+273.15)) * AR573/BN573 * AQ573) * BN573/(100*BB573) * 1000/(1000 - AP573)</f>
        <v>0</v>
      </c>
      <c r="AO573">
        <v>24.3068081947938</v>
      </c>
      <c r="AP573">
        <v>25.0273461538462</v>
      </c>
      <c r="AQ573">
        <v>-2.05224564815995e-05</v>
      </c>
      <c r="AR573">
        <v>78.9649868564254</v>
      </c>
      <c r="AS573">
        <v>36</v>
      </c>
      <c r="AT573">
        <v>7</v>
      </c>
      <c r="AU573">
        <f>IF(AS573*$H$13&gt;=AW573,1.0,(AW573/(AW573-AS573*$H$13)))</f>
        <v>0</v>
      </c>
      <c r="AV573">
        <f>(AU573-1)*100</f>
        <v>0</v>
      </c>
      <c r="AW573">
        <f>MAX(0,($B$13+$C$13*BV573)/(1+$D$13*BV573)*BO573/(BQ573+273)*$E$13)</f>
        <v>0</v>
      </c>
      <c r="AX573">
        <f>$B$11*BW573+$C$11*BX573+$F$11*CI573*(1-CL573)</f>
        <v>0</v>
      </c>
      <c r="AY573">
        <f>AX573*AZ573</f>
        <v>0</v>
      </c>
      <c r="AZ573">
        <f>($B$11*$D$9+$C$11*$D$9+$F$11*((CV573+CN573)/MAX(CV573+CN573+CW573, 0.1)*$I$9+CW573/MAX(CV573+CN573+CW573, 0.1)*$J$9))/($B$11+$C$11+$F$11)</f>
        <v>0</v>
      </c>
      <c r="BA573">
        <f>($B$11*$K$9+$C$11*$K$9+$F$11*((CV573+CN573)/MAX(CV573+CN573+CW573, 0.1)*$P$9+CW573/MAX(CV573+CN573+CW573, 0.1)*$Q$9))/($B$11+$C$11+$F$11)</f>
        <v>0</v>
      </c>
      <c r="BB573">
        <v>2.18</v>
      </c>
      <c r="BC573">
        <v>0.5</v>
      </c>
      <c r="BD573" t="s">
        <v>355</v>
      </c>
      <c r="BE573">
        <v>2</v>
      </c>
      <c r="BF573" t="b">
        <v>1</v>
      </c>
      <c r="BG573">
        <v>1656180663.1</v>
      </c>
      <c r="BH573">
        <v>1559.41592592593</v>
      </c>
      <c r="BI573">
        <v>1611.50333333333</v>
      </c>
      <c r="BJ573">
        <v>25.0314481481481</v>
      </c>
      <c r="BK573">
        <v>24.3074962962963</v>
      </c>
      <c r="BL573">
        <v>1556.00888888889</v>
      </c>
      <c r="BM573">
        <v>24.9798925925926</v>
      </c>
      <c r="BN573">
        <v>500.024740740741</v>
      </c>
      <c r="BO573">
        <v>76.3079703703704</v>
      </c>
      <c r="BP573">
        <v>0.100020774074074</v>
      </c>
      <c r="BQ573">
        <v>28.2457259259259</v>
      </c>
      <c r="BR573">
        <v>28.6187888888889</v>
      </c>
      <c r="BS573">
        <v>999.9</v>
      </c>
      <c r="BT573">
        <v>0</v>
      </c>
      <c r="BU573">
        <v>0</v>
      </c>
      <c r="BV573">
        <v>10004.4881481481</v>
      </c>
      <c r="BW573">
        <v>0</v>
      </c>
      <c r="BX573">
        <v>2199.48703703704</v>
      </c>
      <c r="BY573">
        <v>-52.0879814814815</v>
      </c>
      <c r="BZ573">
        <v>1599.45148148148</v>
      </c>
      <c r="CA573">
        <v>1651.65074074074</v>
      </c>
      <c r="CB573">
        <v>0.723959518518519</v>
      </c>
      <c r="CC573">
        <v>1611.50333333333</v>
      </c>
      <c r="CD573">
        <v>24.3074962962963</v>
      </c>
      <c r="CE573">
        <v>1.9101</v>
      </c>
      <c r="CF573">
        <v>1.85485481481481</v>
      </c>
      <c r="CG573">
        <v>16.718162962963</v>
      </c>
      <c r="CH573">
        <v>16.2569</v>
      </c>
      <c r="CI573">
        <v>1999.97518518518</v>
      </c>
      <c r="CJ573">
        <v>0.979994555555555</v>
      </c>
      <c r="CK573">
        <v>0.0200052592592593</v>
      </c>
      <c r="CL573">
        <v>0</v>
      </c>
      <c r="CM573">
        <v>2.41911111111111</v>
      </c>
      <c r="CN573">
        <v>0</v>
      </c>
      <c r="CO573">
        <v>3007.41444444444</v>
      </c>
      <c r="CP573">
        <v>16705.162962963</v>
      </c>
      <c r="CQ573">
        <v>47.9463333333333</v>
      </c>
      <c r="CR573">
        <v>50.7545925925926</v>
      </c>
      <c r="CS573">
        <v>49.0643333333333</v>
      </c>
      <c r="CT573">
        <v>48.187</v>
      </c>
      <c r="CU573">
        <v>47.25</v>
      </c>
      <c r="CV573">
        <v>1959.96518518519</v>
      </c>
      <c r="CW573">
        <v>40.01</v>
      </c>
      <c r="CX573">
        <v>0</v>
      </c>
      <c r="CY573">
        <v>1656180669.6</v>
      </c>
      <c r="CZ573">
        <v>0</v>
      </c>
      <c r="DA573">
        <v>0</v>
      </c>
      <c r="DB573" t="s">
        <v>356</v>
      </c>
      <c r="DC573">
        <v>1656081796.1</v>
      </c>
      <c r="DD573">
        <v>1656081786.6</v>
      </c>
      <c r="DE573">
        <v>0</v>
      </c>
      <c r="DF573">
        <v>0.447</v>
      </c>
      <c r="DG573">
        <v>0.012</v>
      </c>
      <c r="DH573">
        <v>1.816</v>
      </c>
      <c r="DI573">
        <v>-0.091</v>
      </c>
      <c r="DJ573">
        <v>420</v>
      </c>
      <c r="DK573">
        <v>13</v>
      </c>
      <c r="DL573">
        <v>0.64</v>
      </c>
      <c r="DM573">
        <v>0.22</v>
      </c>
      <c r="DN573">
        <v>-52.0213375</v>
      </c>
      <c r="DO573">
        <v>-0.735047279549567</v>
      </c>
      <c r="DP573">
        <v>0.147270660159279</v>
      </c>
      <c r="DQ573">
        <v>0</v>
      </c>
      <c r="DR573">
        <v>0.73226795</v>
      </c>
      <c r="DS573">
        <v>-0.210627849906193</v>
      </c>
      <c r="DT573">
        <v>0.0219162583085594</v>
      </c>
      <c r="DU573">
        <v>0</v>
      </c>
      <c r="DV573">
        <v>0</v>
      </c>
      <c r="DW573">
        <v>2</v>
      </c>
      <c r="DX573" t="s">
        <v>357</v>
      </c>
      <c r="DY573">
        <v>2.79741</v>
      </c>
      <c r="DZ573">
        <v>2.71634</v>
      </c>
      <c r="EA573">
        <v>0.185793</v>
      </c>
      <c r="EB573">
        <v>0.189224</v>
      </c>
      <c r="EC573">
        <v>0.0888919</v>
      </c>
      <c r="ED573">
        <v>0.0865304</v>
      </c>
      <c r="EE573">
        <v>22613.8</v>
      </c>
      <c r="EF573">
        <v>19566.8</v>
      </c>
      <c r="EG573">
        <v>24904.3</v>
      </c>
      <c r="EH573">
        <v>23540.9</v>
      </c>
      <c r="EI573">
        <v>38821.3</v>
      </c>
      <c r="EJ573">
        <v>35647.3</v>
      </c>
      <c r="EK573">
        <v>45122.3</v>
      </c>
      <c r="EL573">
        <v>42065.5</v>
      </c>
      <c r="EM573">
        <v>1.65825</v>
      </c>
      <c r="EN573">
        <v>2.0584</v>
      </c>
      <c r="EO573">
        <v>-0.0608601</v>
      </c>
      <c r="EP573">
        <v>0</v>
      </c>
      <c r="EQ573">
        <v>29.6293</v>
      </c>
      <c r="ER573">
        <v>999.9</v>
      </c>
      <c r="ES573">
        <v>26.462</v>
      </c>
      <c r="ET573">
        <v>42.379</v>
      </c>
      <c r="EU573">
        <v>29.1634</v>
      </c>
      <c r="EV573">
        <v>53.2185</v>
      </c>
      <c r="EW573">
        <v>33.4976</v>
      </c>
      <c r="EX573">
        <v>2</v>
      </c>
      <c r="EY573">
        <v>0.624261</v>
      </c>
      <c r="EZ573">
        <v>5.73733</v>
      </c>
      <c r="FA573">
        <v>20.1479</v>
      </c>
      <c r="FB573">
        <v>5.23182</v>
      </c>
      <c r="FC573">
        <v>11.992</v>
      </c>
      <c r="FD573">
        <v>4.95535</v>
      </c>
      <c r="FE573">
        <v>3.3039</v>
      </c>
      <c r="FF573">
        <v>9999</v>
      </c>
      <c r="FG573">
        <v>313.9</v>
      </c>
      <c r="FH573">
        <v>3969.2</v>
      </c>
      <c r="FI573">
        <v>9999</v>
      </c>
      <c r="FJ573">
        <v>1.86813</v>
      </c>
      <c r="FK573">
        <v>1.86399</v>
      </c>
      <c r="FL573">
        <v>1.87134</v>
      </c>
      <c r="FM573">
        <v>1.8626</v>
      </c>
      <c r="FN573">
        <v>1.86188</v>
      </c>
      <c r="FO573">
        <v>1.86818</v>
      </c>
      <c r="FP573">
        <v>1.85837</v>
      </c>
      <c r="FQ573">
        <v>1.86449</v>
      </c>
      <c r="FR573">
        <v>5</v>
      </c>
      <c r="FS573">
        <v>0</v>
      </c>
      <c r="FT573">
        <v>0</v>
      </c>
      <c r="FU573">
        <v>0</v>
      </c>
      <c r="FV573" t="s">
        <v>358</v>
      </c>
      <c r="FW573" t="s">
        <v>359</v>
      </c>
      <c r="FX573" t="s">
        <v>360</v>
      </c>
      <c r="FY573" t="s">
        <v>360</v>
      </c>
      <c r="FZ573" t="s">
        <v>360</v>
      </c>
      <c r="GA573" t="s">
        <v>360</v>
      </c>
      <c r="GB573">
        <v>0</v>
      </c>
      <c r="GC573">
        <v>100</v>
      </c>
      <c r="GD573">
        <v>100</v>
      </c>
      <c r="GE573">
        <v>3.48</v>
      </c>
      <c r="GF573">
        <v>0.0515</v>
      </c>
      <c r="GG573">
        <v>0.394990895927804</v>
      </c>
      <c r="GH573">
        <v>0.00311535208462502</v>
      </c>
      <c r="GI573">
        <v>-2.16445174003142e-06</v>
      </c>
      <c r="GJ573">
        <v>9.0383515404126e-10</v>
      </c>
      <c r="GK573">
        <v>0.0515542376217994</v>
      </c>
      <c r="GL573">
        <v>0</v>
      </c>
      <c r="GM573">
        <v>0</v>
      </c>
      <c r="GN573">
        <v>0</v>
      </c>
      <c r="GO573">
        <v>18</v>
      </c>
      <c r="GP573">
        <v>2154</v>
      </c>
      <c r="GQ573">
        <v>2</v>
      </c>
      <c r="GR573">
        <v>17</v>
      </c>
      <c r="GS573">
        <v>1647.9</v>
      </c>
      <c r="GT573">
        <v>1648.1</v>
      </c>
      <c r="GU573">
        <v>3.88916</v>
      </c>
      <c r="GV573">
        <v>2.34497</v>
      </c>
      <c r="GW573">
        <v>1.99829</v>
      </c>
      <c r="GX573">
        <v>2.65747</v>
      </c>
      <c r="GY573">
        <v>2.09351</v>
      </c>
      <c r="GZ573">
        <v>2.3877</v>
      </c>
      <c r="HA573">
        <v>46.24</v>
      </c>
      <c r="HB573">
        <v>13.9744</v>
      </c>
      <c r="HC573">
        <v>18</v>
      </c>
      <c r="HD573">
        <v>400.919</v>
      </c>
      <c r="HE573">
        <v>673.825</v>
      </c>
      <c r="HF573">
        <v>23</v>
      </c>
      <c r="HG573">
        <v>35.0488</v>
      </c>
      <c r="HH573">
        <v>30.0009</v>
      </c>
      <c r="HI573">
        <v>34.8058</v>
      </c>
      <c r="HJ573">
        <v>34.7934</v>
      </c>
      <c r="HK573">
        <v>77.8006</v>
      </c>
      <c r="HL573">
        <v>12.7034</v>
      </c>
      <c r="HM573">
        <v>2.18951</v>
      </c>
      <c r="HN573">
        <v>23</v>
      </c>
      <c r="HO573">
        <v>1660.37</v>
      </c>
      <c r="HP573">
        <v>24.4169</v>
      </c>
      <c r="HQ573">
        <v>95.4242</v>
      </c>
      <c r="HR573">
        <v>98.8378</v>
      </c>
    </row>
    <row r="574" spans="1:226">
      <c r="A574">
        <v>558</v>
      </c>
      <c r="B574">
        <v>1656180675.6</v>
      </c>
      <c r="C574">
        <v>10879.0999999046</v>
      </c>
      <c r="D574" t="s">
        <v>1479</v>
      </c>
      <c r="E574" t="s">
        <v>1480</v>
      </c>
      <c r="F574">
        <v>5</v>
      </c>
      <c r="G574" t="s">
        <v>1286</v>
      </c>
      <c r="H574" t="s">
        <v>354</v>
      </c>
      <c r="I574">
        <v>1656180667.81429</v>
      </c>
      <c r="J574">
        <f>(K574)/1000</f>
        <v>0</v>
      </c>
      <c r="K574">
        <f>IF(BF574, AN574, AH574)</f>
        <v>0</v>
      </c>
      <c r="L574">
        <f>IF(BF574, AI574, AG574)</f>
        <v>0</v>
      </c>
      <c r="M574">
        <f>BH574 - IF(AU574&gt;1, L574*BB574*100.0/(AW574*BV574), 0)</f>
        <v>0</v>
      </c>
      <c r="N574">
        <f>((T574-J574/2)*M574-L574)/(T574+J574/2)</f>
        <v>0</v>
      </c>
      <c r="O574">
        <f>N574*(BO574+BP574)/1000.0</f>
        <v>0</v>
      </c>
      <c r="P574">
        <f>(BH574 - IF(AU574&gt;1, L574*BB574*100.0/(AW574*BV574), 0))*(BO574+BP574)/1000.0</f>
        <v>0</v>
      </c>
      <c r="Q574">
        <f>2.0/((1/S574-1/R574)+SIGN(S574)*SQRT((1/S574-1/R574)*(1/S574-1/R574) + 4*BC574/((BC574+1)*(BC574+1))*(2*1/S574*1/R574-1/R574*1/R574)))</f>
        <v>0</v>
      </c>
      <c r="R574">
        <f>IF(LEFT(BD574,1)&lt;&gt;"0",IF(LEFT(BD574,1)="1",3.0,BE574),$D$5+$E$5*(BV574*BO574/($K$5*1000))+$F$5*(BV574*BO574/($K$5*1000))*MAX(MIN(BB574,$J$5),$I$5)*MAX(MIN(BB574,$J$5),$I$5)+$G$5*MAX(MIN(BB574,$J$5),$I$5)*(BV574*BO574/($K$5*1000))+$H$5*(BV574*BO574/($K$5*1000))*(BV574*BO574/($K$5*1000)))</f>
        <v>0</v>
      </c>
      <c r="S574">
        <f>J574*(1000-(1000*0.61365*exp(17.502*W574/(240.97+W574))/(BO574+BP574)+BJ574)/2)/(1000*0.61365*exp(17.502*W574/(240.97+W574))/(BO574+BP574)-BJ574)</f>
        <v>0</v>
      </c>
      <c r="T574">
        <f>1/((BC574+1)/(Q574/1.6)+1/(R574/1.37)) + BC574/((BC574+1)/(Q574/1.6) + BC574/(R574/1.37))</f>
        <v>0</v>
      </c>
      <c r="U574">
        <f>(AX574*BA574)</f>
        <v>0</v>
      </c>
      <c r="V574">
        <f>(BQ574+(U574+2*0.95*5.67E-8*(((BQ574+$B$7)+273)^4-(BQ574+273)^4)-44100*J574)/(1.84*29.3*R574+8*0.95*5.67E-8*(BQ574+273)^3))</f>
        <v>0</v>
      </c>
      <c r="W574">
        <f>($C$7*BR574+$D$7*BS574+$E$7*V574)</f>
        <v>0</v>
      </c>
      <c r="X574">
        <f>0.61365*exp(17.502*W574/(240.97+W574))</f>
        <v>0</v>
      </c>
      <c r="Y574">
        <f>(Z574/AA574*100)</f>
        <v>0</v>
      </c>
      <c r="Z574">
        <f>BJ574*(BO574+BP574)/1000</f>
        <v>0</v>
      </c>
      <c r="AA574">
        <f>0.61365*exp(17.502*BQ574/(240.97+BQ574))</f>
        <v>0</v>
      </c>
      <c r="AB574">
        <f>(X574-BJ574*(BO574+BP574)/1000)</f>
        <v>0</v>
      </c>
      <c r="AC574">
        <f>(-J574*44100)</f>
        <v>0</v>
      </c>
      <c r="AD574">
        <f>2*29.3*R574*0.92*(BQ574-W574)</f>
        <v>0</v>
      </c>
      <c r="AE574">
        <f>2*0.95*5.67E-8*(((BQ574+$B$7)+273)^4-(W574+273)^4)</f>
        <v>0</v>
      </c>
      <c r="AF574">
        <f>U574+AE574+AC574+AD574</f>
        <v>0</v>
      </c>
      <c r="AG574">
        <f>BN574*AU574*(BI574-BH574*(1000-AU574*BK574)/(1000-AU574*BJ574))/(100*BB574)</f>
        <v>0</v>
      </c>
      <c r="AH574">
        <f>1000*BN574*AU574*(BJ574-BK574)/(100*BB574*(1000-AU574*BJ574))</f>
        <v>0</v>
      </c>
      <c r="AI574">
        <f>(AJ574 - AK574 - BO574*1E3/(8.314*(BQ574+273.15)) * AM574/BN574 * AL574) * BN574/(100*BB574) * (1000 - BK574)/1000</f>
        <v>0</v>
      </c>
      <c r="AJ574">
        <v>1683.62270241328</v>
      </c>
      <c r="AK574">
        <v>1640.92933333333</v>
      </c>
      <c r="AL574">
        <v>3.47262297719913</v>
      </c>
      <c r="AM574">
        <v>66.8780440013379</v>
      </c>
      <c r="AN574">
        <f>(AP574 - AO574 + BO574*1E3/(8.314*(BQ574+273.15)) * AR574/BN574 * AQ574) * BN574/(100*BB574) * 1000/(1000 - AP574)</f>
        <v>0</v>
      </c>
      <c r="AO574">
        <v>24.3636695467805</v>
      </c>
      <c r="AP574">
        <v>25.0415853146853</v>
      </c>
      <c r="AQ574">
        <v>9.14028472714882e-05</v>
      </c>
      <c r="AR574">
        <v>78.9649868564254</v>
      </c>
      <c r="AS574">
        <v>36</v>
      </c>
      <c r="AT574">
        <v>7</v>
      </c>
      <c r="AU574">
        <f>IF(AS574*$H$13&gt;=AW574,1.0,(AW574/(AW574-AS574*$H$13)))</f>
        <v>0</v>
      </c>
      <c r="AV574">
        <f>(AU574-1)*100</f>
        <v>0</v>
      </c>
      <c r="AW574">
        <f>MAX(0,($B$13+$C$13*BV574)/(1+$D$13*BV574)*BO574/(BQ574+273)*$E$13)</f>
        <v>0</v>
      </c>
      <c r="AX574">
        <f>$B$11*BW574+$C$11*BX574+$F$11*CI574*(1-CL574)</f>
        <v>0</v>
      </c>
      <c r="AY574">
        <f>AX574*AZ574</f>
        <v>0</v>
      </c>
      <c r="AZ574">
        <f>($B$11*$D$9+$C$11*$D$9+$F$11*((CV574+CN574)/MAX(CV574+CN574+CW574, 0.1)*$I$9+CW574/MAX(CV574+CN574+CW574, 0.1)*$J$9))/($B$11+$C$11+$F$11)</f>
        <v>0</v>
      </c>
      <c r="BA574">
        <f>($B$11*$K$9+$C$11*$K$9+$F$11*((CV574+CN574)/MAX(CV574+CN574+CW574, 0.1)*$P$9+CW574/MAX(CV574+CN574+CW574, 0.1)*$Q$9))/($B$11+$C$11+$F$11)</f>
        <v>0</v>
      </c>
      <c r="BB574">
        <v>2.18</v>
      </c>
      <c r="BC574">
        <v>0.5</v>
      </c>
      <c r="BD574" t="s">
        <v>355</v>
      </c>
      <c r="BE574">
        <v>2</v>
      </c>
      <c r="BF574" t="b">
        <v>1</v>
      </c>
      <c r="BG574">
        <v>1656180667.81429</v>
      </c>
      <c r="BH574">
        <v>1575.30714285714</v>
      </c>
      <c r="BI574">
        <v>1627.47821428571</v>
      </c>
      <c r="BJ574">
        <v>25.0310892857143</v>
      </c>
      <c r="BK574">
        <v>24.3301142857143</v>
      </c>
      <c r="BL574">
        <v>1571.85357142857</v>
      </c>
      <c r="BM574">
        <v>24.979525</v>
      </c>
      <c r="BN574">
        <v>500.018678571429</v>
      </c>
      <c r="BO574">
        <v>76.3086714285714</v>
      </c>
      <c r="BP574">
        <v>0.0999892357142857</v>
      </c>
      <c r="BQ574">
        <v>28.2535</v>
      </c>
      <c r="BR574">
        <v>28.6145107142857</v>
      </c>
      <c r="BS574">
        <v>999.9</v>
      </c>
      <c r="BT574">
        <v>0</v>
      </c>
      <c r="BU574">
        <v>0</v>
      </c>
      <c r="BV574">
        <v>10000.4246428571</v>
      </c>
      <c r="BW574">
        <v>0</v>
      </c>
      <c r="BX574">
        <v>2236.79928571429</v>
      </c>
      <c r="BY574">
        <v>-52.1713678571429</v>
      </c>
      <c r="BZ574">
        <v>1615.75071428571</v>
      </c>
      <c r="CA574">
        <v>1668.06285714286</v>
      </c>
      <c r="CB574">
        <v>0.700977607142857</v>
      </c>
      <c r="CC574">
        <v>1627.47821428571</v>
      </c>
      <c r="CD574">
        <v>24.3301142857143</v>
      </c>
      <c r="CE574">
        <v>1.91008964285714</v>
      </c>
      <c r="CF574">
        <v>1.85659821428571</v>
      </c>
      <c r="CG574">
        <v>16.7180785714286</v>
      </c>
      <c r="CH574">
        <v>16.2716285714286</v>
      </c>
      <c r="CI574">
        <v>2000.01392857143</v>
      </c>
      <c r="CJ574">
        <v>0.979994892857143</v>
      </c>
      <c r="CK574">
        <v>0.0200049107142857</v>
      </c>
      <c r="CL574">
        <v>0</v>
      </c>
      <c r="CM574">
        <v>2.47733214285714</v>
      </c>
      <c r="CN574">
        <v>0</v>
      </c>
      <c r="CO574">
        <v>3007.90714285714</v>
      </c>
      <c r="CP574">
        <v>16705.4892857143</v>
      </c>
      <c r="CQ574">
        <v>47.93925</v>
      </c>
      <c r="CR574">
        <v>50.7610714285714</v>
      </c>
      <c r="CS574">
        <v>49.07325</v>
      </c>
      <c r="CT574">
        <v>48.187</v>
      </c>
      <c r="CU574">
        <v>47.25</v>
      </c>
      <c r="CV574">
        <v>1960.00392857143</v>
      </c>
      <c r="CW574">
        <v>40.01</v>
      </c>
      <c r="CX574">
        <v>0</v>
      </c>
      <c r="CY574">
        <v>1656180674.4</v>
      </c>
      <c r="CZ574">
        <v>0</v>
      </c>
      <c r="DA574">
        <v>0</v>
      </c>
      <c r="DB574" t="s">
        <v>356</v>
      </c>
      <c r="DC574">
        <v>1656081796.1</v>
      </c>
      <c r="DD574">
        <v>1656081786.6</v>
      </c>
      <c r="DE574">
        <v>0</v>
      </c>
      <c r="DF574">
        <v>0.447</v>
      </c>
      <c r="DG574">
        <v>0.012</v>
      </c>
      <c r="DH574">
        <v>1.816</v>
      </c>
      <c r="DI574">
        <v>-0.091</v>
      </c>
      <c r="DJ574">
        <v>420</v>
      </c>
      <c r="DK574">
        <v>13</v>
      </c>
      <c r="DL574">
        <v>0.64</v>
      </c>
      <c r="DM574">
        <v>0.22</v>
      </c>
      <c r="DN574">
        <v>-52.127575</v>
      </c>
      <c r="DO574">
        <v>-0.748543339587282</v>
      </c>
      <c r="DP574">
        <v>0.144452908849217</v>
      </c>
      <c r="DQ574">
        <v>0</v>
      </c>
      <c r="DR574">
        <v>0.71522885</v>
      </c>
      <c r="DS574">
        <v>-0.294160885553472</v>
      </c>
      <c r="DT574">
        <v>0.0297185520866596</v>
      </c>
      <c r="DU574">
        <v>0</v>
      </c>
      <c r="DV574">
        <v>0</v>
      </c>
      <c r="DW574">
        <v>2</v>
      </c>
      <c r="DX574" t="s">
        <v>357</v>
      </c>
      <c r="DY574">
        <v>2.79743</v>
      </c>
      <c r="DZ574">
        <v>2.71654</v>
      </c>
      <c r="EA574">
        <v>0.186974</v>
      </c>
      <c r="EB574">
        <v>0.190386</v>
      </c>
      <c r="EC574">
        <v>0.088924</v>
      </c>
      <c r="ED574">
        <v>0.0865502</v>
      </c>
      <c r="EE574">
        <v>22580.3</v>
      </c>
      <c r="EF574">
        <v>19538.2</v>
      </c>
      <c r="EG574">
        <v>24903.7</v>
      </c>
      <c r="EH574">
        <v>23540.4</v>
      </c>
      <c r="EI574">
        <v>38818.9</v>
      </c>
      <c r="EJ574">
        <v>35645.7</v>
      </c>
      <c r="EK574">
        <v>45121.1</v>
      </c>
      <c r="EL574">
        <v>42064.5</v>
      </c>
      <c r="EM574">
        <v>1.65825</v>
      </c>
      <c r="EN574">
        <v>2.05848</v>
      </c>
      <c r="EO574">
        <v>-0.0659525</v>
      </c>
      <c r="EP574">
        <v>0</v>
      </c>
      <c r="EQ574">
        <v>29.6404</v>
      </c>
      <c r="ER574">
        <v>999.9</v>
      </c>
      <c r="ES574">
        <v>26.462</v>
      </c>
      <c r="ET574">
        <v>42.379</v>
      </c>
      <c r="EU574">
        <v>29.1619</v>
      </c>
      <c r="EV574">
        <v>52.8385</v>
      </c>
      <c r="EW574">
        <v>33.3534</v>
      </c>
      <c r="EX574">
        <v>2</v>
      </c>
      <c r="EY574">
        <v>0.624969</v>
      </c>
      <c r="EZ574">
        <v>5.74204</v>
      </c>
      <c r="FA574">
        <v>20.1479</v>
      </c>
      <c r="FB574">
        <v>5.23197</v>
      </c>
      <c r="FC574">
        <v>11.992</v>
      </c>
      <c r="FD574">
        <v>4.9553</v>
      </c>
      <c r="FE574">
        <v>3.3039</v>
      </c>
      <c r="FF574">
        <v>9999</v>
      </c>
      <c r="FG574">
        <v>313.9</v>
      </c>
      <c r="FH574">
        <v>3969.2</v>
      </c>
      <c r="FI574">
        <v>9999</v>
      </c>
      <c r="FJ574">
        <v>1.86813</v>
      </c>
      <c r="FK574">
        <v>1.86401</v>
      </c>
      <c r="FL574">
        <v>1.87134</v>
      </c>
      <c r="FM574">
        <v>1.86261</v>
      </c>
      <c r="FN574">
        <v>1.86188</v>
      </c>
      <c r="FO574">
        <v>1.86819</v>
      </c>
      <c r="FP574">
        <v>1.85837</v>
      </c>
      <c r="FQ574">
        <v>1.86449</v>
      </c>
      <c r="FR574">
        <v>5</v>
      </c>
      <c r="FS574">
        <v>0</v>
      </c>
      <c r="FT574">
        <v>0</v>
      </c>
      <c r="FU574">
        <v>0</v>
      </c>
      <c r="FV574" t="s">
        <v>358</v>
      </c>
      <c r="FW574" t="s">
        <v>359</v>
      </c>
      <c r="FX574" t="s">
        <v>360</v>
      </c>
      <c r="FY574" t="s">
        <v>360</v>
      </c>
      <c r="FZ574" t="s">
        <v>360</v>
      </c>
      <c r="GA574" t="s">
        <v>360</v>
      </c>
      <c r="GB574">
        <v>0</v>
      </c>
      <c r="GC574">
        <v>100</v>
      </c>
      <c r="GD574">
        <v>100</v>
      </c>
      <c r="GE574">
        <v>3.54</v>
      </c>
      <c r="GF574">
        <v>0.0516</v>
      </c>
      <c r="GG574">
        <v>0.394990895927804</v>
      </c>
      <c r="GH574">
        <v>0.00311535208462502</v>
      </c>
      <c r="GI574">
        <v>-2.16445174003142e-06</v>
      </c>
      <c r="GJ574">
        <v>9.0383515404126e-10</v>
      </c>
      <c r="GK574">
        <v>0.0515542376217994</v>
      </c>
      <c r="GL574">
        <v>0</v>
      </c>
      <c r="GM574">
        <v>0</v>
      </c>
      <c r="GN574">
        <v>0</v>
      </c>
      <c r="GO574">
        <v>18</v>
      </c>
      <c r="GP574">
        <v>2154</v>
      </c>
      <c r="GQ574">
        <v>2</v>
      </c>
      <c r="GR574">
        <v>17</v>
      </c>
      <c r="GS574">
        <v>1648</v>
      </c>
      <c r="GT574">
        <v>1648.2</v>
      </c>
      <c r="GU574">
        <v>3.91968</v>
      </c>
      <c r="GV574">
        <v>2.32422</v>
      </c>
      <c r="GW574">
        <v>1.99829</v>
      </c>
      <c r="GX574">
        <v>2.65747</v>
      </c>
      <c r="GY574">
        <v>2.09351</v>
      </c>
      <c r="GZ574">
        <v>2.40356</v>
      </c>
      <c r="HA574">
        <v>46.24</v>
      </c>
      <c r="HB574">
        <v>13.9744</v>
      </c>
      <c r="HC574">
        <v>18</v>
      </c>
      <c r="HD574">
        <v>400.972</v>
      </c>
      <c r="HE574">
        <v>673.981</v>
      </c>
      <c r="HF574">
        <v>23.0007</v>
      </c>
      <c r="HG574">
        <v>35.0572</v>
      </c>
      <c r="HH574">
        <v>30.0008</v>
      </c>
      <c r="HI574">
        <v>34.8149</v>
      </c>
      <c r="HJ574">
        <v>34.8018</v>
      </c>
      <c r="HK574">
        <v>78.4209</v>
      </c>
      <c r="HL574">
        <v>12.7034</v>
      </c>
      <c r="HM574">
        <v>2.18951</v>
      </c>
      <c r="HN574">
        <v>23</v>
      </c>
      <c r="HO574">
        <v>1673.86</v>
      </c>
      <c r="HP574">
        <v>24.4299</v>
      </c>
      <c r="HQ574">
        <v>95.4216</v>
      </c>
      <c r="HR574">
        <v>98.8355</v>
      </c>
    </row>
    <row r="575" spans="1:226">
      <c r="A575">
        <v>559</v>
      </c>
      <c r="B575">
        <v>1656180680.6</v>
      </c>
      <c r="C575">
        <v>10884.0999999046</v>
      </c>
      <c r="D575" t="s">
        <v>1481</v>
      </c>
      <c r="E575" t="s">
        <v>1482</v>
      </c>
      <c r="F575">
        <v>5</v>
      </c>
      <c r="G575" t="s">
        <v>1286</v>
      </c>
      <c r="H575" t="s">
        <v>354</v>
      </c>
      <c r="I575">
        <v>1656180673.1</v>
      </c>
      <c r="J575">
        <f>(K575)/1000</f>
        <v>0</v>
      </c>
      <c r="K575">
        <f>IF(BF575, AN575, AH575)</f>
        <v>0</v>
      </c>
      <c r="L575">
        <f>IF(BF575, AI575, AG575)</f>
        <v>0</v>
      </c>
      <c r="M575">
        <f>BH575 - IF(AU575&gt;1, L575*BB575*100.0/(AW575*BV575), 0)</f>
        <v>0</v>
      </c>
      <c r="N575">
        <f>((T575-J575/2)*M575-L575)/(T575+J575/2)</f>
        <v>0</v>
      </c>
      <c r="O575">
        <f>N575*(BO575+BP575)/1000.0</f>
        <v>0</v>
      </c>
      <c r="P575">
        <f>(BH575 - IF(AU575&gt;1, L575*BB575*100.0/(AW575*BV575), 0))*(BO575+BP575)/1000.0</f>
        <v>0</v>
      </c>
      <c r="Q575">
        <f>2.0/((1/S575-1/R575)+SIGN(S575)*SQRT((1/S575-1/R575)*(1/S575-1/R575) + 4*BC575/((BC575+1)*(BC575+1))*(2*1/S575*1/R575-1/R575*1/R575)))</f>
        <v>0</v>
      </c>
      <c r="R575">
        <f>IF(LEFT(BD575,1)&lt;&gt;"0",IF(LEFT(BD575,1)="1",3.0,BE575),$D$5+$E$5*(BV575*BO575/($K$5*1000))+$F$5*(BV575*BO575/($K$5*1000))*MAX(MIN(BB575,$J$5),$I$5)*MAX(MIN(BB575,$J$5),$I$5)+$G$5*MAX(MIN(BB575,$J$5),$I$5)*(BV575*BO575/($K$5*1000))+$H$5*(BV575*BO575/($K$5*1000))*(BV575*BO575/($K$5*1000)))</f>
        <v>0</v>
      </c>
      <c r="S575">
        <f>J575*(1000-(1000*0.61365*exp(17.502*W575/(240.97+W575))/(BO575+BP575)+BJ575)/2)/(1000*0.61365*exp(17.502*W575/(240.97+W575))/(BO575+BP575)-BJ575)</f>
        <v>0</v>
      </c>
      <c r="T575">
        <f>1/((BC575+1)/(Q575/1.6)+1/(R575/1.37)) + BC575/((BC575+1)/(Q575/1.6) + BC575/(R575/1.37))</f>
        <v>0</v>
      </c>
      <c r="U575">
        <f>(AX575*BA575)</f>
        <v>0</v>
      </c>
      <c r="V575">
        <f>(BQ575+(U575+2*0.95*5.67E-8*(((BQ575+$B$7)+273)^4-(BQ575+273)^4)-44100*J575)/(1.84*29.3*R575+8*0.95*5.67E-8*(BQ575+273)^3))</f>
        <v>0</v>
      </c>
      <c r="W575">
        <f>($C$7*BR575+$D$7*BS575+$E$7*V575)</f>
        <v>0</v>
      </c>
      <c r="X575">
        <f>0.61365*exp(17.502*W575/(240.97+W575))</f>
        <v>0</v>
      </c>
      <c r="Y575">
        <f>(Z575/AA575*100)</f>
        <v>0</v>
      </c>
      <c r="Z575">
        <f>BJ575*(BO575+BP575)/1000</f>
        <v>0</v>
      </c>
      <c r="AA575">
        <f>0.61365*exp(17.502*BQ575/(240.97+BQ575))</f>
        <v>0</v>
      </c>
      <c r="AB575">
        <f>(X575-BJ575*(BO575+BP575)/1000)</f>
        <v>0</v>
      </c>
      <c r="AC575">
        <f>(-J575*44100)</f>
        <v>0</v>
      </c>
      <c r="AD575">
        <f>2*29.3*R575*0.92*(BQ575-W575)</f>
        <v>0</v>
      </c>
      <c r="AE575">
        <f>2*0.95*5.67E-8*(((BQ575+$B$7)+273)^4-(W575+273)^4)</f>
        <v>0</v>
      </c>
      <c r="AF575">
        <f>U575+AE575+AC575+AD575</f>
        <v>0</v>
      </c>
      <c r="AG575">
        <f>BN575*AU575*(BI575-BH575*(1000-AU575*BK575)/(1000-AU575*BJ575))/(100*BB575)</f>
        <v>0</v>
      </c>
      <c r="AH575">
        <f>1000*BN575*AU575*(BJ575-BK575)/(100*BB575*(1000-AU575*BJ575))</f>
        <v>0</v>
      </c>
      <c r="AI575">
        <f>(AJ575 - AK575 - BO575*1E3/(8.314*(BQ575+273.15)) * AM575/BN575 * AL575) * BN575/(100*BB575) * (1000 - BK575)/1000</f>
        <v>0</v>
      </c>
      <c r="AJ575">
        <v>1700.90134230954</v>
      </c>
      <c r="AK575">
        <v>1658.37418181818</v>
      </c>
      <c r="AL575">
        <v>3.49164985790116</v>
      </c>
      <c r="AM575">
        <v>66.8780440013379</v>
      </c>
      <c r="AN575">
        <f>(AP575 - AO575 + BO575*1E3/(8.314*(BQ575+273.15)) * AR575/BN575 * AQ575) * BN575/(100*BB575) * 1000/(1000 - AP575)</f>
        <v>0</v>
      </c>
      <c r="AO575">
        <v>24.3688984735581</v>
      </c>
      <c r="AP575">
        <v>25.0441881118881</v>
      </c>
      <c r="AQ575">
        <v>-1.06715486422687e-05</v>
      </c>
      <c r="AR575">
        <v>78.9649868564254</v>
      </c>
      <c r="AS575">
        <v>36</v>
      </c>
      <c r="AT575">
        <v>7</v>
      </c>
      <c r="AU575">
        <f>IF(AS575*$H$13&gt;=AW575,1.0,(AW575/(AW575-AS575*$H$13)))</f>
        <v>0</v>
      </c>
      <c r="AV575">
        <f>(AU575-1)*100</f>
        <v>0</v>
      </c>
      <c r="AW575">
        <f>MAX(0,($B$13+$C$13*BV575)/(1+$D$13*BV575)*BO575/(BQ575+273)*$E$13)</f>
        <v>0</v>
      </c>
      <c r="AX575">
        <f>$B$11*BW575+$C$11*BX575+$F$11*CI575*(1-CL575)</f>
        <v>0</v>
      </c>
      <c r="AY575">
        <f>AX575*AZ575</f>
        <v>0</v>
      </c>
      <c r="AZ575">
        <f>($B$11*$D$9+$C$11*$D$9+$F$11*((CV575+CN575)/MAX(CV575+CN575+CW575, 0.1)*$I$9+CW575/MAX(CV575+CN575+CW575, 0.1)*$J$9))/($B$11+$C$11+$F$11)</f>
        <v>0</v>
      </c>
      <c r="BA575">
        <f>($B$11*$K$9+$C$11*$K$9+$F$11*((CV575+CN575)/MAX(CV575+CN575+CW575, 0.1)*$P$9+CW575/MAX(CV575+CN575+CW575, 0.1)*$Q$9))/($B$11+$C$11+$F$11)</f>
        <v>0</v>
      </c>
      <c r="BB575">
        <v>2.18</v>
      </c>
      <c r="BC575">
        <v>0.5</v>
      </c>
      <c r="BD575" t="s">
        <v>355</v>
      </c>
      <c r="BE575">
        <v>2</v>
      </c>
      <c r="BF575" t="b">
        <v>1</v>
      </c>
      <c r="BG575">
        <v>1656180673.1</v>
      </c>
      <c r="BH575">
        <v>1593.14259259259</v>
      </c>
      <c r="BI575">
        <v>1645.35555555556</v>
      </c>
      <c r="BJ575">
        <v>25.0346777777778</v>
      </c>
      <c r="BK575">
        <v>24.3543037037037</v>
      </c>
      <c r="BL575">
        <v>1589.63481481482</v>
      </c>
      <c r="BM575">
        <v>24.9831185185185</v>
      </c>
      <c r="BN575">
        <v>500.025925925926</v>
      </c>
      <c r="BO575">
        <v>76.3092703703704</v>
      </c>
      <c r="BP575">
        <v>0.100021962962963</v>
      </c>
      <c r="BQ575">
        <v>28.265237037037</v>
      </c>
      <c r="BR575">
        <v>28.5910740740741</v>
      </c>
      <c r="BS575">
        <v>999.9</v>
      </c>
      <c r="BT575">
        <v>0</v>
      </c>
      <c r="BU575">
        <v>0</v>
      </c>
      <c r="BV575">
        <v>9984.97666666667</v>
      </c>
      <c r="BW575">
        <v>0</v>
      </c>
      <c r="BX575">
        <v>2268.57222222222</v>
      </c>
      <c r="BY575">
        <v>-52.2130740740741</v>
      </c>
      <c r="BZ575">
        <v>1634.05111111111</v>
      </c>
      <c r="CA575">
        <v>1686.42851851852</v>
      </c>
      <c r="CB575">
        <v>0.680375148148148</v>
      </c>
      <c r="CC575">
        <v>1645.35555555556</v>
      </c>
      <c r="CD575">
        <v>24.3543037037037</v>
      </c>
      <c r="CE575">
        <v>1.91037814814815</v>
      </c>
      <c r="CF575">
        <v>1.85845851851852</v>
      </c>
      <c r="CG575">
        <v>16.7204518518519</v>
      </c>
      <c r="CH575">
        <v>16.2873481481481</v>
      </c>
      <c r="CI575">
        <v>2000.0062962963</v>
      </c>
      <c r="CJ575">
        <v>0.979994888888889</v>
      </c>
      <c r="CK575">
        <v>0.0200049148148148</v>
      </c>
      <c r="CL575">
        <v>0</v>
      </c>
      <c r="CM575">
        <v>2.48158148148148</v>
      </c>
      <c r="CN575">
        <v>0</v>
      </c>
      <c r="CO575">
        <v>3010.55740740741</v>
      </c>
      <c r="CP575">
        <v>16705.437037037</v>
      </c>
      <c r="CQ575">
        <v>47.9393333333333</v>
      </c>
      <c r="CR575">
        <v>50.7775555555555</v>
      </c>
      <c r="CS575">
        <v>49.0946666666667</v>
      </c>
      <c r="CT575">
        <v>48.1893333333333</v>
      </c>
      <c r="CU575">
        <v>47.25</v>
      </c>
      <c r="CV575">
        <v>1959.9962962963</v>
      </c>
      <c r="CW575">
        <v>40.01</v>
      </c>
      <c r="CX575">
        <v>0</v>
      </c>
      <c r="CY575">
        <v>1656180679.8</v>
      </c>
      <c r="CZ575">
        <v>0</v>
      </c>
      <c r="DA575">
        <v>0</v>
      </c>
      <c r="DB575" t="s">
        <v>356</v>
      </c>
      <c r="DC575">
        <v>1656081796.1</v>
      </c>
      <c r="DD575">
        <v>1656081786.6</v>
      </c>
      <c r="DE575">
        <v>0</v>
      </c>
      <c r="DF575">
        <v>0.447</v>
      </c>
      <c r="DG575">
        <v>0.012</v>
      </c>
      <c r="DH575">
        <v>1.816</v>
      </c>
      <c r="DI575">
        <v>-0.091</v>
      </c>
      <c r="DJ575">
        <v>420</v>
      </c>
      <c r="DK575">
        <v>13</v>
      </c>
      <c r="DL575">
        <v>0.64</v>
      </c>
      <c r="DM575">
        <v>0.22</v>
      </c>
      <c r="DN575">
        <v>-52.200975</v>
      </c>
      <c r="DO575">
        <v>-0.867323076922929</v>
      </c>
      <c r="DP575">
        <v>0.147384043827682</v>
      </c>
      <c r="DQ575">
        <v>0</v>
      </c>
      <c r="DR575">
        <v>0.693587025</v>
      </c>
      <c r="DS575">
        <v>-0.244103493433396</v>
      </c>
      <c r="DT575">
        <v>0.0263250552131306</v>
      </c>
      <c r="DU575">
        <v>0</v>
      </c>
      <c r="DV575">
        <v>0</v>
      </c>
      <c r="DW575">
        <v>2</v>
      </c>
      <c r="DX575" t="s">
        <v>357</v>
      </c>
      <c r="DY575">
        <v>2.79743</v>
      </c>
      <c r="DZ575">
        <v>2.71624</v>
      </c>
      <c r="EA575">
        <v>0.188144</v>
      </c>
      <c r="EB575">
        <v>0.19152</v>
      </c>
      <c r="EC575">
        <v>0.0889303</v>
      </c>
      <c r="ED575">
        <v>0.0865524</v>
      </c>
      <c r="EE575">
        <v>22547.1</v>
      </c>
      <c r="EF575">
        <v>19509.8</v>
      </c>
      <c r="EG575">
        <v>24903</v>
      </c>
      <c r="EH575">
        <v>23539.3</v>
      </c>
      <c r="EI575">
        <v>38817.8</v>
      </c>
      <c r="EJ575">
        <v>35644</v>
      </c>
      <c r="EK575">
        <v>45120</v>
      </c>
      <c r="EL575">
        <v>42062.6</v>
      </c>
      <c r="EM575">
        <v>1.6582</v>
      </c>
      <c r="EN575">
        <v>2.0582</v>
      </c>
      <c r="EO575">
        <v>-0.0649579</v>
      </c>
      <c r="EP575">
        <v>0</v>
      </c>
      <c r="EQ575">
        <v>29.6511</v>
      </c>
      <c r="ER575">
        <v>999.9</v>
      </c>
      <c r="ES575">
        <v>26.462</v>
      </c>
      <c r="ET575">
        <v>42.379</v>
      </c>
      <c r="EU575">
        <v>29.1584</v>
      </c>
      <c r="EV575">
        <v>53.2085</v>
      </c>
      <c r="EW575">
        <v>33.3894</v>
      </c>
      <c r="EX575">
        <v>2</v>
      </c>
      <c r="EY575">
        <v>0.625808</v>
      </c>
      <c r="EZ575">
        <v>5.74608</v>
      </c>
      <c r="FA575">
        <v>20.1478</v>
      </c>
      <c r="FB575">
        <v>5.23197</v>
      </c>
      <c r="FC575">
        <v>11.992</v>
      </c>
      <c r="FD575">
        <v>4.95545</v>
      </c>
      <c r="FE575">
        <v>3.30382</v>
      </c>
      <c r="FF575">
        <v>9999</v>
      </c>
      <c r="FG575">
        <v>313.9</v>
      </c>
      <c r="FH575">
        <v>3969.5</v>
      </c>
      <c r="FI575">
        <v>9999</v>
      </c>
      <c r="FJ575">
        <v>1.86813</v>
      </c>
      <c r="FK575">
        <v>1.86401</v>
      </c>
      <c r="FL575">
        <v>1.87134</v>
      </c>
      <c r="FM575">
        <v>1.86261</v>
      </c>
      <c r="FN575">
        <v>1.86188</v>
      </c>
      <c r="FO575">
        <v>1.86821</v>
      </c>
      <c r="FP575">
        <v>1.85837</v>
      </c>
      <c r="FQ575">
        <v>1.86449</v>
      </c>
      <c r="FR575">
        <v>5</v>
      </c>
      <c r="FS575">
        <v>0</v>
      </c>
      <c r="FT575">
        <v>0</v>
      </c>
      <c r="FU575">
        <v>0</v>
      </c>
      <c r="FV575" t="s">
        <v>358</v>
      </c>
      <c r="FW575" t="s">
        <v>359</v>
      </c>
      <c r="FX575" t="s">
        <v>360</v>
      </c>
      <c r="FY575" t="s">
        <v>360</v>
      </c>
      <c r="FZ575" t="s">
        <v>360</v>
      </c>
      <c r="GA575" t="s">
        <v>360</v>
      </c>
      <c r="GB575">
        <v>0</v>
      </c>
      <c r="GC575">
        <v>100</v>
      </c>
      <c r="GD575">
        <v>100</v>
      </c>
      <c r="GE575">
        <v>3.59</v>
      </c>
      <c r="GF575">
        <v>0.0515</v>
      </c>
      <c r="GG575">
        <v>0.394990895927804</v>
      </c>
      <c r="GH575">
        <v>0.00311535208462502</v>
      </c>
      <c r="GI575">
        <v>-2.16445174003142e-06</v>
      </c>
      <c r="GJ575">
        <v>9.0383515404126e-10</v>
      </c>
      <c r="GK575">
        <v>0.0515542376217994</v>
      </c>
      <c r="GL575">
        <v>0</v>
      </c>
      <c r="GM575">
        <v>0</v>
      </c>
      <c r="GN575">
        <v>0</v>
      </c>
      <c r="GO575">
        <v>18</v>
      </c>
      <c r="GP575">
        <v>2154</v>
      </c>
      <c r="GQ575">
        <v>2</v>
      </c>
      <c r="GR575">
        <v>17</v>
      </c>
      <c r="GS575">
        <v>1648.1</v>
      </c>
      <c r="GT575">
        <v>1648.2</v>
      </c>
      <c r="GU575">
        <v>3.94653</v>
      </c>
      <c r="GV575">
        <v>2.34985</v>
      </c>
      <c r="GW575">
        <v>1.99829</v>
      </c>
      <c r="GX575">
        <v>2.65747</v>
      </c>
      <c r="GY575">
        <v>2.09351</v>
      </c>
      <c r="GZ575">
        <v>2.39258</v>
      </c>
      <c r="HA575">
        <v>46.24</v>
      </c>
      <c r="HB575">
        <v>13.9744</v>
      </c>
      <c r="HC575">
        <v>18</v>
      </c>
      <c r="HD575">
        <v>400.99</v>
      </c>
      <c r="HE575">
        <v>673.826</v>
      </c>
      <c r="HF575">
        <v>23.0007</v>
      </c>
      <c r="HG575">
        <v>35.0668</v>
      </c>
      <c r="HH575">
        <v>30.0008</v>
      </c>
      <c r="HI575">
        <v>34.8228</v>
      </c>
      <c r="HJ575">
        <v>34.8097</v>
      </c>
      <c r="HK575">
        <v>78.97</v>
      </c>
      <c r="HL575">
        <v>12.7034</v>
      </c>
      <c r="HM575">
        <v>2.18951</v>
      </c>
      <c r="HN575">
        <v>23</v>
      </c>
      <c r="HO575">
        <v>1693.97</v>
      </c>
      <c r="HP575">
        <v>24.4389</v>
      </c>
      <c r="HQ575">
        <v>95.4192</v>
      </c>
      <c r="HR575">
        <v>98.8311</v>
      </c>
    </row>
    <row r="576" spans="1:226">
      <c r="A576">
        <v>560</v>
      </c>
      <c r="B576">
        <v>1656180685.6</v>
      </c>
      <c r="C576">
        <v>10889.0999999046</v>
      </c>
      <c r="D576" t="s">
        <v>1483</v>
      </c>
      <c r="E576" t="s">
        <v>1484</v>
      </c>
      <c r="F576">
        <v>5</v>
      </c>
      <c r="G576" t="s">
        <v>1286</v>
      </c>
      <c r="H576" t="s">
        <v>354</v>
      </c>
      <c r="I576">
        <v>1656180677.81429</v>
      </c>
      <c r="J576">
        <f>(K576)/1000</f>
        <v>0</v>
      </c>
      <c r="K576">
        <f>IF(BF576, AN576, AH576)</f>
        <v>0</v>
      </c>
      <c r="L576">
        <f>IF(BF576, AI576, AG576)</f>
        <v>0</v>
      </c>
      <c r="M576">
        <f>BH576 - IF(AU576&gt;1, L576*BB576*100.0/(AW576*BV576), 0)</f>
        <v>0</v>
      </c>
      <c r="N576">
        <f>((T576-J576/2)*M576-L576)/(T576+J576/2)</f>
        <v>0</v>
      </c>
      <c r="O576">
        <f>N576*(BO576+BP576)/1000.0</f>
        <v>0</v>
      </c>
      <c r="P576">
        <f>(BH576 - IF(AU576&gt;1, L576*BB576*100.0/(AW576*BV576), 0))*(BO576+BP576)/1000.0</f>
        <v>0</v>
      </c>
      <c r="Q576">
        <f>2.0/((1/S576-1/R576)+SIGN(S576)*SQRT((1/S576-1/R576)*(1/S576-1/R576) + 4*BC576/((BC576+1)*(BC576+1))*(2*1/S576*1/R576-1/R576*1/R576)))</f>
        <v>0</v>
      </c>
      <c r="R576">
        <f>IF(LEFT(BD576,1)&lt;&gt;"0",IF(LEFT(BD576,1)="1",3.0,BE576),$D$5+$E$5*(BV576*BO576/($K$5*1000))+$F$5*(BV576*BO576/($K$5*1000))*MAX(MIN(BB576,$J$5),$I$5)*MAX(MIN(BB576,$J$5),$I$5)+$G$5*MAX(MIN(BB576,$J$5),$I$5)*(BV576*BO576/($K$5*1000))+$H$5*(BV576*BO576/($K$5*1000))*(BV576*BO576/($K$5*1000)))</f>
        <v>0</v>
      </c>
      <c r="S576">
        <f>J576*(1000-(1000*0.61365*exp(17.502*W576/(240.97+W576))/(BO576+BP576)+BJ576)/2)/(1000*0.61365*exp(17.502*W576/(240.97+W576))/(BO576+BP576)-BJ576)</f>
        <v>0</v>
      </c>
      <c r="T576">
        <f>1/((BC576+1)/(Q576/1.6)+1/(R576/1.37)) + BC576/((BC576+1)/(Q576/1.6) + BC576/(R576/1.37))</f>
        <v>0</v>
      </c>
      <c r="U576">
        <f>(AX576*BA576)</f>
        <v>0</v>
      </c>
      <c r="V576">
        <f>(BQ576+(U576+2*0.95*5.67E-8*(((BQ576+$B$7)+273)^4-(BQ576+273)^4)-44100*J576)/(1.84*29.3*R576+8*0.95*5.67E-8*(BQ576+273)^3))</f>
        <v>0</v>
      </c>
      <c r="W576">
        <f>($C$7*BR576+$D$7*BS576+$E$7*V576)</f>
        <v>0</v>
      </c>
      <c r="X576">
        <f>0.61365*exp(17.502*W576/(240.97+W576))</f>
        <v>0</v>
      </c>
      <c r="Y576">
        <f>(Z576/AA576*100)</f>
        <v>0</v>
      </c>
      <c r="Z576">
        <f>BJ576*(BO576+BP576)/1000</f>
        <v>0</v>
      </c>
      <c r="AA576">
        <f>0.61365*exp(17.502*BQ576/(240.97+BQ576))</f>
        <v>0</v>
      </c>
      <c r="AB576">
        <f>(X576-BJ576*(BO576+BP576)/1000)</f>
        <v>0</v>
      </c>
      <c r="AC576">
        <f>(-J576*44100)</f>
        <v>0</v>
      </c>
      <c r="AD576">
        <f>2*29.3*R576*0.92*(BQ576-W576)</f>
        <v>0</v>
      </c>
      <c r="AE576">
        <f>2*0.95*5.67E-8*(((BQ576+$B$7)+273)^4-(W576+273)^4)</f>
        <v>0</v>
      </c>
      <c r="AF576">
        <f>U576+AE576+AC576+AD576</f>
        <v>0</v>
      </c>
      <c r="AG576">
        <f>BN576*AU576*(BI576-BH576*(1000-AU576*BK576)/(1000-AU576*BJ576))/(100*BB576)</f>
        <v>0</v>
      </c>
      <c r="AH576">
        <f>1000*BN576*AU576*(BJ576-BK576)/(100*BB576*(1000-AU576*BJ576))</f>
        <v>0</v>
      </c>
      <c r="AI576">
        <f>(AJ576 - AK576 - BO576*1E3/(8.314*(BQ576+273.15)) * AM576/BN576 * AL576) * BN576/(100*BB576) * (1000 - BK576)/1000</f>
        <v>0</v>
      </c>
      <c r="AJ576">
        <v>1718.05315220001</v>
      </c>
      <c r="AK576">
        <v>1675.63533333333</v>
      </c>
      <c r="AL576">
        <v>3.44985248099945</v>
      </c>
      <c r="AM576">
        <v>66.8780440013379</v>
      </c>
      <c r="AN576">
        <f>(AP576 - AO576 + BO576*1E3/(8.314*(BQ576+273.15)) * AR576/BN576 * AQ576) * BN576/(100*BB576) * 1000/(1000 - AP576)</f>
        <v>0</v>
      </c>
      <c r="AO576">
        <v>24.3715176391119</v>
      </c>
      <c r="AP576">
        <v>25.0421965034965</v>
      </c>
      <c r="AQ576">
        <v>1.1839709753167e-05</v>
      </c>
      <c r="AR576">
        <v>78.9649868564254</v>
      </c>
      <c r="AS576">
        <v>36</v>
      </c>
      <c r="AT576">
        <v>7</v>
      </c>
      <c r="AU576">
        <f>IF(AS576*$H$13&gt;=AW576,1.0,(AW576/(AW576-AS576*$H$13)))</f>
        <v>0</v>
      </c>
      <c r="AV576">
        <f>(AU576-1)*100</f>
        <v>0</v>
      </c>
      <c r="AW576">
        <f>MAX(0,($B$13+$C$13*BV576)/(1+$D$13*BV576)*BO576/(BQ576+273)*$E$13)</f>
        <v>0</v>
      </c>
      <c r="AX576">
        <f>$B$11*BW576+$C$11*BX576+$F$11*CI576*(1-CL576)</f>
        <v>0</v>
      </c>
      <c r="AY576">
        <f>AX576*AZ576</f>
        <v>0</v>
      </c>
      <c r="AZ576">
        <f>($B$11*$D$9+$C$11*$D$9+$F$11*((CV576+CN576)/MAX(CV576+CN576+CW576, 0.1)*$I$9+CW576/MAX(CV576+CN576+CW576, 0.1)*$J$9))/($B$11+$C$11+$F$11)</f>
        <v>0</v>
      </c>
      <c r="BA576">
        <f>($B$11*$K$9+$C$11*$K$9+$F$11*((CV576+CN576)/MAX(CV576+CN576+CW576, 0.1)*$P$9+CW576/MAX(CV576+CN576+CW576, 0.1)*$Q$9))/($B$11+$C$11+$F$11)</f>
        <v>0</v>
      </c>
      <c r="BB576">
        <v>2.18</v>
      </c>
      <c r="BC576">
        <v>0.5</v>
      </c>
      <c r="BD576" t="s">
        <v>355</v>
      </c>
      <c r="BE576">
        <v>2</v>
      </c>
      <c r="BF576" t="b">
        <v>1</v>
      </c>
      <c r="BG576">
        <v>1656180677.81429</v>
      </c>
      <c r="BH576">
        <v>1609.05928571429</v>
      </c>
      <c r="BI576">
        <v>1661.31571428571</v>
      </c>
      <c r="BJ576">
        <v>25.0403964285714</v>
      </c>
      <c r="BK576">
        <v>24.3688321428571</v>
      </c>
      <c r="BL576">
        <v>1605.50178571429</v>
      </c>
      <c r="BM576">
        <v>24.9888321428571</v>
      </c>
      <c r="BN576">
        <v>499.998285714286</v>
      </c>
      <c r="BO576">
        <v>76.30925</v>
      </c>
      <c r="BP576">
        <v>0.0999675428571428</v>
      </c>
      <c r="BQ576">
        <v>28.2689107142857</v>
      </c>
      <c r="BR576">
        <v>28.5924642857143</v>
      </c>
      <c r="BS576">
        <v>999.9</v>
      </c>
      <c r="BT576">
        <v>0</v>
      </c>
      <c r="BU576">
        <v>0</v>
      </c>
      <c r="BV576">
        <v>9989.73285714286</v>
      </c>
      <c r="BW576">
        <v>0</v>
      </c>
      <c r="BX576">
        <v>2269.13321428571</v>
      </c>
      <c r="BY576">
        <v>-52.2558107142857</v>
      </c>
      <c r="BZ576">
        <v>1650.3875</v>
      </c>
      <c r="CA576">
        <v>1702.81214285714</v>
      </c>
      <c r="CB576">
        <v>0.671560607142857</v>
      </c>
      <c r="CC576">
        <v>1661.31571428571</v>
      </c>
      <c r="CD576">
        <v>24.3688321428571</v>
      </c>
      <c r="CE576">
        <v>1.91081285714286</v>
      </c>
      <c r="CF576">
        <v>1.85956714285714</v>
      </c>
      <c r="CG576">
        <v>16.7240392857143</v>
      </c>
      <c r="CH576">
        <v>16.2967035714286</v>
      </c>
      <c r="CI576">
        <v>2000.00785714286</v>
      </c>
      <c r="CJ576">
        <v>0.979994785714286</v>
      </c>
      <c r="CK576">
        <v>0.0200050214285714</v>
      </c>
      <c r="CL576">
        <v>0</v>
      </c>
      <c r="CM576">
        <v>2.44605714285714</v>
      </c>
      <c r="CN576">
        <v>0</v>
      </c>
      <c r="CO576">
        <v>3011.02928571429</v>
      </c>
      <c r="CP576">
        <v>16705.4535714286</v>
      </c>
      <c r="CQ576">
        <v>47.94825</v>
      </c>
      <c r="CR576">
        <v>50.7876428571428</v>
      </c>
      <c r="CS576">
        <v>49.10925</v>
      </c>
      <c r="CT576">
        <v>48.18925</v>
      </c>
      <c r="CU576">
        <v>47.2544285714286</v>
      </c>
      <c r="CV576">
        <v>1959.9975</v>
      </c>
      <c r="CW576">
        <v>40.0103571428571</v>
      </c>
      <c r="CX576">
        <v>0</v>
      </c>
      <c r="CY576">
        <v>1656180684.6</v>
      </c>
      <c r="CZ576">
        <v>0</v>
      </c>
      <c r="DA576">
        <v>0</v>
      </c>
      <c r="DB576" t="s">
        <v>356</v>
      </c>
      <c r="DC576">
        <v>1656081796.1</v>
      </c>
      <c r="DD576">
        <v>1656081786.6</v>
      </c>
      <c r="DE576">
        <v>0</v>
      </c>
      <c r="DF576">
        <v>0.447</v>
      </c>
      <c r="DG576">
        <v>0.012</v>
      </c>
      <c r="DH576">
        <v>1.816</v>
      </c>
      <c r="DI576">
        <v>-0.091</v>
      </c>
      <c r="DJ576">
        <v>420</v>
      </c>
      <c r="DK576">
        <v>13</v>
      </c>
      <c r="DL576">
        <v>0.64</v>
      </c>
      <c r="DM576">
        <v>0.22</v>
      </c>
      <c r="DN576">
        <v>-52.1892325</v>
      </c>
      <c r="DO576">
        <v>-0.430816885553386</v>
      </c>
      <c r="DP576">
        <v>0.150998411229225</v>
      </c>
      <c r="DQ576">
        <v>0</v>
      </c>
      <c r="DR576">
        <v>0.681643325</v>
      </c>
      <c r="DS576">
        <v>-0.134029699812383</v>
      </c>
      <c r="DT576">
        <v>0.0181360883949482</v>
      </c>
      <c r="DU576">
        <v>0</v>
      </c>
      <c r="DV576">
        <v>0</v>
      </c>
      <c r="DW576">
        <v>2</v>
      </c>
      <c r="DX576" t="s">
        <v>357</v>
      </c>
      <c r="DY576">
        <v>2.79713</v>
      </c>
      <c r="DZ576">
        <v>2.71648</v>
      </c>
      <c r="EA576">
        <v>0.189309</v>
      </c>
      <c r="EB576">
        <v>0.19267</v>
      </c>
      <c r="EC576">
        <v>0.0889205</v>
      </c>
      <c r="ED576">
        <v>0.0865586</v>
      </c>
      <c r="EE576">
        <v>22514.2</v>
      </c>
      <c r="EF576">
        <v>19481.7</v>
      </c>
      <c r="EG576">
        <v>24902.6</v>
      </c>
      <c r="EH576">
        <v>23539</v>
      </c>
      <c r="EI576">
        <v>38817.7</v>
      </c>
      <c r="EJ576">
        <v>35643.5</v>
      </c>
      <c r="EK576">
        <v>45119.3</v>
      </c>
      <c r="EL576">
        <v>42062.2</v>
      </c>
      <c r="EM576">
        <v>1.658</v>
      </c>
      <c r="EN576">
        <v>2.05815</v>
      </c>
      <c r="EO576">
        <v>-0.0654981</v>
      </c>
      <c r="EP576">
        <v>0</v>
      </c>
      <c r="EQ576">
        <v>29.6604</v>
      </c>
      <c r="ER576">
        <v>999.9</v>
      </c>
      <c r="ES576">
        <v>26.462</v>
      </c>
      <c r="ET576">
        <v>42.389</v>
      </c>
      <c r="EU576">
        <v>29.179</v>
      </c>
      <c r="EV576">
        <v>53.2184</v>
      </c>
      <c r="EW576">
        <v>33.5016</v>
      </c>
      <c r="EX576">
        <v>2</v>
      </c>
      <c r="EY576">
        <v>0.626557</v>
      </c>
      <c r="EZ576">
        <v>5.74248</v>
      </c>
      <c r="FA576">
        <v>20.1481</v>
      </c>
      <c r="FB576">
        <v>5.23182</v>
      </c>
      <c r="FC576">
        <v>11.9921</v>
      </c>
      <c r="FD576">
        <v>4.9553</v>
      </c>
      <c r="FE576">
        <v>3.30385</v>
      </c>
      <c r="FF576">
        <v>9999</v>
      </c>
      <c r="FG576">
        <v>313.9</v>
      </c>
      <c r="FH576">
        <v>3969.5</v>
      </c>
      <c r="FI576">
        <v>9999</v>
      </c>
      <c r="FJ576">
        <v>1.86813</v>
      </c>
      <c r="FK576">
        <v>1.86401</v>
      </c>
      <c r="FL576">
        <v>1.87134</v>
      </c>
      <c r="FM576">
        <v>1.86259</v>
      </c>
      <c r="FN576">
        <v>1.86188</v>
      </c>
      <c r="FO576">
        <v>1.86819</v>
      </c>
      <c r="FP576">
        <v>1.85837</v>
      </c>
      <c r="FQ576">
        <v>1.8645</v>
      </c>
      <c r="FR576">
        <v>5</v>
      </c>
      <c r="FS576">
        <v>0</v>
      </c>
      <c r="FT576">
        <v>0</v>
      </c>
      <c r="FU576">
        <v>0</v>
      </c>
      <c r="FV576" t="s">
        <v>358</v>
      </c>
      <c r="FW576" t="s">
        <v>359</v>
      </c>
      <c r="FX576" t="s">
        <v>360</v>
      </c>
      <c r="FY576" t="s">
        <v>360</v>
      </c>
      <c r="FZ576" t="s">
        <v>360</v>
      </c>
      <c r="GA576" t="s">
        <v>360</v>
      </c>
      <c r="GB576">
        <v>0</v>
      </c>
      <c r="GC576">
        <v>100</v>
      </c>
      <c r="GD576">
        <v>100</v>
      </c>
      <c r="GE576">
        <v>3.64</v>
      </c>
      <c r="GF576">
        <v>0.0515</v>
      </c>
      <c r="GG576">
        <v>0.394990895927804</v>
      </c>
      <c r="GH576">
        <v>0.00311535208462502</v>
      </c>
      <c r="GI576">
        <v>-2.16445174003142e-06</v>
      </c>
      <c r="GJ576">
        <v>9.0383515404126e-10</v>
      </c>
      <c r="GK576">
        <v>0.0515542376217994</v>
      </c>
      <c r="GL576">
        <v>0</v>
      </c>
      <c r="GM576">
        <v>0</v>
      </c>
      <c r="GN576">
        <v>0</v>
      </c>
      <c r="GO576">
        <v>18</v>
      </c>
      <c r="GP576">
        <v>2154</v>
      </c>
      <c r="GQ576">
        <v>2</v>
      </c>
      <c r="GR576">
        <v>17</v>
      </c>
      <c r="GS576">
        <v>1648.2</v>
      </c>
      <c r="GT576">
        <v>1648.3</v>
      </c>
      <c r="GU576">
        <v>3.97827</v>
      </c>
      <c r="GV576">
        <v>2.32178</v>
      </c>
      <c r="GW576">
        <v>1.99829</v>
      </c>
      <c r="GX576">
        <v>2.65747</v>
      </c>
      <c r="GY576">
        <v>2.09351</v>
      </c>
      <c r="GZ576">
        <v>2.40112</v>
      </c>
      <c r="HA576">
        <v>46.24</v>
      </c>
      <c r="HB576">
        <v>13.9744</v>
      </c>
      <c r="HC576">
        <v>18</v>
      </c>
      <c r="HD576">
        <v>400.922</v>
      </c>
      <c r="HE576">
        <v>673.867</v>
      </c>
      <c r="HF576">
        <v>22.9997</v>
      </c>
      <c r="HG576">
        <v>35.0749</v>
      </c>
      <c r="HH576">
        <v>30.0008</v>
      </c>
      <c r="HI576">
        <v>34.8307</v>
      </c>
      <c r="HJ576">
        <v>34.8176</v>
      </c>
      <c r="HK576">
        <v>79.5783</v>
      </c>
      <c r="HL576">
        <v>12.7034</v>
      </c>
      <c r="HM576">
        <v>2.18951</v>
      </c>
      <c r="HN576">
        <v>23</v>
      </c>
      <c r="HO576">
        <v>1707.4</v>
      </c>
      <c r="HP576">
        <v>24.4598</v>
      </c>
      <c r="HQ576">
        <v>95.4177</v>
      </c>
      <c r="HR576">
        <v>98.83</v>
      </c>
    </row>
    <row r="577" spans="1:226">
      <c r="A577">
        <v>561</v>
      </c>
      <c r="B577">
        <v>1656180690.6</v>
      </c>
      <c r="C577">
        <v>10894.0999999046</v>
      </c>
      <c r="D577" t="s">
        <v>1485</v>
      </c>
      <c r="E577" t="s">
        <v>1486</v>
      </c>
      <c r="F577">
        <v>5</v>
      </c>
      <c r="G577" t="s">
        <v>1286</v>
      </c>
      <c r="H577" t="s">
        <v>354</v>
      </c>
      <c r="I577">
        <v>1656180683.1</v>
      </c>
      <c r="J577">
        <f>(K577)/1000</f>
        <v>0</v>
      </c>
      <c r="K577">
        <f>IF(BF577, AN577, AH577)</f>
        <v>0</v>
      </c>
      <c r="L577">
        <f>IF(BF577, AI577, AG577)</f>
        <v>0</v>
      </c>
      <c r="M577">
        <f>BH577 - IF(AU577&gt;1, L577*BB577*100.0/(AW577*BV577), 0)</f>
        <v>0</v>
      </c>
      <c r="N577">
        <f>((T577-J577/2)*M577-L577)/(T577+J577/2)</f>
        <v>0</v>
      </c>
      <c r="O577">
        <f>N577*(BO577+BP577)/1000.0</f>
        <v>0</v>
      </c>
      <c r="P577">
        <f>(BH577 - IF(AU577&gt;1, L577*BB577*100.0/(AW577*BV577), 0))*(BO577+BP577)/1000.0</f>
        <v>0</v>
      </c>
      <c r="Q577">
        <f>2.0/((1/S577-1/R577)+SIGN(S577)*SQRT((1/S577-1/R577)*(1/S577-1/R577) + 4*BC577/((BC577+1)*(BC577+1))*(2*1/S577*1/R577-1/R577*1/R577)))</f>
        <v>0</v>
      </c>
      <c r="R577">
        <f>IF(LEFT(BD577,1)&lt;&gt;"0",IF(LEFT(BD577,1)="1",3.0,BE577),$D$5+$E$5*(BV577*BO577/($K$5*1000))+$F$5*(BV577*BO577/($K$5*1000))*MAX(MIN(BB577,$J$5),$I$5)*MAX(MIN(BB577,$J$5),$I$5)+$G$5*MAX(MIN(BB577,$J$5),$I$5)*(BV577*BO577/($K$5*1000))+$H$5*(BV577*BO577/($K$5*1000))*(BV577*BO577/($K$5*1000)))</f>
        <v>0</v>
      </c>
      <c r="S577">
        <f>J577*(1000-(1000*0.61365*exp(17.502*W577/(240.97+W577))/(BO577+BP577)+BJ577)/2)/(1000*0.61365*exp(17.502*W577/(240.97+W577))/(BO577+BP577)-BJ577)</f>
        <v>0</v>
      </c>
      <c r="T577">
        <f>1/((BC577+1)/(Q577/1.6)+1/(R577/1.37)) + BC577/((BC577+1)/(Q577/1.6) + BC577/(R577/1.37))</f>
        <v>0</v>
      </c>
      <c r="U577">
        <f>(AX577*BA577)</f>
        <v>0</v>
      </c>
      <c r="V577">
        <f>(BQ577+(U577+2*0.95*5.67E-8*(((BQ577+$B$7)+273)^4-(BQ577+273)^4)-44100*J577)/(1.84*29.3*R577+8*0.95*5.67E-8*(BQ577+273)^3))</f>
        <v>0</v>
      </c>
      <c r="W577">
        <f>($C$7*BR577+$D$7*BS577+$E$7*V577)</f>
        <v>0</v>
      </c>
      <c r="X577">
        <f>0.61365*exp(17.502*W577/(240.97+W577))</f>
        <v>0</v>
      </c>
      <c r="Y577">
        <f>(Z577/AA577*100)</f>
        <v>0</v>
      </c>
      <c r="Z577">
        <f>BJ577*(BO577+BP577)/1000</f>
        <v>0</v>
      </c>
      <c r="AA577">
        <f>0.61365*exp(17.502*BQ577/(240.97+BQ577))</f>
        <v>0</v>
      </c>
      <c r="AB577">
        <f>(X577-BJ577*(BO577+BP577)/1000)</f>
        <v>0</v>
      </c>
      <c r="AC577">
        <f>(-J577*44100)</f>
        <v>0</v>
      </c>
      <c r="AD577">
        <f>2*29.3*R577*0.92*(BQ577-W577)</f>
        <v>0</v>
      </c>
      <c r="AE577">
        <f>2*0.95*5.67E-8*(((BQ577+$B$7)+273)^4-(W577+273)^4)</f>
        <v>0</v>
      </c>
      <c r="AF577">
        <f>U577+AE577+AC577+AD577</f>
        <v>0</v>
      </c>
      <c r="AG577">
        <f>BN577*AU577*(BI577-BH577*(1000-AU577*BK577)/(1000-AU577*BJ577))/(100*BB577)</f>
        <v>0</v>
      </c>
      <c r="AH577">
        <f>1000*BN577*AU577*(BJ577-BK577)/(100*BB577*(1000-AU577*BJ577))</f>
        <v>0</v>
      </c>
      <c r="AI577">
        <f>(AJ577 - AK577 - BO577*1E3/(8.314*(BQ577+273.15)) * AM577/BN577 * AL577) * BN577/(100*BB577) * (1000 - BK577)/1000</f>
        <v>0</v>
      </c>
      <c r="AJ577">
        <v>1735.43991356143</v>
      </c>
      <c r="AK577">
        <v>1692.97951515151</v>
      </c>
      <c r="AL577">
        <v>3.47903017082151</v>
      </c>
      <c r="AM577">
        <v>66.8780440013379</v>
      </c>
      <c r="AN577">
        <f>(AP577 - AO577 + BO577*1E3/(8.314*(BQ577+273.15)) * AR577/BN577 * AQ577) * BN577/(100*BB577) * 1000/(1000 - AP577)</f>
        <v>0</v>
      </c>
      <c r="AO577">
        <v>24.3731400450475</v>
      </c>
      <c r="AP577">
        <v>25.0378090909091</v>
      </c>
      <c r="AQ577">
        <v>-2.96109089979677e-05</v>
      </c>
      <c r="AR577">
        <v>78.9649868564254</v>
      </c>
      <c r="AS577">
        <v>36</v>
      </c>
      <c r="AT577">
        <v>7</v>
      </c>
      <c r="AU577">
        <f>IF(AS577*$H$13&gt;=AW577,1.0,(AW577/(AW577-AS577*$H$13)))</f>
        <v>0</v>
      </c>
      <c r="AV577">
        <f>(AU577-1)*100</f>
        <v>0</v>
      </c>
      <c r="AW577">
        <f>MAX(0,($B$13+$C$13*BV577)/(1+$D$13*BV577)*BO577/(BQ577+273)*$E$13)</f>
        <v>0</v>
      </c>
      <c r="AX577">
        <f>$B$11*BW577+$C$11*BX577+$F$11*CI577*(1-CL577)</f>
        <v>0</v>
      </c>
      <c r="AY577">
        <f>AX577*AZ577</f>
        <v>0</v>
      </c>
      <c r="AZ577">
        <f>($B$11*$D$9+$C$11*$D$9+$F$11*((CV577+CN577)/MAX(CV577+CN577+CW577, 0.1)*$I$9+CW577/MAX(CV577+CN577+CW577, 0.1)*$J$9))/($B$11+$C$11+$F$11)</f>
        <v>0</v>
      </c>
      <c r="BA577">
        <f>($B$11*$K$9+$C$11*$K$9+$F$11*((CV577+CN577)/MAX(CV577+CN577+CW577, 0.1)*$P$9+CW577/MAX(CV577+CN577+CW577, 0.1)*$Q$9))/($B$11+$C$11+$F$11)</f>
        <v>0</v>
      </c>
      <c r="BB577">
        <v>2.18</v>
      </c>
      <c r="BC577">
        <v>0.5</v>
      </c>
      <c r="BD577" t="s">
        <v>355</v>
      </c>
      <c r="BE577">
        <v>2</v>
      </c>
      <c r="BF577" t="b">
        <v>1</v>
      </c>
      <c r="BG577">
        <v>1656180683.1</v>
      </c>
      <c r="BH577">
        <v>1626.91888888889</v>
      </c>
      <c r="BI577">
        <v>1679.11925925926</v>
      </c>
      <c r="BJ577">
        <v>25.0417259259259</v>
      </c>
      <c r="BK577">
        <v>24.3722259259259</v>
      </c>
      <c r="BL577">
        <v>1623.30333333333</v>
      </c>
      <c r="BM577">
        <v>24.9901740740741</v>
      </c>
      <c r="BN577">
        <v>500.004592592593</v>
      </c>
      <c r="BO577">
        <v>76.3089074074074</v>
      </c>
      <c r="BP577">
        <v>0.100003174074074</v>
      </c>
      <c r="BQ577">
        <v>28.2706518518518</v>
      </c>
      <c r="BR577">
        <v>28.5812777777778</v>
      </c>
      <c r="BS577">
        <v>999.9</v>
      </c>
      <c r="BT577">
        <v>0</v>
      </c>
      <c r="BU577">
        <v>0</v>
      </c>
      <c r="BV577">
        <v>9989.40074074074</v>
      </c>
      <c r="BW577">
        <v>0</v>
      </c>
      <c r="BX577">
        <v>2261.72703703704</v>
      </c>
      <c r="BY577">
        <v>-52.1996037037037</v>
      </c>
      <c r="BZ577">
        <v>1668.70777777778</v>
      </c>
      <c r="CA577">
        <v>1721.06592592593</v>
      </c>
      <c r="CB577">
        <v>0.66950137037037</v>
      </c>
      <c r="CC577">
        <v>1679.11925925926</v>
      </c>
      <c r="CD577">
        <v>24.3722259259259</v>
      </c>
      <c r="CE577">
        <v>1.91090518518519</v>
      </c>
      <c r="CF577">
        <v>1.85981740740741</v>
      </c>
      <c r="CG577">
        <v>16.7248074074074</v>
      </c>
      <c r="CH577">
        <v>16.2988222222222</v>
      </c>
      <c r="CI577">
        <v>2000.00444444444</v>
      </c>
      <c r="CJ577">
        <v>0.979994777777778</v>
      </c>
      <c r="CK577">
        <v>0.0200050296296296</v>
      </c>
      <c r="CL577">
        <v>0</v>
      </c>
      <c r="CM577">
        <v>2.40899259259259</v>
      </c>
      <c r="CN577">
        <v>0</v>
      </c>
      <c r="CO577">
        <v>3012.54481481481</v>
      </c>
      <c r="CP577">
        <v>16705.4333333333</v>
      </c>
      <c r="CQ577">
        <v>47.958</v>
      </c>
      <c r="CR577">
        <v>50.8028148148148</v>
      </c>
      <c r="CS577">
        <v>49.1203333333333</v>
      </c>
      <c r="CT577">
        <v>48.201</v>
      </c>
      <c r="CU577">
        <v>47.2568888888889</v>
      </c>
      <c r="CV577">
        <v>1959.99407407407</v>
      </c>
      <c r="CW577">
        <v>40.0103703703704</v>
      </c>
      <c r="CX577">
        <v>0</v>
      </c>
      <c r="CY577">
        <v>1656180689.4</v>
      </c>
      <c r="CZ577">
        <v>0</v>
      </c>
      <c r="DA577">
        <v>0</v>
      </c>
      <c r="DB577" t="s">
        <v>356</v>
      </c>
      <c r="DC577">
        <v>1656081796.1</v>
      </c>
      <c r="DD577">
        <v>1656081786.6</v>
      </c>
      <c r="DE577">
        <v>0</v>
      </c>
      <c r="DF577">
        <v>0.447</v>
      </c>
      <c r="DG577">
        <v>0.012</v>
      </c>
      <c r="DH577">
        <v>1.816</v>
      </c>
      <c r="DI577">
        <v>-0.091</v>
      </c>
      <c r="DJ577">
        <v>420</v>
      </c>
      <c r="DK577">
        <v>13</v>
      </c>
      <c r="DL577">
        <v>0.64</v>
      </c>
      <c r="DM577">
        <v>0.22</v>
      </c>
      <c r="DN577">
        <v>-52.24456</v>
      </c>
      <c r="DO577">
        <v>0.384785741088268</v>
      </c>
      <c r="DP577">
        <v>0.105291592256932</v>
      </c>
      <c r="DQ577">
        <v>0</v>
      </c>
      <c r="DR577">
        <v>0.670617525</v>
      </c>
      <c r="DS577">
        <v>-0.0153701200750497</v>
      </c>
      <c r="DT577">
        <v>0.00336147330041085</v>
      </c>
      <c r="DU577">
        <v>1</v>
      </c>
      <c r="DV577">
        <v>1</v>
      </c>
      <c r="DW577">
        <v>2</v>
      </c>
      <c r="DX577" t="s">
        <v>375</v>
      </c>
      <c r="DY577">
        <v>2.7972</v>
      </c>
      <c r="DZ577">
        <v>2.71638</v>
      </c>
      <c r="EA577">
        <v>0.190461</v>
      </c>
      <c r="EB577">
        <v>0.193773</v>
      </c>
      <c r="EC577">
        <v>0.088907</v>
      </c>
      <c r="ED577">
        <v>0.0865834</v>
      </c>
      <c r="EE577">
        <v>22481.4</v>
      </c>
      <c r="EF577">
        <v>19454.3</v>
      </c>
      <c r="EG577">
        <v>24901.9</v>
      </c>
      <c r="EH577">
        <v>23538.2</v>
      </c>
      <c r="EI577">
        <v>38817.4</v>
      </c>
      <c r="EJ577">
        <v>35641.4</v>
      </c>
      <c r="EK577">
        <v>45118.4</v>
      </c>
      <c r="EL577">
        <v>42060.9</v>
      </c>
      <c r="EM577">
        <v>1.65785</v>
      </c>
      <c r="EN577">
        <v>2.05813</v>
      </c>
      <c r="EO577">
        <v>-0.0647902</v>
      </c>
      <c r="EP577">
        <v>0</v>
      </c>
      <c r="EQ577">
        <v>29.6634</v>
      </c>
      <c r="ER577">
        <v>999.9</v>
      </c>
      <c r="ES577">
        <v>26.462</v>
      </c>
      <c r="ET577">
        <v>42.389</v>
      </c>
      <c r="EU577">
        <v>29.1756</v>
      </c>
      <c r="EV577">
        <v>53.3784</v>
      </c>
      <c r="EW577">
        <v>33.4655</v>
      </c>
      <c r="EX577">
        <v>2</v>
      </c>
      <c r="EY577">
        <v>0.62735</v>
      </c>
      <c r="EZ577">
        <v>5.73899</v>
      </c>
      <c r="FA577">
        <v>20.1482</v>
      </c>
      <c r="FB577">
        <v>5.23241</v>
      </c>
      <c r="FC577">
        <v>11.992</v>
      </c>
      <c r="FD577">
        <v>4.95545</v>
      </c>
      <c r="FE577">
        <v>3.3039</v>
      </c>
      <c r="FF577">
        <v>9999</v>
      </c>
      <c r="FG577">
        <v>313.9</v>
      </c>
      <c r="FH577">
        <v>3969.7</v>
      </c>
      <c r="FI577">
        <v>9999</v>
      </c>
      <c r="FJ577">
        <v>1.86813</v>
      </c>
      <c r="FK577">
        <v>1.86401</v>
      </c>
      <c r="FL577">
        <v>1.87134</v>
      </c>
      <c r="FM577">
        <v>1.8626</v>
      </c>
      <c r="FN577">
        <v>1.86188</v>
      </c>
      <c r="FO577">
        <v>1.86817</v>
      </c>
      <c r="FP577">
        <v>1.85837</v>
      </c>
      <c r="FQ577">
        <v>1.86449</v>
      </c>
      <c r="FR577">
        <v>5</v>
      </c>
      <c r="FS577">
        <v>0</v>
      </c>
      <c r="FT577">
        <v>0</v>
      </c>
      <c r="FU577">
        <v>0</v>
      </c>
      <c r="FV577" t="s">
        <v>358</v>
      </c>
      <c r="FW577" t="s">
        <v>359</v>
      </c>
      <c r="FX577" t="s">
        <v>360</v>
      </c>
      <c r="FY577" t="s">
        <v>360</v>
      </c>
      <c r="FZ577" t="s">
        <v>360</v>
      </c>
      <c r="GA577" t="s">
        <v>360</v>
      </c>
      <c r="GB577">
        <v>0</v>
      </c>
      <c r="GC577">
        <v>100</v>
      </c>
      <c r="GD577">
        <v>100</v>
      </c>
      <c r="GE577">
        <v>3.7</v>
      </c>
      <c r="GF577">
        <v>0.0516</v>
      </c>
      <c r="GG577">
        <v>0.394990895927804</v>
      </c>
      <c r="GH577">
        <v>0.00311535208462502</v>
      </c>
      <c r="GI577">
        <v>-2.16445174003142e-06</v>
      </c>
      <c r="GJ577">
        <v>9.0383515404126e-10</v>
      </c>
      <c r="GK577">
        <v>0.0515542376217994</v>
      </c>
      <c r="GL577">
        <v>0</v>
      </c>
      <c r="GM577">
        <v>0</v>
      </c>
      <c r="GN577">
        <v>0</v>
      </c>
      <c r="GO577">
        <v>18</v>
      </c>
      <c r="GP577">
        <v>2154</v>
      </c>
      <c r="GQ577">
        <v>2</v>
      </c>
      <c r="GR577">
        <v>17</v>
      </c>
      <c r="GS577">
        <v>1648.2</v>
      </c>
      <c r="GT577">
        <v>1648.4</v>
      </c>
      <c r="GU577">
        <v>4.00269</v>
      </c>
      <c r="GV577">
        <v>2.30591</v>
      </c>
      <c r="GW577">
        <v>1.99829</v>
      </c>
      <c r="GX577">
        <v>2.65747</v>
      </c>
      <c r="GY577">
        <v>2.09351</v>
      </c>
      <c r="GZ577">
        <v>2.44385</v>
      </c>
      <c r="HA577">
        <v>46.2691</v>
      </c>
      <c r="HB577">
        <v>13.9744</v>
      </c>
      <c r="HC577">
        <v>18</v>
      </c>
      <c r="HD577">
        <v>400.883</v>
      </c>
      <c r="HE577">
        <v>673.931</v>
      </c>
      <c r="HF577">
        <v>22.9994</v>
      </c>
      <c r="HG577">
        <v>35.0845</v>
      </c>
      <c r="HH577">
        <v>30.0008</v>
      </c>
      <c r="HI577">
        <v>34.8386</v>
      </c>
      <c r="HJ577">
        <v>34.8256</v>
      </c>
      <c r="HK577">
        <v>80.1022</v>
      </c>
      <c r="HL577">
        <v>12.4307</v>
      </c>
      <c r="HM577">
        <v>2.18951</v>
      </c>
      <c r="HN577">
        <v>23</v>
      </c>
      <c r="HO577">
        <v>1720.81</v>
      </c>
      <c r="HP577">
        <v>24.4719</v>
      </c>
      <c r="HQ577">
        <v>95.4154</v>
      </c>
      <c r="HR577">
        <v>98.8268</v>
      </c>
    </row>
    <row r="578" spans="1:226">
      <c r="A578">
        <v>562</v>
      </c>
      <c r="B578">
        <v>1656180695.6</v>
      </c>
      <c r="C578">
        <v>10899.0999999046</v>
      </c>
      <c r="D578" t="s">
        <v>1487</v>
      </c>
      <c r="E578" t="s">
        <v>1488</v>
      </c>
      <c r="F578">
        <v>5</v>
      </c>
      <c r="G578" t="s">
        <v>1286</v>
      </c>
      <c r="H578" t="s">
        <v>354</v>
      </c>
      <c r="I578">
        <v>1656180687.81429</v>
      </c>
      <c r="J578">
        <f>(K578)/1000</f>
        <v>0</v>
      </c>
      <c r="K578">
        <f>IF(BF578, AN578, AH578)</f>
        <v>0</v>
      </c>
      <c r="L578">
        <f>IF(BF578, AI578, AG578)</f>
        <v>0</v>
      </c>
      <c r="M578">
        <f>BH578 - IF(AU578&gt;1, L578*BB578*100.0/(AW578*BV578), 0)</f>
        <v>0</v>
      </c>
      <c r="N578">
        <f>((T578-J578/2)*M578-L578)/(T578+J578/2)</f>
        <v>0</v>
      </c>
      <c r="O578">
        <f>N578*(BO578+BP578)/1000.0</f>
        <v>0</v>
      </c>
      <c r="P578">
        <f>(BH578 - IF(AU578&gt;1, L578*BB578*100.0/(AW578*BV578), 0))*(BO578+BP578)/1000.0</f>
        <v>0</v>
      </c>
      <c r="Q578">
        <f>2.0/((1/S578-1/R578)+SIGN(S578)*SQRT((1/S578-1/R578)*(1/S578-1/R578) + 4*BC578/((BC578+1)*(BC578+1))*(2*1/S578*1/R578-1/R578*1/R578)))</f>
        <v>0</v>
      </c>
      <c r="R578">
        <f>IF(LEFT(BD578,1)&lt;&gt;"0",IF(LEFT(BD578,1)="1",3.0,BE578),$D$5+$E$5*(BV578*BO578/($K$5*1000))+$F$5*(BV578*BO578/($K$5*1000))*MAX(MIN(BB578,$J$5),$I$5)*MAX(MIN(BB578,$J$5),$I$5)+$G$5*MAX(MIN(BB578,$J$5),$I$5)*(BV578*BO578/($K$5*1000))+$H$5*(BV578*BO578/($K$5*1000))*(BV578*BO578/($K$5*1000)))</f>
        <v>0</v>
      </c>
      <c r="S578">
        <f>J578*(1000-(1000*0.61365*exp(17.502*W578/(240.97+W578))/(BO578+BP578)+BJ578)/2)/(1000*0.61365*exp(17.502*W578/(240.97+W578))/(BO578+BP578)-BJ578)</f>
        <v>0</v>
      </c>
      <c r="T578">
        <f>1/((BC578+1)/(Q578/1.6)+1/(R578/1.37)) + BC578/((BC578+1)/(Q578/1.6) + BC578/(R578/1.37))</f>
        <v>0</v>
      </c>
      <c r="U578">
        <f>(AX578*BA578)</f>
        <v>0</v>
      </c>
      <c r="V578">
        <f>(BQ578+(U578+2*0.95*5.67E-8*(((BQ578+$B$7)+273)^4-(BQ578+273)^4)-44100*J578)/(1.84*29.3*R578+8*0.95*5.67E-8*(BQ578+273)^3))</f>
        <v>0</v>
      </c>
      <c r="W578">
        <f>($C$7*BR578+$D$7*BS578+$E$7*V578)</f>
        <v>0</v>
      </c>
      <c r="X578">
        <f>0.61365*exp(17.502*W578/(240.97+W578))</f>
        <v>0</v>
      </c>
      <c r="Y578">
        <f>(Z578/AA578*100)</f>
        <v>0</v>
      </c>
      <c r="Z578">
        <f>BJ578*(BO578+BP578)/1000</f>
        <v>0</v>
      </c>
      <c r="AA578">
        <f>0.61365*exp(17.502*BQ578/(240.97+BQ578))</f>
        <v>0</v>
      </c>
      <c r="AB578">
        <f>(X578-BJ578*(BO578+BP578)/1000)</f>
        <v>0</v>
      </c>
      <c r="AC578">
        <f>(-J578*44100)</f>
        <v>0</v>
      </c>
      <c r="AD578">
        <f>2*29.3*R578*0.92*(BQ578-W578)</f>
        <v>0</v>
      </c>
      <c r="AE578">
        <f>2*0.95*5.67E-8*(((BQ578+$B$7)+273)^4-(W578+273)^4)</f>
        <v>0</v>
      </c>
      <c r="AF578">
        <f>U578+AE578+AC578+AD578</f>
        <v>0</v>
      </c>
      <c r="AG578">
        <f>BN578*AU578*(BI578-BH578*(1000-AU578*BK578)/(1000-AU578*BJ578))/(100*BB578)</f>
        <v>0</v>
      </c>
      <c r="AH578">
        <f>1000*BN578*AU578*(BJ578-BK578)/(100*BB578*(1000-AU578*BJ578))</f>
        <v>0</v>
      </c>
      <c r="AI578">
        <f>(AJ578 - AK578 - BO578*1E3/(8.314*(BQ578+273.15)) * AM578/BN578 * AL578) * BN578/(100*BB578) * (1000 - BK578)/1000</f>
        <v>0</v>
      </c>
      <c r="AJ578">
        <v>1752.04342387182</v>
      </c>
      <c r="AK578">
        <v>1709.95557575758</v>
      </c>
      <c r="AL578">
        <v>3.37387674292816</v>
      </c>
      <c r="AM578">
        <v>66.8780440013379</v>
      </c>
      <c r="AN578">
        <f>(AP578 - AO578 + BO578*1E3/(8.314*(BQ578+273.15)) * AR578/BN578 * AQ578) * BN578/(100*BB578) * 1000/(1000 - AP578)</f>
        <v>0</v>
      </c>
      <c r="AO578">
        <v>24.3912931032178</v>
      </c>
      <c r="AP578">
        <v>25.0387328671329</v>
      </c>
      <c r="AQ578">
        <v>1.15859184375968e-05</v>
      </c>
      <c r="AR578">
        <v>78.9649868564254</v>
      </c>
      <c r="AS578">
        <v>36</v>
      </c>
      <c r="AT578">
        <v>7</v>
      </c>
      <c r="AU578">
        <f>IF(AS578*$H$13&gt;=AW578,1.0,(AW578/(AW578-AS578*$H$13)))</f>
        <v>0</v>
      </c>
      <c r="AV578">
        <f>(AU578-1)*100</f>
        <v>0</v>
      </c>
      <c r="AW578">
        <f>MAX(0,($B$13+$C$13*BV578)/(1+$D$13*BV578)*BO578/(BQ578+273)*$E$13)</f>
        <v>0</v>
      </c>
      <c r="AX578">
        <f>$B$11*BW578+$C$11*BX578+$F$11*CI578*(1-CL578)</f>
        <v>0</v>
      </c>
      <c r="AY578">
        <f>AX578*AZ578</f>
        <v>0</v>
      </c>
      <c r="AZ578">
        <f>($B$11*$D$9+$C$11*$D$9+$F$11*((CV578+CN578)/MAX(CV578+CN578+CW578, 0.1)*$I$9+CW578/MAX(CV578+CN578+CW578, 0.1)*$J$9))/($B$11+$C$11+$F$11)</f>
        <v>0</v>
      </c>
      <c r="BA578">
        <f>($B$11*$K$9+$C$11*$K$9+$F$11*((CV578+CN578)/MAX(CV578+CN578+CW578, 0.1)*$P$9+CW578/MAX(CV578+CN578+CW578, 0.1)*$Q$9))/($B$11+$C$11+$F$11)</f>
        <v>0</v>
      </c>
      <c r="BB578">
        <v>2.18</v>
      </c>
      <c r="BC578">
        <v>0.5</v>
      </c>
      <c r="BD578" t="s">
        <v>355</v>
      </c>
      <c r="BE578">
        <v>2</v>
      </c>
      <c r="BF578" t="b">
        <v>1</v>
      </c>
      <c r="BG578">
        <v>1656180687.81429</v>
      </c>
      <c r="BH578">
        <v>1642.81428571429</v>
      </c>
      <c r="BI578">
        <v>1694.65857142857</v>
      </c>
      <c r="BJ578">
        <v>25.0408214285714</v>
      </c>
      <c r="BK578">
        <v>24.3822464285714</v>
      </c>
      <c r="BL578">
        <v>1639.14678571429</v>
      </c>
      <c r="BM578">
        <v>24.9892607142857</v>
      </c>
      <c r="BN578">
        <v>500.001892857143</v>
      </c>
      <c r="BO578">
        <v>76.3085142857143</v>
      </c>
      <c r="BP578">
        <v>0.0999939785714286</v>
      </c>
      <c r="BQ578">
        <v>28.266125</v>
      </c>
      <c r="BR578">
        <v>28.6017821428571</v>
      </c>
      <c r="BS578">
        <v>999.9</v>
      </c>
      <c r="BT578">
        <v>0</v>
      </c>
      <c r="BU578">
        <v>0</v>
      </c>
      <c r="BV578">
        <v>9986.71928571429</v>
      </c>
      <c r="BW578">
        <v>0</v>
      </c>
      <c r="BX578">
        <v>2257.41321428571</v>
      </c>
      <c r="BY578">
        <v>-51.8434571428571</v>
      </c>
      <c r="BZ578">
        <v>1685.00928571429</v>
      </c>
      <c r="CA578">
        <v>1737.01107142857</v>
      </c>
      <c r="CB578">
        <v>0.658568178571429</v>
      </c>
      <c r="CC578">
        <v>1694.65857142857</v>
      </c>
      <c r="CD578">
        <v>24.3822464285714</v>
      </c>
      <c r="CE578">
        <v>1.91082571428571</v>
      </c>
      <c r="CF578">
        <v>1.86057285714286</v>
      </c>
      <c r="CG578">
        <v>16.7241571428571</v>
      </c>
      <c r="CH578">
        <v>16.3051928571429</v>
      </c>
      <c r="CI578">
        <v>2000.00035714286</v>
      </c>
      <c r="CJ578">
        <v>0.979994785714286</v>
      </c>
      <c r="CK578">
        <v>0.0200050214285714</v>
      </c>
      <c r="CL578">
        <v>0</v>
      </c>
      <c r="CM578">
        <v>2.42988571428571</v>
      </c>
      <c r="CN578">
        <v>0</v>
      </c>
      <c r="CO578">
        <v>3014.14714285714</v>
      </c>
      <c r="CP578">
        <v>16705.3928571429</v>
      </c>
      <c r="CQ578">
        <v>47.964</v>
      </c>
      <c r="CR578">
        <v>50.8075714285714</v>
      </c>
      <c r="CS578">
        <v>49.1205</v>
      </c>
      <c r="CT578">
        <v>48.2185</v>
      </c>
      <c r="CU578">
        <v>47.2566428571429</v>
      </c>
      <c r="CV578">
        <v>1959.99</v>
      </c>
      <c r="CW578">
        <v>40.0103571428571</v>
      </c>
      <c r="CX578">
        <v>0</v>
      </c>
      <c r="CY578">
        <v>1656180694.8</v>
      </c>
      <c r="CZ578">
        <v>0</v>
      </c>
      <c r="DA578">
        <v>0</v>
      </c>
      <c r="DB578" t="s">
        <v>356</v>
      </c>
      <c r="DC578">
        <v>1656081796.1</v>
      </c>
      <c r="DD578">
        <v>1656081786.6</v>
      </c>
      <c r="DE578">
        <v>0</v>
      </c>
      <c r="DF578">
        <v>0.447</v>
      </c>
      <c r="DG578">
        <v>0.012</v>
      </c>
      <c r="DH578">
        <v>1.816</v>
      </c>
      <c r="DI578">
        <v>-0.091</v>
      </c>
      <c r="DJ578">
        <v>420</v>
      </c>
      <c r="DK578">
        <v>13</v>
      </c>
      <c r="DL578">
        <v>0.64</v>
      </c>
      <c r="DM578">
        <v>0.22</v>
      </c>
      <c r="DN578">
        <v>-52.0579025</v>
      </c>
      <c r="DO578">
        <v>2.84253996247661</v>
      </c>
      <c r="DP578">
        <v>0.378985557434251</v>
      </c>
      <c r="DQ578">
        <v>0</v>
      </c>
      <c r="DR578">
        <v>0.6642601</v>
      </c>
      <c r="DS578">
        <v>-0.108022378986868</v>
      </c>
      <c r="DT578">
        <v>0.0123740698535284</v>
      </c>
      <c r="DU578">
        <v>0</v>
      </c>
      <c r="DV578">
        <v>0</v>
      </c>
      <c r="DW578">
        <v>2</v>
      </c>
      <c r="DX578" t="s">
        <v>357</v>
      </c>
      <c r="DY578">
        <v>2.79702</v>
      </c>
      <c r="DZ578">
        <v>2.71622</v>
      </c>
      <c r="EA578">
        <v>0.191585</v>
      </c>
      <c r="EB578">
        <v>0.194783</v>
      </c>
      <c r="EC578">
        <v>0.0889096</v>
      </c>
      <c r="ED578">
        <v>0.0866396</v>
      </c>
      <c r="EE578">
        <v>22449.6</v>
      </c>
      <c r="EF578">
        <v>19429.6</v>
      </c>
      <c r="EG578">
        <v>24901.2</v>
      </c>
      <c r="EH578">
        <v>23537.8</v>
      </c>
      <c r="EI578">
        <v>38816.2</v>
      </c>
      <c r="EJ578">
        <v>35638.6</v>
      </c>
      <c r="EK578">
        <v>45117</v>
      </c>
      <c r="EL578">
        <v>42060.2</v>
      </c>
      <c r="EM578">
        <v>1.65785</v>
      </c>
      <c r="EN578">
        <v>2.05818</v>
      </c>
      <c r="EO578">
        <v>-0.0653341</v>
      </c>
      <c r="EP578">
        <v>0</v>
      </c>
      <c r="EQ578">
        <v>29.6634</v>
      </c>
      <c r="ER578">
        <v>999.9</v>
      </c>
      <c r="ES578">
        <v>26.407</v>
      </c>
      <c r="ET578">
        <v>42.419</v>
      </c>
      <c r="EU578">
        <v>29.1625</v>
      </c>
      <c r="EV578">
        <v>53.4484</v>
      </c>
      <c r="EW578">
        <v>33.4415</v>
      </c>
      <c r="EX578">
        <v>2</v>
      </c>
      <c r="EY578">
        <v>0.628051</v>
      </c>
      <c r="EZ578">
        <v>5.73523</v>
      </c>
      <c r="FA578">
        <v>20.1483</v>
      </c>
      <c r="FB578">
        <v>5.23167</v>
      </c>
      <c r="FC578">
        <v>11.9921</v>
      </c>
      <c r="FD578">
        <v>4.95545</v>
      </c>
      <c r="FE578">
        <v>3.3039</v>
      </c>
      <c r="FF578">
        <v>9999</v>
      </c>
      <c r="FG578">
        <v>313.9</v>
      </c>
      <c r="FH578">
        <v>3969.7</v>
      </c>
      <c r="FI578">
        <v>9999</v>
      </c>
      <c r="FJ578">
        <v>1.86813</v>
      </c>
      <c r="FK578">
        <v>1.86399</v>
      </c>
      <c r="FL578">
        <v>1.87134</v>
      </c>
      <c r="FM578">
        <v>1.86261</v>
      </c>
      <c r="FN578">
        <v>1.86188</v>
      </c>
      <c r="FO578">
        <v>1.86821</v>
      </c>
      <c r="FP578">
        <v>1.85837</v>
      </c>
      <c r="FQ578">
        <v>1.8645</v>
      </c>
      <c r="FR578">
        <v>5</v>
      </c>
      <c r="FS578">
        <v>0</v>
      </c>
      <c r="FT578">
        <v>0</v>
      </c>
      <c r="FU578">
        <v>0</v>
      </c>
      <c r="FV578" t="s">
        <v>358</v>
      </c>
      <c r="FW578" t="s">
        <v>359</v>
      </c>
      <c r="FX578" t="s">
        <v>360</v>
      </c>
      <c r="FY578" t="s">
        <v>360</v>
      </c>
      <c r="FZ578" t="s">
        <v>360</v>
      </c>
      <c r="GA578" t="s">
        <v>360</v>
      </c>
      <c r="GB578">
        <v>0</v>
      </c>
      <c r="GC578">
        <v>100</v>
      </c>
      <c r="GD578">
        <v>100</v>
      </c>
      <c r="GE578">
        <v>3.75</v>
      </c>
      <c r="GF578">
        <v>0.0516</v>
      </c>
      <c r="GG578">
        <v>0.394990895927804</v>
      </c>
      <c r="GH578">
        <v>0.00311535208462502</v>
      </c>
      <c r="GI578">
        <v>-2.16445174003142e-06</v>
      </c>
      <c r="GJ578">
        <v>9.0383515404126e-10</v>
      </c>
      <c r="GK578">
        <v>0.0515542376217994</v>
      </c>
      <c r="GL578">
        <v>0</v>
      </c>
      <c r="GM578">
        <v>0</v>
      </c>
      <c r="GN578">
        <v>0</v>
      </c>
      <c r="GO578">
        <v>18</v>
      </c>
      <c r="GP578">
        <v>2154</v>
      </c>
      <c r="GQ578">
        <v>2</v>
      </c>
      <c r="GR578">
        <v>17</v>
      </c>
      <c r="GS578">
        <v>1648.3</v>
      </c>
      <c r="GT578">
        <v>1648.5</v>
      </c>
      <c r="GU578">
        <v>4.02954</v>
      </c>
      <c r="GV578">
        <v>2.19604</v>
      </c>
      <c r="GW578">
        <v>1.99829</v>
      </c>
      <c r="GX578">
        <v>2.65747</v>
      </c>
      <c r="GY578">
        <v>2.09351</v>
      </c>
      <c r="GZ578">
        <v>2.43286</v>
      </c>
      <c r="HA578">
        <v>46.2691</v>
      </c>
      <c r="HB578">
        <v>13.9744</v>
      </c>
      <c r="HC578">
        <v>18</v>
      </c>
      <c r="HD578">
        <v>400.929</v>
      </c>
      <c r="HE578">
        <v>674.077</v>
      </c>
      <c r="HF578">
        <v>22.9992</v>
      </c>
      <c r="HG578">
        <v>35.0925</v>
      </c>
      <c r="HH578">
        <v>30.0008</v>
      </c>
      <c r="HI578">
        <v>34.8465</v>
      </c>
      <c r="HJ578">
        <v>34.8351</v>
      </c>
      <c r="HK578">
        <v>80.681</v>
      </c>
      <c r="HL578">
        <v>12.4307</v>
      </c>
      <c r="HM578">
        <v>2.18951</v>
      </c>
      <c r="HN578">
        <v>23</v>
      </c>
      <c r="HO578">
        <v>1741.09</v>
      </c>
      <c r="HP578">
        <v>24.4901</v>
      </c>
      <c r="HQ578">
        <v>95.4127</v>
      </c>
      <c r="HR578">
        <v>98.8252</v>
      </c>
    </row>
    <row r="579" spans="1:226">
      <c r="A579">
        <v>563</v>
      </c>
      <c r="B579">
        <v>1656180700.6</v>
      </c>
      <c r="C579">
        <v>10904.0999999046</v>
      </c>
      <c r="D579" t="s">
        <v>1489</v>
      </c>
      <c r="E579" t="s">
        <v>1490</v>
      </c>
      <c r="F579">
        <v>5</v>
      </c>
      <c r="G579" t="s">
        <v>1286</v>
      </c>
      <c r="H579" t="s">
        <v>354</v>
      </c>
      <c r="I579">
        <v>1656180693.1</v>
      </c>
      <c r="J579">
        <f>(K579)/1000</f>
        <v>0</v>
      </c>
      <c r="K579">
        <f>IF(BF579, AN579, AH579)</f>
        <v>0</v>
      </c>
      <c r="L579">
        <f>IF(BF579, AI579, AG579)</f>
        <v>0</v>
      </c>
      <c r="M579">
        <f>BH579 - IF(AU579&gt;1, L579*BB579*100.0/(AW579*BV579), 0)</f>
        <v>0</v>
      </c>
      <c r="N579">
        <f>((T579-J579/2)*M579-L579)/(T579+J579/2)</f>
        <v>0</v>
      </c>
      <c r="O579">
        <f>N579*(BO579+BP579)/1000.0</f>
        <v>0</v>
      </c>
      <c r="P579">
        <f>(BH579 - IF(AU579&gt;1, L579*BB579*100.0/(AW579*BV579), 0))*(BO579+BP579)/1000.0</f>
        <v>0</v>
      </c>
      <c r="Q579">
        <f>2.0/((1/S579-1/R579)+SIGN(S579)*SQRT((1/S579-1/R579)*(1/S579-1/R579) + 4*BC579/((BC579+1)*(BC579+1))*(2*1/S579*1/R579-1/R579*1/R579)))</f>
        <v>0</v>
      </c>
      <c r="R579">
        <f>IF(LEFT(BD579,1)&lt;&gt;"0",IF(LEFT(BD579,1)="1",3.0,BE579),$D$5+$E$5*(BV579*BO579/($K$5*1000))+$F$5*(BV579*BO579/($K$5*1000))*MAX(MIN(BB579,$J$5),$I$5)*MAX(MIN(BB579,$J$5),$I$5)+$G$5*MAX(MIN(BB579,$J$5),$I$5)*(BV579*BO579/($K$5*1000))+$H$5*(BV579*BO579/($K$5*1000))*(BV579*BO579/($K$5*1000)))</f>
        <v>0</v>
      </c>
      <c r="S579">
        <f>J579*(1000-(1000*0.61365*exp(17.502*W579/(240.97+W579))/(BO579+BP579)+BJ579)/2)/(1000*0.61365*exp(17.502*W579/(240.97+W579))/(BO579+BP579)-BJ579)</f>
        <v>0</v>
      </c>
      <c r="T579">
        <f>1/((BC579+1)/(Q579/1.6)+1/(R579/1.37)) + BC579/((BC579+1)/(Q579/1.6) + BC579/(R579/1.37))</f>
        <v>0</v>
      </c>
      <c r="U579">
        <f>(AX579*BA579)</f>
        <v>0</v>
      </c>
      <c r="V579">
        <f>(BQ579+(U579+2*0.95*5.67E-8*(((BQ579+$B$7)+273)^4-(BQ579+273)^4)-44100*J579)/(1.84*29.3*R579+8*0.95*5.67E-8*(BQ579+273)^3))</f>
        <v>0</v>
      </c>
      <c r="W579">
        <f>($C$7*BR579+$D$7*BS579+$E$7*V579)</f>
        <v>0</v>
      </c>
      <c r="X579">
        <f>0.61365*exp(17.502*W579/(240.97+W579))</f>
        <v>0</v>
      </c>
      <c r="Y579">
        <f>(Z579/AA579*100)</f>
        <v>0</v>
      </c>
      <c r="Z579">
        <f>BJ579*(BO579+BP579)/1000</f>
        <v>0</v>
      </c>
      <c r="AA579">
        <f>0.61365*exp(17.502*BQ579/(240.97+BQ579))</f>
        <v>0</v>
      </c>
      <c r="AB579">
        <f>(X579-BJ579*(BO579+BP579)/1000)</f>
        <v>0</v>
      </c>
      <c r="AC579">
        <f>(-J579*44100)</f>
        <v>0</v>
      </c>
      <c r="AD579">
        <f>2*29.3*R579*0.92*(BQ579-W579)</f>
        <v>0</v>
      </c>
      <c r="AE579">
        <f>2*0.95*5.67E-8*(((BQ579+$B$7)+273)^4-(W579+273)^4)</f>
        <v>0</v>
      </c>
      <c r="AF579">
        <f>U579+AE579+AC579+AD579</f>
        <v>0</v>
      </c>
      <c r="AG579">
        <f>BN579*AU579*(BI579-BH579*(1000-AU579*BK579)/(1000-AU579*BJ579))/(100*BB579)</f>
        <v>0</v>
      </c>
      <c r="AH579">
        <f>1000*BN579*AU579*(BJ579-BK579)/(100*BB579*(1000-AU579*BJ579))</f>
        <v>0</v>
      </c>
      <c r="AI579">
        <f>(AJ579 - AK579 - BO579*1E3/(8.314*(BQ579+273.15)) * AM579/BN579 * AL579) * BN579/(100*BB579) * (1000 - BK579)/1000</f>
        <v>0</v>
      </c>
      <c r="AJ579">
        <v>1768.12216486156</v>
      </c>
      <c r="AK579">
        <v>1726.16539393939</v>
      </c>
      <c r="AL579">
        <v>3.256542581658</v>
      </c>
      <c r="AM579">
        <v>66.8780440013379</v>
      </c>
      <c r="AN579">
        <f>(AP579 - AO579 + BO579*1E3/(8.314*(BQ579+273.15)) * AR579/BN579 * AQ579) * BN579/(100*BB579) * 1000/(1000 - AP579)</f>
        <v>0</v>
      </c>
      <c r="AO579">
        <v>24.4084910850246</v>
      </c>
      <c r="AP579">
        <v>25.041979020979</v>
      </c>
      <c r="AQ579">
        <v>-4.16224404154033e-06</v>
      </c>
      <c r="AR579">
        <v>78.9649868564254</v>
      </c>
      <c r="AS579">
        <v>36</v>
      </c>
      <c r="AT579">
        <v>7</v>
      </c>
      <c r="AU579">
        <f>IF(AS579*$H$13&gt;=AW579,1.0,(AW579/(AW579-AS579*$H$13)))</f>
        <v>0</v>
      </c>
      <c r="AV579">
        <f>(AU579-1)*100</f>
        <v>0</v>
      </c>
      <c r="AW579">
        <f>MAX(0,($B$13+$C$13*BV579)/(1+$D$13*BV579)*BO579/(BQ579+273)*$E$13)</f>
        <v>0</v>
      </c>
      <c r="AX579">
        <f>$B$11*BW579+$C$11*BX579+$F$11*CI579*(1-CL579)</f>
        <v>0</v>
      </c>
      <c r="AY579">
        <f>AX579*AZ579</f>
        <v>0</v>
      </c>
      <c r="AZ579">
        <f>($B$11*$D$9+$C$11*$D$9+$F$11*((CV579+CN579)/MAX(CV579+CN579+CW579, 0.1)*$I$9+CW579/MAX(CV579+CN579+CW579, 0.1)*$J$9))/($B$11+$C$11+$F$11)</f>
        <v>0</v>
      </c>
      <c r="BA579">
        <f>($B$11*$K$9+$C$11*$K$9+$F$11*((CV579+CN579)/MAX(CV579+CN579+CW579, 0.1)*$P$9+CW579/MAX(CV579+CN579+CW579, 0.1)*$Q$9))/($B$11+$C$11+$F$11)</f>
        <v>0</v>
      </c>
      <c r="BB579">
        <v>2.18</v>
      </c>
      <c r="BC579">
        <v>0.5</v>
      </c>
      <c r="BD579" t="s">
        <v>355</v>
      </c>
      <c r="BE579">
        <v>2</v>
      </c>
      <c r="BF579" t="b">
        <v>1</v>
      </c>
      <c r="BG579">
        <v>1656180693.1</v>
      </c>
      <c r="BH579">
        <v>1660.29666666667</v>
      </c>
      <c r="BI579">
        <v>1711.87259259259</v>
      </c>
      <c r="BJ579">
        <v>25.0391148148148</v>
      </c>
      <c r="BK579">
        <v>24.3951222222222</v>
      </c>
      <c r="BL579">
        <v>1656.57074074074</v>
      </c>
      <c r="BM579">
        <v>24.9875703703704</v>
      </c>
      <c r="BN579">
        <v>500.019148148148</v>
      </c>
      <c r="BO579">
        <v>76.3084666666667</v>
      </c>
      <c r="BP579">
        <v>0.0999996</v>
      </c>
      <c r="BQ579">
        <v>28.2627481481481</v>
      </c>
      <c r="BR579">
        <v>28.6202555555556</v>
      </c>
      <c r="BS579">
        <v>999.9</v>
      </c>
      <c r="BT579">
        <v>0</v>
      </c>
      <c r="BU579">
        <v>0</v>
      </c>
      <c r="BV579">
        <v>9985.02259259259</v>
      </c>
      <c r="BW579">
        <v>0</v>
      </c>
      <c r="BX579">
        <v>2248.89777777778</v>
      </c>
      <c r="BY579">
        <v>-51.5754407407407</v>
      </c>
      <c r="BZ579">
        <v>1702.93703703704</v>
      </c>
      <c r="CA579">
        <v>1754.67925925926</v>
      </c>
      <c r="CB579">
        <v>0.643987148148148</v>
      </c>
      <c r="CC579">
        <v>1711.87259259259</v>
      </c>
      <c r="CD579">
        <v>24.3951222222222</v>
      </c>
      <c r="CE579">
        <v>1.91069592592593</v>
      </c>
      <c r="CF579">
        <v>1.86155444444444</v>
      </c>
      <c r="CG579">
        <v>16.7230814814815</v>
      </c>
      <c r="CH579">
        <v>16.3134740740741</v>
      </c>
      <c r="CI579">
        <v>1999.99925925926</v>
      </c>
      <c r="CJ579">
        <v>0.979995</v>
      </c>
      <c r="CK579">
        <v>0.0200048</v>
      </c>
      <c r="CL579">
        <v>0</v>
      </c>
      <c r="CM579">
        <v>2.41735185185185</v>
      </c>
      <c r="CN579">
        <v>0</v>
      </c>
      <c r="CO579">
        <v>3013.29111111111</v>
      </c>
      <c r="CP579">
        <v>16705.3851851852</v>
      </c>
      <c r="CQ579">
        <v>47.9603333333333</v>
      </c>
      <c r="CR579">
        <v>50.8143333333333</v>
      </c>
      <c r="CS579">
        <v>49.125</v>
      </c>
      <c r="CT579">
        <v>48.2406666666667</v>
      </c>
      <c r="CU579">
        <v>47.2614814814815</v>
      </c>
      <c r="CV579">
        <v>1959.98925925926</v>
      </c>
      <c r="CW579">
        <v>40.01</v>
      </c>
      <c r="CX579">
        <v>0</v>
      </c>
      <c r="CY579">
        <v>1656180699.6</v>
      </c>
      <c r="CZ579">
        <v>0</v>
      </c>
      <c r="DA579">
        <v>0</v>
      </c>
      <c r="DB579" t="s">
        <v>356</v>
      </c>
      <c r="DC579">
        <v>1656081796.1</v>
      </c>
      <c r="DD579">
        <v>1656081786.6</v>
      </c>
      <c r="DE579">
        <v>0</v>
      </c>
      <c r="DF579">
        <v>0.447</v>
      </c>
      <c r="DG579">
        <v>0.012</v>
      </c>
      <c r="DH579">
        <v>1.816</v>
      </c>
      <c r="DI579">
        <v>-0.091</v>
      </c>
      <c r="DJ579">
        <v>420</v>
      </c>
      <c r="DK579">
        <v>13</v>
      </c>
      <c r="DL579">
        <v>0.64</v>
      </c>
      <c r="DM579">
        <v>0.22</v>
      </c>
      <c r="DN579">
        <v>-51.738805</v>
      </c>
      <c r="DO579">
        <v>4.45343414634157</v>
      </c>
      <c r="DP579">
        <v>0.575453456827744</v>
      </c>
      <c r="DQ579">
        <v>0</v>
      </c>
      <c r="DR579">
        <v>0.6537419</v>
      </c>
      <c r="DS579">
        <v>-0.176839542213885</v>
      </c>
      <c r="DT579">
        <v>0.0176926177314156</v>
      </c>
      <c r="DU579">
        <v>0</v>
      </c>
      <c r="DV579">
        <v>0</v>
      </c>
      <c r="DW579">
        <v>2</v>
      </c>
      <c r="DX579" t="s">
        <v>357</v>
      </c>
      <c r="DY579">
        <v>2.79708</v>
      </c>
      <c r="DZ579">
        <v>2.71652</v>
      </c>
      <c r="EA579">
        <v>0.192656</v>
      </c>
      <c r="EB579">
        <v>0.195915</v>
      </c>
      <c r="EC579">
        <v>0.088917</v>
      </c>
      <c r="ED579">
        <v>0.0866488</v>
      </c>
      <c r="EE579">
        <v>22418.9</v>
      </c>
      <c r="EF579">
        <v>19401.7</v>
      </c>
      <c r="EG579">
        <v>24900.4</v>
      </c>
      <c r="EH579">
        <v>23537.3</v>
      </c>
      <c r="EI579">
        <v>38815.2</v>
      </c>
      <c r="EJ579">
        <v>35637.6</v>
      </c>
      <c r="EK579">
        <v>45116.2</v>
      </c>
      <c r="EL579">
        <v>42059.4</v>
      </c>
      <c r="EM579">
        <v>1.6579</v>
      </c>
      <c r="EN579">
        <v>2.05798</v>
      </c>
      <c r="EO579">
        <v>-0.0599101</v>
      </c>
      <c r="EP579">
        <v>0</v>
      </c>
      <c r="EQ579">
        <v>29.6659</v>
      </c>
      <c r="ER579">
        <v>999.9</v>
      </c>
      <c r="ES579">
        <v>26.407</v>
      </c>
      <c r="ET579">
        <v>42.419</v>
      </c>
      <c r="EU579">
        <v>29.1609</v>
      </c>
      <c r="EV579">
        <v>53.3984</v>
      </c>
      <c r="EW579">
        <v>33.3894</v>
      </c>
      <c r="EX579">
        <v>2</v>
      </c>
      <c r="EY579">
        <v>0.628676</v>
      </c>
      <c r="EZ579">
        <v>5.73396</v>
      </c>
      <c r="FA579">
        <v>20.1483</v>
      </c>
      <c r="FB579">
        <v>5.23226</v>
      </c>
      <c r="FC579">
        <v>11.992</v>
      </c>
      <c r="FD579">
        <v>4.9554</v>
      </c>
      <c r="FE579">
        <v>3.30387</v>
      </c>
      <c r="FF579">
        <v>9999</v>
      </c>
      <c r="FG579">
        <v>313.9</v>
      </c>
      <c r="FH579">
        <v>3970</v>
      </c>
      <c r="FI579">
        <v>9999</v>
      </c>
      <c r="FJ579">
        <v>1.86813</v>
      </c>
      <c r="FK579">
        <v>1.86401</v>
      </c>
      <c r="FL579">
        <v>1.87134</v>
      </c>
      <c r="FM579">
        <v>1.86261</v>
      </c>
      <c r="FN579">
        <v>1.86188</v>
      </c>
      <c r="FO579">
        <v>1.86821</v>
      </c>
      <c r="FP579">
        <v>1.85837</v>
      </c>
      <c r="FQ579">
        <v>1.8645</v>
      </c>
      <c r="FR579">
        <v>5</v>
      </c>
      <c r="FS579">
        <v>0</v>
      </c>
      <c r="FT579">
        <v>0</v>
      </c>
      <c r="FU579">
        <v>0</v>
      </c>
      <c r="FV579" t="s">
        <v>358</v>
      </c>
      <c r="FW579" t="s">
        <v>359</v>
      </c>
      <c r="FX579" t="s">
        <v>360</v>
      </c>
      <c r="FY579" t="s">
        <v>360</v>
      </c>
      <c r="FZ579" t="s">
        <v>360</v>
      </c>
      <c r="GA579" t="s">
        <v>360</v>
      </c>
      <c r="GB579">
        <v>0</v>
      </c>
      <c r="GC579">
        <v>100</v>
      </c>
      <c r="GD579">
        <v>100</v>
      </c>
      <c r="GE579">
        <v>3.81</v>
      </c>
      <c r="GF579">
        <v>0.0516</v>
      </c>
      <c r="GG579">
        <v>0.394990895927804</v>
      </c>
      <c r="GH579">
        <v>0.00311535208462502</v>
      </c>
      <c r="GI579">
        <v>-2.16445174003142e-06</v>
      </c>
      <c r="GJ579">
        <v>9.0383515404126e-10</v>
      </c>
      <c r="GK579">
        <v>0.0515542376217994</v>
      </c>
      <c r="GL579">
        <v>0</v>
      </c>
      <c r="GM579">
        <v>0</v>
      </c>
      <c r="GN579">
        <v>0</v>
      </c>
      <c r="GO579">
        <v>18</v>
      </c>
      <c r="GP579">
        <v>2154</v>
      </c>
      <c r="GQ579">
        <v>2</v>
      </c>
      <c r="GR579">
        <v>17</v>
      </c>
      <c r="GS579">
        <v>1648.4</v>
      </c>
      <c r="GT579">
        <v>1648.6</v>
      </c>
      <c r="GU579">
        <v>4.05884</v>
      </c>
      <c r="GV579">
        <v>2.28516</v>
      </c>
      <c r="GW579">
        <v>1.99829</v>
      </c>
      <c r="GX579">
        <v>2.65747</v>
      </c>
      <c r="GY579">
        <v>2.09351</v>
      </c>
      <c r="GZ579">
        <v>2.42188</v>
      </c>
      <c r="HA579">
        <v>46.2691</v>
      </c>
      <c r="HB579">
        <v>13.9744</v>
      </c>
      <c r="HC579">
        <v>18</v>
      </c>
      <c r="HD579">
        <v>401.003</v>
      </c>
      <c r="HE579">
        <v>673.988</v>
      </c>
      <c r="HF579">
        <v>22.9995</v>
      </c>
      <c r="HG579">
        <v>35.1021</v>
      </c>
      <c r="HH579">
        <v>30.0007</v>
      </c>
      <c r="HI579">
        <v>34.8544</v>
      </c>
      <c r="HJ579">
        <v>34.843</v>
      </c>
      <c r="HK579">
        <v>81.2353</v>
      </c>
      <c r="HL579">
        <v>12.4307</v>
      </c>
      <c r="HM579">
        <v>2.18951</v>
      </c>
      <c r="HN579">
        <v>23</v>
      </c>
      <c r="HO579">
        <v>1754.62</v>
      </c>
      <c r="HP579">
        <v>24.4956</v>
      </c>
      <c r="HQ579">
        <v>95.4105</v>
      </c>
      <c r="HR579">
        <v>98.8233</v>
      </c>
    </row>
    <row r="580" spans="1:226">
      <c r="A580">
        <v>564</v>
      </c>
      <c r="B580">
        <v>1656180705.6</v>
      </c>
      <c r="C580">
        <v>10909.0999999046</v>
      </c>
      <c r="D580" t="s">
        <v>1491</v>
      </c>
      <c r="E580" t="s">
        <v>1492</v>
      </c>
      <c r="F580">
        <v>5</v>
      </c>
      <c r="G580" t="s">
        <v>1286</v>
      </c>
      <c r="H580" t="s">
        <v>354</v>
      </c>
      <c r="I580">
        <v>1656180697.81429</v>
      </c>
      <c r="J580">
        <f>(K580)/1000</f>
        <v>0</v>
      </c>
      <c r="K580">
        <f>IF(BF580, AN580, AH580)</f>
        <v>0</v>
      </c>
      <c r="L580">
        <f>IF(BF580, AI580, AG580)</f>
        <v>0</v>
      </c>
      <c r="M580">
        <f>BH580 - IF(AU580&gt;1, L580*BB580*100.0/(AW580*BV580), 0)</f>
        <v>0</v>
      </c>
      <c r="N580">
        <f>((T580-J580/2)*M580-L580)/(T580+J580/2)</f>
        <v>0</v>
      </c>
      <c r="O580">
        <f>N580*(BO580+BP580)/1000.0</f>
        <v>0</v>
      </c>
      <c r="P580">
        <f>(BH580 - IF(AU580&gt;1, L580*BB580*100.0/(AW580*BV580), 0))*(BO580+BP580)/1000.0</f>
        <v>0</v>
      </c>
      <c r="Q580">
        <f>2.0/((1/S580-1/R580)+SIGN(S580)*SQRT((1/S580-1/R580)*(1/S580-1/R580) + 4*BC580/((BC580+1)*(BC580+1))*(2*1/S580*1/R580-1/R580*1/R580)))</f>
        <v>0</v>
      </c>
      <c r="R580">
        <f>IF(LEFT(BD580,1)&lt;&gt;"0",IF(LEFT(BD580,1)="1",3.0,BE580),$D$5+$E$5*(BV580*BO580/($K$5*1000))+$F$5*(BV580*BO580/($K$5*1000))*MAX(MIN(BB580,$J$5),$I$5)*MAX(MIN(BB580,$J$5),$I$5)+$G$5*MAX(MIN(BB580,$J$5),$I$5)*(BV580*BO580/($K$5*1000))+$H$5*(BV580*BO580/($K$5*1000))*(BV580*BO580/($K$5*1000)))</f>
        <v>0</v>
      </c>
      <c r="S580">
        <f>J580*(1000-(1000*0.61365*exp(17.502*W580/(240.97+W580))/(BO580+BP580)+BJ580)/2)/(1000*0.61365*exp(17.502*W580/(240.97+W580))/(BO580+BP580)-BJ580)</f>
        <v>0</v>
      </c>
      <c r="T580">
        <f>1/((BC580+1)/(Q580/1.6)+1/(R580/1.37)) + BC580/((BC580+1)/(Q580/1.6) + BC580/(R580/1.37))</f>
        <v>0</v>
      </c>
      <c r="U580">
        <f>(AX580*BA580)</f>
        <v>0</v>
      </c>
      <c r="V580">
        <f>(BQ580+(U580+2*0.95*5.67E-8*(((BQ580+$B$7)+273)^4-(BQ580+273)^4)-44100*J580)/(1.84*29.3*R580+8*0.95*5.67E-8*(BQ580+273)^3))</f>
        <v>0</v>
      </c>
      <c r="W580">
        <f>($C$7*BR580+$D$7*BS580+$E$7*V580)</f>
        <v>0</v>
      </c>
      <c r="X580">
        <f>0.61365*exp(17.502*W580/(240.97+W580))</f>
        <v>0</v>
      </c>
      <c r="Y580">
        <f>(Z580/AA580*100)</f>
        <v>0</v>
      </c>
      <c r="Z580">
        <f>BJ580*(BO580+BP580)/1000</f>
        <v>0</v>
      </c>
      <c r="AA580">
        <f>0.61365*exp(17.502*BQ580/(240.97+BQ580))</f>
        <v>0</v>
      </c>
      <c r="AB580">
        <f>(X580-BJ580*(BO580+BP580)/1000)</f>
        <v>0</v>
      </c>
      <c r="AC580">
        <f>(-J580*44100)</f>
        <v>0</v>
      </c>
      <c r="AD580">
        <f>2*29.3*R580*0.92*(BQ580-W580)</f>
        <v>0</v>
      </c>
      <c r="AE580">
        <f>2*0.95*5.67E-8*(((BQ580+$B$7)+273)^4-(W580+273)^4)</f>
        <v>0</v>
      </c>
      <c r="AF580">
        <f>U580+AE580+AC580+AD580</f>
        <v>0</v>
      </c>
      <c r="AG580">
        <f>BN580*AU580*(BI580-BH580*(1000-AU580*BK580)/(1000-AU580*BJ580))/(100*BB580)</f>
        <v>0</v>
      </c>
      <c r="AH580">
        <f>1000*BN580*AU580*(BJ580-BK580)/(100*BB580*(1000-AU580*BJ580))</f>
        <v>0</v>
      </c>
      <c r="AI580">
        <f>(AJ580 - AK580 - BO580*1E3/(8.314*(BQ580+273.15)) * AM580/BN580 * AL580) * BN580/(100*BB580) * (1000 - BK580)/1000</f>
        <v>0</v>
      </c>
      <c r="AJ580">
        <v>1785.53479197959</v>
      </c>
      <c r="AK580">
        <v>1743.24575757576</v>
      </c>
      <c r="AL580">
        <v>3.40763043036274</v>
      </c>
      <c r="AM580">
        <v>66.8780440013379</v>
      </c>
      <c r="AN580">
        <f>(AP580 - AO580 + BO580*1E3/(8.314*(BQ580+273.15)) * AR580/BN580 * AQ580) * BN580/(100*BB580) * 1000/(1000 - AP580)</f>
        <v>0</v>
      </c>
      <c r="AO580">
        <v>24.4130841924685</v>
      </c>
      <c r="AP580">
        <v>25.0417293706294</v>
      </c>
      <c r="AQ580">
        <v>1.55924528214045e-05</v>
      </c>
      <c r="AR580">
        <v>78.9649868564254</v>
      </c>
      <c r="AS580">
        <v>36</v>
      </c>
      <c r="AT580">
        <v>7</v>
      </c>
      <c r="AU580">
        <f>IF(AS580*$H$13&gt;=AW580,1.0,(AW580/(AW580-AS580*$H$13)))</f>
        <v>0</v>
      </c>
      <c r="AV580">
        <f>(AU580-1)*100</f>
        <v>0</v>
      </c>
      <c r="AW580">
        <f>MAX(0,($B$13+$C$13*BV580)/(1+$D$13*BV580)*BO580/(BQ580+273)*$E$13)</f>
        <v>0</v>
      </c>
      <c r="AX580">
        <f>$B$11*BW580+$C$11*BX580+$F$11*CI580*(1-CL580)</f>
        <v>0</v>
      </c>
      <c r="AY580">
        <f>AX580*AZ580</f>
        <v>0</v>
      </c>
      <c r="AZ580">
        <f>($B$11*$D$9+$C$11*$D$9+$F$11*((CV580+CN580)/MAX(CV580+CN580+CW580, 0.1)*$I$9+CW580/MAX(CV580+CN580+CW580, 0.1)*$J$9))/($B$11+$C$11+$F$11)</f>
        <v>0</v>
      </c>
      <c r="BA580">
        <f>($B$11*$K$9+$C$11*$K$9+$F$11*((CV580+CN580)/MAX(CV580+CN580+CW580, 0.1)*$P$9+CW580/MAX(CV580+CN580+CW580, 0.1)*$Q$9))/($B$11+$C$11+$F$11)</f>
        <v>0</v>
      </c>
      <c r="BB580">
        <v>2.18</v>
      </c>
      <c r="BC580">
        <v>0.5</v>
      </c>
      <c r="BD580" t="s">
        <v>355</v>
      </c>
      <c r="BE580">
        <v>2</v>
      </c>
      <c r="BF580" t="b">
        <v>1</v>
      </c>
      <c r="BG580">
        <v>1656180697.81429</v>
      </c>
      <c r="BH580">
        <v>1675.76142857143</v>
      </c>
      <c r="BI580">
        <v>1727.17214285714</v>
      </c>
      <c r="BJ580">
        <v>25.0403571428571</v>
      </c>
      <c r="BK580">
        <v>24.4080678571429</v>
      </c>
      <c r="BL580">
        <v>1671.98321428571</v>
      </c>
      <c r="BM580">
        <v>24.9888107142857</v>
      </c>
      <c r="BN580">
        <v>500.012321428571</v>
      </c>
      <c r="BO580">
        <v>76.3082357142857</v>
      </c>
      <c r="BP580">
        <v>0.0999845357142857</v>
      </c>
      <c r="BQ580">
        <v>28.2595285714286</v>
      </c>
      <c r="BR580">
        <v>28.6455428571429</v>
      </c>
      <c r="BS580">
        <v>999.9</v>
      </c>
      <c r="BT580">
        <v>0</v>
      </c>
      <c r="BU580">
        <v>0</v>
      </c>
      <c r="BV580">
        <v>9987.40964285714</v>
      </c>
      <c r="BW580">
        <v>0</v>
      </c>
      <c r="BX580">
        <v>2248.31285714286</v>
      </c>
      <c r="BY580">
        <v>-51.4106857142857</v>
      </c>
      <c r="BZ580">
        <v>1718.80142857143</v>
      </c>
      <c r="CA580">
        <v>1770.385</v>
      </c>
      <c r="CB580">
        <v>0.632291642857143</v>
      </c>
      <c r="CC580">
        <v>1727.17214285714</v>
      </c>
      <c r="CD580">
        <v>24.4080678571429</v>
      </c>
      <c r="CE580">
        <v>1.910785</v>
      </c>
      <c r="CF580">
        <v>1.86253607142857</v>
      </c>
      <c r="CG580">
        <v>16.7238178571429</v>
      </c>
      <c r="CH580">
        <v>16.32175</v>
      </c>
      <c r="CI580">
        <v>1999.99285714286</v>
      </c>
      <c r="CJ580">
        <v>0.979995</v>
      </c>
      <c r="CK580">
        <v>0.0200048</v>
      </c>
      <c r="CL580">
        <v>0</v>
      </c>
      <c r="CM580">
        <v>2.39899642857143</v>
      </c>
      <c r="CN580">
        <v>0</v>
      </c>
      <c r="CO580">
        <v>3013.01178571429</v>
      </c>
      <c r="CP580">
        <v>16705.3321428571</v>
      </c>
      <c r="CQ580">
        <v>47.97075</v>
      </c>
      <c r="CR580">
        <v>50.8165</v>
      </c>
      <c r="CS580">
        <v>49.125</v>
      </c>
      <c r="CT580">
        <v>48.25</v>
      </c>
      <c r="CU580">
        <v>47.2721428571429</v>
      </c>
      <c r="CV580">
        <v>1959.98285714286</v>
      </c>
      <c r="CW580">
        <v>40.01</v>
      </c>
      <c r="CX580">
        <v>0</v>
      </c>
      <c r="CY580">
        <v>1656180704.4</v>
      </c>
      <c r="CZ580">
        <v>0</v>
      </c>
      <c r="DA580">
        <v>0</v>
      </c>
      <c r="DB580" t="s">
        <v>356</v>
      </c>
      <c r="DC580">
        <v>1656081796.1</v>
      </c>
      <c r="DD580">
        <v>1656081786.6</v>
      </c>
      <c r="DE580">
        <v>0</v>
      </c>
      <c r="DF580">
        <v>0.447</v>
      </c>
      <c r="DG580">
        <v>0.012</v>
      </c>
      <c r="DH580">
        <v>1.816</v>
      </c>
      <c r="DI580">
        <v>-0.091</v>
      </c>
      <c r="DJ580">
        <v>420</v>
      </c>
      <c r="DK580">
        <v>13</v>
      </c>
      <c r="DL580">
        <v>0.64</v>
      </c>
      <c r="DM580">
        <v>0.22</v>
      </c>
      <c r="DN580">
        <v>-51.5949775</v>
      </c>
      <c r="DO580">
        <v>2.04475834896817</v>
      </c>
      <c r="DP580">
        <v>0.525986847500724</v>
      </c>
      <c r="DQ580">
        <v>0</v>
      </c>
      <c r="DR580">
        <v>0.640159025</v>
      </c>
      <c r="DS580">
        <v>-0.148116551594748</v>
      </c>
      <c r="DT580">
        <v>0.015535323748618</v>
      </c>
      <c r="DU580">
        <v>0</v>
      </c>
      <c r="DV580">
        <v>0</v>
      </c>
      <c r="DW580">
        <v>2</v>
      </c>
      <c r="DX580" t="s">
        <v>357</v>
      </c>
      <c r="DY580">
        <v>2.79682</v>
      </c>
      <c r="DZ580">
        <v>2.71642</v>
      </c>
      <c r="EA580">
        <v>0.193778</v>
      </c>
      <c r="EB580">
        <v>0.196982</v>
      </c>
      <c r="EC580">
        <v>0.0889139</v>
      </c>
      <c r="ED580">
        <v>0.0866935</v>
      </c>
      <c r="EE580">
        <v>22387.5</v>
      </c>
      <c r="EF580">
        <v>19375.5</v>
      </c>
      <c r="EG580">
        <v>24900.2</v>
      </c>
      <c r="EH580">
        <v>23536.9</v>
      </c>
      <c r="EI580">
        <v>38814.9</v>
      </c>
      <c r="EJ580">
        <v>35635.3</v>
      </c>
      <c r="EK580">
        <v>45115.6</v>
      </c>
      <c r="EL580">
        <v>42058.7</v>
      </c>
      <c r="EM580">
        <v>1.65775</v>
      </c>
      <c r="EN580">
        <v>2.05792</v>
      </c>
      <c r="EO580">
        <v>-0.0611581</v>
      </c>
      <c r="EP580">
        <v>0</v>
      </c>
      <c r="EQ580">
        <v>29.6659</v>
      </c>
      <c r="ER580">
        <v>999.9</v>
      </c>
      <c r="ES580">
        <v>26.407</v>
      </c>
      <c r="ET580">
        <v>42.419</v>
      </c>
      <c r="EU580">
        <v>29.1653</v>
      </c>
      <c r="EV580">
        <v>53.4084</v>
      </c>
      <c r="EW580">
        <v>33.5216</v>
      </c>
      <c r="EX580">
        <v>2</v>
      </c>
      <c r="EY580">
        <v>0.629367</v>
      </c>
      <c r="EZ580">
        <v>5.73931</v>
      </c>
      <c r="FA580">
        <v>20.1481</v>
      </c>
      <c r="FB580">
        <v>5.23122</v>
      </c>
      <c r="FC580">
        <v>11.992</v>
      </c>
      <c r="FD580">
        <v>4.9555</v>
      </c>
      <c r="FE580">
        <v>3.30393</v>
      </c>
      <c r="FF580">
        <v>9999</v>
      </c>
      <c r="FG580">
        <v>313.9</v>
      </c>
      <c r="FH580">
        <v>3970</v>
      </c>
      <c r="FI580">
        <v>9999</v>
      </c>
      <c r="FJ580">
        <v>1.86813</v>
      </c>
      <c r="FK580">
        <v>1.86401</v>
      </c>
      <c r="FL580">
        <v>1.87134</v>
      </c>
      <c r="FM580">
        <v>1.8626</v>
      </c>
      <c r="FN580">
        <v>1.86188</v>
      </c>
      <c r="FO580">
        <v>1.86822</v>
      </c>
      <c r="FP580">
        <v>1.85837</v>
      </c>
      <c r="FQ580">
        <v>1.86451</v>
      </c>
      <c r="FR580">
        <v>5</v>
      </c>
      <c r="FS580">
        <v>0</v>
      </c>
      <c r="FT580">
        <v>0</v>
      </c>
      <c r="FU580">
        <v>0</v>
      </c>
      <c r="FV580" t="s">
        <v>358</v>
      </c>
      <c r="FW580" t="s">
        <v>359</v>
      </c>
      <c r="FX580" t="s">
        <v>360</v>
      </c>
      <c r="FY580" t="s">
        <v>360</v>
      </c>
      <c r="FZ580" t="s">
        <v>360</v>
      </c>
      <c r="GA580" t="s">
        <v>360</v>
      </c>
      <c r="GB580">
        <v>0</v>
      </c>
      <c r="GC580">
        <v>100</v>
      </c>
      <c r="GD580">
        <v>100</v>
      </c>
      <c r="GE580">
        <v>3.87</v>
      </c>
      <c r="GF580">
        <v>0.0515</v>
      </c>
      <c r="GG580">
        <v>0.394990895927804</v>
      </c>
      <c r="GH580">
        <v>0.00311535208462502</v>
      </c>
      <c r="GI580">
        <v>-2.16445174003142e-06</v>
      </c>
      <c r="GJ580">
        <v>9.0383515404126e-10</v>
      </c>
      <c r="GK580">
        <v>0.0515542376217994</v>
      </c>
      <c r="GL580">
        <v>0</v>
      </c>
      <c r="GM580">
        <v>0</v>
      </c>
      <c r="GN580">
        <v>0</v>
      </c>
      <c r="GO580">
        <v>18</v>
      </c>
      <c r="GP580">
        <v>2154</v>
      </c>
      <c r="GQ580">
        <v>2</v>
      </c>
      <c r="GR580">
        <v>17</v>
      </c>
      <c r="GS580">
        <v>1648.5</v>
      </c>
      <c r="GT580">
        <v>1648.7</v>
      </c>
      <c r="GU580">
        <v>4.08569</v>
      </c>
      <c r="GV580">
        <v>2.33643</v>
      </c>
      <c r="GW580">
        <v>1.99829</v>
      </c>
      <c r="GX580">
        <v>2.65747</v>
      </c>
      <c r="GY580">
        <v>2.09351</v>
      </c>
      <c r="GZ580">
        <v>2.42554</v>
      </c>
      <c r="HA580">
        <v>46.2982</v>
      </c>
      <c r="HB580">
        <v>13.9744</v>
      </c>
      <c r="HC580">
        <v>18</v>
      </c>
      <c r="HD580">
        <v>400.969</v>
      </c>
      <c r="HE580">
        <v>674.03</v>
      </c>
      <c r="HF580">
        <v>23.0006</v>
      </c>
      <c r="HG580">
        <v>35.1102</v>
      </c>
      <c r="HH580">
        <v>30.0008</v>
      </c>
      <c r="HI580">
        <v>34.8631</v>
      </c>
      <c r="HJ580">
        <v>34.8509</v>
      </c>
      <c r="HK580">
        <v>81.8344</v>
      </c>
      <c r="HL580">
        <v>12.1453</v>
      </c>
      <c r="HM580">
        <v>2.18951</v>
      </c>
      <c r="HN580">
        <v>23</v>
      </c>
      <c r="HO580">
        <v>1774.96</v>
      </c>
      <c r="HP580">
        <v>24.5154</v>
      </c>
      <c r="HQ580">
        <v>95.4094</v>
      </c>
      <c r="HR580">
        <v>98.8217</v>
      </c>
    </row>
    <row r="581" spans="1:226">
      <c r="A581">
        <v>565</v>
      </c>
      <c r="B581">
        <v>1656180710.6</v>
      </c>
      <c r="C581">
        <v>10914.0999999046</v>
      </c>
      <c r="D581" t="s">
        <v>1493</v>
      </c>
      <c r="E581" t="s">
        <v>1494</v>
      </c>
      <c r="F581">
        <v>5</v>
      </c>
      <c r="G581" t="s">
        <v>1286</v>
      </c>
      <c r="H581" t="s">
        <v>354</v>
      </c>
      <c r="I581">
        <v>1656180703.1</v>
      </c>
      <c r="J581">
        <f>(K581)/1000</f>
        <v>0</v>
      </c>
      <c r="K581">
        <f>IF(BF581, AN581, AH581)</f>
        <v>0</v>
      </c>
      <c r="L581">
        <f>IF(BF581, AI581, AG581)</f>
        <v>0</v>
      </c>
      <c r="M581">
        <f>BH581 - IF(AU581&gt;1, L581*BB581*100.0/(AW581*BV581), 0)</f>
        <v>0</v>
      </c>
      <c r="N581">
        <f>((T581-J581/2)*M581-L581)/(T581+J581/2)</f>
        <v>0</v>
      </c>
      <c r="O581">
        <f>N581*(BO581+BP581)/1000.0</f>
        <v>0</v>
      </c>
      <c r="P581">
        <f>(BH581 - IF(AU581&gt;1, L581*BB581*100.0/(AW581*BV581), 0))*(BO581+BP581)/1000.0</f>
        <v>0</v>
      </c>
      <c r="Q581">
        <f>2.0/((1/S581-1/R581)+SIGN(S581)*SQRT((1/S581-1/R581)*(1/S581-1/R581) + 4*BC581/((BC581+1)*(BC581+1))*(2*1/S581*1/R581-1/R581*1/R581)))</f>
        <v>0</v>
      </c>
      <c r="R581">
        <f>IF(LEFT(BD581,1)&lt;&gt;"0",IF(LEFT(BD581,1)="1",3.0,BE581),$D$5+$E$5*(BV581*BO581/($K$5*1000))+$F$5*(BV581*BO581/($K$5*1000))*MAX(MIN(BB581,$J$5),$I$5)*MAX(MIN(BB581,$J$5),$I$5)+$G$5*MAX(MIN(BB581,$J$5),$I$5)*(BV581*BO581/($K$5*1000))+$H$5*(BV581*BO581/($K$5*1000))*(BV581*BO581/($K$5*1000)))</f>
        <v>0</v>
      </c>
      <c r="S581">
        <f>J581*(1000-(1000*0.61365*exp(17.502*W581/(240.97+W581))/(BO581+BP581)+BJ581)/2)/(1000*0.61365*exp(17.502*W581/(240.97+W581))/(BO581+BP581)-BJ581)</f>
        <v>0</v>
      </c>
      <c r="T581">
        <f>1/((BC581+1)/(Q581/1.6)+1/(R581/1.37)) + BC581/((BC581+1)/(Q581/1.6) + BC581/(R581/1.37))</f>
        <v>0</v>
      </c>
      <c r="U581">
        <f>(AX581*BA581)</f>
        <v>0</v>
      </c>
      <c r="V581">
        <f>(BQ581+(U581+2*0.95*5.67E-8*(((BQ581+$B$7)+273)^4-(BQ581+273)^4)-44100*J581)/(1.84*29.3*R581+8*0.95*5.67E-8*(BQ581+273)^3))</f>
        <v>0</v>
      </c>
      <c r="W581">
        <f>($C$7*BR581+$D$7*BS581+$E$7*V581)</f>
        <v>0</v>
      </c>
      <c r="X581">
        <f>0.61365*exp(17.502*W581/(240.97+W581))</f>
        <v>0</v>
      </c>
      <c r="Y581">
        <f>(Z581/AA581*100)</f>
        <v>0</v>
      </c>
      <c r="Z581">
        <f>BJ581*(BO581+BP581)/1000</f>
        <v>0</v>
      </c>
      <c r="AA581">
        <f>0.61365*exp(17.502*BQ581/(240.97+BQ581))</f>
        <v>0</v>
      </c>
      <c r="AB581">
        <f>(X581-BJ581*(BO581+BP581)/1000)</f>
        <v>0</v>
      </c>
      <c r="AC581">
        <f>(-J581*44100)</f>
        <v>0</v>
      </c>
      <c r="AD581">
        <f>2*29.3*R581*0.92*(BQ581-W581)</f>
        <v>0</v>
      </c>
      <c r="AE581">
        <f>2*0.95*5.67E-8*(((BQ581+$B$7)+273)^4-(W581+273)^4)</f>
        <v>0</v>
      </c>
      <c r="AF581">
        <f>U581+AE581+AC581+AD581</f>
        <v>0</v>
      </c>
      <c r="AG581">
        <f>BN581*AU581*(BI581-BH581*(1000-AU581*BK581)/(1000-AU581*BJ581))/(100*BB581)</f>
        <v>0</v>
      </c>
      <c r="AH581">
        <f>1000*BN581*AU581*(BJ581-BK581)/(100*BB581*(1000-AU581*BJ581))</f>
        <v>0</v>
      </c>
      <c r="AI581">
        <f>(AJ581 - AK581 - BO581*1E3/(8.314*(BQ581+273.15)) * AM581/BN581 * AL581) * BN581/(100*BB581) * (1000 - BK581)/1000</f>
        <v>0</v>
      </c>
      <c r="AJ581">
        <v>1802.54590979384</v>
      </c>
      <c r="AK581">
        <v>1760.13296969697</v>
      </c>
      <c r="AL581">
        <v>3.37713626096055</v>
      </c>
      <c r="AM581">
        <v>66.8780440013379</v>
      </c>
      <c r="AN581">
        <f>(AP581 - AO581 + BO581*1E3/(8.314*(BQ581+273.15)) * AR581/BN581 * AQ581) * BN581/(100*BB581) * 1000/(1000 - AP581)</f>
        <v>0</v>
      </c>
      <c r="AO581">
        <v>24.4382870195984</v>
      </c>
      <c r="AP581">
        <v>25.0477657342658</v>
      </c>
      <c r="AQ581">
        <v>4.64471331725957e-06</v>
      </c>
      <c r="AR581">
        <v>78.9649868564254</v>
      </c>
      <c r="AS581">
        <v>36</v>
      </c>
      <c r="AT581">
        <v>7</v>
      </c>
      <c r="AU581">
        <f>IF(AS581*$H$13&gt;=AW581,1.0,(AW581/(AW581-AS581*$H$13)))</f>
        <v>0</v>
      </c>
      <c r="AV581">
        <f>(AU581-1)*100</f>
        <v>0</v>
      </c>
      <c r="AW581">
        <f>MAX(0,($B$13+$C$13*BV581)/(1+$D$13*BV581)*BO581/(BQ581+273)*$E$13)</f>
        <v>0</v>
      </c>
      <c r="AX581">
        <f>$B$11*BW581+$C$11*BX581+$F$11*CI581*(1-CL581)</f>
        <v>0</v>
      </c>
      <c r="AY581">
        <f>AX581*AZ581</f>
        <v>0</v>
      </c>
      <c r="AZ581">
        <f>($B$11*$D$9+$C$11*$D$9+$F$11*((CV581+CN581)/MAX(CV581+CN581+CW581, 0.1)*$I$9+CW581/MAX(CV581+CN581+CW581, 0.1)*$J$9))/($B$11+$C$11+$F$11)</f>
        <v>0</v>
      </c>
      <c r="BA581">
        <f>($B$11*$K$9+$C$11*$K$9+$F$11*((CV581+CN581)/MAX(CV581+CN581+CW581, 0.1)*$P$9+CW581/MAX(CV581+CN581+CW581, 0.1)*$Q$9))/($B$11+$C$11+$F$11)</f>
        <v>0</v>
      </c>
      <c r="BB581">
        <v>2.18</v>
      </c>
      <c r="BC581">
        <v>0.5</v>
      </c>
      <c r="BD581" t="s">
        <v>355</v>
      </c>
      <c r="BE581">
        <v>2</v>
      </c>
      <c r="BF581" t="b">
        <v>1</v>
      </c>
      <c r="BG581">
        <v>1656180703.1</v>
      </c>
      <c r="BH581">
        <v>1692.97</v>
      </c>
      <c r="BI581">
        <v>1744.6537037037</v>
      </c>
      <c r="BJ581">
        <v>25.042237037037</v>
      </c>
      <c r="BK581">
        <v>24.4240888888889</v>
      </c>
      <c r="BL581">
        <v>1689.13074074074</v>
      </c>
      <c r="BM581">
        <v>24.9906888888889</v>
      </c>
      <c r="BN581">
        <v>500.002296296296</v>
      </c>
      <c r="BO581">
        <v>76.3087481481482</v>
      </c>
      <c r="BP581">
        <v>0.0999507074074074</v>
      </c>
      <c r="BQ581">
        <v>28.2593444444444</v>
      </c>
      <c r="BR581">
        <v>28.6763740740741</v>
      </c>
      <c r="BS581">
        <v>999.9</v>
      </c>
      <c r="BT581">
        <v>0</v>
      </c>
      <c r="BU581">
        <v>0</v>
      </c>
      <c r="BV581">
        <v>9998.53962962963</v>
      </c>
      <c r="BW581">
        <v>0</v>
      </c>
      <c r="BX581">
        <v>2263.36592592593</v>
      </c>
      <c r="BY581">
        <v>-51.6848444444445</v>
      </c>
      <c r="BZ581">
        <v>1736.45407407407</v>
      </c>
      <c r="CA581">
        <v>1788.33333333333</v>
      </c>
      <c r="CB581">
        <v>0.618150592592593</v>
      </c>
      <c r="CC581">
        <v>1744.6537037037</v>
      </c>
      <c r="CD581">
        <v>24.4240888888889</v>
      </c>
      <c r="CE581">
        <v>1.91094185185185</v>
      </c>
      <c r="CF581">
        <v>1.86377111111111</v>
      </c>
      <c r="CG581">
        <v>16.7251037037037</v>
      </c>
      <c r="CH581">
        <v>16.3321518518519</v>
      </c>
      <c r="CI581">
        <v>1999.97851851852</v>
      </c>
      <c r="CJ581">
        <v>0.979995</v>
      </c>
      <c r="CK581">
        <v>0.0200048</v>
      </c>
      <c r="CL581">
        <v>0</v>
      </c>
      <c r="CM581">
        <v>2.39418518518519</v>
      </c>
      <c r="CN581">
        <v>0</v>
      </c>
      <c r="CO581">
        <v>3012.95925925926</v>
      </c>
      <c r="CP581">
        <v>16705.2148148148</v>
      </c>
      <c r="CQ581">
        <v>47.9836666666667</v>
      </c>
      <c r="CR581">
        <v>50.8306666666667</v>
      </c>
      <c r="CS581">
        <v>49.125</v>
      </c>
      <c r="CT581">
        <v>48.25</v>
      </c>
      <c r="CU581">
        <v>47.2844444444444</v>
      </c>
      <c r="CV581">
        <v>1959.96851851852</v>
      </c>
      <c r="CW581">
        <v>40.01</v>
      </c>
      <c r="CX581">
        <v>0</v>
      </c>
      <c r="CY581">
        <v>1656180709.8</v>
      </c>
      <c r="CZ581">
        <v>0</v>
      </c>
      <c r="DA581">
        <v>0</v>
      </c>
      <c r="DB581" t="s">
        <v>356</v>
      </c>
      <c r="DC581">
        <v>1656081796.1</v>
      </c>
      <c r="DD581">
        <v>1656081786.6</v>
      </c>
      <c r="DE581">
        <v>0</v>
      </c>
      <c r="DF581">
        <v>0.447</v>
      </c>
      <c r="DG581">
        <v>0.012</v>
      </c>
      <c r="DH581">
        <v>1.816</v>
      </c>
      <c r="DI581">
        <v>-0.091</v>
      </c>
      <c r="DJ581">
        <v>420</v>
      </c>
      <c r="DK581">
        <v>13</v>
      </c>
      <c r="DL581">
        <v>0.64</v>
      </c>
      <c r="DM581">
        <v>0.22</v>
      </c>
      <c r="DN581">
        <v>-51.5215375</v>
      </c>
      <c r="DO581">
        <v>-1.686289305816</v>
      </c>
      <c r="DP581">
        <v>0.486935101264788</v>
      </c>
      <c r="DQ581">
        <v>0</v>
      </c>
      <c r="DR581">
        <v>0.627095</v>
      </c>
      <c r="DS581">
        <v>-0.15291807129456</v>
      </c>
      <c r="DT581">
        <v>0.0161100430167023</v>
      </c>
      <c r="DU581">
        <v>0</v>
      </c>
      <c r="DV581">
        <v>0</v>
      </c>
      <c r="DW581">
        <v>2</v>
      </c>
      <c r="DX581" t="s">
        <v>357</v>
      </c>
      <c r="DY581">
        <v>2.79701</v>
      </c>
      <c r="DZ581">
        <v>2.71659</v>
      </c>
      <c r="EA581">
        <v>0.194876</v>
      </c>
      <c r="EB581">
        <v>0.198144</v>
      </c>
      <c r="EC581">
        <v>0.0889307</v>
      </c>
      <c r="ED581">
        <v>0.0867448</v>
      </c>
      <c r="EE581">
        <v>22356.1</v>
      </c>
      <c r="EF581">
        <v>19347.1</v>
      </c>
      <c r="EG581">
        <v>24899.4</v>
      </c>
      <c r="EH581">
        <v>23536.5</v>
      </c>
      <c r="EI581">
        <v>38813.2</v>
      </c>
      <c r="EJ581">
        <v>35633.1</v>
      </c>
      <c r="EK581">
        <v>45114.5</v>
      </c>
      <c r="EL581">
        <v>42058.4</v>
      </c>
      <c r="EM581">
        <v>1.65785</v>
      </c>
      <c r="EN581">
        <v>2.0577</v>
      </c>
      <c r="EO581">
        <v>-0.058841</v>
      </c>
      <c r="EP581">
        <v>0</v>
      </c>
      <c r="EQ581">
        <v>29.6664</v>
      </c>
      <c r="ER581">
        <v>999.9</v>
      </c>
      <c r="ES581">
        <v>26.407</v>
      </c>
      <c r="ET581">
        <v>42.419</v>
      </c>
      <c r="EU581">
        <v>29.1633</v>
      </c>
      <c r="EV581">
        <v>53.1785</v>
      </c>
      <c r="EW581">
        <v>33.5256</v>
      </c>
      <c r="EX581">
        <v>2</v>
      </c>
      <c r="EY581">
        <v>0.630124</v>
      </c>
      <c r="EZ581">
        <v>5.74742</v>
      </c>
      <c r="FA581">
        <v>20.148</v>
      </c>
      <c r="FB581">
        <v>5.23212</v>
      </c>
      <c r="FC581">
        <v>11.992</v>
      </c>
      <c r="FD581">
        <v>4.95555</v>
      </c>
      <c r="FE581">
        <v>3.30387</v>
      </c>
      <c r="FF581">
        <v>9999</v>
      </c>
      <c r="FG581">
        <v>313.9</v>
      </c>
      <c r="FH581">
        <v>3970.3</v>
      </c>
      <c r="FI581">
        <v>9999</v>
      </c>
      <c r="FJ581">
        <v>1.86813</v>
      </c>
      <c r="FK581">
        <v>1.864</v>
      </c>
      <c r="FL581">
        <v>1.87134</v>
      </c>
      <c r="FM581">
        <v>1.86261</v>
      </c>
      <c r="FN581">
        <v>1.86188</v>
      </c>
      <c r="FO581">
        <v>1.86821</v>
      </c>
      <c r="FP581">
        <v>1.85837</v>
      </c>
      <c r="FQ581">
        <v>1.86453</v>
      </c>
      <c r="FR581">
        <v>5</v>
      </c>
      <c r="FS581">
        <v>0</v>
      </c>
      <c r="FT581">
        <v>0</v>
      </c>
      <c r="FU581">
        <v>0</v>
      </c>
      <c r="FV581" t="s">
        <v>358</v>
      </c>
      <c r="FW581" t="s">
        <v>359</v>
      </c>
      <c r="FX581" t="s">
        <v>360</v>
      </c>
      <c r="FY581" t="s">
        <v>360</v>
      </c>
      <c r="FZ581" t="s">
        <v>360</v>
      </c>
      <c r="GA581" t="s">
        <v>360</v>
      </c>
      <c r="GB581">
        <v>0</v>
      </c>
      <c r="GC581">
        <v>100</v>
      </c>
      <c r="GD581">
        <v>100</v>
      </c>
      <c r="GE581">
        <v>3.93</v>
      </c>
      <c r="GF581">
        <v>0.0516</v>
      </c>
      <c r="GG581">
        <v>0.394990895927804</v>
      </c>
      <c r="GH581">
        <v>0.00311535208462502</v>
      </c>
      <c r="GI581">
        <v>-2.16445174003142e-06</v>
      </c>
      <c r="GJ581">
        <v>9.0383515404126e-10</v>
      </c>
      <c r="GK581">
        <v>0.0515542376217994</v>
      </c>
      <c r="GL581">
        <v>0</v>
      </c>
      <c r="GM581">
        <v>0</v>
      </c>
      <c r="GN581">
        <v>0</v>
      </c>
      <c r="GO581">
        <v>18</v>
      </c>
      <c r="GP581">
        <v>2154</v>
      </c>
      <c r="GQ581">
        <v>2</v>
      </c>
      <c r="GR581">
        <v>17</v>
      </c>
      <c r="GS581">
        <v>1648.6</v>
      </c>
      <c r="GT581">
        <v>1648.7</v>
      </c>
      <c r="GU581">
        <v>4.11621</v>
      </c>
      <c r="GV581">
        <v>2.27173</v>
      </c>
      <c r="GW581">
        <v>1.99829</v>
      </c>
      <c r="GX581">
        <v>2.65747</v>
      </c>
      <c r="GY581">
        <v>2.09351</v>
      </c>
      <c r="GZ581">
        <v>2.42798</v>
      </c>
      <c r="HA581">
        <v>46.2982</v>
      </c>
      <c r="HB581">
        <v>13.9744</v>
      </c>
      <c r="HC581">
        <v>18</v>
      </c>
      <c r="HD581">
        <v>401.076</v>
      </c>
      <c r="HE581">
        <v>673.918</v>
      </c>
      <c r="HF581">
        <v>23.0012</v>
      </c>
      <c r="HG581">
        <v>35.1199</v>
      </c>
      <c r="HH581">
        <v>30.0007</v>
      </c>
      <c r="HI581">
        <v>34.8718</v>
      </c>
      <c r="HJ581">
        <v>34.8588</v>
      </c>
      <c r="HK581">
        <v>82.3862</v>
      </c>
      <c r="HL581">
        <v>12.1453</v>
      </c>
      <c r="HM581">
        <v>2.18951</v>
      </c>
      <c r="HN581">
        <v>23</v>
      </c>
      <c r="HO581">
        <v>1788.4</v>
      </c>
      <c r="HP581">
        <v>24.5225</v>
      </c>
      <c r="HQ581">
        <v>95.4068</v>
      </c>
      <c r="HR581">
        <v>98.8206</v>
      </c>
    </row>
    <row r="582" spans="1:226">
      <c r="A582">
        <v>566</v>
      </c>
      <c r="B582">
        <v>1656182995</v>
      </c>
      <c r="C582">
        <v>13198.5</v>
      </c>
      <c r="D582" t="s">
        <v>1495</v>
      </c>
      <c r="E582" t="s">
        <v>1496</v>
      </c>
      <c r="F582">
        <v>5</v>
      </c>
      <c r="G582" t="s">
        <v>1497</v>
      </c>
      <c r="H582" t="s">
        <v>354</v>
      </c>
      <c r="I582">
        <v>1656182987.25</v>
      </c>
      <c r="J582">
        <f>(K582)/1000</f>
        <v>0</v>
      </c>
      <c r="K582">
        <f>IF(BF582, AN582, AH582)</f>
        <v>0</v>
      </c>
      <c r="L582">
        <f>IF(BF582, AI582, AG582)</f>
        <v>0</v>
      </c>
      <c r="M582">
        <f>BH582 - IF(AU582&gt;1, L582*BB582*100.0/(AW582*BV582), 0)</f>
        <v>0</v>
      </c>
      <c r="N582">
        <f>((T582-J582/2)*M582-L582)/(T582+J582/2)</f>
        <v>0</v>
      </c>
      <c r="O582">
        <f>N582*(BO582+BP582)/1000.0</f>
        <v>0</v>
      </c>
      <c r="P582">
        <f>(BH582 - IF(AU582&gt;1, L582*BB582*100.0/(AW582*BV582), 0))*(BO582+BP582)/1000.0</f>
        <v>0</v>
      </c>
      <c r="Q582">
        <f>2.0/((1/S582-1/R582)+SIGN(S582)*SQRT((1/S582-1/R582)*(1/S582-1/R582) + 4*BC582/((BC582+1)*(BC582+1))*(2*1/S582*1/R582-1/R582*1/R582)))</f>
        <v>0</v>
      </c>
      <c r="R582">
        <f>IF(LEFT(BD582,1)&lt;&gt;"0",IF(LEFT(BD582,1)="1",3.0,BE582),$D$5+$E$5*(BV582*BO582/($K$5*1000))+$F$5*(BV582*BO582/($K$5*1000))*MAX(MIN(BB582,$J$5),$I$5)*MAX(MIN(BB582,$J$5),$I$5)+$G$5*MAX(MIN(BB582,$J$5),$I$5)*(BV582*BO582/($K$5*1000))+$H$5*(BV582*BO582/($K$5*1000))*(BV582*BO582/($K$5*1000)))</f>
        <v>0</v>
      </c>
      <c r="S582">
        <f>J582*(1000-(1000*0.61365*exp(17.502*W582/(240.97+W582))/(BO582+BP582)+BJ582)/2)/(1000*0.61365*exp(17.502*W582/(240.97+W582))/(BO582+BP582)-BJ582)</f>
        <v>0</v>
      </c>
      <c r="T582">
        <f>1/((BC582+1)/(Q582/1.6)+1/(R582/1.37)) + BC582/((BC582+1)/(Q582/1.6) + BC582/(R582/1.37))</f>
        <v>0</v>
      </c>
      <c r="U582">
        <f>(AX582*BA582)</f>
        <v>0</v>
      </c>
      <c r="V582">
        <f>(BQ582+(U582+2*0.95*5.67E-8*(((BQ582+$B$7)+273)^4-(BQ582+273)^4)-44100*J582)/(1.84*29.3*R582+8*0.95*5.67E-8*(BQ582+273)^3))</f>
        <v>0</v>
      </c>
      <c r="W582">
        <f>($C$7*BR582+$D$7*BS582+$E$7*V582)</f>
        <v>0</v>
      </c>
      <c r="X582">
        <f>0.61365*exp(17.502*W582/(240.97+W582))</f>
        <v>0</v>
      </c>
      <c r="Y582">
        <f>(Z582/AA582*100)</f>
        <v>0</v>
      </c>
      <c r="Z582">
        <f>BJ582*(BO582+BP582)/1000</f>
        <v>0</v>
      </c>
      <c r="AA582">
        <f>0.61365*exp(17.502*BQ582/(240.97+BQ582))</f>
        <v>0</v>
      </c>
      <c r="AB582">
        <f>(X582-BJ582*(BO582+BP582)/1000)</f>
        <v>0</v>
      </c>
      <c r="AC582">
        <f>(-J582*44100)</f>
        <v>0</v>
      </c>
      <c r="AD582">
        <f>2*29.3*R582*0.92*(BQ582-W582)</f>
        <v>0</v>
      </c>
      <c r="AE582">
        <f>2*0.95*5.67E-8*(((BQ582+$B$7)+273)^4-(W582+273)^4)</f>
        <v>0</v>
      </c>
      <c r="AF582">
        <f>U582+AE582+AC582+AD582</f>
        <v>0</v>
      </c>
      <c r="AG582">
        <f>BN582*AU582*(BI582-BH582*(1000-AU582*BK582)/(1000-AU582*BJ582))/(100*BB582)</f>
        <v>0</v>
      </c>
      <c r="AH582">
        <f>1000*BN582*AU582*(BJ582-BK582)/(100*BB582*(1000-AU582*BJ582))</f>
        <v>0</v>
      </c>
      <c r="AI582">
        <f>(AJ582 - AK582 - BO582*1E3/(8.314*(BQ582+273.15)) * AM582/BN582 * AL582) * BN582/(100*BB582) * (1000 - BK582)/1000</f>
        <v>0</v>
      </c>
      <c r="AJ582">
        <v>429.26286360221</v>
      </c>
      <c r="AK582">
        <v>411.990551515151</v>
      </c>
      <c r="AL582">
        <v>-0.00217139997583763</v>
      </c>
      <c r="AM582">
        <v>66.950256890022</v>
      </c>
      <c r="AN582">
        <f>(AP582 - AO582 + BO582*1E3/(8.314*(BQ582+273.15)) * AR582/BN582 * AQ582) * BN582/(100*BB582) * 1000/(1000 - AP582)</f>
        <v>0</v>
      </c>
      <c r="AO582">
        <v>21.4803325215723</v>
      </c>
      <c r="AP582">
        <v>24.9889426573427</v>
      </c>
      <c r="AQ582">
        <v>-0.00249189044655998</v>
      </c>
      <c r="AR582">
        <v>78.8929793979058</v>
      </c>
      <c r="AS582">
        <v>101</v>
      </c>
      <c r="AT582">
        <v>20</v>
      </c>
      <c r="AU582">
        <f>IF(AS582*$H$13&gt;=AW582,1.0,(AW582/(AW582-AS582*$H$13)))</f>
        <v>0</v>
      </c>
      <c r="AV582">
        <f>(AU582-1)*100</f>
        <v>0</v>
      </c>
      <c r="AW582">
        <f>MAX(0,($B$13+$C$13*BV582)/(1+$D$13*BV582)*BO582/(BQ582+273)*$E$13)</f>
        <v>0</v>
      </c>
      <c r="AX582">
        <f>$B$11*BW582+$C$11*BX582+$F$11*CI582*(1-CL582)</f>
        <v>0</v>
      </c>
      <c r="AY582">
        <f>AX582*AZ582</f>
        <v>0</v>
      </c>
      <c r="AZ582">
        <f>($B$11*$D$9+$C$11*$D$9+$F$11*((CV582+CN582)/MAX(CV582+CN582+CW582, 0.1)*$I$9+CW582/MAX(CV582+CN582+CW582, 0.1)*$J$9))/($B$11+$C$11+$F$11)</f>
        <v>0</v>
      </c>
      <c r="BA582">
        <f>($B$11*$K$9+$C$11*$K$9+$F$11*((CV582+CN582)/MAX(CV582+CN582+CW582, 0.1)*$P$9+CW582/MAX(CV582+CN582+CW582, 0.1)*$Q$9))/($B$11+$C$11+$F$11)</f>
        <v>0</v>
      </c>
      <c r="BB582">
        <v>2.18</v>
      </c>
      <c r="BC582">
        <v>0.5</v>
      </c>
      <c r="BD582" t="s">
        <v>355</v>
      </c>
      <c r="BE582">
        <v>2</v>
      </c>
      <c r="BF582" t="b">
        <v>1</v>
      </c>
      <c r="BG582">
        <v>1656182987.25</v>
      </c>
      <c r="BH582">
        <v>401.738933333333</v>
      </c>
      <c r="BI582">
        <v>420.0474</v>
      </c>
      <c r="BJ582">
        <v>25.0146433333333</v>
      </c>
      <c r="BK582">
        <v>21.4973233333333</v>
      </c>
      <c r="BL582">
        <v>398.047666666667</v>
      </c>
      <c r="BM582">
        <v>24.7703666666667</v>
      </c>
      <c r="BN582">
        <v>500.007766666667</v>
      </c>
      <c r="BO582">
        <v>76.3023933333334</v>
      </c>
      <c r="BP582">
        <v>0.100001996666667</v>
      </c>
      <c r="BQ582">
        <v>28.0458466666667</v>
      </c>
      <c r="BR582">
        <v>28.6487833333333</v>
      </c>
      <c r="BS582">
        <v>999.9</v>
      </c>
      <c r="BT582">
        <v>0</v>
      </c>
      <c r="BU582">
        <v>0</v>
      </c>
      <c r="BV582">
        <v>9998.47533333333</v>
      </c>
      <c r="BW582">
        <v>0</v>
      </c>
      <c r="BX582">
        <v>1469.642</v>
      </c>
      <c r="BY582">
        <v>-18.30841</v>
      </c>
      <c r="BZ582">
        <v>412.046066666667</v>
      </c>
      <c r="CA582">
        <v>429.2757</v>
      </c>
      <c r="CB582">
        <v>3.51731566666667</v>
      </c>
      <c r="CC582">
        <v>420.0474</v>
      </c>
      <c r="CD582">
        <v>21.4973233333333</v>
      </c>
      <c r="CE582">
        <v>1.90867633333333</v>
      </c>
      <c r="CF582">
        <v>1.64029633333333</v>
      </c>
      <c r="CG582">
        <v>16.7064266666667</v>
      </c>
      <c r="CH582">
        <v>14.34266</v>
      </c>
      <c r="CI582">
        <v>2000.016</v>
      </c>
      <c r="CJ582">
        <v>0.9800037</v>
      </c>
      <c r="CK582">
        <v>0.01999651</v>
      </c>
      <c r="CL582">
        <v>0</v>
      </c>
      <c r="CM582">
        <v>2.45521</v>
      </c>
      <c r="CN582">
        <v>0</v>
      </c>
      <c r="CO582">
        <v>6081.602</v>
      </c>
      <c r="CP582">
        <v>16705.5766666667</v>
      </c>
      <c r="CQ582">
        <v>48.5248</v>
      </c>
      <c r="CR582">
        <v>50.875</v>
      </c>
      <c r="CS582">
        <v>49.6663333333333</v>
      </c>
      <c r="CT582">
        <v>48.8078666666666</v>
      </c>
      <c r="CU582">
        <v>47.8708</v>
      </c>
      <c r="CV582">
        <v>1960.026</v>
      </c>
      <c r="CW582">
        <v>39.99</v>
      </c>
      <c r="CX582">
        <v>0</v>
      </c>
      <c r="CY582">
        <v>1656182994.6</v>
      </c>
      <c r="CZ582">
        <v>0</v>
      </c>
      <c r="DA582">
        <v>1656181403.6</v>
      </c>
      <c r="DB582" t="s">
        <v>1498</v>
      </c>
      <c r="DC582">
        <v>1656181403.6</v>
      </c>
      <c r="DD582">
        <v>1656181398.1</v>
      </c>
      <c r="DE582">
        <v>1</v>
      </c>
      <c r="DF582">
        <v>2.342</v>
      </c>
      <c r="DG582">
        <v>0.193</v>
      </c>
      <c r="DH582">
        <v>3.724</v>
      </c>
      <c r="DI582">
        <v>0.244</v>
      </c>
      <c r="DJ582">
        <v>420</v>
      </c>
      <c r="DK582">
        <v>22</v>
      </c>
      <c r="DL582">
        <v>0.28</v>
      </c>
      <c r="DM582">
        <v>0.02</v>
      </c>
      <c r="DN582">
        <v>-18.2975425</v>
      </c>
      <c r="DO582">
        <v>-0.148801125703542</v>
      </c>
      <c r="DP582">
        <v>0.0437795265363847</v>
      </c>
      <c r="DQ582">
        <v>0</v>
      </c>
      <c r="DR582">
        <v>3.51454625</v>
      </c>
      <c r="DS582">
        <v>0.0658456660412718</v>
      </c>
      <c r="DT582">
        <v>0.00647431181188393</v>
      </c>
      <c r="DU582">
        <v>1</v>
      </c>
      <c r="DV582">
        <v>1</v>
      </c>
      <c r="DW582">
        <v>2</v>
      </c>
      <c r="DX582" t="s">
        <v>375</v>
      </c>
      <c r="DY582">
        <v>2.77761</v>
      </c>
      <c r="DZ582">
        <v>2.71637</v>
      </c>
      <c r="EA582">
        <v>0.0724878</v>
      </c>
      <c r="EB582">
        <v>0.0755048</v>
      </c>
      <c r="EC582">
        <v>0.0877684</v>
      </c>
      <c r="ED582">
        <v>0.0786673</v>
      </c>
      <c r="EE582">
        <v>25577.4</v>
      </c>
      <c r="EF582">
        <v>22202.3</v>
      </c>
      <c r="EG582">
        <v>24734.3</v>
      </c>
      <c r="EH582">
        <v>23432.7</v>
      </c>
      <c r="EI582">
        <v>38634.8</v>
      </c>
      <c r="EJ582">
        <v>35799.8</v>
      </c>
      <c r="EK582">
        <v>44853.2</v>
      </c>
      <c r="EL582">
        <v>41891.8</v>
      </c>
      <c r="EM582">
        <v>1.4928</v>
      </c>
      <c r="EN582">
        <v>2.0204</v>
      </c>
      <c r="EO582">
        <v>-0.0276826</v>
      </c>
      <c r="EP582">
        <v>0</v>
      </c>
      <c r="EQ582">
        <v>29.0978</v>
      </c>
      <c r="ER582">
        <v>999.9</v>
      </c>
      <c r="ES582">
        <v>21.902</v>
      </c>
      <c r="ET582">
        <v>44.142</v>
      </c>
      <c r="EU582">
        <v>26.4642</v>
      </c>
      <c r="EV582">
        <v>53.7293</v>
      </c>
      <c r="EW582">
        <v>32.8806</v>
      </c>
      <c r="EX582">
        <v>2</v>
      </c>
      <c r="EY582">
        <v>0.816707</v>
      </c>
      <c r="EZ582">
        <v>6.56633</v>
      </c>
      <c r="FA582">
        <v>20.1204</v>
      </c>
      <c r="FB582">
        <v>5.23122</v>
      </c>
      <c r="FC582">
        <v>11.9978</v>
      </c>
      <c r="FD582">
        <v>4.95485</v>
      </c>
      <c r="FE582">
        <v>3.30395</v>
      </c>
      <c r="FF582">
        <v>9999</v>
      </c>
      <c r="FG582">
        <v>314.5</v>
      </c>
      <c r="FH582">
        <v>4028.6</v>
      </c>
      <c r="FI582">
        <v>9999</v>
      </c>
      <c r="FJ582">
        <v>1.8681</v>
      </c>
      <c r="FK582">
        <v>1.86393</v>
      </c>
      <c r="FL582">
        <v>1.87125</v>
      </c>
      <c r="FM582">
        <v>1.8625</v>
      </c>
      <c r="FN582">
        <v>1.86186</v>
      </c>
      <c r="FO582">
        <v>1.86813</v>
      </c>
      <c r="FP582">
        <v>1.85835</v>
      </c>
      <c r="FQ582">
        <v>1.86447</v>
      </c>
      <c r="FR582">
        <v>5</v>
      </c>
      <c r="FS582">
        <v>0</v>
      </c>
      <c r="FT582">
        <v>0</v>
      </c>
      <c r="FU582">
        <v>0</v>
      </c>
      <c r="FV582" t="s">
        <v>358</v>
      </c>
      <c r="FW582" t="s">
        <v>359</v>
      </c>
      <c r="FX582" t="s">
        <v>360</v>
      </c>
      <c r="FY582" t="s">
        <v>360</v>
      </c>
      <c r="FZ582" t="s">
        <v>360</v>
      </c>
      <c r="GA582" t="s">
        <v>360</v>
      </c>
      <c r="GB582">
        <v>0</v>
      </c>
      <c r="GC582">
        <v>100</v>
      </c>
      <c r="GD582">
        <v>100</v>
      </c>
      <c r="GE582">
        <v>3.691</v>
      </c>
      <c r="GF582">
        <v>0.2443</v>
      </c>
      <c r="GG582">
        <v>2.73719946232396</v>
      </c>
      <c r="GH582">
        <v>0.00311535208462502</v>
      </c>
      <c r="GI582">
        <v>-2.16445174003142e-06</v>
      </c>
      <c r="GJ582">
        <v>9.0383515404126e-10</v>
      </c>
      <c r="GK582">
        <v>0.244264999999999</v>
      </c>
      <c r="GL582">
        <v>0</v>
      </c>
      <c r="GM582">
        <v>0</v>
      </c>
      <c r="GN582">
        <v>0</v>
      </c>
      <c r="GO582">
        <v>18</v>
      </c>
      <c r="GP582">
        <v>2154</v>
      </c>
      <c r="GQ582">
        <v>2</v>
      </c>
      <c r="GR582">
        <v>17</v>
      </c>
      <c r="GS582">
        <v>26.5</v>
      </c>
      <c r="GT582">
        <v>26.6</v>
      </c>
      <c r="GU582">
        <v>1.34766</v>
      </c>
      <c r="GV582">
        <v>2.43286</v>
      </c>
      <c r="GW582">
        <v>1.99829</v>
      </c>
      <c r="GX582">
        <v>2.65381</v>
      </c>
      <c r="GY582">
        <v>2.09351</v>
      </c>
      <c r="GZ582">
        <v>2.39624</v>
      </c>
      <c r="HA582">
        <v>47.7528</v>
      </c>
      <c r="HB582">
        <v>13.3528</v>
      </c>
      <c r="HC582">
        <v>18</v>
      </c>
      <c r="HD582">
        <v>326.405</v>
      </c>
      <c r="HE582">
        <v>667.77</v>
      </c>
      <c r="HF582">
        <v>22.9981</v>
      </c>
      <c r="HG582">
        <v>37.5268</v>
      </c>
      <c r="HH582">
        <v>29.999</v>
      </c>
      <c r="HI582">
        <v>37.3787</v>
      </c>
      <c r="HJ582">
        <v>37.3856</v>
      </c>
      <c r="HK582">
        <v>27.0026</v>
      </c>
      <c r="HL582">
        <v>6.63456</v>
      </c>
      <c r="HM582">
        <v>0</v>
      </c>
      <c r="HN582">
        <v>23</v>
      </c>
      <c r="HO582">
        <v>413.319</v>
      </c>
      <c r="HP582">
        <v>21.5672</v>
      </c>
      <c r="HQ582">
        <v>94.8257</v>
      </c>
      <c r="HR582">
        <v>98.4132</v>
      </c>
    </row>
    <row r="583" spans="1:226">
      <c r="A583">
        <v>567</v>
      </c>
      <c r="B583">
        <v>1656183000</v>
      </c>
      <c r="C583">
        <v>13203.5</v>
      </c>
      <c r="D583" t="s">
        <v>1499</v>
      </c>
      <c r="E583" t="s">
        <v>1500</v>
      </c>
      <c r="F583">
        <v>5</v>
      </c>
      <c r="G583" t="s">
        <v>1497</v>
      </c>
      <c r="H583" t="s">
        <v>354</v>
      </c>
      <c r="I583">
        <v>1656182992.15517</v>
      </c>
      <c r="J583">
        <f>(K583)/1000</f>
        <v>0</v>
      </c>
      <c r="K583">
        <f>IF(BF583, AN583, AH583)</f>
        <v>0</v>
      </c>
      <c r="L583">
        <f>IF(BF583, AI583, AG583)</f>
        <v>0</v>
      </c>
      <c r="M583">
        <f>BH583 - IF(AU583&gt;1, L583*BB583*100.0/(AW583*BV583), 0)</f>
        <v>0</v>
      </c>
      <c r="N583">
        <f>((T583-J583/2)*M583-L583)/(T583+J583/2)</f>
        <v>0</v>
      </c>
      <c r="O583">
        <f>N583*(BO583+BP583)/1000.0</f>
        <v>0</v>
      </c>
      <c r="P583">
        <f>(BH583 - IF(AU583&gt;1, L583*BB583*100.0/(AW583*BV583), 0))*(BO583+BP583)/1000.0</f>
        <v>0</v>
      </c>
      <c r="Q583">
        <f>2.0/((1/S583-1/R583)+SIGN(S583)*SQRT((1/S583-1/R583)*(1/S583-1/R583) + 4*BC583/((BC583+1)*(BC583+1))*(2*1/S583*1/R583-1/R583*1/R583)))</f>
        <v>0</v>
      </c>
      <c r="R583">
        <f>IF(LEFT(BD583,1)&lt;&gt;"0",IF(LEFT(BD583,1)="1",3.0,BE583),$D$5+$E$5*(BV583*BO583/($K$5*1000))+$F$5*(BV583*BO583/($K$5*1000))*MAX(MIN(BB583,$J$5),$I$5)*MAX(MIN(BB583,$J$5),$I$5)+$G$5*MAX(MIN(BB583,$J$5),$I$5)*(BV583*BO583/($K$5*1000))+$H$5*(BV583*BO583/($K$5*1000))*(BV583*BO583/($K$5*1000)))</f>
        <v>0</v>
      </c>
      <c r="S583">
        <f>J583*(1000-(1000*0.61365*exp(17.502*W583/(240.97+W583))/(BO583+BP583)+BJ583)/2)/(1000*0.61365*exp(17.502*W583/(240.97+W583))/(BO583+BP583)-BJ583)</f>
        <v>0</v>
      </c>
      <c r="T583">
        <f>1/((BC583+1)/(Q583/1.6)+1/(R583/1.37)) + BC583/((BC583+1)/(Q583/1.6) + BC583/(R583/1.37))</f>
        <v>0</v>
      </c>
      <c r="U583">
        <f>(AX583*BA583)</f>
        <v>0</v>
      </c>
      <c r="V583">
        <f>(BQ583+(U583+2*0.95*5.67E-8*(((BQ583+$B$7)+273)^4-(BQ583+273)^4)-44100*J583)/(1.84*29.3*R583+8*0.95*5.67E-8*(BQ583+273)^3))</f>
        <v>0</v>
      </c>
      <c r="W583">
        <f>($C$7*BR583+$D$7*BS583+$E$7*V583)</f>
        <v>0</v>
      </c>
      <c r="X583">
        <f>0.61365*exp(17.502*W583/(240.97+W583))</f>
        <v>0</v>
      </c>
      <c r="Y583">
        <f>(Z583/AA583*100)</f>
        <v>0</v>
      </c>
      <c r="Z583">
        <f>BJ583*(BO583+BP583)/1000</f>
        <v>0</v>
      </c>
      <c r="AA583">
        <f>0.61365*exp(17.502*BQ583/(240.97+BQ583))</f>
        <v>0</v>
      </c>
      <c r="AB583">
        <f>(X583-BJ583*(BO583+BP583)/1000)</f>
        <v>0</v>
      </c>
      <c r="AC583">
        <f>(-J583*44100)</f>
        <v>0</v>
      </c>
      <c r="AD583">
        <f>2*29.3*R583*0.92*(BQ583-W583)</f>
        <v>0</v>
      </c>
      <c r="AE583">
        <f>2*0.95*5.67E-8*(((BQ583+$B$7)+273)^4-(W583+273)^4)</f>
        <v>0</v>
      </c>
      <c r="AF583">
        <f>U583+AE583+AC583+AD583</f>
        <v>0</v>
      </c>
      <c r="AG583">
        <f>BN583*AU583*(BI583-BH583*(1000-AU583*BK583)/(1000-AU583*BJ583))/(100*BB583)</f>
        <v>0</v>
      </c>
      <c r="AH583">
        <f>1000*BN583*AU583*(BJ583-BK583)/(100*BB583*(1000-AU583*BJ583))</f>
        <v>0</v>
      </c>
      <c r="AI583">
        <f>(AJ583 - AK583 - BO583*1E3/(8.314*(BQ583+273.15)) * AM583/BN583 * AL583) * BN583/(100*BB583) * (1000 - BK583)/1000</f>
        <v>0</v>
      </c>
      <c r="AJ583">
        <v>429.206313583377</v>
      </c>
      <c r="AK583">
        <v>411.910884848485</v>
      </c>
      <c r="AL583">
        <v>-0.00338834088983905</v>
      </c>
      <c r="AM583">
        <v>66.950256890022</v>
      </c>
      <c r="AN583">
        <f>(AP583 - AO583 + BO583*1E3/(8.314*(BQ583+273.15)) * AR583/BN583 * AQ583) * BN583/(100*BB583) * 1000/(1000 - AP583)</f>
        <v>0</v>
      </c>
      <c r="AO583">
        <v>21.4579199410476</v>
      </c>
      <c r="AP583">
        <v>24.9660363636364</v>
      </c>
      <c r="AQ583">
        <v>-0.00612746457823871</v>
      </c>
      <c r="AR583">
        <v>78.8929793979058</v>
      </c>
      <c r="AS583">
        <v>101</v>
      </c>
      <c r="AT583">
        <v>20</v>
      </c>
      <c r="AU583">
        <f>IF(AS583*$H$13&gt;=AW583,1.0,(AW583/(AW583-AS583*$H$13)))</f>
        <v>0</v>
      </c>
      <c r="AV583">
        <f>(AU583-1)*100</f>
        <v>0</v>
      </c>
      <c r="AW583">
        <f>MAX(0,($B$13+$C$13*BV583)/(1+$D$13*BV583)*BO583/(BQ583+273)*$E$13)</f>
        <v>0</v>
      </c>
      <c r="AX583">
        <f>$B$11*BW583+$C$11*BX583+$F$11*CI583*(1-CL583)</f>
        <v>0</v>
      </c>
      <c r="AY583">
        <f>AX583*AZ583</f>
        <v>0</v>
      </c>
      <c r="AZ583">
        <f>($B$11*$D$9+$C$11*$D$9+$F$11*((CV583+CN583)/MAX(CV583+CN583+CW583, 0.1)*$I$9+CW583/MAX(CV583+CN583+CW583, 0.1)*$J$9))/($B$11+$C$11+$F$11)</f>
        <v>0</v>
      </c>
      <c r="BA583">
        <f>($B$11*$K$9+$C$11*$K$9+$F$11*((CV583+CN583)/MAX(CV583+CN583+CW583, 0.1)*$P$9+CW583/MAX(CV583+CN583+CW583, 0.1)*$Q$9))/($B$11+$C$11+$F$11)</f>
        <v>0</v>
      </c>
      <c r="BB583">
        <v>2.18</v>
      </c>
      <c r="BC583">
        <v>0.5</v>
      </c>
      <c r="BD583" t="s">
        <v>355</v>
      </c>
      <c r="BE583">
        <v>2</v>
      </c>
      <c r="BF583" t="b">
        <v>1</v>
      </c>
      <c r="BG583">
        <v>1656182992.15517</v>
      </c>
      <c r="BH583">
        <v>401.717551724138</v>
      </c>
      <c r="BI583">
        <v>419.838</v>
      </c>
      <c r="BJ583">
        <v>24.9960793103448</v>
      </c>
      <c r="BK583">
        <v>21.4784586206897</v>
      </c>
      <c r="BL583">
        <v>398.026275862069</v>
      </c>
      <c r="BM583">
        <v>24.7518068965517</v>
      </c>
      <c r="BN583">
        <v>500.006068965517</v>
      </c>
      <c r="BO583">
        <v>76.3026517241379</v>
      </c>
      <c r="BP583">
        <v>0.0999984137931034</v>
      </c>
      <c r="BQ583">
        <v>28.0437793103448</v>
      </c>
      <c r="BR583">
        <v>28.6493344827586</v>
      </c>
      <c r="BS583">
        <v>999.9</v>
      </c>
      <c r="BT583">
        <v>0</v>
      </c>
      <c r="BU583">
        <v>0</v>
      </c>
      <c r="BV583">
        <v>9994.70482758621</v>
      </c>
      <c r="BW583">
        <v>0</v>
      </c>
      <c r="BX583">
        <v>1516.97275862069</v>
      </c>
      <c r="BY583">
        <v>-18.1204068965517</v>
      </c>
      <c r="BZ583">
        <v>412.016275862069</v>
      </c>
      <c r="CA583">
        <v>429.053413793103</v>
      </c>
      <c r="CB583">
        <v>3.51761448275862</v>
      </c>
      <c r="CC583">
        <v>419.838</v>
      </c>
      <c r="CD583">
        <v>21.4784586206897</v>
      </c>
      <c r="CE583">
        <v>1.90726689655172</v>
      </c>
      <c r="CF583">
        <v>1.63886275862069</v>
      </c>
      <c r="CG583">
        <v>16.6947896551724</v>
      </c>
      <c r="CH583">
        <v>14.3291517241379</v>
      </c>
      <c r="CI583">
        <v>2000.00206896552</v>
      </c>
      <c r="CJ583">
        <v>0.980003379310345</v>
      </c>
      <c r="CK583">
        <v>0.0199968413793103</v>
      </c>
      <c r="CL583">
        <v>0</v>
      </c>
      <c r="CM583">
        <v>2.40324827586207</v>
      </c>
      <c r="CN583">
        <v>0</v>
      </c>
      <c r="CO583">
        <v>6086.31206896552</v>
      </c>
      <c r="CP583">
        <v>16705.4620689655</v>
      </c>
      <c r="CQ583">
        <v>48.5128275862069</v>
      </c>
      <c r="CR583">
        <v>50.8684827586207</v>
      </c>
      <c r="CS583">
        <v>49.6506551724138</v>
      </c>
      <c r="CT583">
        <v>48.7991724137931</v>
      </c>
      <c r="CU583">
        <v>47.8511034482759</v>
      </c>
      <c r="CV583">
        <v>1960.01172413793</v>
      </c>
      <c r="CW583">
        <v>39.9903448275862</v>
      </c>
      <c r="CX583">
        <v>0</v>
      </c>
      <c r="CY583">
        <v>1656182999.4</v>
      </c>
      <c r="CZ583">
        <v>0</v>
      </c>
      <c r="DA583">
        <v>1656181403.6</v>
      </c>
      <c r="DB583" t="s">
        <v>1498</v>
      </c>
      <c r="DC583">
        <v>1656181403.6</v>
      </c>
      <c r="DD583">
        <v>1656181398.1</v>
      </c>
      <c r="DE583">
        <v>1</v>
      </c>
      <c r="DF583">
        <v>2.342</v>
      </c>
      <c r="DG583">
        <v>0.193</v>
      </c>
      <c r="DH583">
        <v>3.724</v>
      </c>
      <c r="DI583">
        <v>0.244</v>
      </c>
      <c r="DJ583">
        <v>420</v>
      </c>
      <c r="DK583">
        <v>22</v>
      </c>
      <c r="DL583">
        <v>0.28</v>
      </c>
      <c r="DM583">
        <v>0.02</v>
      </c>
      <c r="DN583">
        <v>-18.25867</v>
      </c>
      <c r="DO583">
        <v>0.699764352720473</v>
      </c>
      <c r="DP583">
        <v>0.193721496225897</v>
      </c>
      <c r="DQ583">
        <v>0</v>
      </c>
      <c r="DR583">
        <v>3.51678525</v>
      </c>
      <c r="DS583">
        <v>0.0277178611632254</v>
      </c>
      <c r="DT583">
        <v>0.00541707300463081</v>
      </c>
      <c r="DU583">
        <v>1</v>
      </c>
      <c r="DV583">
        <v>1</v>
      </c>
      <c r="DW583">
        <v>2</v>
      </c>
      <c r="DX583" t="s">
        <v>375</v>
      </c>
      <c r="DY583">
        <v>2.77769</v>
      </c>
      <c r="DZ583">
        <v>2.71649</v>
      </c>
      <c r="EA583">
        <v>0.072474</v>
      </c>
      <c r="EB583">
        <v>0.0751012</v>
      </c>
      <c r="EC583">
        <v>0.0877136</v>
      </c>
      <c r="ED583">
        <v>0.0786825</v>
      </c>
      <c r="EE583">
        <v>25578.8</v>
      </c>
      <c r="EF583">
        <v>22212.7</v>
      </c>
      <c r="EG583">
        <v>24735.3</v>
      </c>
      <c r="EH583">
        <v>23433.4</v>
      </c>
      <c r="EI583">
        <v>38638.3</v>
      </c>
      <c r="EJ583">
        <v>35800.3</v>
      </c>
      <c r="EK583">
        <v>44854.6</v>
      </c>
      <c r="EL583">
        <v>41893.1</v>
      </c>
      <c r="EM583">
        <v>1.49265</v>
      </c>
      <c r="EN583">
        <v>2.02062</v>
      </c>
      <c r="EO583">
        <v>-0.0267588</v>
      </c>
      <c r="EP583">
        <v>0</v>
      </c>
      <c r="EQ583">
        <v>29.0853</v>
      </c>
      <c r="ER583">
        <v>999.9</v>
      </c>
      <c r="ES583">
        <v>21.902</v>
      </c>
      <c r="ET583">
        <v>44.142</v>
      </c>
      <c r="EU583">
        <v>26.4625</v>
      </c>
      <c r="EV583">
        <v>53.6193</v>
      </c>
      <c r="EW583">
        <v>32.9688</v>
      </c>
      <c r="EX583">
        <v>2</v>
      </c>
      <c r="EY583">
        <v>0.815432</v>
      </c>
      <c r="EZ583">
        <v>6.55876</v>
      </c>
      <c r="FA583">
        <v>20.1206</v>
      </c>
      <c r="FB583">
        <v>5.23047</v>
      </c>
      <c r="FC583">
        <v>11.9975</v>
      </c>
      <c r="FD583">
        <v>4.95485</v>
      </c>
      <c r="FE583">
        <v>3.3039</v>
      </c>
      <c r="FF583">
        <v>9999</v>
      </c>
      <c r="FG583">
        <v>314.5</v>
      </c>
      <c r="FH583">
        <v>4028.8</v>
      </c>
      <c r="FI583">
        <v>9999</v>
      </c>
      <c r="FJ583">
        <v>1.86811</v>
      </c>
      <c r="FK583">
        <v>1.86397</v>
      </c>
      <c r="FL583">
        <v>1.87127</v>
      </c>
      <c r="FM583">
        <v>1.86252</v>
      </c>
      <c r="FN583">
        <v>1.86188</v>
      </c>
      <c r="FO583">
        <v>1.86813</v>
      </c>
      <c r="FP583">
        <v>1.85835</v>
      </c>
      <c r="FQ583">
        <v>1.86447</v>
      </c>
      <c r="FR583">
        <v>5</v>
      </c>
      <c r="FS583">
        <v>0</v>
      </c>
      <c r="FT583">
        <v>0</v>
      </c>
      <c r="FU583">
        <v>0</v>
      </c>
      <c r="FV583" t="s">
        <v>358</v>
      </c>
      <c r="FW583" t="s">
        <v>359</v>
      </c>
      <c r="FX583" t="s">
        <v>360</v>
      </c>
      <c r="FY583" t="s">
        <v>360</v>
      </c>
      <c r="FZ583" t="s">
        <v>360</v>
      </c>
      <c r="GA583" t="s">
        <v>360</v>
      </c>
      <c r="GB583">
        <v>0</v>
      </c>
      <c r="GC583">
        <v>100</v>
      </c>
      <c r="GD583">
        <v>100</v>
      </c>
      <c r="GE583">
        <v>3.691</v>
      </c>
      <c r="GF583">
        <v>0.2443</v>
      </c>
      <c r="GG583">
        <v>2.73719946232396</v>
      </c>
      <c r="GH583">
        <v>0.00311535208462502</v>
      </c>
      <c r="GI583">
        <v>-2.16445174003142e-06</v>
      </c>
      <c r="GJ583">
        <v>9.0383515404126e-10</v>
      </c>
      <c r="GK583">
        <v>0.244264999999999</v>
      </c>
      <c r="GL583">
        <v>0</v>
      </c>
      <c r="GM583">
        <v>0</v>
      </c>
      <c r="GN583">
        <v>0</v>
      </c>
      <c r="GO583">
        <v>18</v>
      </c>
      <c r="GP583">
        <v>2154</v>
      </c>
      <c r="GQ583">
        <v>2</v>
      </c>
      <c r="GR583">
        <v>17</v>
      </c>
      <c r="GS583">
        <v>26.6</v>
      </c>
      <c r="GT583">
        <v>26.7</v>
      </c>
      <c r="GU583">
        <v>1.3208</v>
      </c>
      <c r="GV583">
        <v>2.42554</v>
      </c>
      <c r="GW583">
        <v>1.99829</v>
      </c>
      <c r="GX583">
        <v>2.65381</v>
      </c>
      <c r="GY583">
        <v>2.09351</v>
      </c>
      <c r="GZ583">
        <v>2.47437</v>
      </c>
      <c r="HA583">
        <v>47.7528</v>
      </c>
      <c r="HB583">
        <v>13.3615</v>
      </c>
      <c r="HC583">
        <v>18</v>
      </c>
      <c r="HD583">
        <v>326.294</v>
      </c>
      <c r="HE583">
        <v>667.878</v>
      </c>
      <c r="HF583">
        <v>22.9982</v>
      </c>
      <c r="HG583">
        <v>37.5161</v>
      </c>
      <c r="HH583">
        <v>29.9989</v>
      </c>
      <c r="HI583">
        <v>37.37</v>
      </c>
      <c r="HJ583">
        <v>37.3768</v>
      </c>
      <c r="HK583">
        <v>26.4755</v>
      </c>
      <c r="HL583">
        <v>6.63456</v>
      </c>
      <c r="HM583">
        <v>0</v>
      </c>
      <c r="HN583">
        <v>23</v>
      </c>
      <c r="HO583">
        <v>399.876</v>
      </c>
      <c r="HP583">
        <v>21.5747</v>
      </c>
      <c r="HQ583">
        <v>94.829</v>
      </c>
      <c r="HR583">
        <v>98.4162</v>
      </c>
    </row>
    <row r="584" spans="1:226">
      <c r="A584">
        <v>568</v>
      </c>
      <c r="B584">
        <v>1656183005</v>
      </c>
      <c r="C584">
        <v>13208.5</v>
      </c>
      <c r="D584" t="s">
        <v>1501</v>
      </c>
      <c r="E584" t="s">
        <v>1502</v>
      </c>
      <c r="F584">
        <v>5</v>
      </c>
      <c r="G584" t="s">
        <v>1497</v>
      </c>
      <c r="H584" t="s">
        <v>354</v>
      </c>
      <c r="I584">
        <v>1656182997.23214</v>
      </c>
      <c r="J584">
        <f>(K584)/1000</f>
        <v>0</v>
      </c>
      <c r="K584">
        <f>IF(BF584, AN584, AH584)</f>
        <v>0</v>
      </c>
      <c r="L584">
        <f>IF(BF584, AI584, AG584)</f>
        <v>0</v>
      </c>
      <c r="M584">
        <f>BH584 - IF(AU584&gt;1, L584*BB584*100.0/(AW584*BV584), 0)</f>
        <v>0</v>
      </c>
      <c r="N584">
        <f>((T584-J584/2)*M584-L584)/(T584+J584/2)</f>
        <v>0</v>
      </c>
      <c r="O584">
        <f>N584*(BO584+BP584)/1000.0</f>
        <v>0</v>
      </c>
      <c r="P584">
        <f>(BH584 - IF(AU584&gt;1, L584*BB584*100.0/(AW584*BV584), 0))*(BO584+BP584)/1000.0</f>
        <v>0</v>
      </c>
      <c r="Q584">
        <f>2.0/((1/S584-1/R584)+SIGN(S584)*SQRT((1/S584-1/R584)*(1/S584-1/R584) + 4*BC584/((BC584+1)*(BC584+1))*(2*1/S584*1/R584-1/R584*1/R584)))</f>
        <v>0</v>
      </c>
      <c r="R584">
        <f>IF(LEFT(BD584,1)&lt;&gt;"0",IF(LEFT(BD584,1)="1",3.0,BE584),$D$5+$E$5*(BV584*BO584/($K$5*1000))+$F$5*(BV584*BO584/($K$5*1000))*MAX(MIN(BB584,$J$5),$I$5)*MAX(MIN(BB584,$J$5),$I$5)+$G$5*MAX(MIN(BB584,$J$5),$I$5)*(BV584*BO584/($K$5*1000))+$H$5*(BV584*BO584/($K$5*1000))*(BV584*BO584/($K$5*1000)))</f>
        <v>0</v>
      </c>
      <c r="S584">
        <f>J584*(1000-(1000*0.61365*exp(17.502*W584/(240.97+W584))/(BO584+BP584)+BJ584)/2)/(1000*0.61365*exp(17.502*W584/(240.97+W584))/(BO584+BP584)-BJ584)</f>
        <v>0</v>
      </c>
      <c r="T584">
        <f>1/((BC584+1)/(Q584/1.6)+1/(R584/1.37)) + BC584/((BC584+1)/(Q584/1.6) + BC584/(R584/1.37))</f>
        <v>0</v>
      </c>
      <c r="U584">
        <f>(AX584*BA584)</f>
        <v>0</v>
      </c>
      <c r="V584">
        <f>(BQ584+(U584+2*0.95*5.67E-8*(((BQ584+$B$7)+273)^4-(BQ584+273)^4)-44100*J584)/(1.84*29.3*R584+8*0.95*5.67E-8*(BQ584+273)^3))</f>
        <v>0</v>
      </c>
      <c r="W584">
        <f>($C$7*BR584+$D$7*BS584+$E$7*V584)</f>
        <v>0</v>
      </c>
      <c r="X584">
        <f>0.61365*exp(17.502*W584/(240.97+W584))</f>
        <v>0</v>
      </c>
      <c r="Y584">
        <f>(Z584/AA584*100)</f>
        <v>0</v>
      </c>
      <c r="Z584">
        <f>BJ584*(BO584+BP584)/1000</f>
        <v>0</v>
      </c>
      <c r="AA584">
        <f>0.61365*exp(17.502*BQ584/(240.97+BQ584))</f>
        <v>0</v>
      </c>
      <c r="AB584">
        <f>(X584-BJ584*(BO584+BP584)/1000)</f>
        <v>0</v>
      </c>
      <c r="AC584">
        <f>(-J584*44100)</f>
        <v>0</v>
      </c>
      <c r="AD584">
        <f>2*29.3*R584*0.92*(BQ584-W584)</f>
        <v>0</v>
      </c>
      <c r="AE584">
        <f>2*0.95*5.67E-8*(((BQ584+$B$7)+273)^4-(W584+273)^4)</f>
        <v>0</v>
      </c>
      <c r="AF584">
        <f>U584+AE584+AC584+AD584</f>
        <v>0</v>
      </c>
      <c r="AG584">
        <f>BN584*AU584*(BI584-BH584*(1000-AU584*BK584)/(1000-AU584*BJ584))/(100*BB584)</f>
        <v>0</v>
      </c>
      <c r="AH584">
        <f>1000*BN584*AU584*(BJ584-BK584)/(100*BB584*(1000-AU584*BJ584))</f>
        <v>0</v>
      </c>
      <c r="AI584">
        <f>(AJ584 - AK584 - BO584*1E3/(8.314*(BQ584+273.15)) * AM584/BN584 * AL584) * BN584/(100*BB584) * (1000 - BK584)/1000</f>
        <v>0</v>
      </c>
      <c r="AJ584">
        <v>423.122665651295</v>
      </c>
      <c r="AK584">
        <v>409.175678787879</v>
      </c>
      <c r="AL584">
        <v>-0.658997246558217</v>
      </c>
      <c r="AM584">
        <v>66.950256890022</v>
      </c>
      <c r="AN584">
        <f>(AP584 - AO584 + BO584*1E3/(8.314*(BQ584+273.15)) * AR584/BN584 * AQ584) * BN584/(100*BB584) * 1000/(1000 - AP584)</f>
        <v>0</v>
      </c>
      <c r="AO584">
        <v>21.4616977130473</v>
      </c>
      <c r="AP584">
        <v>24.9526902097902</v>
      </c>
      <c r="AQ584">
        <v>-0.000857678533617374</v>
      </c>
      <c r="AR584">
        <v>78.8929793979058</v>
      </c>
      <c r="AS584">
        <v>101</v>
      </c>
      <c r="AT584">
        <v>20</v>
      </c>
      <c r="AU584">
        <f>IF(AS584*$H$13&gt;=AW584,1.0,(AW584/(AW584-AS584*$H$13)))</f>
        <v>0</v>
      </c>
      <c r="AV584">
        <f>(AU584-1)*100</f>
        <v>0</v>
      </c>
      <c r="AW584">
        <f>MAX(0,($B$13+$C$13*BV584)/(1+$D$13*BV584)*BO584/(BQ584+273)*$E$13)</f>
        <v>0</v>
      </c>
      <c r="AX584">
        <f>$B$11*BW584+$C$11*BX584+$F$11*CI584*(1-CL584)</f>
        <v>0</v>
      </c>
      <c r="AY584">
        <f>AX584*AZ584</f>
        <v>0</v>
      </c>
      <c r="AZ584">
        <f>($B$11*$D$9+$C$11*$D$9+$F$11*((CV584+CN584)/MAX(CV584+CN584+CW584, 0.1)*$I$9+CW584/MAX(CV584+CN584+CW584, 0.1)*$J$9))/($B$11+$C$11+$F$11)</f>
        <v>0</v>
      </c>
      <c r="BA584">
        <f>($B$11*$K$9+$C$11*$K$9+$F$11*((CV584+CN584)/MAX(CV584+CN584+CW584, 0.1)*$P$9+CW584/MAX(CV584+CN584+CW584, 0.1)*$Q$9))/($B$11+$C$11+$F$11)</f>
        <v>0</v>
      </c>
      <c r="BB584">
        <v>2.18</v>
      </c>
      <c r="BC584">
        <v>0.5</v>
      </c>
      <c r="BD584" t="s">
        <v>355</v>
      </c>
      <c r="BE584">
        <v>2</v>
      </c>
      <c r="BF584" t="b">
        <v>1</v>
      </c>
      <c r="BG584">
        <v>1656182997.23214</v>
      </c>
      <c r="BH584">
        <v>401.299178571429</v>
      </c>
      <c r="BI584">
        <v>417.287392857143</v>
      </c>
      <c r="BJ584">
        <v>24.9766142857143</v>
      </c>
      <c r="BK584">
        <v>21.4648785714286</v>
      </c>
      <c r="BL584">
        <v>397.608678571429</v>
      </c>
      <c r="BM584">
        <v>24.7323392857143</v>
      </c>
      <c r="BN584">
        <v>500.013142857143</v>
      </c>
      <c r="BO584">
        <v>76.3026964285714</v>
      </c>
      <c r="BP584">
        <v>0.100009082142857</v>
      </c>
      <c r="BQ584">
        <v>28.0399035714286</v>
      </c>
      <c r="BR584">
        <v>28.6493321428571</v>
      </c>
      <c r="BS584">
        <v>999.9</v>
      </c>
      <c r="BT584">
        <v>0</v>
      </c>
      <c r="BU584">
        <v>0</v>
      </c>
      <c r="BV584">
        <v>9993.03678571428</v>
      </c>
      <c r="BW584">
        <v>0</v>
      </c>
      <c r="BX584">
        <v>1566.71964285714</v>
      </c>
      <c r="BY584">
        <v>-15.9882410714286</v>
      </c>
      <c r="BZ584">
        <v>411.579071428571</v>
      </c>
      <c r="CA584">
        <v>426.441</v>
      </c>
      <c r="CB584">
        <v>3.51172928571429</v>
      </c>
      <c r="CC584">
        <v>417.287392857143</v>
      </c>
      <c r="CD584">
        <v>21.4648785714286</v>
      </c>
      <c r="CE584">
        <v>1.90578285714286</v>
      </c>
      <c r="CF584">
        <v>1.63782678571429</v>
      </c>
      <c r="CG584">
        <v>16.6825321428571</v>
      </c>
      <c r="CH584">
        <v>14.3193892857143</v>
      </c>
      <c r="CI584">
        <v>2000.0025</v>
      </c>
      <c r="CJ584">
        <v>0.98000325</v>
      </c>
      <c r="CK584">
        <v>0.019996975</v>
      </c>
      <c r="CL584">
        <v>0</v>
      </c>
      <c r="CM584">
        <v>2.380325</v>
      </c>
      <c r="CN584">
        <v>0</v>
      </c>
      <c r="CO584">
        <v>6094.54535714286</v>
      </c>
      <c r="CP584">
        <v>16705.45</v>
      </c>
      <c r="CQ584">
        <v>48.5</v>
      </c>
      <c r="CR584">
        <v>50.857</v>
      </c>
      <c r="CS584">
        <v>49.6338571428571</v>
      </c>
      <c r="CT584">
        <v>48.7787857142857</v>
      </c>
      <c r="CU584">
        <v>47.83</v>
      </c>
      <c r="CV584">
        <v>1960.01214285714</v>
      </c>
      <c r="CW584">
        <v>39.9903571428571</v>
      </c>
      <c r="CX584">
        <v>0</v>
      </c>
      <c r="CY584">
        <v>1656183004.2</v>
      </c>
      <c r="CZ584">
        <v>0</v>
      </c>
      <c r="DA584">
        <v>1656181403.6</v>
      </c>
      <c r="DB584" t="s">
        <v>1498</v>
      </c>
      <c r="DC584">
        <v>1656181403.6</v>
      </c>
      <c r="DD584">
        <v>1656181398.1</v>
      </c>
      <c r="DE584">
        <v>1</v>
      </c>
      <c r="DF584">
        <v>2.342</v>
      </c>
      <c r="DG584">
        <v>0.193</v>
      </c>
      <c r="DH584">
        <v>3.724</v>
      </c>
      <c r="DI584">
        <v>0.244</v>
      </c>
      <c r="DJ584">
        <v>420</v>
      </c>
      <c r="DK584">
        <v>22</v>
      </c>
      <c r="DL584">
        <v>0.28</v>
      </c>
      <c r="DM584">
        <v>0.02</v>
      </c>
      <c r="DN584">
        <v>-17.07807</v>
      </c>
      <c r="DO584">
        <v>17.8650371482177</v>
      </c>
      <c r="DP584">
        <v>2.31797467632845</v>
      </c>
      <c r="DQ584">
        <v>0</v>
      </c>
      <c r="DR584">
        <v>3.5140655</v>
      </c>
      <c r="DS584">
        <v>-0.0613413883677453</v>
      </c>
      <c r="DT584">
        <v>0.00909526221447187</v>
      </c>
      <c r="DU584">
        <v>1</v>
      </c>
      <c r="DV584">
        <v>1</v>
      </c>
      <c r="DW584">
        <v>2</v>
      </c>
      <c r="DX584" t="s">
        <v>375</v>
      </c>
      <c r="DY584">
        <v>2.77797</v>
      </c>
      <c r="DZ584">
        <v>2.71639</v>
      </c>
      <c r="EA584">
        <v>0.0720326</v>
      </c>
      <c r="EB584">
        <v>0.0736204</v>
      </c>
      <c r="EC584">
        <v>0.087683</v>
      </c>
      <c r="ED584">
        <v>0.0786525</v>
      </c>
      <c r="EE584">
        <v>25592.4</v>
      </c>
      <c r="EF584">
        <v>22249.5</v>
      </c>
      <c r="EG584">
        <v>24736.5</v>
      </c>
      <c r="EH584">
        <v>23434.6</v>
      </c>
      <c r="EI584">
        <v>38640.6</v>
      </c>
      <c r="EJ584">
        <v>35803.1</v>
      </c>
      <c r="EK584">
        <v>44855.8</v>
      </c>
      <c r="EL584">
        <v>41895.1</v>
      </c>
      <c r="EM584">
        <v>1.49295</v>
      </c>
      <c r="EN584">
        <v>2.0206</v>
      </c>
      <c r="EO584">
        <v>-0.0264235</v>
      </c>
      <c r="EP584">
        <v>0</v>
      </c>
      <c r="EQ584">
        <v>29.0709</v>
      </c>
      <c r="ER584">
        <v>999.9</v>
      </c>
      <c r="ES584">
        <v>21.878</v>
      </c>
      <c r="ET584">
        <v>44.142</v>
      </c>
      <c r="EU584">
        <v>26.4363</v>
      </c>
      <c r="EV584">
        <v>53.8093</v>
      </c>
      <c r="EW584">
        <v>32.8686</v>
      </c>
      <c r="EX584">
        <v>2</v>
      </c>
      <c r="EY584">
        <v>0.814479</v>
      </c>
      <c r="EZ584">
        <v>6.55965</v>
      </c>
      <c r="FA584">
        <v>20.1207</v>
      </c>
      <c r="FB584">
        <v>5.22927</v>
      </c>
      <c r="FC584">
        <v>11.9978</v>
      </c>
      <c r="FD584">
        <v>4.9548</v>
      </c>
      <c r="FE584">
        <v>3.30393</v>
      </c>
      <c r="FF584">
        <v>9999</v>
      </c>
      <c r="FG584">
        <v>314.5</v>
      </c>
      <c r="FH584">
        <v>4028.8</v>
      </c>
      <c r="FI584">
        <v>9999</v>
      </c>
      <c r="FJ584">
        <v>1.86812</v>
      </c>
      <c r="FK584">
        <v>1.86394</v>
      </c>
      <c r="FL584">
        <v>1.87123</v>
      </c>
      <c r="FM584">
        <v>1.86254</v>
      </c>
      <c r="FN584">
        <v>1.86187</v>
      </c>
      <c r="FO584">
        <v>1.86813</v>
      </c>
      <c r="FP584">
        <v>1.85833</v>
      </c>
      <c r="FQ584">
        <v>1.86447</v>
      </c>
      <c r="FR584">
        <v>5</v>
      </c>
      <c r="FS584">
        <v>0</v>
      </c>
      <c r="FT584">
        <v>0</v>
      </c>
      <c r="FU584">
        <v>0</v>
      </c>
      <c r="FV584" t="s">
        <v>358</v>
      </c>
      <c r="FW584" t="s">
        <v>359</v>
      </c>
      <c r="FX584" t="s">
        <v>360</v>
      </c>
      <c r="FY584" t="s">
        <v>360</v>
      </c>
      <c r="FZ584" t="s">
        <v>360</v>
      </c>
      <c r="GA584" t="s">
        <v>360</v>
      </c>
      <c r="GB584">
        <v>0</v>
      </c>
      <c r="GC584">
        <v>100</v>
      </c>
      <c r="GD584">
        <v>100</v>
      </c>
      <c r="GE584">
        <v>3.685</v>
      </c>
      <c r="GF584">
        <v>0.2443</v>
      </c>
      <c r="GG584">
        <v>2.73719946232396</v>
      </c>
      <c r="GH584">
        <v>0.00311535208462502</v>
      </c>
      <c r="GI584">
        <v>-2.16445174003142e-06</v>
      </c>
      <c r="GJ584">
        <v>9.0383515404126e-10</v>
      </c>
      <c r="GK584">
        <v>0.244264999999999</v>
      </c>
      <c r="GL584">
        <v>0</v>
      </c>
      <c r="GM584">
        <v>0</v>
      </c>
      <c r="GN584">
        <v>0</v>
      </c>
      <c r="GO584">
        <v>18</v>
      </c>
      <c r="GP584">
        <v>2154</v>
      </c>
      <c r="GQ584">
        <v>2</v>
      </c>
      <c r="GR584">
        <v>17</v>
      </c>
      <c r="GS584">
        <v>26.7</v>
      </c>
      <c r="GT584">
        <v>26.8</v>
      </c>
      <c r="GU584">
        <v>1.28662</v>
      </c>
      <c r="GV584">
        <v>2.41455</v>
      </c>
      <c r="GW584">
        <v>1.99829</v>
      </c>
      <c r="GX584">
        <v>2.65381</v>
      </c>
      <c r="GY584">
        <v>2.09351</v>
      </c>
      <c r="GZ584">
        <v>2.44507</v>
      </c>
      <c r="HA584">
        <v>47.7528</v>
      </c>
      <c r="HB584">
        <v>13.3703</v>
      </c>
      <c r="HC584">
        <v>18</v>
      </c>
      <c r="HD584">
        <v>326.404</v>
      </c>
      <c r="HE584">
        <v>667.765</v>
      </c>
      <c r="HF584">
        <v>22.9996</v>
      </c>
      <c r="HG584">
        <v>37.5054</v>
      </c>
      <c r="HH584">
        <v>29.9991</v>
      </c>
      <c r="HI584">
        <v>37.3612</v>
      </c>
      <c r="HJ584">
        <v>37.3679</v>
      </c>
      <c r="HK584">
        <v>25.8091</v>
      </c>
      <c r="HL584">
        <v>6.35117</v>
      </c>
      <c r="HM584">
        <v>0</v>
      </c>
      <c r="HN584">
        <v>23</v>
      </c>
      <c r="HO584">
        <v>386.315</v>
      </c>
      <c r="HP584">
        <v>21.5747</v>
      </c>
      <c r="HQ584">
        <v>94.8324</v>
      </c>
      <c r="HR584">
        <v>98.421</v>
      </c>
    </row>
    <row r="585" spans="1:226">
      <c r="A585">
        <v>569</v>
      </c>
      <c r="B585">
        <v>1656183010</v>
      </c>
      <c r="C585">
        <v>13213.5</v>
      </c>
      <c r="D585" t="s">
        <v>1503</v>
      </c>
      <c r="E585" t="s">
        <v>1504</v>
      </c>
      <c r="F585">
        <v>5</v>
      </c>
      <c r="G585" t="s">
        <v>1497</v>
      </c>
      <c r="H585" t="s">
        <v>354</v>
      </c>
      <c r="I585">
        <v>1656183002.5</v>
      </c>
      <c r="J585">
        <f>(K585)/1000</f>
        <v>0</v>
      </c>
      <c r="K585">
        <f>IF(BF585, AN585, AH585)</f>
        <v>0</v>
      </c>
      <c r="L585">
        <f>IF(BF585, AI585, AG585)</f>
        <v>0</v>
      </c>
      <c r="M585">
        <f>BH585 - IF(AU585&gt;1, L585*BB585*100.0/(AW585*BV585), 0)</f>
        <v>0</v>
      </c>
      <c r="N585">
        <f>((T585-J585/2)*M585-L585)/(T585+J585/2)</f>
        <v>0</v>
      </c>
      <c r="O585">
        <f>N585*(BO585+BP585)/1000.0</f>
        <v>0</v>
      </c>
      <c r="P585">
        <f>(BH585 - IF(AU585&gt;1, L585*BB585*100.0/(AW585*BV585), 0))*(BO585+BP585)/1000.0</f>
        <v>0</v>
      </c>
      <c r="Q585">
        <f>2.0/((1/S585-1/R585)+SIGN(S585)*SQRT((1/S585-1/R585)*(1/S585-1/R585) + 4*BC585/((BC585+1)*(BC585+1))*(2*1/S585*1/R585-1/R585*1/R585)))</f>
        <v>0</v>
      </c>
      <c r="R585">
        <f>IF(LEFT(BD585,1)&lt;&gt;"0",IF(LEFT(BD585,1)="1",3.0,BE585),$D$5+$E$5*(BV585*BO585/($K$5*1000))+$F$5*(BV585*BO585/($K$5*1000))*MAX(MIN(BB585,$J$5),$I$5)*MAX(MIN(BB585,$J$5),$I$5)+$G$5*MAX(MIN(BB585,$J$5),$I$5)*(BV585*BO585/($K$5*1000))+$H$5*(BV585*BO585/($K$5*1000))*(BV585*BO585/($K$5*1000)))</f>
        <v>0</v>
      </c>
      <c r="S585">
        <f>J585*(1000-(1000*0.61365*exp(17.502*W585/(240.97+W585))/(BO585+BP585)+BJ585)/2)/(1000*0.61365*exp(17.502*W585/(240.97+W585))/(BO585+BP585)-BJ585)</f>
        <v>0</v>
      </c>
      <c r="T585">
        <f>1/((BC585+1)/(Q585/1.6)+1/(R585/1.37)) + BC585/((BC585+1)/(Q585/1.6) + BC585/(R585/1.37))</f>
        <v>0</v>
      </c>
      <c r="U585">
        <f>(AX585*BA585)</f>
        <v>0</v>
      </c>
      <c r="V585">
        <f>(BQ585+(U585+2*0.95*5.67E-8*(((BQ585+$B$7)+273)^4-(BQ585+273)^4)-44100*J585)/(1.84*29.3*R585+8*0.95*5.67E-8*(BQ585+273)^3))</f>
        <v>0</v>
      </c>
      <c r="W585">
        <f>($C$7*BR585+$D$7*BS585+$E$7*V585)</f>
        <v>0</v>
      </c>
      <c r="X585">
        <f>0.61365*exp(17.502*W585/(240.97+W585))</f>
        <v>0</v>
      </c>
      <c r="Y585">
        <f>(Z585/AA585*100)</f>
        <v>0</v>
      </c>
      <c r="Z585">
        <f>BJ585*(BO585+BP585)/1000</f>
        <v>0</v>
      </c>
      <c r="AA585">
        <f>0.61365*exp(17.502*BQ585/(240.97+BQ585))</f>
        <v>0</v>
      </c>
      <c r="AB585">
        <f>(X585-BJ585*(BO585+BP585)/1000)</f>
        <v>0</v>
      </c>
      <c r="AC585">
        <f>(-J585*44100)</f>
        <v>0</v>
      </c>
      <c r="AD585">
        <f>2*29.3*R585*0.92*(BQ585-W585)</f>
        <v>0</v>
      </c>
      <c r="AE585">
        <f>2*0.95*5.67E-8*(((BQ585+$B$7)+273)^4-(W585+273)^4)</f>
        <v>0</v>
      </c>
      <c r="AF585">
        <f>U585+AE585+AC585+AD585</f>
        <v>0</v>
      </c>
      <c r="AG585">
        <f>BN585*AU585*(BI585-BH585*(1000-AU585*BK585)/(1000-AU585*BJ585))/(100*BB585)</f>
        <v>0</v>
      </c>
      <c r="AH585">
        <f>1000*BN585*AU585*(BJ585-BK585)/(100*BB585*(1000-AU585*BJ585))</f>
        <v>0</v>
      </c>
      <c r="AI585">
        <f>(AJ585 - AK585 - BO585*1E3/(8.314*(BQ585+273.15)) * AM585/BN585 * AL585) * BN585/(100*BB585) * (1000 - BK585)/1000</f>
        <v>0</v>
      </c>
      <c r="AJ585">
        <v>410.911789793966</v>
      </c>
      <c r="AK585">
        <v>401.491339393939</v>
      </c>
      <c r="AL585">
        <v>-1.64308869940203</v>
      </c>
      <c r="AM585">
        <v>66.950256890022</v>
      </c>
      <c r="AN585">
        <f>(AP585 - AO585 + BO585*1E3/(8.314*(BQ585+273.15)) * AR585/BN585 * AQ585) * BN585/(100*BB585) * 1000/(1000 - AP585)</f>
        <v>0</v>
      </c>
      <c r="AO585">
        <v>21.4511086853391</v>
      </c>
      <c r="AP585">
        <v>24.9462923076923</v>
      </c>
      <c r="AQ585">
        <v>-0.000291224863204504</v>
      </c>
      <c r="AR585">
        <v>78.8929793979058</v>
      </c>
      <c r="AS585">
        <v>101</v>
      </c>
      <c r="AT585">
        <v>20</v>
      </c>
      <c r="AU585">
        <f>IF(AS585*$H$13&gt;=AW585,1.0,(AW585/(AW585-AS585*$H$13)))</f>
        <v>0</v>
      </c>
      <c r="AV585">
        <f>(AU585-1)*100</f>
        <v>0</v>
      </c>
      <c r="AW585">
        <f>MAX(0,($B$13+$C$13*BV585)/(1+$D$13*BV585)*BO585/(BQ585+273)*$E$13)</f>
        <v>0</v>
      </c>
      <c r="AX585">
        <f>$B$11*BW585+$C$11*BX585+$F$11*CI585*(1-CL585)</f>
        <v>0</v>
      </c>
      <c r="AY585">
        <f>AX585*AZ585</f>
        <v>0</v>
      </c>
      <c r="AZ585">
        <f>($B$11*$D$9+$C$11*$D$9+$F$11*((CV585+CN585)/MAX(CV585+CN585+CW585, 0.1)*$I$9+CW585/MAX(CV585+CN585+CW585, 0.1)*$J$9))/($B$11+$C$11+$F$11)</f>
        <v>0</v>
      </c>
      <c r="BA585">
        <f>($B$11*$K$9+$C$11*$K$9+$F$11*((CV585+CN585)/MAX(CV585+CN585+CW585, 0.1)*$P$9+CW585/MAX(CV585+CN585+CW585, 0.1)*$Q$9))/($B$11+$C$11+$F$11)</f>
        <v>0</v>
      </c>
      <c r="BB585">
        <v>2.18</v>
      </c>
      <c r="BC585">
        <v>0.5</v>
      </c>
      <c r="BD585" t="s">
        <v>355</v>
      </c>
      <c r="BE585">
        <v>2</v>
      </c>
      <c r="BF585" t="b">
        <v>1</v>
      </c>
      <c r="BG585">
        <v>1656183002.5</v>
      </c>
      <c r="BH585">
        <v>398.983740740741</v>
      </c>
      <c r="BI585">
        <v>410.433148148148</v>
      </c>
      <c r="BJ585">
        <v>24.9599333333333</v>
      </c>
      <c r="BK585">
        <v>21.4565296296296</v>
      </c>
      <c r="BL585">
        <v>395.297444444444</v>
      </c>
      <c r="BM585">
        <v>24.7156666666667</v>
      </c>
      <c r="BN585">
        <v>499.991111111111</v>
      </c>
      <c r="BO585">
        <v>76.302237037037</v>
      </c>
      <c r="BP585">
        <v>0.0999755740740741</v>
      </c>
      <c r="BQ585">
        <v>28.0390555555555</v>
      </c>
      <c r="BR585">
        <v>28.6472666666667</v>
      </c>
      <c r="BS585">
        <v>999.9</v>
      </c>
      <c r="BT585">
        <v>0</v>
      </c>
      <c r="BU585">
        <v>0</v>
      </c>
      <c r="BV585">
        <v>9990.0937037037</v>
      </c>
      <c r="BW585">
        <v>0</v>
      </c>
      <c r="BX585">
        <v>1654.30740740741</v>
      </c>
      <c r="BY585">
        <v>-11.4494166666667</v>
      </c>
      <c r="BZ585">
        <v>409.197407407407</v>
      </c>
      <c r="CA585">
        <v>419.432777777778</v>
      </c>
      <c r="CB585">
        <v>3.5033962962963</v>
      </c>
      <c r="CC585">
        <v>410.433148148148</v>
      </c>
      <c r="CD585">
        <v>21.4565296296296</v>
      </c>
      <c r="CE585">
        <v>1.90449888888889</v>
      </c>
      <c r="CF585">
        <v>1.63718111111111</v>
      </c>
      <c r="CG585">
        <v>16.6719333333333</v>
      </c>
      <c r="CH585">
        <v>14.3133</v>
      </c>
      <c r="CI585">
        <v>2000.00814814815</v>
      </c>
      <c r="CJ585">
        <v>0.980003</v>
      </c>
      <c r="CK585">
        <v>0.0199972333333333</v>
      </c>
      <c r="CL585">
        <v>0</v>
      </c>
      <c r="CM585">
        <v>2.4015</v>
      </c>
      <c r="CN585">
        <v>0</v>
      </c>
      <c r="CO585">
        <v>6105.40407407407</v>
      </c>
      <c r="CP585">
        <v>16705.4888888889</v>
      </c>
      <c r="CQ585">
        <v>48.5</v>
      </c>
      <c r="CR585">
        <v>50.8376666666667</v>
      </c>
      <c r="CS585">
        <v>49.6295925925926</v>
      </c>
      <c r="CT585">
        <v>48.7614814814815</v>
      </c>
      <c r="CU585">
        <v>47.812</v>
      </c>
      <c r="CV585">
        <v>1960.01703703704</v>
      </c>
      <c r="CW585">
        <v>39.9911111111111</v>
      </c>
      <c r="CX585">
        <v>0</v>
      </c>
      <c r="CY585">
        <v>1656183009</v>
      </c>
      <c r="CZ585">
        <v>0</v>
      </c>
      <c r="DA585">
        <v>1656181403.6</v>
      </c>
      <c r="DB585" t="s">
        <v>1498</v>
      </c>
      <c r="DC585">
        <v>1656181403.6</v>
      </c>
      <c r="DD585">
        <v>1656181398.1</v>
      </c>
      <c r="DE585">
        <v>1</v>
      </c>
      <c r="DF585">
        <v>2.342</v>
      </c>
      <c r="DG585">
        <v>0.193</v>
      </c>
      <c r="DH585">
        <v>3.724</v>
      </c>
      <c r="DI585">
        <v>0.244</v>
      </c>
      <c r="DJ585">
        <v>420</v>
      </c>
      <c r="DK585">
        <v>22</v>
      </c>
      <c r="DL585">
        <v>0.28</v>
      </c>
      <c r="DM585">
        <v>0.02</v>
      </c>
      <c r="DN585">
        <v>-14.11265825</v>
      </c>
      <c r="DO585">
        <v>47.9057960600376</v>
      </c>
      <c r="DP585">
        <v>5.02195413154774</v>
      </c>
      <c r="DQ585">
        <v>0</v>
      </c>
      <c r="DR585">
        <v>3.5095795</v>
      </c>
      <c r="DS585">
        <v>-0.0991672795497248</v>
      </c>
      <c r="DT585">
        <v>0.0108480634101207</v>
      </c>
      <c r="DU585">
        <v>1</v>
      </c>
      <c r="DV585">
        <v>1</v>
      </c>
      <c r="DW585">
        <v>2</v>
      </c>
      <c r="DX585" t="s">
        <v>375</v>
      </c>
      <c r="DY585">
        <v>2.77776</v>
      </c>
      <c r="DZ585">
        <v>2.71638</v>
      </c>
      <c r="EA585">
        <v>0.0709037</v>
      </c>
      <c r="EB585">
        <v>0.0717225</v>
      </c>
      <c r="EC585">
        <v>0.0876666</v>
      </c>
      <c r="ED585">
        <v>0.0786499</v>
      </c>
      <c r="EE585">
        <v>25624.5</v>
      </c>
      <c r="EF585">
        <v>22295.8</v>
      </c>
      <c r="EG585">
        <v>24737.4</v>
      </c>
      <c r="EH585">
        <v>23435.3</v>
      </c>
      <c r="EI585">
        <v>38642.9</v>
      </c>
      <c r="EJ585">
        <v>35804</v>
      </c>
      <c r="EK585">
        <v>44857.7</v>
      </c>
      <c r="EL585">
        <v>41896.1</v>
      </c>
      <c r="EM585">
        <v>1.4928</v>
      </c>
      <c r="EN585">
        <v>2.0208</v>
      </c>
      <c r="EO585">
        <v>-0.0251122</v>
      </c>
      <c r="EP585">
        <v>0</v>
      </c>
      <c r="EQ585">
        <v>29.0603</v>
      </c>
      <c r="ER585">
        <v>999.9</v>
      </c>
      <c r="ES585">
        <v>21.878</v>
      </c>
      <c r="ET585">
        <v>44.142</v>
      </c>
      <c r="EU585">
        <v>26.4387</v>
      </c>
      <c r="EV585">
        <v>53.6393</v>
      </c>
      <c r="EW585">
        <v>32.8926</v>
      </c>
      <c r="EX585">
        <v>2</v>
      </c>
      <c r="EY585">
        <v>0.813399</v>
      </c>
      <c r="EZ585">
        <v>6.56632</v>
      </c>
      <c r="FA585">
        <v>20.1205</v>
      </c>
      <c r="FB585">
        <v>5.22957</v>
      </c>
      <c r="FC585">
        <v>11.998</v>
      </c>
      <c r="FD585">
        <v>4.9547</v>
      </c>
      <c r="FE585">
        <v>3.30395</v>
      </c>
      <c r="FF585">
        <v>9999</v>
      </c>
      <c r="FG585">
        <v>314.5</v>
      </c>
      <c r="FH585">
        <v>4029.1</v>
      </c>
      <c r="FI585">
        <v>9999</v>
      </c>
      <c r="FJ585">
        <v>1.86813</v>
      </c>
      <c r="FK585">
        <v>1.86398</v>
      </c>
      <c r="FL585">
        <v>1.87124</v>
      </c>
      <c r="FM585">
        <v>1.86252</v>
      </c>
      <c r="FN585">
        <v>1.86186</v>
      </c>
      <c r="FO585">
        <v>1.86813</v>
      </c>
      <c r="FP585">
        <v>1.85835</v>
      </c>
      <c r="FQ585">
        <v>1.86447</v>
      </c>
      <c r="FR585">
        <v>5</v>
      </c>
      <c r="FS585">
        <v>0</v>
      </c>
      <c r="FT585">
        <v>0</v>
      </c>
      <c r="FU585">
        <v>0</v>
      </c>
      <c r="FV585" t="s">
        <v>358</v>
      </c>
      <c r="FW585" t="s">
        <v>359</v>
      </c>
      <c r="FX585" t="s">
        <v>360</v>
      </c>
      <c r="FY585" t="s">
        <v>360</v>
      </c>
      <c r="FZ585" t="s">
        <v>360</v>
      </c>
      <c r="GA585" t="s">
        <v>360</v>
      </c>
      <c r="GB585">
        <v>0</v>
      </c>
      <c r="GC585">
        <v>100</v>
      </c>
      <c r="GD585">
        <v>100</v>
      </c>
      <c r="GE585">
        <v>3.671</v>
      </c>
      <c r="GF585">
        <v>0.2443</v>
      </c>
      <c r="GG585">
        <v>2.73719946232396</v>
      </c>
      <c r="GH585">
        <v>0.00311535208462502</v>
      </c>
      <c r="GI585">
        <v>-2.16445174003142e-06</v>
      </c>
      <c r="GJ585">
        <v>9.0383515404126e-10</v>
      </c>
      <c r="GK585">
        <v>0.244264999999999</v>
      </c>
      <c r="GL585">
        <v>0</v>
      </c>
      <c r="GM585">
        <v>0</v>
      </c>
      <c r="GN585">
        <v>0</v>
      </c>
      <c r="GO585">
        <v>18</v>
      </c>
      <c r="GP585">
        <v>2154</v>
      </c>
      <c r="GQ585">
        <v>2</v>
      </c>
      <c r="GR585">
        <v>17</v>
      </c>
      <c r="GS585">
        <v>26.8</v>
      </c>
      <c r="GT585">
        <v>26.9</v>
      </c>
      <c r="GU585">
        <v>1.24878</v>
      </c>
      <c r="GV585">
        <v>2.42432</v>
      </c>
      <c r="GW585">
        <v>1.99829</v>
      </c>
      <c r="GX585">
        <v>2.65381</v>
      </c>
      <c r="GY585">
        <v>2.09351</v>
      </c>
      <c r="GZ585">
        <v>2.38647</v>
      </c>
      <c r="HA585">
        <v>47.7226</v>
      </c>
      <c r="HB585">
        <v>13.3615</v>
      </c>
      <c r="HC585">
        <v>18</v>
      </c>
      <c r="HD585">
        <v>326.292</v>
      </c>
      <c r="HE585">
        <v>667.833</v>
      </c>
      <c r="HF585">
        <v>23.0008</v>
      </c>
      <c r="HG585">
        <v>37.4947</v>
      </c>
      <c r="HH585">
        <v>29.9991</v>
      </c>
      <c r="HI585">
        <v>37.3524</v>
      </c>
      <c r="HJ585">
        <v>37.3574</v>
      </c>
      <c r="HK585">
        <v>25.0243</v>
      </c>
      <c r="HL585">
        <v>6.06549</v>
      </c>
      <c r="HM585">
        <v>0</v>
      </c>
      <c r="HN585">
        <v>23</v>
      </c>
      <c r="HO585">
        <v>366.099</v>
      </c>
      <c r="HP585">
        <v>21.5747</v>
      </c>
      <c r="HQ585">
        <v>94.8361</v>
      </c>
      <c r="HR585">
        <v>98.4235</v>
      </c>
    </row>
    <row r="586" spans="1:226">
      <c r="A586">
        <v>570</v>
      </c>
      <c r="B586">
        <v>1656183015</v>
      </c>
      <c r="C586">
        <v>13218.5</v>
      </c>
      <c r="D586" t="s">
        <v>1505</v>
      </c>
      <c r="E586" t="s">
        <v>1506</v>
      </c>
      <c r="F586">
        <v>5</v>
      </c>
      <c r="G586" t="s">
        <v>1497</v>
      </c>
      <c r="H586" t="s">
        <v>354</v>
      </c>
      <c r="I586">
        <v>1656183007.21429</v>
      </c>
      <c r="J586">
        <f>(K586)/1000</f>
        <v>0</v>
      </c>
      <c r="K586">
        <f>IF(BF586, AN586, AH586)</f>
        <v>0</v>
      </c>
      <c r="L586">
        <f>IF(BF586, AI586, AG586)</f>
        <v>0</v>
      </c>
      <c r="M586">
        <f>BH586 - IF(AU586&gt;1, L586*BB586*100.0/(AW586*BV586), 0)</f>
        <v>0</v>
      </c>
      <c r="N586">
        <f>((T586-J586/2)*M586-L586)/(T586+J586/2)</f>
        <v>0</v>
      </c>
      <c r="O586">
        <f>N586*(BO586+BP586)/1000.0</f>
        <v>0</v>
      </c>
      <c r="P586">
        <f>(BH586 - IF(AU586&gt;1, L586*BB586*100.0/(AW586*BV586), 0))*(BO586+BP586)/1000.0</f>
        <v>0</v>
      </c>
      <c r="Q586">
        <f>2.0/((1/S586-1/R586)+SIGN(S586)*SQRT((1/S586-1/R586)*(1/S586-1/R586) + 4*BC586/((BC586+1)*(BC586+1))*(2*1/S586*1/R586-1/R586*1/R586)))</f>
        <v>0</v>
      </c>
      <c r="R586">
        <f>IF(LEFT(BD586,1)&lt;&gt;"0",IF(LEFT(BD586,1)="1",3.0,BE586),$D$5+$E$5*(BV586*BO586/($K$5*1000))+$F$5*(BV586*BO586/($K$5*1000))*MAX(MIN(BB586,$J$5),$I$5)*MAX(MIN(BB586,$J$5),$I$5)+$G$5*MAX(MIN(BB586,$J$5),$I$5)*(BV586*BO586/($K$5*1000))+$H$5*(BV586*BO586/($K$5*1000))*(BV586*BO586/($K$5*1000)))</f>
        <v>0</v>
      </c>
      <c r="S586">
        <f>J586*(1000-(1000*0.61365*exp(17.502*W586/(240.97+W586))/(BO586+BP586)+BJ586)/2)/(1000*0.61365*exp(17.502*W586/(240.97+W586))/(BO586+BP586)-BJ586)</f>
        <v>0</v>
      </c>
      <c r="T586">
        <f>1/((BC586+1)/(Q586/1.6)+1/(R586/1.37)) + BC586/((BC586+1)/(Q586/1.6) + BC586/(R586/1.37))</f>
        <v>0</v>
      </c>
      <c r="U586">
        <f>(AX586*BA586)</f>
        <v>0</v>
      </c>
      <c r="V586">
        <f>(BQ586+(U586+2*0.95*5.67E-8*(((BQ586+$B$7)+273)^4-(BQ586+273)^4)-44100*J586)/(1.84*29.3*R586+8*0.95*5.67E-8*(BQ586+273)^3))</f>
        <v>0</v>
      </c>
      <c r="W586">
        <f>($C$7*BR586+$D$7*BS586+$E$7*V586)</f>
        <v>0</v>
      </c>
      <c r="X586">
        <f>0.61365*exp(17.502*W586/(240.97+W586))</f>
        <v>0</v>
      </c>
      <c r="Y586">
        <f>(Z586/AA586*100)</f>
        <v>0</v>
      </c>
      <c r="Z586">
        <f>BJ586*(BO586+BP586)/1000</f>
        <v>0</v>
      </c>
      <c r="AA586">
        <f>0.61365*exp(17.502*BQ586/(240.97+BQ586))</f>
        <v>0</v>
      </c>
      <c r="AB586">
        <f>(X586-BJ586*(BO586+BP586)/1000)</f>
        <v>0</v>
      </c>
      <c r="AC586">
        <f>(-J586*44100)</f>
        <v>0</v>
      </c>
      <c r="AD586">
        <f>2*29.3*R586*0.92*(BQ586-W586)</f>
        <v>0</v>
      </c>
      <c r="AE586">
        <f>2*0.95*5.67E-8*(((BQ586+$B$7)+273)^4-(W586+273)^4)</f>
        <v>0</v>
      </c>
      <c r="AF586">
        <f>U586+AE586+AC586+AD586</f>
        <v>0</v>
      </c>
      <c r="AG586">
        <f>BN586*AU586*(BI586-BH586*(1000-AU586*BK586)/(1000-AU586*BJ586))/(100*BB586)</f>
        <v>0</v>
      </c>
      <c r="AH586">
        <f>1000*BN586*AU586*(BJ586-BK586)/(100*BB586*(1000-AU586*BJ586))</f>
        <v>0</v>
      </c>
      <c r="AI586">
        <f>(AJ586 - AK586 - BO586*1E3/(8.314*(BQ586+273.15)) * AM586/BN586 * AL586) * BN586/(100*BB586) * (1000 - BK586)/1000</f>
        <v>0</v>
      </c>
      <c r="AJ586">
        <v>396.46686973169</v>
      </c>
      <c r="AK586">
        <v>390.384036363636</v>
      </c>
      <c r="AL586">
        <v>-2.29583449497597</v>
      </c>
      <c r="AM586">
        <v>66.950256890022</v>
      </c>
      <c r="AN586">
        <f>(AP586 - AO586 + BO586*1E3/(8.314*(BQ586+273.15)) * AR586/BN586 * AQ586) * BN586/(100*BB586) * 1000/(1000 - AP586)</f>
        <v>0</v>
      </c>
      <c r="AO586">
        <v>21.4527012946889</v>
      </c>
      <c r="AP586">
        <v>24.9396006993007</v>
      </c>
      <c r="AQ586">
        <v>-5.22071301554189e-05</v>
      </c>
      <c r="AR586">
        <v>78.8929793979058</v>
      </c>
      <c r="AS586">
        <v>101</v>
      </c>
      <c r="AT586">
        <v>20</v>
      </c>
      <c r="AU586">
        <f>IF(AS586*$H$13&gt;=AW586,1.0,(AW586/(AW586-AS586*$H$13)))</f>
        <v>0</v>
      </c>
      <c r="AV586">
        <f>(AU586-1)*100</f>
        <v>0</v>
      </c>
      <c r="AW586">
        <f>MAX(0,($B$13+$C$13*BV586)/(1+$D$13*BV586)*BO586/(BQ586+273)*$E$13)</f>
        <v>0</v>
      </c>
      <c r="AX586">
        <f>$B$11*BW586+$C$11*BX586+$F$11*CI586*(1-CL586)</f>
        <v>0</v>
      </c>
      <c r="AY586">
        <f>AX586*AZ586</f>
        <v>0</v>
      </c>
      <c r="AZ586">
        <f>($B$11*$D$9+$C$11*$D$9+$F$11*((CV586+CN586)/MAX(CV586+CN586+CW586, 0.1)*$I$9+CW586/MAX(CV586+CN586+CW586, 0.1)*$J$9))/($B$11+$C$11+$F$11)</f>
        <v>0</v>
      </c>
      <c r="BA586">
        <f>($B$11*$K$9+$C$11*$K$9+$F$11*((CV586+CN586)/MAX(CV586+CN586+CW586, 0.1)*$P$9+CW586/MAX(CV586+CN586+CW586, 0.1)*$Q$9))/($B$11+$C$11+$F$11)</f>
        <v>0</v>
      </c>
      <c r="BB586">
        <v>2.18</v>
      </c>
      <c r="BC586">
        <v>0.5</v>
      </c>
      <c r="BD586" t="s">
        <v>355</v>
      </c>
      <c r="BE586">
        <v>2</v>
      </c>
      <c r="BF586" t="b">
        <v>1</v>
      </c>
      <c r="BG586">
        <v>1656183007.21429</v>
      </c>
      <c r="BH586">
        <v>393.797178571429</v>
      </c>
      <c r="BI586">
        <v>399.734857142857</v>
      </c>
      <c r="BJ586">
        <v>24.9504571428571</v>
      </c>
      <c r="BK586">
        <v>21.4529714285714</v>
      </c>
      <c r="BL586">
        <v>390.1205</v>
      </c>
      <c r="BM586">
        <v>24.7061785714286</v>
      </c>
      <c r="BN586">
        <v>499.988964285714</v>
      </c>
      <c r="BO586">
        <v>76.3014607142857</v>
      </c>
      <c r="BP586">
        <v>0.0999802142857143</v>
      </c>
      <c r="BQ586">
        <v>28.0365107142857</v>
      </c>
      <c r="BR586">
        <v>28.6477464285714</v>
      </c>
      <c r="BS586">
        <v>999.9</v>
      </c>
      <c r="BT586">
        <v>0</v>
      </c>
      <c r="BU586">
        <v>0</v>
      </c>
      <c r="BV586">
        <v>9993.61678571429</v>
      </c>
      <c r="BW586">
        <v>0</v>
      </c>
      <c r="BX586">
        <v>1753.3575</v>
      </c>
      <c r="BY586">
        <v>-5.93765446428571</v>
      </c>
      <c r="BZ586">
        <v>403.874178571429</v>
      </c>
      <c r="CA586">
        <v>408.498392857143</v>
      </c>
      <c r="CB586">
        <v>3.49747464285714</v>
      </c>
      <c r="CC586">
        <v>399.734857142857</v>
      </c>
      <c r="CD586">
        <v>21.4529714285714</v>
      </c>
      <c r="CE586">
        <v>1.903755</v>
      </c>
      <c r="CF586">
        <v>1.63689285714286</v>
      </c>
      <c r="CG586">
        <v>16.6657928571429</v>
      </c>
      <c r="CH586">
        <v>14.3105714285714</v>
      </c>
      <c r="CI586">
        <v>2000.00321428571</v>
      </c>
      <c r="CJ586">
        <v>0.980002928571429</v>
      </c>
      <c r="CK586">
        <v>0.0199973071428571</v>
      </c>
      <c r="CL586">
        <v>0</v>
      </c>
      <c r="CM586">
        <v>2.43600357142857</v>
      </c>
      <c r="CN586">
        <v>0</v>
      </c>
      <c r="CO586">
        <v>6115.0725</v>
      </c>
      <c r="CP586">
        <v>16705.4428571429</v>
      </c>
      <c r="CQ586">
        <v>48.5</v>
      </c>
      <c r="CR586">
        <v>50.8255</v>
      </c>
      <c r="CS586">
        <v>49.6227142857143</v>
      </c>
      <c r="CT586">
        <v>48.75</v>
      </c>
      <c r="CU586">
        <v>47.812</v>
      </c>
      <c r="CV586">
        <v>1960.01214285714</v>
      </c>
      <c r="CW586">
        <v>39.9910714285714</v>
      </c>
      <c r="CX586">
        <v>0</v>
      </c>
      <c r="CY586">
        <v>1656183014.4</v>
      </c>
      <c r="CZ586">
        <v>0</v>
      </c>
      <c r="DA586">
        <v>1656181403.6</v>
      </c>
      <c r="DB586" t="s">
        <v>1498</v>
      </c>
      <c r="DC586">
        <v>1656181403.6</v>
      </c>
      <c r="DD586">
        <v>1656181398.1</v>
      </c>
      <c r="DE586">
        <v>1</v>
      </c>
      <c r="DF586">
        <v>2.342</v>
      </c>
      <c r="DG586">
        <v>0.193</v>
      </c>
      <c r="DH586">
        <v>3.724</v>
      </c>
      <c r="DI586">
        <v>0.244</v>
      </c>
      <c r="DJ586">
        <v>420</v>
      </c>
      <c r="DK586">
        <v>22</v>
      </c>
      <c r="DL586">
        <v>0.28</v>
      </c>
      <c r="DM586">
        <v>0.02</v>
      </c>
      <c r="DN586">
        <v>-9.835961125</v>
      </c>
      <c r="DO586">
        <v>68.9008167467168</v>
      </c>
      <c r="DP586">
        <v>6.69184915704414</v>
      </c>
      <c r="DQ586">
        <v>0</v>
      </c>
      <c r="DR586">
        <v>3.50279325</v>
      </c>
      <c r="DS586">
        <v>-0.0885360225140745</v>
      </c>
      <c r="DT586">
        <v>0.0100324060891443</v>
      </c>
      <c r="DU586">
        <v>1</v>
      </c>
      <c r="DV586">
        <v>1</v>
      </c>
      <c r="DW586">
        <v>2</v>
      </c>
      <c r="DX586" t="s">
        <v>375</v>
      </c>
      <c r="DY586">
        <v>2.77774</v>
      </c>
      <c r="DZ586">
        <v>2.71643</v>
      </c>
      <c r="EA586">
        <v>0.0693037</v>
      </c>
      <c r="EB586">
        <v>0.0694947</v>
      </c>
      <c r="EC586">
        <v>0.0876489</v>
      </c>
      <c r="ED586">
        <v>0.0786256</v>
      </c>
      <c r="EE586">
        <v>25669.4</v>
      </c>
      <c r="EF586">
        <v>22350.1</v>
      </c>
      <c r="EG586">
        <v>24738.1</v>
      </c>
      <c r="EH586">
        <v>23436.2</v>
      </c>
      <c r="EI586">
        <v>38644.6</v>
      </c>
      <c r="EJ586">
        <v>35806.1</v>
      </c>
      <c r="EK586">
        <v>44858.9</v>
      </c>
      <c r="EL586">
        <v>41897.4</v>
      </c>
      <c r="EM586">
        <v>1.49277</v>
      </c>
      <c r="EN586">
        <v>2.0209</v>
      </c>
      <c r="EO586">
        <v>-0.0253879</v>
      </c>
      <c r="EP586">
        <v>0</v>
      </c>
      <c r="EQ586">
        <v>29.051</v>
      </c>
      <c r="ER586">
        <v>999.9</v>
      </c>
      <c r="ES586">
        <v>21.853</v>
      </c>
      <c r="ET586">
        <v>44.122</v>
      </c>
      <c r="EU586">
        <v>26.3791</v>
      </c>
      <c r="EV586">
        <v>53.6493</v>
      </c>
      <c r="EW586">
        <v>32.9367</v>
      </c>
      <c r="EX586">
        <v>2</v>
      </c>
      <c r="EY586">
        <v>0.812304</v>
      </c>
      <c r="EZ586">
        <v>6.57275</v>
      </c>
      <c r="FA586">
        <v>20.1203</v>
      </c>
      <c r="FB586">
        <v>5.22912</v>
      </c>
      <c r="FC586">
        <v>11.9977</v>
      </c>
      <c r="FD586">
        <v>4.9545</v>
      </c>
      <c r="FE586">
        <v>3.30393</v>
      </c>
      <c r="FF586">
        <v>9999</v>
      </c>
      <c r="FG586">
        <v>314.5</v>
      </c>
      <c r="FH586">
        <v>4029.1</v>
      </c>
      <c r="FI586">
        <v>9999</v>
      </c>
      <c r="FJ586">
        <v>1.86812</v>
      </c>
      <c r="FK586">
        <v>1.86398</v>
      </c>
      <c r="FL586">
        <v>1.87124</v>
      </c>
      <c r="FM586">
        <v>1.86254</v>
      </c>
      <c r="FN586">
        <v>1.86188</v>
      </c>
      <c r="FO586">
        <v>1.86813</v>
      </c>
      <c r="FP586">
        <v>1.85835</v>
      </c>
      <c r="FQ586">
        <v>1.86447</v>
      </c>
      <c r="FR586">
        <v>5</v>
      </c>
      <c r="FS586">
        <v>0</v>
      </c>
      <c r="FT586">
        <v>0</v>
      </c>
      <c r="FU586">
        <v>0</v>
      </c>
      <c r="FV586" t="s">
        <v>358</v>
      </c>
      <c r="FW586" t="s">
        <v>359</v>
      </c>
      <c r="FX586" t="s">
        <v>360</v>
      </c>
      <c r="FY586" t="s">
        <v>360</v>
      </c>
      <c r="FZ586" t="s">
        <v>360</v>
      </c>
      <c r="GA586" t="s">
        <v>360</v>
      </c>
      <c r="GB586">
        <v>0</v>
      </c>
      <c r="GC586">
        <v>100</v>
      </c>
      <c r="GD586">
        <v>100</v>
      </c>
      <c r="GE586">
        <v>3.65</v>
      </c>
      <c r="GF586">
        <v>0.2443</v>
      </c>
      <c r="GG586">
        <v>2.73719946232396</v>
      </c>
      <c r="GH586">
        <v>0.00311535208462502</v>
      </c>
      <c r="GI586">
        <v>-2.16445174003142e-06</v>
      </c>
      <c r="GJ586">
        <v>9.0383515404126e-10</v>
      </c>
      <c r="GK586">
        <v>0.244264999999999</v>
      </c>
      <c r="GL586">
        <v>0</v>
      </c>
      <c r="GM586">
        <v>0</v>
      </c>
      <c r="GN586">
        <v>0</v>
      </c>
      <c r="GO586">
        <v>18</v>
      </c>
      <c r="GP586">
        <v>2154</v>
      </c>
      <c r="GQ586">
        <v>2</v>
      </c>
      <c r="GR586">
        <v>17</v>
      </c>
      <c r="GS586">
        <v>26.9</v>
      </c>
      <c r="GT586">
        <v>26.9</v>
      </c>
      <c r="GU586">
        <v>1.20728</v>
      </c>
      <c r="GV586">
        <v>2.44385</v>
      </c>
      <c r="GW586">
        <v>1.99829</v>
      </c>
      <c r="GX586">
        <v>2.65381</v>
      </c>
      <c r="GY586">
        <v>2.09351</v>
      </c>
      <c r="GZ586">
        <v>2.35352</v>
      </c>
      <c r="HA586">
        <v>47.7226</v>
      </c>
      <c r="HB586">
        <v>13.3528</v>
      </c>
      <c r="HC586">
        <v>18</v>
      </c>
      <c r="HD586">
        <v>326.242</v>
      </c>
      <c r="HE586">
        <v>667.83</v>
      </c>
      <c r="HF586">
        <v>23.0011</v>
      </c>
      <c r="HG586">
        <v>37.4841</v>
      </c>
      <c r="HH586">
        <v>29.999</v>
      </c>
      <c r="HI586">
        <v>37.3436</v>
      </c>
      <c r="HJ586">
        <v>37.3485</v>
      </c>
      <c r="HK586">
        <v>24.2021</v>
      </c>
      <c r="HL586">
        <v>5.76081</v>
      </c>
      <c r="HM586">
        <v>0</v>
      </c>
      <c r="HN586">
        <v>23</v>
      </c>
      <c r="HO586">
        <v>352.499</v>
      </c>
      <c r="HP586">
        <v>21.5747</v>
      </c>
      <c r="HQ586">
        <v>94.8388</v>
      </c>
      <c r="HR586">
        <v>98.4269</v>
      </c>
    </row>
    <row r="587" spans="1:226">
      <c r="A587">
        <v>571</v>
      </c>
      <c r="B587">
        <v>1656183020</v>
      </c>
      <c r="C587">
        <v>13223.5</v>
      </c>
      <c r="D587" t="s">
        <v>1507</v>
      </c>
      <c r="E587" t="s">
        <v>1508</v>
      </c>
      <c r="F587">
        <v>5</v>
      </c>
      <c r="G587" t="s">
        <v>1497</v>
      </c>
      <c r="H587" t="s">
        <v>354</v>
      </c>
      <c r="I587">
        <v>1656183012.5</v>
      </c>
      <c r="J587">
        <f>(K587)/1000</f>
        <v>0</v>
      </c>
      <c r="K587">
        <f>IF(BF587, AN587, AH587)</f>
        <v>0</v>
      </c>
      <c r="L587">
        <f>IF(BF587, AI587, AG587)</f>
        <v>0</v>
      </c>
      <c r="M587">
        <f>BH587 - IF(AU587&gt;1, L587*BB587*100.0/(AW587*BV587), 0)</f>
        <v>0</v>
      </c>
      <c r="N587">
        <f>((T587-J587/2)*M587-L587)/(T587+J587/2)</f>
        <v>0</v>
      </c>
      <c r="O587">
        <f>N587*(BO587+BP587)/1000.0</f>
        <v>0</v>
      </c>
      <c r="P587">
        <f>(BH587 - IF(AU587&gt;1, L587*BB587*100.0/(AW587*BV587), 0))*(BO587+BP587)/1000.0</f>
        <v>0</v>
      </c>
      <c r="Q587">
        <f>2.0/((1/S587-1/R587)+SIGN(S587)*SQRT((1/S587-1/R587)*(1/S587-1/R587) + 4*BC587/((BC587+1)*(BC587+1))*(2*1/S587*1/R587-1/R587*1/R587)))</f>
        <v>0</v>
      </c>
      <c r="R587">
        <f>IF(LEFT(BD587,1)&lt;&gt;"0",IF(LEFT(BD587,1)="1",3.0,BE587),$D$5+$E$5*(BV587*BO587/($K$5*1000))+$F$5*(BV587*BO587/($K$5*1000))*MAX(MIN(BB587,$J$5),$I$5)*MAX(MIN(BB587,$J$5),$I$5)+$G$5*MAX(MIN(BB587,$J$5),$I$5)*(BV587*BO587/($K$5*1000))+$H$5*(BV587*BO587/($K$5*1000))*(BV587*BO587/($K$5*1000)))</f>
        <v>0</v>
      </c>
      <c r="S587">
        <f>J587*(1000-(1000*0.61365*exp(17.502*W587/(240.97+W587))/(BO587+BP587)+BJ587)/2)/(1000*0.61365*exp(17.502*W587/(240.97+W587))/(BO587+BP587)-BJ587)</f>
        <v>0</v>
      </c>
      <c r="T587">
        <f>1/((BC587+1)/(Q587/1.6)+1/(R587/1.37)) + BC587/((BC587+1)/(Q587/1.6) + BC587/(R587/1.37))</f>
        <v>0</v>
      </c>
      <c r="U587">
        <f>(AX587*BA587)</f>
        <v>0</v>
      </c>
      <c r="V587">
        <f>(BQ587+(U587+2*0.95*5.67E-8*(((BQ587+$B$7)+273)^4-(BQ587+273)^4)-44100*J587)/(1.84*29.3*R587+8*0.95*5.67E-8*(BQ587+273)^3))</f>
        <v>0</v>
      </c>
      <c r="W587">
        <f>($C$7*BR587+$D$7*BS587+$E$7*V587)</f>
        <v>0</v>
      </c>
      <c r="X587">
        <f>0.61365*exp(17.502*W587/(240.97+W587))</f>
        <v>0</v>
      </c>
      <c r="Y587">
        <f>(Z587/AA587*100)</f>
        <v>0</v>
      </c>
      <c r="Z587">
        <f>BJ587*(BO587+BP587)/1000</f>
        <v>0</v>
      </c>
      <c r="AA587">
        <f>0.61365*exp(17.502*BQ587/(240.97+BQ587))</f>
        <v>0</v>
      </c>
      <c r="AB587">
        <f>(X587-BJ587*(BO587+BP587)/1000)</f>
        <v>0</v>
      </c>
      <c r="AC587">
        <f>(-J587*44100)</f>
        <v>0</v>
      </c>
      <c r="AD587">
        <f>2*29.3*R587*0.92*(BQ587-W587)</f>
        <v>0</v>
      </c>
      <c r="AE587">
        <f>2*0.95*5.67E-8*(((BQ587+$B$7)+273)^4-(W587+273)^4)</f>
        <v>0</v>
      </c>
      <c r="AF587">
        <f>U587+AE587+AC587+AD587</f>
        <v>0</v>
      </c>
      <c r="AG587">
        <f>BN587*AU587*(BI587-BH587*(1000-AU587*BK587)/(1000-AU587*BJ587))/(100*BB587)</f>
        <v>0</v>
      </c>
      <c r="AH587">
        <f>1000*BN587*AU587*(BJ587-BK587)/(100*BB587*(1000-AU587*BJ587))</f>
        <v>0</v>
      </c>
      <c r="AI587">
        <f>(AJ587 - AK587 - BO587*1E3/(8.314*(BQ587+273.15)) * AM587/BN587 * AL587) * BN587/(100*BB587) * (1000 - BK587)/1000</f>
        <v>0</v>
      </c>
      <c r="AJ587">
        <v>380.366939621821</v>
      </c>
      <c r="AK587">
        <v>376.852121212121</v>
      </c>
      <c r="AL587">
        <v>-2.7530646486164</v>
      </c>
      <c r="AM587">
        <v>66.950256890022</v>
      </c>
      <c r="AN587">
        <f>(AP587 - AO587 + BO587*1E3/(8.314*(BQ587+273.15)) * AR587/BN587 * AQ587) * BN587/(100*BB587) * 1000/(1000 - AP587)</f>
        <v>0</v>
      </c>
      <c r="AO587">
        <v>21.4403854983069</v>
      </c>
      <c r="AP587">
        <v>24.9264643356643</v>
      </c>
      <c r="AQ587">
        <v>-0.000304070633441526</v>
      </c>
      <c r="AR587">
        <v>78.8929793979058</v>
      </c>
      <c r="AS587">
        <v>101</v>
      </c>
      <c r="AT587">
        <v>20</v>
      </c>
      <c r="AU587">
        <f>IF(AS587*$H$13&gt;=AW587,1.0,(AW587/(AW587-AS587*$H$13)))</f>
        <v>0</v>
      </c>
      <c r="AV587">
        <f>(AU587-1)*100</f>
        <v>0</v>
      </c>
      <c r="AW587">
        <f>MAX(0,($B$13+$C$13*BV587)/(1+$D$13*BV587)*BO587/(BQ587+273)*$E$13)</f>
        <v>0</v>
      </c>
      <c r="AX587">
        <f>$B$11*BW587+$C$11*BX587+$F$11*CI587*(1-CL587)</f>
        <v>0</v>
      </c>
      <c r="AY587">
        <f>AX587*AZ587</f>
        <v>0</v>
      </c>
      <c r="AZ587">
        <f>($B$11*$D$9+$C$11*$D$9+$F$11*((CV587+CN587)/MAX(CV587+CN587+CW587, 0.1)*$I$9+CW587/MAX(CV587+CN587+CW587, 0.1)*$J$9))/($B$11+$C$11+$F$11)</f>
        <v>0</v>
      </c>
      <c r="BA587">
        <f>($B$11*$K$9+$C$11*$K$9+$F$11*((CV587+CN587)/MAX(CV587+CN587+CW587, 0.1)*$P$9+CW587/MAX(CV587+CN587+CW587, 0.1)*$Q$9))/($B$11+$C$11+$F$11)</f>
        <v>0</v>
      </c>
      <c r="BB587">
        <v>2.18</v>
      </c>
      <c r="BC587">
        <v>0.5</v>
      </c>
      <c r="BD587" t="s">
        <v>355</v>
      </c>
      <c r="BE587">
        <v>2</v>
      </c>
      <c r="BF587" t="b">
        <v>1</v>
      </c>
      <c r="BG587">
        <v>1656183012.5</v>
      </c>
      <c r="BH587">
        <v>384.314</v>
      </c>
      <c r="BI587">
        <v>384.873925925926</v>
      </c>
      <c r="BJ587">
        <v>24.9407148148148</v>
      </c>
      <c r="BK587">
        <v>21.4463851851852</v>
      </c>
      <c r="BL587">
        <v>380.654888888889</v>
      </c>
      <c r="BM587">
        <v>24.6964333333333</v>
      </c>
      <c r="BN587">
        <v>499.989333333333</v>
      </c>
      <c r="BO587">
        <v>76.3011666666667</v>
      </c>
      <c r="BP587">
        <v>0.0999666851851852</v>
      </c>
      <c r="BQ587">
        <v>28.0365333333333</v>
      </c>
      <c r="BR587">
        <v>28.6440148148148</v>
      </c>
      <c r="BS587">
        <v>999.9</v>
      </c>
      <c r="BT587">
        <v>0</v>
      </c>
      <c r="BU587">
        <v>0</v>
      </c>
      <c r="BV587">
        <v>9997.87111111111</v>
      </c>
      <c r="BW587">
        <v>0</v>
      </c>
      <c r="BX587">
        <v>1844.08444444444</v>
      </c>
      <c r="BY587">
        <v>-0.559843518518519</v>
      </c>
      <c r="BZ587">
        <v>394.144407407407</v>
      </c>
      <c r="CA587">
        <v>393.308888888889</v>
      </c>
      <c r="CB587">
        <v>3.49431962962963</v>
      </c>
      <c r="CC587">
        <v>384.873925925926</v>
      </c>
      <c r="CD587">
        <v>21.4463851851852</v>
      </c>
      <c r="CE587">
        <v>1.90300444444444</v>
      </c>
      <c r="CF587">
        <v>1.63638407407407</v>
      </c>
      <c r="CG587">
        <v>16.6595851851852</v>
      </c>
      <c r="CH587">
        <v>14.305762962963</v>
      </c>
      <c r="CI587">
        <v>1999.98592592593</v>
      </c>
      <c r="CJ587">
        <v>0.980002777777778</v>
      </c>
      <c r="CK587">
        <v>0.019997462962963</v>
      </c>
      <c r="CL587">
        <v>0</v>
      </c>
      <c r="CM587">
        <v>2.41622592592593</v>
      </c>
      <c r="CN587">
        <v>0</v>
      </c>
      <c r="CO587">
        <v>6122.13518518518</v>
      </c>
      <c r="CP587">
        <v>16705.3</v>
      </c>
      <c r="CQ587">
        <v>48.493</v>
      </c>
      <c r="CR587">
        <v>50.8143333333333</v>
      </c>
      <c r="CS587">
        <v>49.6063333333333</v>
      </c>
      <c r="CT587">
        <v>48.75</v>
      </c>
      <c r="CU587">
        <v>47.812</v>
      </c>
      <c r="CV587">
        <v>1959.99481481481</v>
      </c>
      <c r="CW587">
        <v>39.9911111111111</v>
      </c>
      <c r="CX587">
        <v>0</v>
      </c>
      <c r="CY587">
        <v>1656183019.2</v>
      </c>
      <c r="CZ587">
        <v>0</v>
      </c>
      <c r="DA587">
        <v>1656181403.6</v>
      </c>
      <c r="DB587" t="s">
        <v>1498</v>
      </c>
      <c r="DC587">
        <v>1656181403.6</v>
      </c>
      <c r="DD587">
        <v>1656181398.1</v>
      </c>
      <c r="DE587">
        <v>1</v>
      </c>
      <c r="DF587">
        <v>2.342</v>
      </c>
      <c r="DG587">
        <v>0.193</v>
      </c>
      <c r="DH587">
        <v>3.724</v>
      </c>
      <c r="DI587">
        <v>0.244</v>
      </c>
      <c r="DJ587">
        <v>420</v>
      </c>
      <c r="DK587">
        <v>22</v>
      </c>
      <c r="DL587">
        <v>0.28</v>
      </c>
      <c r="DM587">
        <v>0.02</v>
      </c>
      <c r="DN587">
        <v>-4.633682875</v>
      </c>
      <c r="DO587">
        <v>64.7643785853659</v>
      </c>
      <c r="DP587">
        <v>6.30588443020112</v>
      </c>
      <c r="DQ587">
        <v>0</v>
      </c>
      <c r="DR587">
        <v>3.496425</v>
      </c>
      <c r="DS587">
        <v>-0.0319573733583648</v>
      </c>
      <c r="DT587">
        <v>0.00358029328407602</v>
      </c>
      <c r="DU587">
        <v>1</v>
      </c>
      <c r="DV587">
        <v>1</v>
      </c>
      <c r="DW587">
        <v>2</v>
      </c>
      <c r="DX587" t="s">
        <v>375</v>
      </c>
      <c r="DY587">
        <v>2.77815</v>
      </c>
      <c r="DZ587">
        <v>2.71661</v>
      </c>
      <c r="EA587">
        <v>0.0673562</v>
      </c>
      <c r="EB587">
        <v>0.0672088</v>
      </c>
      <c r="EC587">
        <v>0.0876235</v>
      </c>
      <c r="ED587">
        <v>0.0786237</v>
      </c>
      <c r="EE587">
        <v>25723.5</v>
      </c>
      <c r="EF587">
        <v>22405.7</v>
      </c>
      <c r="EG587">
        <v>24738.5</v>
      </c>
      <c r="EH587">
        <v>23436.8</v>
      </c>
      <c r="EI587">
        <v>38646.1</v>
      </c>
      <c r="EJ587">
        <v>35806.9</v>
      </c>
      <c r="EK587">
        <v>44859.5</v>
      </c>
      <c r="EL587">
        <v>41898.3</v>
      </c>
      <c r="EM587">
        <v>1.49347</v>
      </c>
      <c r="EN587">
        <v>2.02102</v>
      </c>
      <c r="EO587">
        <v>-0.0241101</v>
      </c>
      <c r="EP587">
        <v>0</v>
      </c>
      <c r="EQ587">
        <v>29.0442</v>
      </c>
      <c r="ER587">
        <v>999.9</v>
      </c>
      <c r="ES587">
        <v>21.829</v>
      </c>
      <c r="ET587">
        <v>44.142</v>
      </c>
      <c r="EU587">
        <v>26.3797</v>
      </c>
      <c r="EV587">
        <v>53.3593</v>
      </c>
      <c r="EW587">
        <v>32.9647</v>
      </c>
      <c r="EX587">
        <v>2</v>
      </c>
      <c r="EY587">
        <v>0.811334</v>
      </c>
      <c r="EZ587">
        <v>6.57825</v>
      </c>
      <c r="FA587">
        <v>20.1205</v>
      </c>
      <c r="FB587">
        <v>5.22942</v>
      </c>
      <c r="FC587">
        <v>11.998</v>
      </c>
      <c r="FD587">
        <v>4.95485</v>
      </c>
      <c r="FE587">
        <v>3.304</v>
      </c>
      <c r="FF587">
        <v>9999</v>
      </c>
      <c r="FG587">
        <v>314.5</v>
      </c>
      <c r="FH587">
        <v>4029.4</v>
      </c>
      <c r="FI587">
        <v>9999</v>
      </c>
      <c r="FJ587">
        <v>1.86813</v>
      </c>
      <c r="FK587">
        <v>1.86395</v>
      </c>
      <c r="FL587">
        <v>1.87125</v>
      </c>
      <c r="FM587">
        <v>1.86252</v>
      </c>
      <c r="FN587">
        <v>1.86187</v>
      </c>
      <c r="FO587">
        <v>1.86813</v>
      </c>
      <c r="FP587">
        <v>1.85836</v>
      </c>
      <c r="FQ587">
        <v>1.86447</v>
      </c>
      <c r="FR587">
        <v>5</v>
      </c>
      <c r="FS587">
        <v>0</v>
      </c>
      <c r="FT587">
        <v>0</v>
      </c>
      <c r="FU587">
        <v>0</v>
      </c>
      <c r="FV587" t="s">
        <v>358</v>
      </c>
      <c r="FW587" t="s">
        <v>359</v>
      </c>
      <c r="FX587" t="s">
        <v>360</v>
      </c>
      <c r="FY587" t="s">
        <v>360</v>
      </c>
      <c r="FZ587" t="s">
        <v>360</v>
      </c>
      <c r="GA587" t="s">
        <v>360</v>
      </c>
      <c r="GB587">
        <v>0</v>
      </c>
      <c r="GC587">
        <v>100</v>
      </c>
      <c r="GD587">
        <v>100</v>
      </c>
      <c r="GE587">
        <v>3.625</v>
      </c>
      <c r="GF587">
        <v>0.2443</v>
      </c>
      <c r="GG587">
        <v>2.73719946232396</v>
      </c>
      <c r="GH587">
        <v>0.00311535208462502</v>
      </c>
      <c r="GI587">
        <v>-2.16445174003142e-06</v>
      </c>
      <c r="GJ587">
        <v>9.0383515404126e-10</v>
      </c>
      <c r="GK587">
        <v>0.244264999999999</v>
      </c>
      <c r="GL587">
        <v>0</v>
      </c>
      <c r="GM587">
        <v>0</v>
      </c>
      <c r="GN587">
        <v>0</v>
      </c>
      <c r="GO587">
        <v>18</v>
      </c>
      <c r="GP587">
        <v>2154</v>
      </c>
      <c r="GQ587">
        <v>2</v>
      </c>
      <c r="GR587">
        <v>17</v>
      </c>
      <c r="GS587">
        <v>26.9</v>
      </c>
      <c r="GT587">
        <v>27</v>
      </c>
      <c r="GU587">
        <v>1.16333</v>
      </c>
      <c r="GV587">
        <v>2.44507</v>
      </c>
      <c r="GW587">
        <v>1.99829</v>
      </c>
      <c r="GX587">
        <v>2.65381</v>
      </c>
      <c r="GY587">
        <v>2.09351</v>
      </c>
      <c r="GZ587">
        <v>2.40845</v>
      </c>
      <c r="HA587">
        <v>47.7226</v>
      </c>
      <c r="HB587">
        <v>13.3528</v>
      </c>
      <c r="HC587">
        <v>18</v>
      </c>
      <c r="HD587">
        <v>326.548</v>
      </c>
      <c r="HE587">
        <v>667.849</v>
      </c>
      <c r="HF587">
        <v>23.0011</v>
      </c>
      <c r="HG587">
        <v>37.4743</v>
      </c>
      <c r="HH587">
        <v>29.9991</v>
      </c>
      <c r="HI587">
        <v>37.3349</v>
      </c>
      <c r="HJ587">
        <v>37.3397</v>
      </c>
      <c r="HK587">
        <v>23.3138</v>
      </c>
      <c r="HL587">
        <v>5.18027</v>
      </c>
      <c r="HM587">
        <v>0</v>
      </c>
      <c r="HN587">
        <v>23</v>
      </c>
      <c r="HO587">
        <v>332.395</v>
      </c>
      <c r="HP587">
        <v>21.5747</v>
      </c>
      <c r="HQ587">
        <v>94.84</v>
      </c>
      <c r="HR587">
        <v>98.4293</v>
      </c>
    </row>
    <row r="588" spans="1:226">
      <c r="A588">
        <v>572</v>
      </c>
      <c r="B588">
        <v>1656183025</v>
      </c>
      <c r="C588">
        <v>13228.5</v>
      </c>
      <c r="D588" t="s">
        <v>1509</v>
      </c>
      <c r="E588" t="s">
        <v>1510</v>
      </c>
      <c r="F588">
        <v>5</v>
      </c>
      <c r="G588" t="s">
        <v>1497</v>
      </c>
      <c r="H588" t="s">
        <v>354</v>
      </c>
      <c r="I588">
        <v>1656183017.21429</v>
      </c>
      <c r="J588">
        <f>(K588)/1000</f>
        <v>0</v>
      </c>
      <c r="K588">
        <f>IF(BF588, AN588, AH588)</f>
        <v>0</v>
      </c>
      <c r="L588">
        <f>IF(BF588, AI588, AG588)</f>
        <v>0</v>
      </c>
      <c r="M588">
        <f>BH588 - IF(AU588&gt;1, L588*BB588*100.0/(AW588*BV588), 0)</f>
        <v>0</v>
      </c>
      <c r="N588">
        <f>((T588-J588/2)*M588-L588)/(T588+J588/2)</f>
        <v>0</v>
      </c>
      <c r="O588">
        <f>N588*(BO588+BP588)/1000.0</f>
        <v>0</v>
      </c>
      <c r="P588">
        <f>(BH588 - IF(AU588&gt;1, L588*BB588*100.0/(AW588*BV588), 0))*(BO588+BP588)/1000.0</f>
        <v>0</v>
      </c>
      <c r="Q588">
        <f>2.0/((1/S588-1/R588)+SIGN(S588)*SQRT((1/S588-1/R588)*(1/S588-1/R588) + 4*BC588/((BC588+1)*(BC588+1))*(2*1/S588*1/R588-1/R588*1/R588)))</f>
        <v>0</v>
      </c>
      <c r="R588">
        <f>IF(LEFT(BD588,1)&lt;&gt;"0",IF(LEFT(BD588,1)="1",3.0,BE588),$D$5+$E$5*(BV588*BO588/($K$5*1000))+$F$5*(BV588*BO588/($K$5*1000))*MAX(MIN(BB588,$J$5),$I$5)*MAX(MIN(BB588,$J$5),$I$5)+$G$5*MAX(MIN(BB588,$J$5),$I$5)*(BV588*BO588/($K$5*1000))+$H$5*(BV588*BO588/($K$5*1000))*(BV588*BO588/($K$5*1000)))</f>
        <v>0</v>
      </c>
      <c r="S588">
        <f>J588*(1000-(1000*0.61365*exp(17.502*W588/(240.97+W588))/(BO588+BP588)+BJ588)/2)/(1000*0.61365*exp(17.502*W588/(240.97+W588))/(BO588+BP588)-BJ588)</f>
        <v>0</v>
      </c>
      <c r="T588">
        <f>1/((BC588+1)/(Q588/1.6)+1/(R588/1.37)) + BC588/((BC588+1)/(Q588/1.6) + BC588/(R588/1.37))</f>
        <v>0</v>
      </c>
      <c r="U588">
        <f>(AX588*BA588)</f>
        <v>0</v>
      </c>
      <c r="V588">
        <f>(BQ588+(U588+2*0.95*5.67E-8*(((BQ588+$B$7)+273)^4-(BQ588+273)^4)-44100*J588)/(1.84*29.3*R588+8*0.95*5.67E-8*(BQ588+273)^3))</f>
        <v>0</v>
      </c>
      <c r="W588">
        <f>($C$7*BR588+$D$7*BS588+$E$7*V588)</f>
        <v>0</v>
      </c>
      <c r="X588">
        <f>0.61365*exp(17.502*W588/(240.97+W588))</f>
        <v>0</v>
      </c>
      <c r="Y588">
        <f>(Z588/AA588*100)</f>
        <v>0</v>
      </c>
      <c r="Z588">
        <f>BJ588*(BO588+BP588)/1000</f>
        <v>0</v>
      </c>
      <c r="AA588">
        <f>0.61365*exp(17.502*BQ588/(240.97+BQ588))</f>
        <v>0</v>
      </c>
      <c r="AB588">
        <f>(X588-BJ588*(BO588+BP588)/1000)</f>
        <v>0</v>
      </c>
      <c r="AC588">
        <f>(-J588*44100)</f>
        <v>0</v>
      </c>
      <c r="AD588">
        <f>2*29.3*R588*0.92*(BQ588-W588)</f>
        <v>0</v>
      </c>
      <c r="AE588">
        <f>2*0.95*5.67E-8*(((BQ588+$B$7)+273)^4-(W588+273)^4)</f>
        <v>0</v>
      </c>
      <c r="AF588">
        <f>U588+AE588+AC588+AD588</f>
        <v>0</v>
      </c>
      <c r="AG588">
        <f>BN588*AU588*(BI588-BH588*(1000-AU588*BK588)/(1000-AU588*BJ588))/(100*BB588)</f>
        <v>0</v>
      </c>
      <c r="AH588">
        <f>1000*BN588*AU588*(BJ588-BK588)/(100*BB588*(1000-AU588*BJ588))</f>
        <v>0</v>
      </c>
      <c r="AI588">
        <f>(AJ588 - AK588 - BO588*1E3/(8.314*(BQ588+273.15)) * AM588/BN588 * AL588) * BN588/(100*BB588) * (1000 - BK588)/1000</f>
        <v>0</v>
      </c>
      <c r="AJ588">
        <v>363.99078609977</v>
      </c>
      <c r="AK588">
        <v>362.227012121212</v>
      </c>
      <c r="AL588">
        <v>-2.95415782728712</v>
      </c>
      <c r="AM588">
        <v>66.950256890022</v>
      </c>
      <c r="AN588">
        <f>(AP588 - AO588 + BO588*1E3/(8.314*(BQ588+273.15)) * AR588/BN588 * AQ588) * BN588/(100*BB588) * 1000/(1000 - AP588)</f>
        <v>0</v>
      </c>
      <c r="AO588">
        <v>21.4415091806949</v>
      </c>
      <c r="AP588">
        <v>24.920206993007</v>
      </c>
      <c r="AQ588">
        <v>-0.000103022670792754</v>
      </c>
      <c r="AR588">
        <v>78.8929793979058</v>
      </c>
      <c r="AS588">
        <v>101</v>
      </c>
      <c r="AT588">
        <v>20</v>
      </c>
      <c r="AU588">
        <f>IF(AS588*$H$13&gt;=AW588,1.0,(AW588/(AW588-AS588*$H$13)))</f>
        <v>0</v>
      </c>
      <c r="AV588">
        <f>(AU588-1)*100</f>
        <v>0</v>
      </c>
      <c r="AW588">
        <f>MAX(0,($B$13+$C$13*BV588)/(1+$D$13*BV588)*BO588/(BQ588+273)*$E$13)</f>
        <v>0</v>
      </c>
      <c r="AX588">
        <f>$B$11*BW588+$C$11*BX588+$F$11*CI588*(1-CL588)</f>
        <v>0</v>
      </c>
      <c r="AY588">
        <f>AX588*AZ588</f>
        <v>0</v>
      </c>
      <c r="AZ588">
        <f>($B$11*$D$9+$C$11*$D$9+$F$11*((CV588+CN588)/MAX(CV588+CN588+CW588, 0.1)*$I$9+CW588/MAX(CV588+CN588+CW588, 0.1)*$J$9))/($B$11+$C$11+$F$11)</f>
        <v>0</v>
      </c>
      <c r="BA588">
        <f>($B$11*$K$9+$C$11*$K$9+$F$11*((CV588+CN588)/MAX(CV588+CN588+CW588, 0.1)*$P$9+CW588/MAX(CV588+CN588+CW588, 0.1)*$Q$9))/($B$11+$C$11+$F$11)</f>
        <v>0</v>
      </c>
      <c r="BB588">
        <v>2.18</v>
      </c>
      <c r="BC588">
        <v>0.5</v>
      </c>
      <c r="BD588" t="s">
        <v>355</v>
      </c>
      <c r="BE588">
        <v>2</v>
      </c>
      <c r="BF588" t="b">
        <v>1</v>
      </c>
      <c r="BG588">
        <v>1656183017.21429</v>
      </c>
      <c r="BH588">
        <v>373.055964285714</v>
      </c>
      <c r="BI588">
        <v>370.279428571429</v>
      </c>
      <c r="BJ588">
        <v>24.9325607142857</v>
      </c>
      <c r="BK588">
        <v>21.4430321428571</v>
      </c>
      <c r="BL588">
        <v>369.417964285714</v>
      </c>
      <c r="BM588">
        <v>24.6882964285714</v>
      </c>
      <c r="BN588">
        <v>500.014857142857</v>
      </c>
      <c r="BO588">
        <v>76.3010714285714</v>
      </c>
      <c r="BP588">
        <v>0.100007314285714</v>
      </c>
      <c r="BQ588">
        <v>28.0362678571429</v>
      </c>
      <c r="BR588">
        <v>28.6452571428571</v>
      </c>
      <c r="BS588">
        <v>999.9</v>
      </c>
      <c r="BT588">
        <v>0</v>
      </c>
      <c r="BU588">
        <v>0</v>
      </c>
      <c r="BV588">
        <v>10005.6053571429</v>
      </c>
      <c r="BW588">
        <v>0</v>
      </c>
      <c r="BX588">
        <v>1896.70821428571</v>
      </c>
      <c r="BY588">
        <v>2.77664089285714</v>
      </c>
      <c r="BZ588">
        <v>382.595214285714</v>
      </c>
      <c r="CA588">
        <v>378.39325</v>
      </c>
      <c r="CB588">
        <v>3.489525</v>
      </c>
      <c r="CC588">
        <v>370.279428571429</v>
      </c>
      <c r="CD588">
        <v>21.4430321428571</v>
      </c>
      <c r="CE588">
        <v>1.90238035714286</v>
      </c>
      <c r="CF588">
        <v>1.63612571428571</v>
      </c>
      <c r="CG588">
        <v>16.6544178571429</v>
      </c>
      <c r="CH588">
        <v>14.303325</v>
      </c>
      <c r="CI588">
        <v>1999.97642857143</v>
      </c>
      <c r="CJ588">
        <v>0.980002821428572</v>
      </c>
      <c r="CK588">
        <v>0.0199974178571429</v>
      </c>
      <c r="CL588">
        <v>0</v>
      </c>
      <c r="CM588">
        <v>2.41528928571429</v>
      </c>
      <c r="CN588">
        <v>0</v>
      </c>
      <c r="CO588">
        <v>6122.7975</v>
      </c>
      <c r="CP588">
        <v>16705.2285714286</v>
      </c>
      <c r="CQ588">
        <v>48.48425</v>
      </c>
      <c r="CR588">
        <v>50.812</v>
      </c>
      <c r="CS588">
        <v>49.58675</v>
      </c>
      <c r="CT588">
        <v>48.741</v>
      </c>
      <c r="CU588">
        <v>47.7987142857143</v>
      </c>
      <c r="CV588">
        <v>1959.98571428571</v>
      </c>
      <c r="CW588">
        <v>39.9907142857143</v>
      </c>
      <c r="CX588">
        <v>0</v>
      </c>
      <c r="CY588">
        <v>1656183024</v>
      </c>
      <c r="CZ588">
        <v>0</v>
      </c>
      <c r="DA588">
        <v>1656181403.6</v>
      </c>
      <c r="DB588" t="s">
        <v>1498</v>
      </c>
      <c r="DC588">
        <v>1656181403.6</v>
      </c>
      <c r="DD588">
        <v>1656181398.1</v>
      </c>
      <c r="DE588">
        <v>1</v>
      </c>
      <c r="DF588">
        <v>2.342</v>
      </c>
      <c r="DG588">
        <v>0.193</v>
      </c>
      <c r="DH588">
        <v>3.724</v>
      </c>
      <c r="DI588">
        <v>0.244</v>
      </c>
      <c r="DJ588">
        <v>420</v>
      </c>
      <c r="DK588">
        <v>22</v>
      </c>
      <c r="DL588">
        <v>0.28</v>
      </c>
      <c r="DM588">
        <v>0.02</v>
      </c>
      <c r="DN588">
        <v>0.0207751249999999</v>
      </c>
      <c r="DO588">
        <v>46.2980666904316</v>
      </c>
      <c r="DP588">
        <v>4.53484588108487</v>
      </c>
      <c r="DQ588">
        <v>0</v>
      </c>
      <c r="DR588">
        <v>3.4924</v>
      </c>
      <c r="DS588">
        <v>-0.0526658161350938</v>
      </c>
      <c r="DT588">
        <v>0.00558109308290054</v>
      </c>
      <c r="DU588">
        <v>1</v>
      </c>
      <c r="DV588">
        <v>1</v>
      </c>
      <c r="DW588">
        <v>2</v>
      </c>
      <c r="DX588" t="s">
        <v>375</v>
      </c>
      <c r="DY588">
        <v>2.77814</v>
      </c>
      <c r="DZ588">
        <v>2.71648</v>
      </c>
      <c r="EA588">
        <v>0.0652225</v>
      </c>
      <c r="EB588">
        <v>0.0647261</v>
      </c>
      <c r="EC588">
        <v>0.0876096</v>
      </c>
      <c r="ED588">
        <v>0.0786116</v>
      </c>
      <c r="EE588">
        <v>25783.4</v>
      </c>
      <c r="EF588">
        <v>22466.2</v>
      </c>
      <c r="EG588">
        <v>24739.5</v>
      </c>
      <c r="EH588">
        <v>23437.7</v>
      </c>
      <c r="EI588">
        <v>38647.9</v>
      </c>
      <c r="EJ588">
        <v>35808.4</v>
      </c>
      <c r="EK588">
        <v>44860.8</v>
      </c>
      <c r="EL588">
        <v>41899.6</v>
      </c>
      <c r="EM588">
        <v>1.49402</v>
      </c>
      <c r="EN588">
        <v>2.02097</v>
      </c>
      <c r="EO588">
        <v>-0.0245832</v>
      </c>
      <c r="EP588">
        <v>0</v>
      </c>
      <c r="EQ588">
        <v>29.0399</v>
      </c>
      <c r="ER588">
        <v>999.9</v>
      </c>
      <c r="ES588">
        <v>21.804</v>
      </c>
      <c r="ET588">
        <v>44.122</v>
      </c>
      <c r="EU588">
        <v>26.3224</v>
      </c>
      <c r="EV588">
        <v>53.3993</v>
      </c>
      <c r="EW588">
        <v>33.0168</v>
      </c>
      <c r="EX588">
        <v>2</v>
      </c>
      <c r="EY588">
        <v>0.810544</v>
      </c>
      <c r="EZ588">
        <v>6.58127</v>
      </c>
      <c r="FA588">
        <v>20.1204</v>
      </c>
      <c r="FB588">
        <v>5.22927</v>
      </c>
      <c r="FC588">
        <v>11.998</v>
      </c>
      <c r="FD588">
        <v>4.9549</v>
      </c>
      <c r="FE588">
        <v>3.3039</v>
      </c>
      <c r="FF588">
        <v>9999</v>
      </c>
      <c r="FG588">
        <v>314.5</v>
      </c>
      <c r="FH588">
        <v>4029.4</v>
      </c>
      <c r="FI588">
        <v>9999</v>
      </c>
      <c r="FJ588">
        <v>1.86813</v>
      </c>
      <c r="FK588">
        <v>1.864</v>
      </c>
      <c r="FL588">
        <v>1.8713</v>
      </c>
      <c r="FM588">
        <v>1.86255</v>
      </c>
      <c r="FN588">
        <v>1.86188</v>
      </c>
      <c r="FO588">
        <v>1.86813</v>
      </c>
      <c r="FP588">
        <v>1.85835</v>
      </c>
      <c r="FQ588">
        <v>1.86447</v>
      </c>
      <c r="FR588">
        <v>5</v>
      </c>
      <c r="FS588">
        <v>0</v>
      </c>
      <c r="FT588">
        <v>0</v>
      </c>
      <c r="FU588">
        <v>0</v>
      </c>
      <c r="FV588" t="s">
        <v>358</v>
      </c>
      <c r="FW588" t="s">
        <v>359</v>
      </c>
      <c r="FX588" t="s">
        <v>360</v>
      </c>
      <c r="FY588" t="s">
        <v>360</v>
      </c>
      <c r="FZ588" t="s">
        <v>360</v>
      </c>
      <c r="GA588" t="s">
        <v>360</v>
      </c>
      <c r="GB588">
        <v>0</v>
      </c>
      <c r="GC588">
        <v>100</v>
      </c>
      <c r="GD588">
        <v>100</v>
      </c>
      <c r="GE588">
        <v>3.598</v>
      </c>
      <c r="GF588">
        <v>0.2442</v>
      </c>
      <c r="GG588">
        <v>2.73719946232396</v>
      </c>
      <c r="GH588">
        <v>0.00311535208462502</v>
      </c>
      <c r="GI588">
        <v>-2.16445174003142e-06</v>
      </c>
      <c r="GJ588">
        <v>9.0383515404126e-10</v>
      </c>
      <c r="GK588">
        <v>0.244264999999999</v>
      </c>
      <c r="GL588">
        <v>0</v>
      </c>
      <c r="GM588">
        <v>0</v>
      </c>
      <c r="GN588">
        <v>0</v>
      </c>
      <c r="GO588">
        <v>18</v>
      </c>
      <c r="GP588">
        <v>2154</v>
      </c>
      <c r="GQ588">
        <v>2</v>
      </c>
      <c r="GR588">
        <v>17</v>
      </c>
      <c r="GS588">
        <v>27</v>
      </c>
      <c r="GT588">
        <v>27.1</v>
      </c>
      <c r="GU588">
        <v>1.11938</v>
      </c>
      <c r="GV588">
        <v>2.42554</v>
      </c>
      <c r="GW588">
        <v>1.99829</v>
      </c>
      <c r="GX588">
        <v>2.65381</v>
      </c>
      <c r="GY588">
        <v>2.09351</v>
      </c>
      <c r="GZ588">
        <v>2.46216</v>
      </c>
      <c r="HA588">
        <v>47.6924</v>
      </c>
      <c r="HB588">
        <v>13.3615</v>
      </c>
      <c r="HC588">
        <v>18</v>
      </c>
      <c r="HD588">
        <v>326.783</v>
      </c>
      <c r="HE588">
        <v>667.715</v>
      </c>
      <c r="HF588">
        <v>23.0007</v>
      </c>
      <c r="HG588">
        <v>37.4637</v>
      </c>
      <c r="HH588">
        <v>29.9993</v>
      </c>
      <c r="HI588">
        <v>37.3263</v>
      </c>
      <c r="HJ588">
        <v>37.3309</v>
      </c>
      <c r="HK588">
        <v>22.4451</v>
      </c>
      <c r="HL588">
        <v>4.87437</v>
      </c>
      <c r="HM588">
        <v>0</v>
      </c>
      <c r="HN588">
        <v>23</v>
      </c>
      <c r="HO588">
        <v>318.917</v>
      </c>
      <c r="HP588">
        <v>21.5747</v>
      </c>
      <c r="HQ588">
        <v>94.8432</v>
      </c>
      <c r="HR588">
        <v>98.4323</v>
      </c>
    </row>
    <row r="589" spans="1:226">
      <c r="A589">
        <v>573</v>
      </c>
      <c r="B589">
        <v>1656183030</v>
      </c>
      <c r="C589">
        <v>13233.5</v>
      </c>
      <c r="D589" t="s">
        <v>1511</v>
      </c>
      <c r="E589" t="s">
        <v>1512</v>
      </c>
      <c r="F589">
        <v>5</v>
      </c>
      <c r="G589" t="s">
        <v>1497</v>
      </c>
      <c r="H589" t="s">
        <v>354</v>
      </c>
      <c r="I589">
        <v>1656183022.5</v>
      </c>
      <c r="J589">
        <f>(K589)/1000</f>
        <v>0</v>
      </c>
      <c r="K589">
        <f>IF(BF589, AN589, AH589)</f>
        <v>0</v>
      </c>
      <c r="L589">
        <f>IF(BF589, AI589, AG589)</f>
        <v>0</v>
      </c>
      <c r="M589">
        <f>BH589 - IF(AU589&gt;1, L589*BB589*100.0/(AW589*BV589), 0)</f>
        <v>0</v>
      </c>
      <c r="N589">
        <f>((T589-J589/2)*M589-L589)/(T589+J589/2)</f>
        <v>0</v>
      </c>
      <c r="O589">
        <f>N589*(BO589+BP589)/1000.0</f>
        <v>0</v>
      </c>
      <c r="P589">
        <f>(BH589 - IF(AU589&gt;1, L589*BB589*100.0/(AW589*BV589), 0))*(BO589+BP589)/1000.0</f>
        <v>0</v>
      </c>
      <c r="Q589">
        <f>2.0/((1/S589-1/R589)+SIGN(S589)*SQRT((1/S589-1/R589)*(1/S589-1/R589) + 4*BC589/((BC589+1)*(BC589+1))*(2*1/S589*1/R589-1/R589*1/R589)))</f>
        <v>0</v>
      </c>
      <c r="R589">
        <f>IF(LEFT(BD589,1)&lt;&gt;"0",IF(LEFT(BD589,1)="1",3.0,BE589),$D$5+$E$5*(BV589*BO589/($K$5*1000))+$F$5*(BV589*BO589/($K$5*1000))*MAX(MIN(BB589,$J$5),$I$5)*MAX(MIN(BB589,$J$5),$I$5)+$G$5*MAX(MIN(BB589,$J$5),$I$5)*(BV589*BO589/($K$5*1000))+$H$5*(BV589*BO589/($K$5*1000))*(BV589*BO589/($K$5*1000)))</f>
        <v>0</v>
      </c>
      <c r="S589">
        <f>J589*(1000-(1000*0.61365*exp(17.502*W589/(240.97+W589))/(BO589+BP589)+BJ589)/2)/(1000*0.61365*exp(17.502*W589/(240.97+W589))/(BO589+BP589)-BJ589)</f>
        <v>0</v>
      </c>
      <c r="T589">
        <f>1/((BC589+1)/(Q589/1.6)+1/(R589/1.37)) + BC589/((BC589+1)/(Q589/1.6) + BC589/(R589/1.37))</f>
        <v>0</v>
      </c>
      <c r="U589">
        <f>(AX589*BA589)</f>
        <v>0</v>
      </c>
      <c r="V589">
        <f>(BQ589+(U589+2*0.95*5.67E-8*(((BQ589+$B$7)+273)^4-(BQ589+273)^4)-44100*J589)/(1.84*29.3*R589+8*0.95*5.67E-8*(BQ589+273)^3))</f>
        <v>0</v>
      </c>
      <c r="W589">
        <f>($C$7*BR589+$D$7*BS589+$E$7*V589)</f>
        <v>0</v>
      </c>
      <c r="X589">
        <f>0.61365*exp(17.502*W589/(240.97+W589))</f>
        <v>0</v>
      </c>
      <c r="Y589">
        <f>(Z589/AA589*100)</f>
        <v>0</v>
      </c>
      <c r="Z589">
        <f>BJ589*(BO589+BP589)/1000</f>
        <v>0</v>
      </c>
      <c r="AA589">
        <f>0.61365*exp(17.502*BQ589/(240.97+BQ589))</f>
        <v>0</v>
      </c>
      <c r="AB589">
        <f>(X589-BJ589*(BO589+BP589)/1000)</f>
        <v>0</v>
      </c>
      <c r="AC589">
        <f>(-J589*44100)</f>
        <v>0</v>
      </c>
      <c r="AD589">
        <f>2*29.3*R589*0.92*(BQ589-W589)</f>
        <v>0</v>
      </c>
      <c r="AE589">
        <f>2*0.95*5.67E-8*(((BQ589+$B$7)+273)^4-(W589+273)^4)</f>
        <v>0</v>
      </c>
      <c r="AF589">
        <f>U589+AE589+AC589+AD589</f>
        <v>0</v>
      </c>
      <c r="AG589">
        <f>BN589*AU589*(BI589-BH589*(1000-AU589*BK589)/(1000-AU589*BJ589))/(100*BB589)</f>
        <v>0</v>
      </c>
      <c r="AH589">
        <f>1000*BN589*AU589*(BJ589-BK589)/(100*BB589*(1000-AU589*BJ589))</f>
        <v>0</v>
      </c>
      <c r="AI589">
        <f>(AJ589 - AK589 - BO589*1E3/(8.314*(BQ589+273.15)) * AM589/BN589 * AL589) * BN589/(100*BB589) * (1000 - BK589)/1000</f>
        <v>0</v>
      </c>
      <c r="AJ589">
        <v>346.966010754062</v>
      </c>
      <c r="AK589">
        <v>346.606218181818</v>
      </c>
      <c r="AL589">
        <v>-3.13502887432729</v>
      </c>
      <c r="AM589">
        <v>66.950256890022</v>
      </c>
      <c r="AN589">
        <f>(AP589 - AO589 + BO589*1E3/(8.314*(BQ589+273.15)) * AR589/BN589 * AQ589) * BN589/(100*BB589) * 1000/(1000 - AP589)</f>
        <v>0</v>
      </c>
      <c r="AO589">
        <v>21.434042377863</v>
      </c>
      <c r="AP589">
        <v>24.9132328671329</v>
      </c>
      <c r="AQ589">
        <v>-4.97923045591785e-05</v>
      </c>
      <c r="AR589">
        <v>78.8929793979058</v>
      </c>
      <c r="AS589">
        <v>101</v>
      </c>
      <c r="AT589">
        <v>20</v>
      </c>
      <c r="AU589">
        <f>IF(AS589*$H$13&gt;=AW589,1.0,(AW589/(AW589-AS589*$H$13)))</f>
        <v>0</v>
      </c>
      <c r="AV589">
        <f>(AU589-1)*100</f>
        <v>0</v>
      </c>
      <c r="AW589">
        <f>MAX(0,($B$13+$C$13*BV589)/(1+$D$13*BV589)*BO589/(BQ589+273)*$E$13)</f>
        <v>0</v>
      </c>
      <c r="AX589">
        <f>$B$11*BW589+$C$11*BX589+$F$11*CI589*(1-CL589)</f>
        <v>0</v>
      </c>
      <c r="AY589">
        <f>AX589*AZ589</f>
        <v>0</v>
      </c>
      <c r="AZ589">
        <f>($B$11*$D$9+$C$11*$D$9+$F$11*((CV589+CN589)/MAX(CV589+CN589+CW589, 0.1)*$I$9+CW589/MAX(CV589+CN589+CW589, 0.1)*$J$9))/($B$11+$C$11+$F$11)</f>
        <v>0</v>
      </c>
      <c r="BA589">
        <f>($B$11*$K$9+$C$11*$K$9+$F$11*((CV589+CN589)/MAX(CV589+CN589+CW589, 0.1)*$P$9+CW589/MAX(CV589+CN589+CW589, 0.1)*$Q$9))/($B$11+$C$11+$F$11)</f>
        <v>0</v>
      </c>
      <c r="BB589">
        <v>2.18</v>
      </c>
      <c r="BC589">
        <v>0.5</v>
      </c>
      <c r="BD589" t="s">
        <v>355</v>
      </c>
      <c r="BE589">
        <v>2</v>
      </c>
      <c r="BF589" t="b">
        <v>1</v>
      </c>
      <c r="BG589">
        <v>1656183022.5</v>
      </c>
      <c r="BH589">
        <v>358.655777777778</v>
      </c>
      <c r="BI589">
        <v>353.235222222222</v>
      </c>
      <c r="BJ589">
        <v>24.9236037037037</v>
      </c>
      <c r="BK589">
        <v>21.4379037037037</v>
      </c>
      <c r="BL589">
        <v>355.045074074074</v>
      </c>
      <c r="BM589">
        <v>24.6793444444444</v>
      </c>
      <c r="BN589">
        <v>500.008592592593</v>
      </c>
      <c r="BO589">
        <v>76.301137037037</v>
      </c>
      <c r="BP589">
        <v>0.0999975703703704</v>
      </c>
      <c r="BQ589">
        <v>28.0383</v>
      </c>
      <c r="BR589">
        <v>28.6407185185185</v>
      </c>
      <c r="BS589">
        <v>999.9</v>
      </c>
      <c r="BT589">
        <v>0</v>
      </c>
      <c r="BU589">
        <v>0</v>
      </c>
      <c r="BV589">
        <v>10005.412962963</v>
      </c>
      <c r="BW589">
        <v>0</v>
      </c>
      <c r="BX589">
        <v>1871.67074074074</v>
      </c>
      <c r="BY589">
        <v>5.42057481481481</v>
      </c>
      <c r="BZ589">
        <v>367.823444444444</v>
      </c>
      <c r="CA589">
        <v>360.973703703704</v>
      </c>
      <c r="CB589">
        <v>3.48570407407407</v>
      </c>
      <c r="CC589">
        <v>353.235222222222</v>
      </c>
      <c r="CD589">
        <v>21.4379037037037</v>
      </c>
      <c r="CE589">
        <v>1.90169925925926</v>
      </c>
      <c r="CF589">
        <v>1.63573592592593</v>
      </c>
      <c r="CG589">
        <v>16.6487851851852</v>
      </c>
      <c r="CH589">
        <v>14.2996444444444</v>
      </c>
      <c r="CI589">
        <v>1999.98555555556</v>
      </c>
      <c r="CJ589">
        <v>0.980002888888889</v>
      </c>
      <c r="CK589">
        <v>0.0199973481481481</v>
      </c>
      <c r="CL589">
        <v>0</v>
      </c>
      <c r="CM589">
        <v>2.38778148148148</v>
      </c>
      <c r="CN589">
        <v>0</v>
      </c>
      <c r="CO589">
        <v>6115.73777777778</v>
      </c>
      <c r="CP589">
        <v>16705.3074074074</v>
      </c>
      <c r="CQ589">
        <v>48.4673333333333</v>
      </c>
      <c r="CR589">
        <v>50.812</v>
      </c>
      <c r="CS589">
        <v>49.569</v>
      </c>
      <c r="CT589">
        <v>48.722</v>
      </c>
      <c r="CU589">
        <v>47.7913333333333</v>
      </c>
      <c r="CV589">
        <v>1959.99481481481</v>
      </c>
      <c r="CW589">
        <v>39.9907407407407</v>
      </c>
      <c r="CX589">
        <v>0</v>
      </c>
      <c r="CY589">
        <v>1656183029.4</v>
      </c>
      <c r="CZ589">
        <v>0</v>
      </c>
      <c r="DA589">
        <v>1656181403.6</v>
      </c>
      <c r="DB589" t="s">
        <v>1498</v>
      </c>
      <c r="DC589">
        <v>1656181403.6</v>
      </c>
      <c r="DD589">
        <v>1656181398.1</v>
      </c>
      <c r="DE589">
        <v>1</v>
      </c>
      <c r="DF589">
        <v>2.342</v>
      </c>
      <c r="DG589">
        <v>0.193</v>
      </c>
      <c r="DH589">
        <v>3.724</v>
      </c>
      <c r="DI589">
        <v>0.244</v>
      </c>
      <c r="DJ589">
        <v>420</v>
      </c>
      <c r="DK589">
        <v>22</v>
      </c>
      <c r="DL589">
        <v>0.28</v>
      </c>
      <c r="DM589">
        <v>0.02</v>
      </c>
      <c r="DN589">
        <v>3.918728375</v>
      </c>
      <c r="DO589">
        <v>29.8896405365854</v>
      </c>
      <c r="DP589">
        <v>2.9382175126356</v>
      </c>
      <c r="DQ589">
        <v>0</v>
      </c>
      <c r="DR589">
        <v>3.487942</v>
      </c>
      <c r="DS589">
        <v>-0.0466890056285246</v>
      </c>
      <c r="DT589">
        <v>0.00517440730905485</v>
      </c>
      <c r="DU589">
        <v>1</v>
      </c>
      <c r="DV589">
        <v>1</v>
      </c>
      <c r="DW589">
        <v>2</v>
      </c>
      <c r="DX589" t="s">
        <v>375</v>
      </c>
      <c r="DY589">
        <v>2.7783</v>
      </c>
      <c r="DZ589">
        <v>2.71647</v>
      </c>
      <c r="EA589">
        <v>0.0629154</v>
      </c>
      <c r="EB589">
        <v>0.0622702</v>
      </c>
      <c r="EC589">
        <v>0.0875913</v>
      </c>
      <c r="ED589">
        <v>0.0786089</v>
      </c>
      <c r="EE589">
        <v>25847.7</v>
      </c>
      <c r="EF589">
        <v>22525.7</v>
      </c>
      <c r="EG589">
        <v>24740.1</v>
      </c>
      <c r="EH589">
        <v>23438.2</v>
      </c>
      <c r="EI589">
        <v>38649.6</v>
      </c>
      <c r="EJ589">
        <v>35809.4</v>
      </c>
      <c r="EK589">
        <v>44862</v>
      </c>
      <c r="EL589">
        <v>41900.6</v>
      </c>
      <c r="EM589">
        <v>1.49382</v>
      </c>
      <c r="EN589">
        <v>2.02113</v>
      </c>
      <c r="EO589">
        <v>-0.0243373</v>
      </c>
      <c r="EP589">
        <v>0</v>
      </c>
      <c r="EQ589">
        <v>29.0374</v>
      </c>
      <c r="ER589">
        <v>999.9</v>
      </c>
      <c r="ES589">
        <v>21.804</v>
      </c>
      <c r="ET589">
        <v>44.122</v>
      </c>
      <c r="EU589">
        <v>26.3197</v>
      </c>
      <c r="EV589">
        <v>53.3493</v>
      </c>
      <c r="EW589">
        <v>32.8806</v>
      </c>
      <c r="EX589">
        <v>2</v>
      </c>
      <c r="EY589">
        <v>0.809421</v>
      </c>
      <c r="EZ589">
        <v>6.57919</v>
      </c>
      <c r="FA589">
        <v>20.1203</v>
      </c>
      <c r="FB589">
        <v>5.22957</v>
      </c>
      <c r="FC589">
        <v>11.998</v>
      </c>
      <c r="FD589">
        <v>4.9549</v>
      </c>
      <c r="FE589">
        <v>3.304</v>
      </c>
      <c r="FF589">
        <v>9999</v>
      </c>
      <c r="FG589">
        <v>314.5</v>
      </c>
      <c r="FH589">
        <v>4029.6</v>
      </c>
      <c r="FI589">
        <v>9999</v>
      </c>
      <c r="FJ589">
        <v>1.86812</v>
      </c>
      <c r="FK589">
        <v>1.86398</v>
      </c>
      <c r="FL589">
        <v>1.87129</v>
      </c>
      <c r="FM589">
        <v>1.86254</v>
      </c>
      <c r="FN589">
        <v>1.86188</v>
      </c>
      <c r="FO589">
        <v>1.86813</v>
      </c>
      <c r="FP589">
        <v>1.85837</v>
      </c>
      <c r="FQ589">
        <v>1.86447</v>
      </c>
      <c r="FR589">
        <v>5</v>
      </c>
      <c r="FS589">
        <v>0</v>
      </c>
      <c r="FT589">
        <v>0</v>
      </c>
      <c r="FU589">
        <v>0</v>
      </c>
      <c r="FV589" t="s">
        <v>358</v>
      </c>
      <c r="FW589" t="s">
        <v>359</v>
      </c>
      <c r="FX589" t="s">
        <v>360</v>
      </c>
      <c r="FY589" t="s">
        <v>360</v>
      </c>
      <c r="FZ589" t="s">
        <v>360</v>
      </c>
      <c r="GA589" t="s">
        <v>360</v>
      </c>
      <c r="GB589">
        <v>0</v>
      </c>
      <c r="GC589">
        <v>100</v>
      </c>
      <c r="GD589">
        <v>100</v>
      </c>
      <c r="GE589">
        <v>3.568</v>
      </c>
      <c r="GF589">
        <v>0.2443</v>
      </c>
      <c r="GG589">
        <v>2.73719946232396</v>
      </c>
      <c r="GH589">
        <v>0.00311535208462502</v>
      </c>
      <c r="GI589">
        <v>-2.16445174003142e-06</v>
      </c>
      <c r="GJ589">
        <v>9.0383515404126e-10</v>
      </c>
      <c r="GK589">
        <v>0.244264999999999</v>
      </c>
      <c r="GL589">
        <v>0</v>
      </c>
      <c r="GM589">
        <v>0</v>
      </c>
      <c r="GN589">
        <v>0</v>
      </c>
      <c r="GO589">
        <v>18</v>
      </c>
      <c r="GP589">
        <v>2154</v>
      </c>
      <c r="GQ589">
        <v>2</v>
      </c>
      <c r="GR589">
        <v>17</v>
      </c>
      <c r="GS589">
        <v>27.1</v>
      </c>
      <c r="GT589">
        <v>27.2</v>
      </c>
      <c r="GU589">
        <v>1.073</v>
      </c>
      <c r="GV589">
        <v>2.43408</v>
      </c>
      <c r="GW589">
        <v>1.99829</v>
      </c>
      <c r="GX589">
        <v>2.65381</v>
      </c>
      <c r="GY589">
        <v>2.09351</v>
      </c>
      <c r="GZ589">
        <v>2.42676</v>
      </c>
      <c r="HA589">
        <v>47.6924</v>
      </c>
      <c r="HB589">
        <v>13.3528</v>
      </c>
      <c r="HC589">
        <v>18</v>
      </c>
      <c r="HD589">
        <v>326.653</v>
      </c>
      <c r="HE589">
        <v>667.757</v>
      </c>
      <c r="HF589">
        <v>22.9999</v>
      </c>
      <c r="HG589">
        <v>37.4533</v>
      </c>
      <c r="HH589">
        <v>29.9991</v>
      </c>
      <c r="HI589">
        <v>37.3191</v>
      </c>
      <c r="HJ589">
        <v>37.3221</v>
      </c>
      <c r="HK589">
        <v>21.5339</v>
      </c>
      <c r="HL589">
        <v>4.5637</v>
      </c>
      <c r="HM589">
        <v>0</v>
      </c>
      <c r="HN589">
        <v>23</v>
      </c>
      <c r="HO589">
        <v>298.828</v>
      </c>
      <c r="HP589">
        <v>21.5747</v>
      </c>
      <c r="HQ589">
        <v>94.8456</v>
      </c>
      <c r="HR589">
        <v>98.4347</v>
      </c>
    </row>
    <row r="590" spans="1:226">
      <c r="A590">
        <v>574</v>
      </c>
      <c r="B590">
        <v>1656183035</v>
      </c>
      <c r="C590">
        <v>13238.5</v>
      </c>
      <c r="D590" t="s">
        <v>1513</v>
      </c>
      <c r="E590" t="s">
        <v>1514</v>
      </c>
      <c r="F590">
        <v>5</v>
      </c>
      <c r="G590" t="s">
        <v>1497</v>
      </c>
      <c r="H590" t="s">
        <v>354</v>
      </c>
      <c r="I590">
        <v>1656183027.21429</v>
      </c>
      <c r="J590">
        <f>(K590)/1000</f>
        <v>0</v>
      </c>
      <c r="K590">
        <f>IF(BF590, AN590, AH590)</f>
        <v>0</v>
      </c>
      <c r="L590">
        <f>IF(BF590, AI590, AG590)</f>
        <v>0</v>
      </c>
      <c r="M590">
        <f>BH590 - IF(AU590&gt;1, L590*BB590*100.0/(AW590*BV590), 0)</f>
        <v>0</v>
      </c>
      <c r="N590">
        <f>((T590-J590/2)*M590-L590)/(T590+J590/2)</f>
        <v>0</v>
      </c>
      <c r="O590">
        <f>N590*(BO590+BP590)/1000.0</f>
        <v>0</v>
      </c>
      <c r="P590">
        <f>(BH590 - IF(AU590&gt;1, L590*BB590*100.0/(AW590*BV590), 0))*(BO590+BP590)/1000.0</f>
        <v>0</v>
      </c>
      <c r="Q590">
        <f>2.0/((1/S590-1/R590)+SIGN(S590)*SQRT((1/S590-1/R590)*(1/S590-1/R590) + 4*BC590/((BC590+1)*(BC590+1))*(2*1/S590*1/R590-1/R590*1/R590)))</f>
        <v>0</v>
      </c>
      <c r="R590">
        <f>IF(LEFT(BD590,1)&lt;&gt;"0",IF(LEFT(BD590,1)="1",3.0,BE590),$D$5+$E$5*(BV590*BO590/($K$5*1000))+$F$5*(BV590*BO590/($K$5*1000))*MAX(MIN(BB590,$J$5),$I$5)*MAX(MIN(BB590,$J$5),$I$5)+$G$5*MAX(MIN(BB590,$J$5),$I$5)*(BV590*BO590/($K$5*1000))+$H$5*(BV590*BO590/($K$5*1000))*(BV590*BO590/($K$5*1000)))</f>
        <v>0</v>
      </c>
      <c r="S590">
        <f>J590*(1000-(1000*0.61365*exp(17.502*W590/(240.97+W590))/(BO590+BP590)+BJ590)/2)/(1000*0.61365*exp(17.502*W590/(240.97+W590))/(BO590+BP590)-BJ590)</f>
        <v>0</v>
      </c>
      <c r="T590">
        <f>1/((BC590+1)/(Q590/1.6)+1/(R590/1.37)) + BC590/((BC590+1)/(Q590/1.6) + BC590/(R590/1.37))</f>
        <v>0</v>
      </c>
      <c r="U590">
        <f>(AX590*BA590)</f>
        <v>0</v>
      </c>
      <c r="V590">
        <f>(BQ590+(U590+2*0.95*5.67E-8*(((BQ590+$B$7)+273)^4-(BQ590+273)^4)-44100*J590)/(1.84*29.3*R590+8*0.95*5.67E-8*(BQ590+273)^3))</f>
        <v>0</v>
      </c>
      <c r="W590">
        <f>($C$7*BR590+$D$7*BS590+$E$7*V590)</f>
        <v>0</v>
      </c>
      <c r="X590">
        <f>0.61365*exp(17.502*W590/(240.97+W590))</f>
        <v>0</v>
      </c>
      <c r="Y590">
        <f>(Z590/AA590*100)</f>
        <v>0</v>
      </c>
      <c r="Z590">
        <f>BJ590*(BO590+BP590)/1000</f>
        <v>0</v>
      </c>
      <c r="AA590">
        <f>0.61365*exp(17.502*BQ590/(240.97+BQ590))</f>
        <v>0</v>
      </c>
      <c r="AB590">
        <f>(X590-BJ590*(BO590+BP590)/1000)</f>
        <v>0</v>
      </c>
      <c r="AC590">
        <f>(-J590*44100)</f>
        <v>0</v>
      </c>
      <c r="AD590">
        <f>2*29.3*R590*0.92*(BQ590-W590)</f>
        <v>0</v>
      </c>
      <c r="AE590">
        <f>2*0.95*5.67E-8*(((BQ590+$B$7)+273)^4-(W590+273)^4)</f>
        <v>0</v>
      </c>
      <c r="AF590">
        <f>U590+AE590+AC590+AD590</f>
        <v>0</v>
      </c>
      <c r="AG590">
        <f>BN590*AU590*(BI590-BH590*(1000-AU590*BK590)/(1000-AU590*BJ590))/(100*BB590)</f>
        <v>0</v>
      </c>
      <c r="AH590">
        <f>1000*BN590*AU590*(BJ590-BK590)/(100*BB590*(1000-AU590*BJ590))</f>
        <v>0</v>
      </c>
      <c r="AI590">
        <f>(AJ590 - AK590 - BO590*1E3/(8.314*(BQ590+273.15)) * AM590/BN590 * AL590) * BN590/(100*BB590) * (1000 - BK590)/1000</f>
        <v>0</v>
      </c>
      <c r="AJ590">
        <v>330.315905790954</v>
      </c>
      <c r="AK590">
        <v>330.93706060606</v>
      </c>
      <c r="AL590">
        <v>-3.13770818875533</v>
      </c>
      <c r="AM590">
        <v>66.950256890022</v>
      </c>
      <c r="AN590">
        <f>(AP590 - AO590 + BO590*1E3/(8.314*(BQ590+273.15)) * AR590/BN590 * AQ590) * BN590/(100*BB590) * 1000/(1000 - AP590)</f>
        <v>0</v>
      </c>
      <c r="AO590">
        <v>21.4331202580695</v>
      </c>
      <c r="AP590">
        <v>24.9074293706294</v>
      </c>
      <c r="AQ590">
        <v>-3.22598193671377e-05</v>
      </c>
      <c r="AR590">
        <v>78.8929793979058</v>
      </c>
      <c r="AS590">
        <v>101</v>
      </c>
      <c r="AT590">
        <v>20</v>
      </c>
      <c r="AU590">
        <f>IF(AS590*$H$13&gt;=AW590,1.0,(AW590/(AW590-AS590*$H$13)))</f>
        <v>0</v>
      </c>
      <c r="AV590">
        <f>(AU590-1)*100</f>
        <v>0</v>
      </c>
      <c r="AW590">
        <f>MAX(0,($B$13+$C$13*BV590)/(1+$D$13*BV590)*BO590/(BQ590+273)*$E$13)</f>
        <v>0</v>
      </c>
      <c r="AX590">
        <f>$B$11*BW590+$C$11*BX590+$F$11*CI590*(1-CL590)</f>
        <v>0</v>
      </c>
      <c r="AY590">
        <f>AX590*AZ590</f>
        <v>0</v>
      </c>
      <c r="AZ590">
        <f>($B$11*$D$9+$C$11*$D$9+$F$11*((CV590+CN590)/MAX(CV590+CN590+CW590, 0.1)*$I$9+CW590/MAX(CV590+CN590+CW590, 0.1)*$J$9))/($B$11+$C$11+$F$11)</f>
        <v>0</v>
      </c>
      <c r="BA590">
        <f>($B$11*$K$9+$C$11*$K$9+$F$11*((CV590+CN590)/MAX(CV590+CN590+CW590, 0.1)*$P$9+CW590/MAX(CV590+CN590+CW590, 0.1)*$Q$9))/($B$11+$C$11+$F$11)</f>
        <v>0</v>
      </c>
      <c r="BB590">
        <v>2.18</v>
      </c>
      <c r="BC590">
        <v>0.5</v>
      </c>
      <c r="BD590" t="s">
        <v>355</v>
      </c>
      <c r="BE590">
        <v>2</v>
      </c>
      <c r="BF590" t="b">
        <v>1</v>
      </c>
      <c r="BG590">
        <v>1656183027.21429</v>
      </c>
      <c r="BH590">
        <v>344.812785714286</v>
      </c>
      <c r="BI590">
        <v>337.782678571429</v>
      </c>
      <c r="BJ590">
        <v>24.9173321428571</v>
      </c>
      <c r="BK590">
        <v>21.4352285714286</v>
      </c>
      <c r="BL590">
        <v>341.228964285714</v>
      </c>
      <c r="BM590">
        <v>24.6730857142857</v>
      </c>
      <c r="BN590">
        <v>500.019428571429</v>
      </c>
      <c r="BO590">
        <v>76.3011107142857</v>
      </c>
      <c r="BP590">
        <v>0.100026528571429</v>
      </c>
      <c r="BQ590">
        <v>28.0393964285714</v>
      </c>
      <c r="BR590">
        <v>28.64615</v>
      </c>
      <c r="BS590">
        <v>999.9</v>
      </c>
      <c r="BT590">
        <v>0</v>
      </c>
      <c r="BU590">
        <v>0</v>
      </c>
      <c r="BV590">
        <v>9994.81892857143</v>
      </c>
      <c r="BW590">
        <v>0</v>
      </c>
      <c r="BX590">
        <v>1829.07428571429</v>
      </c>
      <c r="BY590">
        <v>7.03018857142857</v>
      </c>
      <c r="BZ590">
        <v>353.624392857143</v>
      </c>
      <c r="CA590">
        <v>345.181821428571</v>
      </c>
      <c r="CB590">
        <v>3.48211535714286</v>
      </c>
      <c r="CC590">
        <v>337.782678571429</v>
      </c>
      <c r="CD590">
        <v>21.4352285714286</v>
      </c>
      <c r="CE590">
        <v>1.90122071428571</v>
      </c>
      <c r="CF590">
        <v>1.63553107142857</v>
      </c>
      <c r="CG590">
        <v>16.6448214285714</v>
      </c>
      <c r="CH590">
        <v>14.2977142857143</v>
      </c>
      <c r="CI590">
        <v>1999.97214285714</v>
      </c>
      <c r="CJ590">
        <v>0.980002821428572</v>
      </c>
      <c r="CK590">
        <v>0.0199974178571429</v>
      </c>
      <c r="CL590">
        <v>0</v>
      </c>
      <c r="CM590">
        <v>2.45006428571429</v>
      </c>
      <c r="CN590">
        <v>0</v>
      </c>
      <c r="CO590">
        <v>6110.60857142857</v>
      </c>
      <c r="CP590">
        <v>16705.1964285714</v>
      </c>
      <c r="CQ590">
        <v>48.45275</v>
      </c>
      <c r="CR590">
        <v>50.812</v>
      </c>
      <c r="CS590">
        <v>49.562</v>
      </c>
      <c r="CT590">
        <v>48.70275</v>
      </c>
      <c r="CU590">
        <v>47.7743571428571</v>
      </c>
      <c r="CV590">
        <v>1959.98178571429</v>
      </c>
      <c r="CW590">
        <v>39.9903571428571</v>
      </c>
      <c r="CX590">
        <v>0</v>
      </c>
      <c r="CY590">
        <v>1656183034.2</v>
      </c>
      <c r="CZ590">
        <v>0</v>
      </c>
      <c r="DA590">
        <v>1656181403.6</v>
      </c>
      <c r="DB590" t="s">
        <v>1498</v>
      </c>
      <c r="DC590">
        <v>1656181403.6</v>
      </c>
      <c r="DD590">
        <v>1656181398.1</v>
      </c>
      <c r="DE590">
        <v>1</v>
      </c>
      <c r="DF590">
        <v>2.342</v>
      </c>
      <c r="DG590">
        <v>0.193</v>
      </c>
      <c r="DH590">
        <v>3.724</v>
      </c>
      <c r="DI590">
        <v>0.244</v>
      </c>
      <c r="DJ590">
        <v>420</v>
      </c>
      <c r="DK590">
        <v>22</v>
      </c>
      <c r="DL590">
        <v>0.28</v>
      </c>
      <c r="DM590">
        <v>0.02</v>
      </c>
      <c r="DN590">
        <v>6.080108</v>
      </c>
      <c r="DO590">
        <v>20.8007524953096</v>
      </c>
      <c r="DP590">
        <v>2.03407955145712</v>
      </c>
      <c r="DQ590">
        <v>0</v>
      </c>
      <c r="DR590">
        <v>3.48426875</v>
      </c>
      <c r="DS590">
        <v>-0.0432638273921259</v>
      </c>
      <c r="DT590">
        <v>0.00475408623580813</v>
      </c>
      <c r="DU590">
        <v>1</v>
      </c>
      <c r="DV590">
        <v>1</v>
      </c>
      <c r="DW590">
        <v>2</v>
      </c>
      <c r="DX590" t="s">
        <v>375</v>
      </c>
      <c r="DY590">
        <v>2.77834</v>
      </c>
      <c r="DZ590">
        <v>2.71619</v>
      </c>
      <c r="EA590">
        <v>0.0605494</v>
      </c>
      <c r="EB590">
        <v>0.0596667</v>
      </c>
      <c r="EC590">
        <v>0.0875783</v>
      </c>
      <c r="ED590">
        <v>0.0785966</v>
      </c>
      <c r="EE590">
        <v>25913.7</v>
      </c>
      <c r="EF590">
        <v>22589.3</v>
      </c>
      <c r="EG590">
        <v>24740.8</v>
      </c>
      <c r="EH590">
        <v>23439.3</v>
      </c>
      <c r="EI590">
        <v>38650.8</v>
      </c>
      <c r="EJ590">
        <v>35811.1</v>
      </c>
      <c r="EK590">
        <v>44862.9</v>
      </c>
      <c r="EL590">
        <v>41902.2</v>
      </c>
      <c r="EM590">
        <v>1.49405</v>
      </c>
      <c r="EN590">
        <v>2.02135</v>
      </c>
      <c r="EO590">
        <v>-0.0235662</v>
      </c>
      <c r="EP590">
        <v>0</v>
      </c>
      <c r="EQ590">
        <v>29.0375</v>
      </c>
      <c r="ER590">
        <v>999.9</v>
      </c>
      <c r="ES590">
        <v>21.804</v>
      </c>
      <c r="ET590">
        <v>44.122</v>
      </c>
      <c r="EU590">
        <v>26.3198</v>
      </c>
      <c r="EV590">
        <v>53.5993</v>
      </c>
      <c r="EW590">
        <v>32.9046</v>
      </c>
      <c r="EX590">
        <v>2</v>
      </c>
      <c r="EY590">
        <v>0.808643</v>
      </c>
      <c r="EZ590">
        <v>6.58131</v>
      </c>
      <c r="FA590">
        <v>20.1202</v>
      </c>
      <c r="FB590">
        <v>5.22912</v>
      </c>
      <c r="FC590">
        <v>11.998</v>
      </c>
      <c r="FD590">
        <v>4.95485</v>
      </c>
      <c r="FE590">
        <v>3.30398</v>
      </c>
      <c r="FF590">
        <v>9999</v>
      </c>
      <c r="FG590">
        <v>314.5</v>
      </c>
      <c r="FH590">
        <v>4029.6</v>
      </c>
      <c r="FI590">
        <v>9999</v>
      </c>
      <c r="FJ590">
        <v>1.86812</v>
      </c>
      <c r="FK590">
        <v>1.86398</v>
      </c>
      <c r="FL590">
        <v>1.87124</v>
      </c>
      <c r="FM590">
        <v>1.86255</v>
      </c>
      <c r="FN590">
        <v>1.86188</v>
      </c>
      <c r="FO590">
        <v>1.86813</v>
      </c>
      <c r="FP590">
        <v>1.85837</v>
      </c>
      <c r="FQ590">
        <v>1.86447</v>
      </c>
      <c r="FR590">
        <v>5</v>
      </c>
      <c r="FS590">
        <v>0</v>
      </c>
      <c r="FT590">
        <v>0</v>
      </c>
      <c r="FU590">
        <v>0</v>
      </c>
      <c r="FV590" t="s">
        <v>358</v>
      </c>
      <c r="FW590" t="s">
        <v>359</v>
      </c>
      <c r="FX590" t="s">
        <v>360</v>
      </c>
      <c r="FY590" t="s">
        <v>360</v>
      </c>
      <c r="FZ590" t="s">
        <v>360</v>
      </c>
      <c r="GA590" t="s">
        <v>360</v>
      </c>
      <c r="GB590">
        <v>0</v>
      </c>
      <c r="GC590">
        <v>100</v>
      </c>
      <c r="GD590">
        <v>100</v>
      </c>
      <c r="GE590">
        <v>3.538</v>
      </c>
      <c r="GF590">
        <v>0.2443</v>
      </c>
      <c r="GG590">
        <v>2.73719946232396</v>
      </c>
      <c r="GH590">
        <v>0.00311535208462502</v>
      </c>
      <c r="GI590">
        <v>-2.16445174003142e-06</v>
      </c>
      <c r="GJ590">
        <v>9.0383515404126e-10</v>
      </c>
      <c r="GK590">
        <v>0.244264999999999</v>
      </c>
      <c r="GL590">
        <v>0</v>
      </c>
      <c r="GM590">
        <v>0</v>
      </c>
      <c r="GN590">
        <v>0</v>
      </c>
      <c r="GO590">
        <v>18</v>
      </c>
      <c r="GP590">
        <v>2154</v>
      </c>
      <c r="GQ590">
        <v>2</v>
      </c>
      <c r="GR590">
        <v>17</v>
      </c>
      <c r="GS590">
        <v>27.2</v>
      </c>
      <c r="GT590">
        <v>27.3</v>
      </c>
      <c r="GU590">
        <v>1.02905</v>
      </c>
      <c r="GV590">
        <v>2.44141</v>
      </c>
      <c r="GW590">
        <v>1.99829</v>
      </c>
      <c r="GX590">
        <v>2.65503</v>
      </c>
      <c r="GY590">
        <v>2.09351</v>
      </c>
      <c r="GZ590">
        <v>2.36816</v>
      </c>
      <c r="HA590">
        <v>47.6924</v>
      </c>
      <c r="HB590">
        <v>13.344</v>
      </c>
      <c r="HC590">
        <v>18</v>
      </c>
      <c r="HD590">
        <v>326.734</v>
      </c>
      <c r="HE590">
        <v>667.873</v>
      </c>
      <c r="HF590">
        <v>23.0003</v>
      </c>
      <c r="HG590">
        <v>37.4445</v>
      </c>
      <c r="HH590">
        <v>29.9992</v>
      </c>
      <c r="HI590">
        <v>37.3121</v>
      </c>
      <c r="HJ590">
        <v>37.3143</v>
      </c>
      <c r="HK590">
        <v>20.6438</v>
      </c>
      <c r="HL590">
        <v>4.27606</v>
      </c>
      <c r="HM590">
        <v>0</v>
      </c>
      <c r="HN590">
        <v>23</v>
      </c>
      <c r="HO590">
        <v>285.417</v>
      </c>
      <c r="HP590">
        <v>21.5747</v>
      </c>
      <c r="HQ590">
        <v>94.8478</v>
      </c>
      <c r="HR590">
        <v>98.4388</v>
      </c>
    </row>
    <row r="591" spans="1:226">
      <c r="A591">
        <v>575</v>
      </c>
      <c r="B591">
        <v>1656183040</v>
      </c>
      <c r="C591">
        <v>13243.5</v>
      </c>
      <c r="D591" t="s">
        <v>1515</v>
      </c>
      <c r="E591" t="s">
        <v>1516</v>
      </c>
      <c r="F591">
        <v>5</v>
      </c>
      <c r="G591" t="s">
        <v>1497</v>
      </c>
      <c r="H591" t="s">
        <v>354</v>
      </c>
      <c r="I591">
        <v>1656183032.5</v>
      </c>
      <c r="J591">
        <f>(K591)/1000</f>
        <v>0</v>
      </c>
      <c r="K591">
        <f>IF(BF591, AN591, AH591)</f>
        <v>0</v>
      </c>
      <c r="L591">
        <f>IF(BF591, AI591, AG591)</f>
        <v>0</v>
      </c>
      <c r="M591">
        <f>BH591 - IF(AU591&gt;1, L591*BB591*100.0/(AW591*BV591), 0)</f>
        <v>0</v>
      </c>
      <c r="N591">
        <f>((T591-J591/2)*M591-L591)/(T591+J591/2)</f>
        <v>0</v>
      </c>
      <c r="O591">
        <f>N591*(BO591+BP591)/1000.0</f>
        <v>0</v>
      </c>
      <c r="P591">
        <f>(BH591 - IF(AU591&gt;1, L591*BB591*100.0/(AW591*BV591), 0))*(BO591+BP591)/1000.0</f>
        <v>0</v>
      </c>
      <c r="Q591">
        <f>2.0/((1/S591-1/R591)+SIGN(S591)*SQRT((1/S591-1/R591)*(1/S591-1/R591) + 4*BC591/((BC591+1)*(BC591+1))*(2*1/S591*1/R591-1/R591*1/R591)))</f>
        <v>0</v>
      </c>
      <c r="R591">
        <f>IF(LEFT(BD591,1)&lt;&gt;"0",IF(LEFT(BD591,1)="1",3.0,BE591),$D$5+$E$5*(BV591*BO591/($K$5*1000))+$F$5*(BV591*BO591/($K$5*1000))*MAX(MIN(BB591,$J$5),$I$5)*MAX(MIN(BB591,$J$5),$I$5)+$G$5*MAX(MIN(BB591,$J$5),$I$5)*(BV591*BO591/($K$5*1000))+$H$5*(BV591*BO591/($K$5*1000))*(BV591*BO591/($K$5*1000)))</f>
        <v>0</v>
      </c>
      <c r="S591">
        <f>J591*(1000-(1000*0.61365*exp(17.502*W591/(240.97+W591))/(BO591+BP591)+BJ591)/2)/(1000*0.61365*exp(17.502*W591/(240.97+W591))/(BO591+BP591)-BJ591)</f>
        <v>0</v>
      </c>
      <c r="T591">
        <f>1/((BC591+1)/(Q591/1.6)+1/(R591/1.37)) + BC591/((BC591+1)/(Q591/1.6) + BC591/(R591/1.37))</f>
        <v>0</v>
      </c>
      <c r="U591">
        <f>(AX591*BA591)</f>
        <v>0</v>
      </c>
      <c r="V591">
        <f>(BQ591+(U591+2*0.95*5.67E-8*(((BQ591+$B$7)+273)^4-(BQ591+273)^4)-44100*J591)/(1.84*29.3*R591+8*0.95*5.67E-8*(BQ591+273)^3))</f>
        <v>0</v>
      </c>
      <c r="W591">
        <f>($C$7*BR591+$D$7*BS591+$E$7*V591)</f>
        <v>0</v>
      </c>
      <c r="X591">
        <f>0.61365*exp(17.502*W591/(240.97+W591))</f>
        <v>0</v>
      </c>
      <c r="Y591">
        <f>(Z591/AA591*100)</f>
        <v>0</v>
      </c>
      <c r="Z591">
        <f>BJ591*(BO591+BP591)/1000</f>
        <v>0</v>
      </c>
      <c r="AA591">
        <f>0.61365*exp(17.502*BQ591/(240.97+BQ591))</f>
        <v>0</v>
      </c>
      <c r="AB591">
        <f>(X591-BJ591*(BO591+BP591)/1000)</f>
        <v>0</v>
      </c>
      <c r="AC591">
        <f>(-J591*44100)</f>
        <v>0</v>
      </c>
      <c r="AD591">
        <f>2*29.3*R591*0.92*(BQ591-W591)</f>
        <v>0</v>
      </c>
      <c r="AE591">
        <f>2*0.95*5.67E-8*(((BQ591+$B$7)+273)^4-(W591+273)^4)</f>
        <v>0</v>
      </c>
      <c r="AF591">
        <f>U591+AE591+AC591+AD591</f>
        <v>0</v>
      </c>
      <c r="AG591">
        <f>BN591*AU591*(BI591-BH591*(1000-AU591*BK591)/(1000-AU591*BJ591))/(100*BB591)</f>
        <v>0</v>
      </c>
      <c r="AH591">
        <f>1000*BN591*AU591*(BJ591-BK591)/(100*BB591*(1000-AU591*BJ591))</f>
        <v>0</v>
      </c>
      <c r="AI591">
        <f>(AJ591 - AK591 - BO591*1E3/(8.314*(BQ591+273.15)) * AM591/BN591 * AL591) * BN591/(100*BB591) * (1000 - BK591)/1000</f>
        <v>0</v>
      </c>
      <c r="AJ591">
        <v>313.194773513875</v>
      </c>
      <c r="AK591">
        <v>314.821012121212</v>
      </c>
      <c r="AL591">
        <v>-3.22050440398185</v>
      </c>
      <c r="AM591">
        <v>66.950256890022</v>
      </c>
      <c r="AN591">
        <f>(AP591 - AO591 + BO591*1E3/(8.314*(BQ591+273.15)) * AR591/BN591 * AQ591) * BN591/(100*BB591) * 1000/(1000 - AP591)</f>
        <v>0</v>
      </c>
      <c r="AO591">
        <v>21.4303534730049</v>
      </c>
      <c r="AP591">
        <v>24.9073678321678</v>
      </c>
      <c r="AQ591">
        <v>-3.0563235682828e-05</v>
      </c>
      <c r="AR591">
        <v>78.8929793979058</v>
      </c>
      <c r="AS591">
        <v>101</v>
      </c>
      <c r="AT591">
        <v>20</v>
      </c>
      <c r="AU591">
        <f>IF(AS591*$H$13&gt;=AW591,1.0,(AW591/(AW591-AS591*$H$13)))</f>
        <v>0</v>
      </c>
      <c r="AV591">
        <f>(AU591-1)*100</f>
        <v>0</v>
      </c>
      <c r="AW591">
        <f>MAX(0,($B$13+$C$13*BV591)/(1+$D$13*BV591)*BO591/(BQ591+273)*$E$13)</f>
        <v>0</v>
      </c>
      <c r="AX591">
        <f>$B$11*BW591+$C$11*BX591+$F$11*CI591*(1-CL591)</f>
        <v>0</v>
      </c>
      <c r="AY591">
        <f>AX591*AZ591</f>
        <v>0</v>
      </c>
      <c r="AZ591">
        <f>($B$11*$D$9+$C$11*$D$9+$F$11*((CV591+CN591)/MAX(CV591+CN591+CW591, 0.1)*$I$9+CW591/MAX(CV591+CN591+CW591, 0.1)*$J$9))/($B$11+$C$11+$F$11)</f>
        <v>0</v>
      </c>
      <c r="BA591">
        <f>($B$11*$K$9+$C$11*$K$9+$F$11*((CV591+CN591)/MAX(CV591+CN591+CW591, 0.1)*$P$9+CW591/MAX(CV591+CN591+CW591, 0.1)*$Q$9))/($B$11+$C$11+$F$11)</f>
        <v>0</v>
      </c>
      <c r="BB591">
        <v>2.18</v>
      </c>
      <c r="BC591">
        <v>0.5</v>
      </c>
      <c r="BD591" t="s">
        <v>355</v>
      </c>
      <c r="BE591">
        <v>2</v>
      </c>
      <c r="BF591" t="b">
        <v>1</v>
      </c>
      <c r="BG591">
        <v>1656183032.5</v>
      </c>
      <c r="BH591">
        <v>328.720962962963</v>
      </c>
      <c r="BI591">
        <v>320.318259259259</v>
      </c>
      <c r="BJ591">
        <v>24.9117333333333</v>
      </c>
      <c r="BK591">
        <v>21.4323074074074</v>
      </c>
      <c r="BL591">
        <v>325.168851851852</v>
      </c>
      <c r="BM591">
        <v>24.6674740740741</v>
      </c>
      <c r="BN591">
        <v>499.997814814815</v>
      </c>
      <c r="BO591">
        <v>76.3007333333333</v>
      </c>
      <c r="BP591">
        <v>0.099999862962963</v>
      </c>
      <c r="BQ591">
        <v>28.0427925925926</v>
      </c>
      <c r="BR591">
        <v>28.6444222222222</v>
      </c>
      <c r="BS591">
        <v>999.9</v>
      </c>
      <c r="BT591">
        <v>0</v>
      </c>
      <c r="BU591">
        <v>0</v>
      </c>
      <c r="BV591">
        <v>9985.66703703704</v>
      </c>
      <c r="BW591">
        <v>0</v>
      </c>
      <c r="BX591">
        <v>1818.73777777778</v>
      </c>
      <c r="BY591">
        <v>8.40277851851852</v>
      </c>
      <c r="BZ591">
        <v>337.119333333333</v>
      </c>
      <c r="CA591">
        <v>327.333851851852</v>
      </c>
      <c r="CB591">
        <v>3.47943740740741</v>
      </c>
      <c r="CC591">
        <v>320.318259259259</v>
      </c>
      <c r="CD591">
        <v>21.4323074074074</v>
      </c>
      <c r="CE591">
        <v>1.90078444444444</v>
      </c>
      <c r="CF591">
        <v>1.6353</v>
      </c>
      <c r="CG591">
        <v>16.6412148148148</v>
      </c>
      <c r="CH591">
        <v>14.2955259259259</v>
      </c>
      <c r="CI591">
        <v>1999.96740740741</v>
      </c>
      <c r="CJ591">
        <v>0.980002777777778</v>
      </c>
      <c r="CK591">
        <v>0.019997462962963</v>
      </c>
      <c r="CL591">
        <v>0</v>
      </c>
      <c r="CM591">
        <v>2.4780962962963</v>
      </c>
      <c r="CN591">
        <v>0</v>
      </c>
      <c r="CO591">
        <v>6105.09444444444</v>
      </c>
      <c r="CP591">
        <v>16705.1518518518</v>
      </c>
      <c r="CQ591">
        <v>48.4416666666666</v>
      </c>
      <c r="CR591">
        <v>50.812</v>
      </c>
      <c r="CS591">
        <v>49.562</v>
      </c>
      <c r="CT591">
        <v>48.6893333333333</v>
      </c>
      <c r="CU591">
        <v>47.7660740740741</v>
      </c>
      <c r="CV591">
        <v>1959.97703703704</v>
      </c>
      <c r="CW591">
        <v>39.9903703703704</v>
      </c>
      <c r="CX591">
        <v>0</v>
      </c>
      <c r="CY591">
        <v>1656183039</v>
      </c>
      <c r="CZ591">
        <v>0</v>
      </c>
      <c r="DA591">
        <v>1656181403.6</v>
      </c>
      <c r="DB591" t="s">
        <v>1498</v>
      </c>
      <c r="DC591">
        <v>1656181403.6</v>
      </c>
      <c r="DD591">
        <v>1656181398.1</v>
      </c>
      <c r="DE591">
        <v>1</v>
      </c>
      <c r="DF591">
        <v>2.342</v>
      </c>
      <c r="DG591">
        <v>0.193</v>
      </c>
      <c r="DH591">
        <v>3.724</v>
      </c>
      <c r="DI591">
        <v>0.244</v>
      </c>
      <c r="DJ591">
        <v>420</v>
      </c>
      <c r="DK591">
        <v>22</v>
      </c>
      <c r="DL591">
        <v>0.28</v>
      </c>
      <c r="DM591">
        <v>0.02</v>
      </c>
      <c r="DN591">
        <v>7.6452715</v>
      </c>
      <c r="DO591">
        <v>15.4504279924953</v>
      </c>
      <c r="DP591">
        <v>1.51481718231368</v>
      </c>
      <c r="DQ591">
        <v>0</v>
      </c>
      <c r="DR591">
        <v>3.48051175</v>
      </c>
      <c r="DS591">
        <v>-0.0326551969981282</v>
      </c>
      <c r="DT591">
        <v>0.00358980493028519</v>
      </c>
      <c r="DU591">
        <v>1</v>
      </c>
      <c r="DV591">
        <v>1</v>
      </c>
      <c r="DW591">
        <v>2</v>
      </c>
      <c r="DX591" t="s">
        <v>375</v>
      </c>
      <c r="DY591">
        <v>2.77841</v>
      </c>
      <c r="DZ591">
        <v>2.71629</v>
      </c>
      <c r="EA591">
        <v>0.0580902</v>
      </c>
      <c r="EB591">
        <v>0.0571095</v>
      </c>
      <c r="EC591">
        <v>0.087581</v>
      </c>
      <c r="ED591">
        <v>0.0786047</v>
      </c>
      <c r="EE591">
        <v>25982.4</v>
      </c>
      <c r="EF591">
        <v>22650.9</v>
      </c>
      <c r="EG591">
        <v>24741.6</v>
      </c>
      <c r="EH591">
        <v>23439.4</v>
      </c>
      <c r="EI591">
        <v>38651.7</v>
      </c>
      <c r="EJ591">
        <v>35810.9</v>
      </c>
      <c r="EK591">
        <v>44864.1</v>
      </c>
      <c r="EL591">
        <v>41902.4</v>
      </c>
      <c r="EM591">
        <v>1.494</v>
      </c>
      <c r="EN591">
        <v>2.02135</v>
      </c>
      <c r="EO591">
        <v>-0.0245646</v>
      </c>
      <c r="EP591">
        <v>0</v>
      </c>
      <c r="EQ591">
        <v>29.0406</v>
      </c>
      <c r="ER591">
        <v>999.9</v>
      </c>
      <c r="ES591">
        <v>21.774</v>
      </c>
      <c r="ET591">
        <v>44.122</v>
      </c>
      <c r="EU591">
        <v>26.2835</v>
      </c>
      <c r="EV591">
        <v>53.8193</v>
      </c>
      <c r="EW591">
        <v>32.9848</v>
      </c>
      <c r="EX591">
        <v>2</v>
      </c>
      <c r="EY591">
        <v>0.807881</v>
      </c>
      <c r="EZ591">
        <v>6.58901</v>
      </c>
      <c r="FA591">
        <v>20.1199</v>
      </c>
      <c r="FB591">
        <v>5.22927</v>
      </c>
      <c r="FC591">
        <v>11.998</v>
      </c>
      <c r="FD591">
        <v>4.9549</v>
      </c>
      <c r="FE591">
        <v>3.30385</v>
      </c>
      <c r="FF591">
        <v>9999</v>
      </c>
      <c r="FG591">
        <v>314.5</v>
      </c>
      <c r="FH591">
        <v>4029.9</v>
      </c>
      <c r="FI591">
        <v>9999</v>
      </c>
      <c r="FJ591">
        <v>1.86812</v>
      </c>
      <c r="FK591">
        <v>1.86399</v>
      </c>
      <c r="FL591">
        <v>1.87123</v>
      </c>
      <c r="FM591">
        <v>1.86257</v>
      </c>
      <c r="FN591">
        <v>1.86185</v>
      </c>
      <c r="FO591">
        <v>1.86813</v>
      </c>
      <c r="FP591">
        <v>1.85836</v>
      </c>
      <c r="FQ591">
        <v>1.86447</v>
      </c>
      <c r="FR591">
        <v>5</v>
      </c>
      <c r="FS591">
        <v>0</v>
      </c>
      <c r="FT591">
        <v>0</v>
      </c>
      <c r="FU591">
        <v>0</v>
      </c>
      <c r="FV591" t="s">
        <v>358</v>
      </c>
      <c r="FW591" t="s">
        <v>359</v>
      </c>
      <c r="FX591" t="s">
        <v>360</v>
      </c>
      <c r="FY591" t="s">
        <v>360</v>
      </c>
      <c r="FZ591" t="s">
        <v>360</v>
      </c>
      <c r="GA591" t="s">
        <v>360</v>
      </c>
      <c r="GB591">
        <v>0</v>
      </c>
      <c r="GC591">
        <v>100</v>
      </c>
      <c r="GD591">
        <v>100</v>
      </c>
      <c r="GE591">
        <v>3.505</v>
      </c>
      <c r="GF591">
        <v>0.2442</v>
      </c>
      <c r="GG591">
        <v>2.73719946232396</v>
      </c>
      <c r="GH591">
        <v>0.00311535208462502</v>
      </c>
      <c r="GI591">
        <v>-2.16445174003142e-06</v>
      </c>
      <c r="GJ591">
        <v>9.0383515404126e-10</v>
      </c>
      <c r="GK591">
        <v>0.244264999999999</v>
      </c>
      <c r="GL591">
        <v>0</v>
      </c>
      <c r="GM591">
        <v>0</v>
      </c>
      <c r="GN591">
        <v>0</v>
      </c>
      <c r="GO591">
        <v>18</v>
      </c>
      <c r="GP591">
        <v>2154</v>
      </c>
      <c r="GQ591">
        <v>2</v>
      </c>
      <c r="GR591">
        <v>17</v>
      </c>
      <c r="GS591">
        <v>27.3</v>
      </c>
      <c r="GT591">
        <v>27.4</v>
      </c>
      <c r="GU591">
        <v>0.982666</v>
      </c>
      <c r="GV591">
        <v>2.44751</v>
      </c>
      <c r="GW591">
        <v>1.99829</v>
      </c>
      <c r="GX591">
        <v>2.65503</v>
      </c>
      <c r="GY591">
        <v>2.09351</v>
      </c>
      <c r="GZ591">
        <v>2.46582</v>
      </c>
      <c r="HA591">
        <v>47.6924</v>
      </c>
      <c r="HB591">
        <v>13.344</v>
      </c>
      <c r="HC591">
        <v>18</v>
      </c>
      <c r="HD591">
        <v>326.675</v>
      </c>
      <c r="HE591">
        <v>667.792</v>
      </c>
      <c r="HF591">
        <v>23.0011</v>
      </c>
      <c r="HG591">
        <v>37.4356</v>
      </c>
      <c r="HH591">
        <v>29.9993</v>
      </c>
      <c r="HI591">
        <v>37.3042</v>
      </c>
      <c r="HJ591">
        <v>37.3063</v>
      </c>
      <c r="HK591">
        <v>19.7109</v>
      </c>
      <c r="HL591">
        <v>3.99286</v>
      </c>
      <c r="HM591">
        <v>0</v>
      </c>
      <c r="HN591">
        <v>23</v>
      </c>
      <c r="HO591">
        <v>265.271</v>
      </c>
      <c r="HP591">
        <v>21.5751</v>
      </c>
      <c r="HQ591">
        <v>94.8505</v>
      </c>
      <c r="HR591">
        <v>98.4392</v>
      </c>
    </row>
    <row r="592" spans="1:226">
      <c r="A592">
        <v>576</v>
      </c>
      <c r="B592">
        <v>1656183045</v>
      </c>
      <c r="C592">
        <v>13248.5</v>
      </c>
      <c r="D592" t="s">
        <v>1517</v>
      </c>
      <c r="E592" t="s">
        <v>1518</v>
      </c>
      <c r="F592">
        <v>5</v>
      </c>
      <c r="G592" t="s">
        <v>1497</v>
      </c>
      <c r="H592" t="s">
        <v>354</v>
      </c>
      <c r="I592">
        <v>1656183037.21429</v>
      </c>
      <c r="J592">
        <f>(K592)/1000</f>
        <v>0</v>
      </c>
      <c r="K592">
        <f>IF(BF592, AN592, AH592)</f>
        <v>0</v>
      </c>
      <c r="L592">
        <f>IF(BF592, AI592, AG592)</f>
        <v>0</v>
      </c>
      <c r="M592">
        <f>BH592 - IF(AU592&gt;1, L592*BB592*100.0/(AW592*BV592), 0)</f>
        <v>0</v>
      </c>
      <c r="N592">
        <f>((T592-J592/2)*M592-L592)/(T592+J592/2)</f>
        <v>0</v>
      </c>
      <c r="O592">
        <f>N592*(BO592+BP592)/1000.0</f>
        <v>0</v>
      </c>
      <c r="P592">
        <f>(BH592 - IF(AU592&gt;1, L592*BB592*100.0/(AW592*BV592), 0))*(BO592+BP592)/1000.0</f>
        <v>0</v>
      </c>
      <c r="Q592">
        <f>2.0/((1/S592-1/R592)+SIGN(S592)*SQRT((1/S592-1/R592)*(1/S592-1/R592) + 4*BC592/((BC592+1)*(BC592+1))*(2*1/S592*1/R592-1/R592*1/R592)))</f>
        <v>0</v>
      </c>
      <c r="R592">
        <f>IF(LEFT(BD592,1)&lt;&gt;"0",IF(LEFT(BD592,1)="1",3.0,BE592),$D$5+$E$5*(BV592*BO592/($K$5*1000))+$F$5*(BV592*BO592/($K$5*1000))*MAX(MIN(BB592,$J$5),$I$5)*MAX(MIN(BB592,$J$5),$I$5)+$G$5*MAX(MIN(BB592,$J$5),$I$5)*(BV592*BO592/($K$5*1000))+$H$5*(BV592*BO592/($K$5*1000))*(BV592*BO592/($K$5*1000)))</f>
        <v>0</v>
      </c>
      <c r="S592">
        <f>J592*(1000-(1000*0.61365*exp(17.502*W592/(240.97+W592))/(BO592+BP592)+BJ592)/2)/(1000*0.61365*exp(17.502*W592/(240.97+W592))/(BO592+BP592)-BJ592)</f>
        <v>0</v>
      </c>
      <c r="T592">
        <f>1/((BC592+1)/(Q592/1.6)+1/(R592/1.37)) + BC592/((BC592+1)/(Q592/1.6) + BC592/(R592/1.37))</f>
        <v>0</v>
      </c>
      <c r="U592">
        <f>(AX592*BA592)</f>
        <v>0</v>
      </c>
      <c r="V592">
        <f>(BQ592+(U592+2*0.95*5.67E-8*(((BQ592+$B$7)+273)^4-(BQ592+273)^4)-44100*J592)/(1.84*29.3*R592+8*0.95*5.67E-8*(BQ592+273)^3))</f>
        <v>0</v>
      </c>
      <c r="W592">
        <f>($C$7*BR592+$D$7*BS592+$E$7*V592)</f>
        <v>0</v>
      </c>
      <c r="X592">
        <f>0.61365*exp(17.502*W592/(240.97+W592))</f>
        <v>0</v>
      </c>
      <c r="Y592">
        <f>(Z592/AA592*100)</f>
        <v>0</v>
      </c>
      <c r="Z592">
        <f>BJ592*(BO592+BP592)/1000</f>
        <v>0</v>
      </c>
      <c r="AA592">
        <f>0.61365*exp(17.502*BQ592/(240.97+BQ592))</f>
        <v>0</v>
      </c>
      <c r="AB592">
        <f>(X592-BJ592*(BO592+BP592)/1000)</f>
        <v>0</v>
      </c>
      <c r="AC592">
        <f>(-J592*44100)</f>
        <v>0</v>
      </c>
      <c r="AD592">
        <f>2*29.3*R592*0.92*(BQ592-W592)</f>
        <v>0</v>
      </c>
      <c r="AE592">
        <f>2*0.95*5.67E-8*(((BQ592+$B$7)+273)^4-(W592+273)^4)</f>
        <v>0</v>
      </c>
      <c r="AF592">
        <f>U592+AE592+AC592+AD592</f>
        <v>0</v>
      </c>
      <c r="AG592">
        <f>BN592*AU592*(BI592-BH592*(1000-AU592*BK592)/(1000-AU592*BJ592))/(100*BB592)</f>
        <v>0</v>
      </c>
      <c r="AH592">
        <f>1000*BN592*AU592*(BJ592-BK592)/(100*BB592*(1000-AU592*BJ592))</f>
        <v>0</v>
      </c>
      <c r="AI592">
        <f>(AJ592 - AK592 - BO592*1E3/(8.314*(BQ592+273.15)) * AM592/BN592 * AL592) * BN592/(100*BB592) * (1000 - BK592)/1000</f>
        <v>0</v>
      </c>
      <c r="AJ592">
        <v>296.53983017899</v>
      </c>
      <c r="AK592">
        <v>298.948115151515</v>
      </c>
      <c r="AL592">
        <v>-3.17421317272207</v>
      </c>
      <c r="AM592">
        <v>66.950256890022</v>
      </c>
      <c r="AN592">
        <f>(AP592 - AO592 + BO592*1E3/(8.314*(BQ592+273.15)) * AR592/BN592 * AQ592) * BN592/(100*BB592) * 1000/(1000 - AP592)</f>
        <v>0</v>
      </c>
      <c r="AO592">
        <v>21.4311024057526</v>
      </c>
      <c r="AP592">
        <v>24.9090769230769</v>
      </c>
      <c r="AQ592">
        <v>5.14918940781489e-05</v>
      </c>
      <c r="AR592">
        <v>78.8929793979058</v>
      </c>
      <c r="AS592">
        <v>101</v>
      </c>
      <c r="AT592">
        <v>20</v>
      </c>
      <c r="AU592">
        <f>IF(AS592*$H$13&gt;=AW592,1.0,(AW592/(AW592-AS592*$H$13)))</f>
        <v>0</v>
      </c>
      <c r="AV592">
        <f>(AU592-1)*100</f>
        <v>0</v>
      </c>
      <c r="AW592">
        <f>MAX(0,($B$13+$C$13*BV592)/(1+$D$13*BV592)*BO592/(BQ592+273)*$E$13)</f>
        <v>0</v>
      </c>
      <c r="AX592">
        <f>$B$11*BW592+$C$11*BX592+$F$11*CI592*(1-CL592)</f>
        <v>0</v>
      </c>
      <c r="AY592">
        <f>AX592*AZ592</f>
        <v>0</v>
      </c>
      <c r="AZ592">
        <f>($B$11*$D$9+$C$11*$D$9+$F$11*((CV592+CN592)/MAX(CV592+CN592+CW592, 0.1)*$I$9+CW592/MAX(CV592+CN592+CW592, 0.1)*$J$9))/($B$11+$C$11+$F$11)</f>
        <v>0</v>
      </c>
      <c r="BA592">
        <f>($B$11*$K$9+$C$11*$K$9+$F$11*((CV592+CN592)/MAX(CV592+CN592+CW592, 0.1)*$P$9+CW592/MAX(CV592+CN592+CW592, 0.1)*$Q$9))/($B$11+$C$11+$F$11)</f>
        <v>0</v>
      </c>
      <c r="BB592">
        <v>2.18</v>
      </c>
      <c r="BC592">
        <v>0.5</v>
      </c>
      <c r="BD592" t="s">
        <v>355</v>
      </c>
      <c r="BE592">
        <v>2</v>
      </c>
      <c r="BF592" t="b">
        <v>1</v>
      </c>
      <c r="BG592">
        <v>1656183037.21429</v>
      </c>
      <c r="BH592">
        <v>314.144607142857</v>
      </c>
      <c r="BI592">
        <v>304.7655</v>
      </c>
      <c r="BJ592">
        <v>24.9092571428571</v>
      </c>
      <c r="BK592">
        <v>21.4315535714286</v>
      </c>
      <c r="BL592">
        <v>310.621857142857</v>
      </c>
      <c r="BM592">
        <v>24.6650071428571</v>
      </c>
      <c r="BN592">
        <v>500.014</v>
      </c>
      <c r="BO592">
        <v>76.3005535714286</v>
      </c>
      <c r="BP592">
        <v>0.100014753571429</v>
      </c>
      <c r="BQ592">
        <v>28.0472821428571</v>
      </c>
      <c r="BR592">
        <v>28.6471178571429</v>
      </c>
      <c r="BS592">
        <v>999.9</v>
      </c>
      <c r="BT592">
        <v>0</v>
      </c>
      <c r="BU592">
        <v>0</v>
      </c>
      <c r="BV592">
        <v>9982.5875</v>
      </c>
      <c r="BW592">
        <v>0</v>
      </c>
      <c r="BX592">
        <v>1815.67357142857</v>
      </c>
      <c r="BY592">
        <v>9.3792625</v>
      </c>
      <c r="BZ592">
        <v>322.16975</v>
      </c>
      <c r="CA592">
        <v>311.440142857143</v>
      </c>
      <c r="CB592">
        <v>3.47772214285714</v>
      </c>
      <c r="CC592">
        <v>304.7655</v>
      </c>
      <c r="CD592">
        <v>21.4315535714286</v>
      </c>
      <c r="CE592">
        <v>1.90059142857143</v>
      </c>
      <c r="CF592">
        <v>1.63523785714286</v>
      </c>
      <c r="CG592">
        <v>16.6396071428571</v>
      </c>
      <c r="CH592">
        <v>14.2949428571429</v>
      </c>
      <c r="CI592">
        <v>1999.96964285714</v>
      </c>
      <c r="CJ592">
        <v>0.980002821428572</v>
      </c>
      <c r="CK592">
        <v>0.0199974178571429</v>
      </c>
      <c r="CL592">
        <v>0</v>
      </c>
      <c r="CM592">
        <v>2.49780714285714</v>
      </c>
      <c r="CN592">
        <v>0</v>
      </c>
      <c r="CO592">
        <v>6100.52142857143</v>
      </c>
      <c r="CP592">
        <v>16705.1678571429</v>
      </c>
      <c r="CQ592">
        <v>48.43925</v>
      </c>
      <c r="CR592">
        <v>50.812</v>
      </c>
      <c r="CS592">
        <v>49.562</v>
      </c>
      <c r="CT592">
        <v>48.687</v>
      </c>
      <c r="CU592">
        <v>47.7544285714286</v>
      </c>
      <c r="CV592">
        <v>1959.97928571429</v>
      </c>
      <c r="CW592">
        <v>39.9903571428571</v>
      </c>
      <c r="CX592">
        <v>0</v>
      </c>
      <c r="CY592">
        <v>1656183044.4</v>
      </c>
      <c r="CZ592">
        <v>0</v>
      </c>
      <c r="DA592">
        <v>1656181403.6</v>
      </c>
      <c r="DB592" t="s">
        <v>1498</v>
      </c>
      <c r="DC592">
        <v>1656181403.6</v>
      </c>
      <c r="DD592">
        <v>1656181398.1</v>
      </c>
      <c r="DE592">
        <v>1</v>
      </c>
      <c r="DF592">
        <v>2.342</v>
      </c>
      <c r="DG592">
        <v>0.193</v>
      </c>
      <c r="DH592">
        <v>3.724</v>
      </c>
      <c r="DI592">
        <v>0.244</v>
      </c>
      <c r="DJ592">
        <v>420</v>
      </c>
      <c r="DK592">
        <v>22</v>
      </c>
      <c r="DL592">
        <v>0.28</v>
      </c>
      <c r="DM592">
        <v>0.02</v>
      </c>
      <c r="DN592">
        <v>8.619949</v>
      </c>
      <c r="DO592">
        <v>12.6049055909944</v>
      </c>
      <c r="DP592">
        <v>1.22513520648498</v>
      </c>
      <c r="DQ592">
        <v>0</v>
      </c>
      <c r="DR592">
        <v>3.4793805</v>
      </c>
      <c r="DS592">
        <v>-0.0272888555347207</v>
      </c>
      <c r="DT592">
        <v>0.0033737730732816</v>
      </c>
      <c r="DU592">
        <v>1</v>
      </c>
      <c r="DV592">
        <v>1</v>
      </c>
      <c r="DW592">
        <v>2</v>
      </c>
      <c r="DX592" t="s">
        <v>375</v>
      </c>
      <c r="DY592">
        <v>2.77835</v>
      </c>
      <c r="DZ592">
        <v>2.71645</v>
      </c>
      <c r="EA592">
        <v>0.0556056</v>
      </c>
      <c r="EB592">
        <v>0.0543826</v>
      </c>
      <c r="EC592">
        <v>0.0875874</v>
      </c>
      <c r="ED592">
        <v>0.078609</v>
      </c>
      <c r="EE592">
        <v>26051.3</v>
      </c>
      <c r="EF592">
        <v>22716.6</v>
      </c>
      <c r="EG592">
        <v>24742</v>
      </c>
      <c r="EH592">
        <v>23439.7</v>
      </c>
      <c r="EI592">
        <v>38652.1</v>
      </c>
      <c r="EJ592">
        <v>35811.5</v>
      </c>
      <c r="EK592">
        <v>44864.9</v>
      </c>
      <c r="EL592">
        <v>41903.2</v>
      </c>
      <c r="EM592">
        <v>1.49427</v>
      </c>
      <c r="EN592">
        <v>2.0216</v>
      </c>
      <c r="EO592">
        <v>-0.0242889</v>
      </c>
      <c r="EP592">
        <v>0</v>
      </c>
      <c r="EQ592">
        <v>29.045</v>
      </c>
      <c r="ER592">
        <v>999.9</v>
      </c>
      <c r="ES592">
        <v>21.774</v>
      </c>
      <c r="ET592">
        <v>44.122</v>
      </c>
      <c r="EU592">
        <v>26.2866</v>
      </c>
      <c r="EV592">
        <v>53.8293</v>
      </c>
      <c r="EW592">
        <v>32.9567</v>
      </c>
      <c r="EX592">
        <v>2</v>
      </c>
      <c r="EY592">
        <v>0.807144</v>
      </c>
      <c r="EZ592">
        <v>6.59806</v>
      </c>
      <c r="FA592">
        <v>20.1198</v>
      </c>
      <c r="FB592">
        <v>5.23077</v>
      </c>
      <c r="FC592">
        <v>11.9978</v>
      </c>
      <c r="FD592">
        <v>4.95485</v>
      </c>
      <c r="FE592">
        <v>3.304</v>
      </c>
      <c r="FF592">
        <v>9999</v>
      </c>
      <c r="FG592">
        <v>314.5</v>
      </c>
      <c r="FH592">
        <v>4029.9</v>
      </c>
      <c r="FI592">
        <v>9999</v>
      </c>
      <c r="FJ592">
        <v>1.86812</v>
      </c>
      <c r="FK592">
        <v>1.86397</v>
      </c>
      <c r="FL592">
        <v>1.87127</v>
      </c>
      <c r="FM592">
        <v>1.86255</v>
      </c>
      <c r="FN592">
        <v>1.86188</v>
      </c>
      <c r="FO592">
        <v>1.86813</v>
      </c>
      <c r="FP592">
        <v>1.85836</v>
      </c>
      <c r="FQ592">
        <v>1.86447</v>
      </c>
      <c r="FR592">
        <v>5</v>
      </c>
      <c r="FS592">
        <v>0</v>
      </c>
      <c r="FT592">
        <v>0</v>
      </c>
      <c r="FU592">
        <v>0</v>
      </c>
      <c r="FV592" t="s">
        <v>358</v>
      </c>
      <c r="FW592" t="s">
        <v>359</v>
      </c>
      <c r="FX592" t="s">
        <v>360</v>
      </c>
      <c r="FY592" t="s">
        <v>360</v>
      </c>
      <c r="FZ592" t="s">
        <v>360</v>
      </c>
      <c r="GA592" t="s">
        <v>360</v>
      </c>
      <c r="GB592">
        <v>0</v>
      </c>
      <c r="GC592">
        <v>100</v>
      </c>
      <c r="GD592">
        <v>100</v>
      </c>
      <c r="GE592">
        <v>3.473</v>
      </c>
      <c r="GF592">
        <v>0.2443</v>
      </c>
      <c r="GG592">
        <v>2.73719946232396</v>
      </c>
      <c r="GH592">
        <v>0.00311535208462502</v>
      </c>
      <c r="GI592">
        <v>-2.16445174003142e-06</v>
      </c>
      <c r="GJ592">
        <v>9.0383515404126e-10</v>
      </c>
      <c r="GK592">
        <v>0.244264999999999</v>
      </c>
      <c r="GL592">
        <v>0</v>
      </c>
      <c r="GM592">
        <v>0</v>
      </c>
      <c r="GN592">
        <v>0</v>
      </c>
      <c r="GO592">
        <v>18</v>
      </c>
      <c r="GP592">
        <v>2154</v>
      </c>
      <c r="GQ592">
        <v>2</v>
      </c>
      <c r="GR592">
        <v>17</v>
      </c>
      <c r="GS592">
        <v>27.4</v>
      </c>
      <c r="GT592">
        <v>27.4</v>
      </c>
      <c r="GU592">
        <v>0.936279</v>
      </c>
      <c r="GV592">
        <v>2.44019</v>
      </c>
      <c r="GW592">
        <v>1.99829</v>
      </c>
      <c r="GX592">
        <v>2.65381</v>
      </c>
      <c r="GY592">
        <v>2.09351</v>
      </c>
      <c r="GZ592">
        <v>2.46094</v>
      </c>
      <c r="HA592">
        <v>47.6622</v>
      </c>
      <c r="HB592">
        <v>13.3528</v>
      </c>
      <c r="HC592">
        <v>18</v>
      </c>
      <c r="HD592">
        <v>326.784</v>
      </c>
      <c r="HE592">
        <v>667.939</v>
      </c>
      <c r="HF592">
        <v>23.0017</v>
      </c>
      <c r="HG592">
        <v>37.4267</v>
      </c>
      <c r="HH592">
        <v>29.9993</v>
      </c>
      <c r="HI592">
        <v>37.2981</v>
      </c>
      <c r="HJ592">
        <v>37.2993</v>
      </c>
      <c r="HK592">
        <v>18.8024</v>
      </c>
      <c r="HL592">
        <v>3.4253</v>
      </c>
      <c r="HM592">
        <v>0</v>
      </c>
      <c r="HN592">
        <v>23</v>
      </c>
      <c r="HO592">
        <v>251.835</v>
      </c>
      <c r="HP592">
        <v>21.5751</v>
      </c>
      <c r="HQ592">
        <v>94.8522</v>
      </c>
      <c r="HR592">
        <v>98.4409</v>
      </c>
    </row>
    <row r="593" spans="1:226">
      <c r="A593">
        <v>577</v>
      </c>
      <c r="B593">
        <v>1656183050</v>
      </c>
      <c r="C593">
        <v>13253.5</v>
      </c>
      <c r="D593" t="s">
        <v>1519</v>
      </c>
      <c r="E593" t="s">
        <v>1520</v>
      </c>
      <c r="F593">
        <v>5</v>
      </c>
      <c r="G593" t="s">
        <v>1497</v>
      </c>
      <c r="H593" t="s">
        <v>354</v>
      </c>
      <c r="I593">
        <v>1656183042.5</v>
      </c>
      <c r="J593">
        <f>(K593)/1000</f>
        <v>0</v>
      </c>
      <c r="K593">
        <f>IF(BF593, AN593, AH593)</f>
        <v>0</v>
      </c>
      <c r="L593">
        <f>IF(BF593, AI593, AG593)</f>
        <v>0</v>
      </c>
      <c r="M593">
        <f>BH593 - IF(AU593&gt;1, L593*BB593*100.0/(AW593*BV593), 0)</f>
        <v>0</v>
      </c>
      <c r="N593">
        <f>((T593-J593/2)*M593-L593)/(T593+J593/2)</f>
        <v>0</v>
      </c>
      <c r="O593">
        <f>N593*(BO593+BP593)/1000.0</f>
        <v>0</v>
      </c>
      <c r="P593">
        <f>(BH593 - IF(AU593&gt;1, L593*BB593*100.0/(AW593*BV593), 0))*(BO593+BP593)/1000.0</f>
        <v>0</v>
      </c>
      <c r="Q593">
        <f>2.0/((1/S593-1/R593)+SIGN(S593)*SQRT((1/S593-1/R593)*(1/S593-1/R593) + 4*BC593/((BC593+1)*(BC593+1))*(2*1/S593*1/R593-1/R593*1/R593)))</f>
        <v>0</v>
      </c>
      <c r="R593">
        <f>IF(LEFT(BD593,1)&lt;&gt;"0",IF(LEFT(BD593,1)="1",3.0,BE593),$D$5+$E$5*(BV593*BO593/($K$5*1000))+$F$5*(BV593*BO593/($K$5*1000))*MAX(MIN(BB593,$J$5),$I$5)*MAX(MIN(BB593,$J$5),$I$5)+$G$5*MAX(MIN(BB593,$J$5),$I$5)*(BV593*BO593/($K$5*1000))+$H$5*(BV593*BO593/($K$5*1000))*(BV593*BO593/($K$5*1000)))</f>
        <v>0</v>
      </c>
      <c r="S593">
        <f>J593*(1000-(1000*0.61365*exp(17.502*W593/(240.97+W593))/(BO593+BP593)+BJ593)/2)/(1000*0.61365*exp(17.502*W593/(240.97+W593))/(BO593+BP593)-BJ593)</f>
        <v>0</v>
      </c>
      <c r="T593">
        <f>1/((BC593+1)/(Q593/1.6)+1/(R593/1.37)) + BC593/((BC593+1)/(Q593/1.6) + BC593/(R593/1.37))</f>
        <v>0</v>
      </c>
      <c r="U593">
        <f>(AX593*BA593)</f>
        <v>0</v>
      </c>
      <c r="V593">
        <f>(BQ593+(U593+2*0.95*5.67E-8*(((BQ593+$B$7)+273)^4-(BQ593+273)^4)-44100*J593)/(1.84*29.3*R593+8*0.95*5.67E-8*(BQ593+273)^3))</f>
        <v>0</v>
      </c>
      <c r="W593">
        <f>($C$7*BR593+$D$7*BS593+$E$7*V593)</f>
        <v>0</v>
      </c>
      <c r="X593">
        <f>0.61365*exp(17.502*W593/(240.97+W593))</f>
        <v>0</v>
      </c>
      <c r="Y593">
        <f>(Z593/AA593*100)</f>
        <v>0</v>
      </c>
      <c r="Z593">
        <f>BJ593*(BO593+BP593)/1000</f>
        <v>0</v>
      </c>
      <c r="AA593">
        <f>0.61365*exp(17.502*BQ593/(240.97+BQ593))</f>
        <v>0</v>
      </c>
      <c r="AB593">
        <f>(X593-BJ593*(BO593+BP593)/1000)</f>
        <v>0</v>
      </c>
      <c r="AC593">
        <f>(-J593*44100)</f>
        <v>0</v>
      </c>
      <c r="AD593">
        <f>2*29.3*R593*0.92*(BQ593-W593)</f>
        <v>0</v>
      </c>
      <c r="AE593">
        <f>2*0.95*5.67E-8*(((BQ593+$B$7)+273)^4-(W593+273)^4)</f>
        <v>0</v>
      </c>
      <c r="AF593">
        <f>U593+AE593+AC593+AD593</f>
        <v>0</v>
      </c>
      <c r="AG593">
        <f>BN593*AU593*(BI593-BH593*(1000-AU593*BK593)/(1000-AU593*BJ593))/(100*BB593)</f>
        <v>0</v>
      </c>
      <c r="AH593">
        <f>1000*BN593*AU593*(BJ593-BK593)/(100*BB593*(1000-AU593*BJ593))</f>
        <v>0</v>
      </c>
      <c r="AI593">
        <f>(AJ593 - AK593 - BO593*1E3/(8.314*(BQ593+273.15)) * AM593/BN593 * AL593) * BN593/(100*BB593) * (1000 - BK593)/1000</f>
        <v>0</v>
      </c>
      <c r="AJ593">
        <v>279.414732400612</v>
      </c>
      <c r="AK593">
        <v>282.861339393939</v>
      </c>
      <c r="AL593">
        <v>-3.21356731264359</v>
      </c>
      <c r="AM593">
        <v>66.950256890022</v>
      </c>
      <c r="AN593">
        <f>(AP593 - AO593 + BO593*1E3/(8.314*(BQ593+273.15)) * AR593/BN593 * AQ593) * BN593/(100*BB593) * 1000/(1000 - AP593)</f>
        <v>0</v>
      </c>
      <c r="AO593">
        <v>21.4342305610158</v>
      </c>
      <c r="AP593">
        <v>24.9119734265734</v>
      </c>
      <c r="AQ593">
        <v>3.56428449497915e-05</v>
      </c>
      <c r="AR593">
        <v>78.8929793979058</v>
      </c>
      <c r="AS593">
        <v>101</v>
      </c>
      <c r="AT593">
        <v>20</v>
      </c>
      <c r="AU593">
        <f>IF(AS593*$H$13&gt;=AW593,1.0,(AW593/(AW593-AS593*$H$13)))</f>
        <v>0</v>
      </c>
      <c r="AV593">
        <f>(AU593-1)*100</f>
        <v>0</v>
      </c>
      <c r="AW593">
        <f>MAX(0,($B$13+$C$13*BV593)/(1+$D$13*BV593)*BO593/(BQ593+273)*$E$13)</f>
        <v>0</v>
      </c>
      <c r="AX593">
        <f>$B$11*BW593+$C$11*BX593+$F$11*CI593*(1-CL593)</f>
        <v>0</v>
      </c>
      <c r="AY593">
        <f>AX593*AZ593</f>
        <v>0</v>
      </c>
      <c r="AZ593">
        <f>($B$11*$D$9+$C$11*$D$9+$F$11*((CV593+CN593)/MAX(CV593+CN593+CW593, 0.1)*$I$9+CW593/MAX(CV593+CN593+CW593, 0.1)*$J$9))/($B$11+$C$11+$F$11)</f>
        <v>0</v>
      </c>
      <c r="BA593">
        <f>($B$11*$K$9+$C$11*$K$9+$F$11*((CV593+CN593)/MAX(CV593+CN593+CW593, 0.1)*$P$9+CW593/MAX(CV593+CN593+CW593, 0.1)*$Q$9))/($B$11+$C$11+$F$11)</f>
        <v>0</v>
      </c>
      <c r="BB593">
        <v>2.18</v>
      </c>
      <c r="BC593">
        <v>0.5</v>
      </c>
      <c r="BD593" t="s">
        <v>355</v>
      </c>
      <c r="BE593">
        <v>2</v>
      </c>
      <c r="BF593" t="b">
        <v>1</v>
      </c>
      <c r="BG593">
        <v>1656183042.5</v>
      </c>
      <c r="BH593">
        <v>297.677222222222</v>
      </c>
      <c r="BI593">
        <v>287.257740740741</v>
      </c>
      <c r="BJ593">
        <v>24.9092740740741</v>
      </c>
      <c r="BK593">
        <v>21.4326444444444</v>
      </c>
      <c r="BL593">
        <v>294.188148148148</v>
      </c>
      <c r="BM593">
        <v>24.6650148148148</v>
      </c>
      <c r="BN593">
        <v>500.005555555555</v>
      </c>
      <c r="BO593">
        <v>76.3001407407407</v>
      </c>
      <c r="BP593">
        <v>0.0999982555555556</v>
      </c>
      <c r="BQ593">
        <v>28.0530851851852</v>
      </c>
      <c r="BR593">
        <v>28.647637037037</v>
      </c>
      <c r="BS593">
        <v>999.9</v>
      </c>
      <c r="BT593">
        <v>0</v>
      </c>
      <c r="BU593">
        <v>0</v>
      </c>
      <c r="BV593">
        <v>9986.89814814815</v>
      </c>
      <c r="BW593">
        <v>0</v>
      </c>
      <c r="BX593">
        <v>1814.3037037037</v>
      </c>
      <c r="BY593">
        <v>10.419512962963</v>
      </c>
      <c r="BZ593">
        <v>305.281592592593</v>
      </c>
      <c r="CA593">
        <v>293.549259259259</v>
      </c>
      <c r="CB593">
        <v>3.47664962962963</v>
      </c>
      <c r="CC593">
        <v>287.257740740741</v>
      </c>
      <c r="CD593">
        <v>21.4326444444444</v>
      </c>
      <c r="CE593">
        <v>1.90058222222222</v>
      </c>
      <c r="CF593">
        <v>1.63531296296296</v>
      </c>
      <c r="CG593">
        <v>16.6395296296296</v>
      </c>
      <c r="CH593">
        <v>14.2956407407407</v>
      </c>
      <c r="CI593">
        <v>1999.99148148148</v>
      </c>
      <c r="CJ593">
        <v>0.980003111111111</v>
      </c>
      <c r="CK593">
        <v>0.0199971185185185</v>
      </c>
      <c r="CL593">
        <v>0</v>
      </c>
      <c r="CM593">
        <v>2.48227777777778</v>
      </c>
      <c r="CN593">
        <v>0</v>
      </c>
      <c r="CO593">
        <v>6095.26444444444</v>
      </c>
      <c r="CP593">
        <v>16705.3518518519</v>
      </c>
      <c r="CQ593">
        <v>48.437</v>
      </c>
      <c r="CR593">
        <v>50.812</v>
      </c>
      <c r="CS593">
        <v>49.562</v>
      </c>
      <c r="CT593">
        <v>48.687</v>
      </c>
      <c r="CU593">
        <v>47.75</v>
      </c>
      <c r="CV593">
        <v>1960.00111111111</v>
      </c>
      <c r="CW593">
        <v>39.9903703703704</v>
      </c>
      <c r="CX593">
        <v>0</v>
      </c>
      <c r="CY593">
        <v>1656183049.2</v>
      </c>
      <c r="CZ593">
        <v>0</v>
      </c>
      <c r="DA593">
        <v>1656181403.6</v>
      </c>
      <c r="DB593" t="s">
        <v>1498</v>
      </c>
      <c r="DC593">
        <v>1656181403.6</v>
      </c>
      <c r="DD593">
        <v>1656181398.1</v>
      </c>
      <c r="DE593">
        <v>1</v>
      </c>
      <c r="DF593">
        <v>2.342</v>
      </c>
      <c r="DG593">
        <v>0.193</v>
      </c>
      <c r="DH593">
        <v>3.724</v>
      </c>
      <c r="DI593">
        <v>0.244</v>
      </c>
      <c r="DJ593">
        <v>420</v>
      </c>
      <c r="DK593">
        <v>22</v>
      </c>
      <c r="DL593">
        <v>0.28</v>
      </c>
      <c r="DM593">
        <v>0.02</v>
      </c>
      <c r="DN593">
        <v>9.8719685</v>
      </c>
      <c r="DO593">
        <v>11.7873298311445</v>
      </c>
      <c r="DP593">
        <v>1.14742218922581</v>
      </c>
      <c r="DQ593">
        <v>0</v>
      </c>
      <c r="DR593">
        <v>3.4773005</v>
      </c>
      <c r="DS593">
        <v>-0.00859924953096559</v>
      </c>
      <c r="DT593">
        <v>0.0016418449226404</v>
      </c>
      <c r="DU593">
        <v>1</v>
      </c>
      <c r="DV593">
        <v>1</v>
      </c>
      <c r="DW593">
        <v>2</v>
      </c>
      <c r="DX593" t="s">
        <v>375</v>
      </c>
      <c r="DY593">
        <v>2.77842</v>
      </c>
      <c r="DZ593">
        <v>2.71638</v>
      </c>
      <c r="EA593">
        <v>0.0530444</v>
      </c>
      <c r="EB593">
        <v>0.0517026</v>
      </c>
      <c r="EC593">
        <v>0.0875979</v>
      </c>
      <c r="ED593">
        <v>0.0786175</v>
      </c>
      <c r="EE593">
        <v>26122.7</v>
      </c>
      <c r="EF593">
        <v>22781.2</v>
      </c>
      <c r="EG593">
        <v>24742.7</v>
      </c>
      <c r="EH593">
        <v>23439.9</v>
      </c>
      <c r="EI593">
        <v>38652.2</v>
      </c>
      <c r="EJ593">
        <v>35811.5</v>
      </c>
      <c r="EK593">
        <v>44865.7</v>
      </c>
      <c r="EL593">
        <v>41903.7</v>
      </c>
      <c r="EM593">
        <v>1.49467</v>
      </c>
      <c r="EN593">
        <v>2.02167</v>
      </c>
      <c r="EO593">
        <v>-0.0244379</v>
      </c>
      <c r="EP593">
        <v>0</v>
      </c>
      <c r="EQ593">
        <v>29.0494</v>
      </c>
      <c r="ER593">
        <v>999.9</v>
      </c>
      <c r="ES593">
        <v>21.774</v>
      </c>
      <c r="ET593">
        <v>44.122</v>
      </c>
      <c r="EU593">
        <v>26.286</v>
      </c>
      <c r="EV593">
        <v>53.8093</v>
      </c>
      <c r="EW593">
        <v>32.9567</v>
      </c>
      <c r="EX593">
        <v>2</v>
      </c>
      <c r="EY593">
        <v>0.806555</v>
      </c>
      <c r="EZ593">
        <v>6.61493</v>
      </c>
      <c r="FA593">
        <v>20.119</v>
      </c>
      <c r="FB593">
        <v>5.23092</v>
      </c>
      <c r="FC593">
        <v>11.998</v>
      </c>
      <c r="FD593">
        <v>4.9549</v>
      </c>
      <c r="FE593">
        <v>3.30395</v>
      </c>
      <c r="FF593">
        <v>9999</v>
      </c>
      <c r="FG593">
        <v>314.5</v>
      </c>
      <c r="FH593">
        <v>4029.9</v>
      </c>
      <c r="FI593">
        <v>9999</v>
      </c>
      <c r="FJ593">
        <v>1.86812</v>
      </c>
      <c r="FK593">
        <v>1.86399</v>
      </c>
      <c r="FL593">
        <v>1.87123</v>
      </c>
      <c r="FM593">
        <v>1.86252</v>
      </c>
      <c r="FN593">
        <v>1.86187</v>
      </c>
      <c r="FO593">
        <v>1.86813</v>
      </c>
      <c r="FP593">
        <v>1.85833</v>
      </c>
      <c r="FQ593">
        <v>1.86447</v>
      </c>
      <c r="FR593">
        <v>5</v>
      </c>
      <c r="FS593">
        <v>0</v>
      </c>
      <c r="FT593">
        <v>0</v>
      </c>
      <c r="FU593">
        <v>0</v>
      </c>
      <c r="FV593" t="s">
        <v>358</v>
      </c>
      <c r="FW593" t="s">
        <v>359</v>
      </c>
      <c r="FX593" t="s">
        <v>360</v>
      </c>
      <c r="FY593" t="s">
        <v>360</v>
      </c>
      <c r="FZ593" t="s">
        <v>360</v>
      </c>
      <c r="GA593" t="s">
        <v>360</v>
      </c>
      <c r="GB593">
        <v>0</v>
      </c>
      <c r="GC593">
        <v>100</v>
      </c>
      <c r="GD593">
        <v>100</v>
      </c>
      <c r="GE593">
        <v>3.44</v>
      </c>
      <c r="GF593">
        <v>0.2443</v>
      </c>
      <c r="GG593">
        <v>2.73719946232396</v>
      </c>
      <c r="GH593">
        <v>0.00311535208462502</v>
      </c>
      <c r="GI593">
        <v>-2.16445174003142e-06</v>
      </c>
      <c r="GJ593">
        <v>9.0383515404126e-10</v>
      </c>
      <c r="GK593">
        <v>0.244264999999999</v>
      </c>
      <c r="GL593">
        <v>0</v>
      </c>
      <c r="GM593">
        <v>0</v>
      </c>
      <c r="GN593">
        <v>0</v>
      </c>
      <c r="GO593">
        <v>18</v>
      </c>
      <c r="GP593">
        <v>2154</v>
      </c>
      <c r="GQ593">
        <v>2</v>
      </c>
      <c r="GR593">
        <v>17</v>
      </c>
      <c r="GS593">
        <v>27.4</v>
      </c>
      <c r="GT593">
        <v>27.5</v>
      </c>
      <c r="GU593">
        <v>0.889893</v>
      </c>
      <c r="GV593">
        <v>2.44019</v>
      </c>
      <c r="GW593">
        <v>1.99829</v>
      </c>
      <c r="GX593">
        <v>2.65381</v>
      </c>
      <c r="GY593">
        <v>2.09473</v>
      </c>
      <c r="GZ593">
        <v>2.44507</v>
      </c>
      <c r="HA593">
        <v>47.6622</v>
      </c>
      <c r="HB593">
        <v>13.3528</v>
      </c>
      <c r="HC593">
        <v>18</v>
      </c>
      <c r="HD593">
        <v>326.952</v>
      </c>
      <c r="HE593">
        <v>667.933</v>
      </c>
      <c r="HF593">
        <v>23.0028</v>
      </c>
      <c r="HG593">
        <v>37.4179</v>
      </c>
      <c r="HH593">
        <v>29.9995</v>
      </c>
      <c r="HI593">
        <v>37.2913</v>
      </c>
      <c r="HJ593">
        <v>37.2922</v>
      </c>
      <c r="HK593">
        <v>17.8455</v>
      </c>
      <c r="HL593">
        <v>3.14967</v>
      </c>
      <c r="HM593">
        <v>0</v>
      </c>
      <c r="HN593">
        <v>23</v>
      </c>
      <c r="HO593">
        <v>231.621</v>
      </c>
      <c r="HP593">
        <v>21.5751</v>
      </c>
      <c r="HQ593">
        <v>94.8543</v>
      </c>
      <c r="HR593">
        <v>98.4419</v>
      </c>
    </row>
    <row r="594" spans="1:226">
      <c r="A594">
        <v>578</v>
      </c>
      <c r="B594">
        <v>1656183055</v>
      </c>
      <c r="C594">
        <v>13258.5</v>
      </c>
      <c r="D594" t="s">
        <v>1521</v>
      </c>
      <c r="E594" t="s">
        <v>1522</v>
      </c>
      <c r="F594">
        <v>5</v>
      </c>
      <c r="G594" t="s">
        <v>1497</v>
      </c>
      <c r="H594" t="s">
        <v>354</v>
      </c>
      <c r="I594">
        <v>1656183047.21429</v>
      </c>
      <c r="J594">
        <f>(K594)/1000</f>
        <v>0</v>
      </c>
      <c r="K594">
        <f>IF(BF594, AN594, AH594)</f>
        <v>0</v>
      </c>
      <c r="L594">
        <f>IF(BF594, AI594, AG594)</f>
        <v>0</v>
      </c>
      <c r="M594">
        <f>BH594 - IF(AU594&gt;1, L594*BB594*100.0/(AW594*BV594), 0)</f>
        <v>0</v>
      </c>
      <c r="N594">
        <f>((T594-J594/2)*M594-L594)/(T594+J594/2)</f>
        <v>0</v>
      </c>
      <c r="O594">
        <f>N594*(BO594+BP594)/1000.0</f>
        <v>0</v>
      </c>
      <c r="P594">
        <f>(BH594 - IF(AU594&gt;1, L594*BB594*100.0/(AW594*BV594), 0))*(BO594+BP594)/1000.0</f>
        <v>0</v>
      </c>
      <c r="Q594">
        <f>2.0/((1/S594-1/R594)+SIGN(S594)*SQRT((1/S594-1/R594)*(1/S594-1/R594) + 4*BC594/((BC594+1)*(BC594+1))*(2*1/S594*1/R594-1/R594*1/R594)))</f>
        <v>0</v>
      </c>
      <c r="R594">
        <f>IF(LEFT(BD594,1)&lt;&gt;"0",IF(LEFT(BD594,1)="1",3.0,BE594),$D$5+$E$5*(BV594*BO594/($K$5*1000))+$F$5*(BV594*BO594/($K$5*1000))*MAX(MIN(BB594,$J$5),$I$5)*MAX(MIN(BB594,$J$5),$I$5)+$G$5*MAX(MIN(BB594,$J$5),$I$5)*(BV594*BO594/($K$5*1000))+$H$5*(BV594*BO594/($K$5*1000))*(BV594*BO594/($K$5*1000)))</f>
        <v>0</v>
      </c>
      <c r="S594">
        <f>J594*(1000-(1000*0.61365*exp(17.502*W594/(240.97+W594))/(BO594+BP594)+BJ594)/2)/(1000*0.61365*exp(17.502*W594/(240.97+W594))/(BO594+BP594)-BJ594)</f>
        <v>0</v>
      </c>
      <c r="T594">
        <f>1/((BC594+1)/(Q594/1.6)+1/(R594/1.37)) + BC594/((BC594+1)/(Q594/1.6) + BC594/(R594/1.37))</f>
        <v>0</v>
      </c>
      <c r="U594">
        <f>(AX594*BA594)</f>
        <v>0</v>
      </c>
      <c r="V594">
        <f>(BQ594+(U594+2*0.95*5.67E-8*(((BQ594+$B$7)+273)^4-(BQ594+273)^4)-44100*J594)/(1.84*29.3*R594+8*0.95*5.67E-8*(BQ594+273)^3))</f>
        <v>0</v>
      </c>
      <c r="W594">
        <f>($C$7*BR594+$D$7*BS594+$E$7*V594)</f>
        <v>0</v>
      </c>
      <c r="X594">
        <f>0.61365*exp(17.502*W594/(240.97+W594))</f>
        <v>0</v>
      </c>
      <c r="Y594">
        <f>(Z594/AA594*100)</f>
        <v>0</v>
      </c>
      <c r="Z594">
        <f>BJ594*(BO594+BP594)/1000</f>
        <v>0</v>
      </c>
      <c r="AA594">
        <f>0.61365*exp(17.502*BQ594/(240.97+BQ594))</f>
        <v>0</v>
      </c>
      <c r="AB594">
        <f>(X594-BJ594*(BO594+BP594)/1000)</f>
        <v>0</v>
      </c>
      <c r="AC594">
        <f>(-J594*44100)</f>
        <v>0</v>
      </c>
      <c r="AD594">
        <f>2*29.3*R594*0.92*(BQ594-W594)</f>
        <v>0</v>
      </c>
      <c r="AE594">
        <f>2*0.95*5.67E-8*(((BQ594+$B$7)+273)^4-(W594+273)^4)</f>
        <v>0</v>
      </c>
      <c r="AF594">
        <f>U594+AE594+AC594+AD594</f>
        <v>0</v>
      </c>
      <c r="AG594">
        <f>BN594*AU594*(BI594-BH594*(1000-AU594*BK594)/(1000-AU594*BJ594))/(100*BB594)</f>
        <v>0</v>
      </c>
      <c r="AH594">
        <f>1000*BN594*AU594*(BJ594-BK594)/(100*BB594*(1000-AU594*BJ594))</f>
        <v>0</v>
      </c>
      <c r="AI594">
        <f>(AJ594 - AK594 - BO594*1E3/(8.314*(BQ594+273.15)) * AM594/BN594 * AL594) * BN594/(100*BB594) * (1000 - BK594)/1000</f>
        <v>0</v>
      </c>
      <c r="AJ594">
        <v>262.721146372864</v>
      </c>
      <c r="AK594">
        <v>266.908157575758</v>
      </c>
      <c r="AL594">
        <v>-3.18987165379359</v>
      </c>
      <c r="AM594">
        <v>66.950256890022</v>
      </c>
      <c r="AN594">
        <f>(AP594 - AO594 + BO594*1E3/(8.314*(BQ594+273.15)) * AR594/BN594 * AQ594) * BN594/(100*BB594) * 1000/(1000 - AP594)</f>
        <v>0</v>
      </c>
      <c r="AO594">
        <v>21.4366202812557</v>
      </c>
      <c r="AP594">
        <v>24.9207013986014</v>
      </c>
      <c r="AQ594">
        <v>7.54355627902639e-05</v>
      </c>
      <c r="AR594">
        <v>78.8929793979058</v>
      </c>
      <c r="AS594">
        <v>101</v>
      </c>
      <c r="AT594">
        <v>20</v>
      </c>
      <c r="AU594">
        <f>IF(AS594*$H$13&gt;=AW594,1.0,(AW594/(AW594-AS594*$H$13)))</f>
        <v>0</v>
      </c>
      <c r="AV594">
        <f>(AU594-1)*100</f>
        <v>0</v>
      </c>
      <c r="AW594">
        <f>MAX(0,($B$13+$C$13*BV594)/(1+$D$13*BV594)*BO594/(BQ594+273)*$E$13)</f>
        <v>0</v>
      </c>
      <c r="AX594">
        <f>$B$11*BW594+$C$11*BX594+$F$11*CI594*(1-CL594)</f>
        <v>0</v>
      </c>
      <c r="AY594">
        <f>AX594*AZ594</f>
        <v>0</v>
      </c>
      <c r="AZ594">
        <f>($B$11*$D$9+$C$11*$D$9+$F$11*((CV594+CN594)/MAX(CV594+CN594+CW594, 0.1)*$I$9+CW594/MAX(CV594+CN594+CW594, 0.1)*$J$9))/($B$11+$C$11+$F$11)</f>
        <v>0</v>
      </c>
      <c r="BA594">
        <f>($B$11*$K$9+$C$11*$K$9+$F$11*((CV594+CN594)/MAX(CV594+CN594+CW594, 0.1)*$P$9+CW594/MAX(CV594+CN594+CW594, 0.1)*$Q$9))/($B$11+$C$11+$F$11)</f>
        <v>0</v>
      </c>
      <c r="BB594">
        <v>2.18</v>
      </c>
      <c r="BC594">
        <v>0.5</v>
      </c>
      <c r="BD594" t="s">
        <v>355</v>
      </c>
      <c r="BE594">
        <v>2</v>
      </c>
      <c r="BF594" t="b">
        <v>1</v>
      </c>
      <c r="BG594">
        <v>1656183047.21429</v>
      </c>
      <c r="BH594">
        <v>282.981607142857</v>
      </c>
      <c r="BI594">
        <v>271.6825</v>
      </c>
      <c r="BJ594">
        <v>24.9127142857143</v>
      </c>
      <c r="BK594">
        <v>21.4353642857143</v>
      </c>
      <c r="BL594">
        <v>279.523321428571</v>
      </c>
      <c r="BM594">
        <v>24.6684642857143</v>
      </c>
      <c r="BN594">
        <v>499.999321428571</v>
      </c>
      <c r="BO594">
        <v>76.3001142857143</v>
      </c>
      <c r="BP594">
        <v>0.0999768214285714</v>
      </c>
      <c r="BQ594">
        <v>28.0565464285714</v>
      </c>
      <c r="BR594">
        <v>28.650675</v>
      </c>
      <c r="BS594">
        <v>999.9</v>
      </c>
      <c r="BT594">
        <v>0</v>
      </c>
      <c r="BU594">
        <v>0</v>
      </c>
      <c r="BV594">
        <v>9992.43285714286</v>
      </c>
      <c r="BW594">
        <v>0</v>
      </c>
      <c r="BX594">
        <v>1793.02285714286</v>
      </c>
      <c r="BY594">
        <v>11.2991814285714</v>
      </c>
      <c r="BZ594">
        <v>290.211642857143</v>
      </c>
      <c r="CA594">
        <v>277.633642857143</v>
      </c>
      <c r="CB594">
        <v>3.4773675</v>
      </c>
      <c r="CC594">
        <v>271.6825</v>
      </c>
      <c r="CD594">
        <v>21.4353642857143</v>
      </c>
      <c r="CE594">
        <v>1.90084428571429</v>
      </c>
      <c r="CF594">
        <v>1.63552071428571</v>
      </c>
      <c r="CG594">
        <v>16.6416928571429</v>
      </c>
      <c r="CH594">
        <v>14.2976</v>
      </c>
      <c r="CI594">
        <v>1999.99214285714</v>
      </c>
      <c r="CJ594">
        <v>0.980003142857143</v>
      </c>
      <c r="CK594">
        <v>0.0199970857142857</v>
      </c>
      <c r="CL594">
        <v>0</v>
      </c>
      <c r="CM594">
        <v>2.45457857142857</v>
      </c>
      <c r="CN594">
        <v>0</v>
      </c>
      <c r="CO594">
        <v>6090.26607142857</v>
      </c>
      <c r="CP594">
        <v>16705.3571428571</v>
      </c>
      <c r="CQ594">
        <v>48.437</v>
      </c>
      <c r="CR594">
        <v>50.812</v>
      </c>
      <c r="CS594">
        <v>49.562</v>
      </c>
      <c r="CT594">
        <v>48.687</v>
      </c>
      <c r="CU594">
        <v>47.75</v>
      </c>
      <c r="CV594">
        <v>1960.00178571429</v>
      </c>
      <c r="CW594">
        <v>39.9903571428571</v>
      </c>
      <c r="CX594">
        <v>0</v>
      </c>
      <c r="CY594">
        <v>1656183054</v>
      </c>
      <c r="CZ594">
        <v>0</v>
      </c>
      <c r="DA594">
        <v>1656181403.6</v>
      </c>
      <c r="DB594" t="s">
        <v>1498</v>
      </c>
      <c r="DC594">
        <v>1656181403.6</v>
      </c>
      <c r="DD594">
        <v>1656181398.1</v>
      </c>
      <c r="DE594">
        <v>1</v>
      </c>
      <c r="DF594">
        <v>2.342</v>
      </c>
      <c r="DG594">
        <v>0.193</v>
      </c>
      <c r="DH594">
        <v>3.724</v>
      </c>
      <c r="DI594">
        <v>0.244</v>
      </c>
      <c r="DJ594">
        <v>420</v>
      </c>
      <c r="DK594">
        <v>22</v>
      </c>
      <c r="DL594">
        <v>0.28</v>
      </c>
      <c r="DM594">
        <v>0.02</v>
      </c>
      <c r="DN594">
        <v>10.64482775</v>
      </c>
      <c r="DO594">
        <v>11.0621503564728</v>
      </c>
      <c r="DP594">
        <v>1.07618489507028</v>
      </c>
      <c r="DQ594">
        <v>0</v>
      </c>
      <c r="DR594">
        <v>3.47707</v>
      </c>
      <c r="DS594">
        <v>0.0039991744840395</v>
      </c>
      <c r="DT594">
        <v>0.00136890649790262</v>
      </c>
      <c r="DU594">
        <v>1</v>
      </c>
      <c r="DV594">
        <v>1</v>
      </c>
      <c r="DW594">
        <v>2</v>
      </c>
      <c r="DX594" t="s">
        <v>375</v>
      </c>
      <c r="DY594">
        <v>2.77844</v>
      </c>
      <c r="DZ594">
        <v>2.71656</v>
      </c>
      <c r="EA594">
        <v>0.0504419</v>
      </c>
      <c r="EB594">
        <v>0.0488516</v>
      </c>
      <c r="EC594">
        <v>0.087617</v>
      </c>
      <c r="ED594">
        <v>0.078639</v>
      </c>
      <c r="EE594">
        <v>26194.8</v>
      </c>
      <c r="EF594">
        <v>22850.2</v>
      </c>
      <c r="EG594">
        <v>24743</v>
      </c>
      <c r="EH594">
        <v>23440.4</v>
      </c>
      <c r="EI594">
        <v>38651.9</v>
      </c>
      <c r="EJ594">
        <v>35810.9</v>
      </c>
      <c r="EK594">
        <v>44866.3</v>
      </c>
      <c r="EL594">
        <v>41904.1</v>
      </c>
      <c r="EM594">
        <v>1.49437</v>
      </c>
      <c r="EN594">
        <v>2.0217</v>
      </c>
      <c r="EO594">
        <v>-0.0242479</v>
      </c>
      <c r="EP594">
        <v>0</v>
      </c>
      <c r="EQ594">
        <v>29.0557</v>
      </c>
      <c r="ER594">
        <v>999.9</v>
      </c>
      <c r="ES594">
        <v>21.749</v>
      </c>
      <c r="ET594">
        <v>44.112</v>
      </c>
      <c r="EU594">
        <v>26.241</v>
      </c>
      <c r="EV594">
        <v>53.6693</v>
      </c>
      <c r="EW594">
        <v>32.9247</v>
      </c>
      <c r="EX594">
        <v>2</v>
      </c>
      <c r="EY594">
        <v>0.80597</v>
      </c>
      <c r="EZ594">
        <v>6.6297</v>
      </c>
      <c r="FA594">
        <v>20.1186</v>
      </c>
      <c r="FB594">
        <v>5.23167</v>
      </c>
      <c r="FC594">
        <v>11.998</v>
      </c>
      <c r="FD594">
        <v>4.95475</v>
      </c>
      <c r="FE594">
        <v>3.30398</v>
      </c>
      <c r="FF594">
        <v>9999</v>
      </c>
      <c r="FG594">
        <v>314.5</v>
      </c>
      <c r="FH594">
        <v>4030.2</v>
      </c>
      <c r="FI594">
        <v>9999</v>
      </c>
      <c r="FJ594">
        <v>1.86809</v>
      </c>
      <c r="FK594">
        <v>1.86395</v>
      </c>
      <c r="FL594">
        <v>1.87123</v>
      </c>
      <c r="FM594">
        <v>1.86253</v>
      </c>
      <c r="FN594">
        <v>1.86188</v>
      </c>
      <c r="FO594">
        <v>1.86813</v>
      </c>
      <c r="FP594">
        <v>1.85834</v>
      </c>
      <c r="FQ594">
        <v>1.86447</v>
      </c>
      <c r="FR594">
        <v>5</v>
      </c>
      <c r="FS594">
        <v>0</v>
      </c>
      <c r="FT594">
        <v>0</v>
      </c>
      <c r="FU594">
        <v>0</v>
      </c>
      <c r="FV594" t="s">
        <v>358</v>
      </c>
      <c r="FW594" t="s">
        <v>359</v>
      </c>
      <c r="FX594" t="s">
        <v>360</v>
      </c>
      <c r="FY594" t="s">
        <v>360</v>
      </c>
      <c r="FZ594" t="s">
        <v>360</v>
      </c>
      <c r="GA594" t="s">
        <v>360</v>
      </c>
      <c r="GB594">
        <v>0</v>
      </c>
      <c r="GC594">
        <v>100</v>
      </c>
      <c r="GD594">
        <v>100</v>
      </c>
      <c r="GE594">
        <v>3.407</v>
      </c>
      <c r="GF594">
        <v>0.2443</v>
      </c>
      <c r="GG594">
        <v>2.73719946232396</v>
      </c>
      <c r="GH594">
        <v>0.00311535208462502</v>
      </c>
      <c r="GI594">
        <v>-2.16445174003142e-06</v>
      </c>
      <c r="GJ594">
        <v>9.0383515404126e-10</v>
      </c>
      <c r="GK594">
        <v>0.244264999999999</v>
      </c>
      <c r="GL594">
        <v>0</v>
      </c>
      <c r="GM594">
        <v>0</v>
      </c>
      <c r="GN594">
        <v>0</v>
      </c>
      <c r="GO594">
        <v>18</v>
      </c>
      <c r="GP594">
        <v>2154</v>
      </c>
      <c r="GQ594">
        <v>2</v>
      </c>
      <c r="GR594">
        <v>17</v>
      </c>
      <c r="GS594">
        <v>27.5</v>
      </c>
      <c r="GT594">
        <v>27.6</v>
      </c>
      <c r="GU594">
        <v>0.843506</v>
      </c>
      <c r="GV594">
        <v>2.45483</v>
      </c>
      <c r="GW594">
        <v>1.99829</v>
      </c>
      <c r="GX594">
        <v>2.65381</v>
      </c>
      <c r="GY594">
        <v>2.09351</v>
      </c>
      <c r="GZ594">
        <v>2.36938</v>
      </c>
      <c r="HA594">
        <v>47.6622</v>
      </c>
      <c r="HB594">
        <v>13.3352</v>
      </c>
      <c r="HC594">
        <v>18</v>
      </c>
      <c r="HD594">
        <v>326.777</v>
      </c>
      <c r="HE594">
        <v>667.883</v>
      </c>
      <c r="HF594">
        <v>23.0029</v>
      </c>
      <c r="HG594">
        <v>37.4108</v>
      </c>
      <c r="HH594">
        <v>29.9995</v>
      </c>
      <c r="HI594">
        <v>37.2852</v>
      </c>
      <c r="HJ594">
        <v>37.2852</v>
      </c>
      <c r="HK594">
        <v>16.9187</v>
      </c>
      <c r="HL594">
        <v>2.87737</v>
      </c>
      <c r="HM594">
        <v>0</v>
      </c>
      <c r="HN594">
        <v>23</v>
      </c>
      <c r="HO594">
        <v>218.162</v>
      </c>
      <c r="HP594">
        <v>21.5751</v>
      </c>
      <c r="HQ594">
        <v>94.8554</v>
      </c>
      <c r="HR594">
        <v>98.4433</v>
      </c>
    </row>
    <row r="595" spans="1:226">
      <c r="A595">
        <v>579</v>
      </c>
      <c r="B595">
        <v>1656183060</v>
      </c>
      <c r="C595">
        <v>13263.5</v>
      </c>
      <c r="D595" t="s">
        <v>1523</v>
      </c>
      <c r="E595" t="s">
        <v>1524</v>
      </c>
      <c r="F595">
        <v>5</v>
      </c>
      <c r="G595" t="s">
        <v>1497</v>
      </c>
      <c r="H595" t="s">
        <v>354</v>
      </c>
      <c r="I595">
        <v>1656183052.5</v>
      </c>
      <c r="J595">
        <f>(K595)/1000</f>
        <v>0</v>
      </c>
      <c r="K595">
        <f>IF(BF595, AN595, AH595)</f>
        <v>0</v>
      </c>
      <c r="L595">
        <f>IF(BF595, AI595, AG595)</f>
        <v>0</v>
      </c>
      <c r="M595">
        <f>BH595 - IF(AU595&gt;1, L595*BB595*100.0/(AW595*BV595), 0)</f>
        <v>0</v>
      </c>
      <c r="N595">
        <f>((T595-J595/2)*M595-L595)/(T595+J595/2)</f>
        <v>0</v>
      </c>
      <c r="O595">
        <f>N595*(BO595+BP595)/1000.0</f>
        <v>0</v>
      </c>
      <c r="P595">
        <f>(BH595 - IF(AU595&gt;1, L595*BB595*100.0/(AW595*BV595), 0))*(BO595+BP595)/1000.0</f>
        <v>0</v>
      </c>
      <c r="Q595">
        <f>2.0/((1/S595-1/R595)+SIGN(S595)*SQRT((1/S595-1/R595)*(1/S595-1/R595) + 4*BC595/((BC595+1)*(BC595+1))*(2*1/S595*1/R595-1/R595*1/R595)))</f>
        <v>0</v>
      </c>
      <c r="R595">
        <f>IF(LEFT(BD595,1)&lt;&gt;"0",IF(LEFT(BD595,1)="1",3.0,BE595),$D$5+$E$5*(BV595*BO595/($K$5*1000))+$F$5*(BV595*BO595/($K$5*1000))*MAX(MIN(BB595,$J$5),$I$5)*MAX(MIN(BB595,$J$5),$I$5)+$G$5*MAX(MIN(BB595,$J$5),$I$5)*(BV595*BO595/($K$5*1000))+$H$5*(BV595*BO595/($K$5*1000))*(BV595*BO595/($K$5*1000)))</f>
        <v>0</v>
      </c>
      <c r="S595">
        <f>J595*(1000-(1000*0.61365*exp(17.502*W595/(240.97+W595))/(BO595+BP595)+BJ595)/2)/(1000*0.61365*exp(17.502*W595/(240.97+W595))/(BO595+BP595)-BJ595)</f>
        <v>0</v>
      </c>
      <c r="T595">
        <f>1/((BC595+1)/(Q595/1.6)+1/(R595/1.37)) + BC595/((BC595+1)/(Q595/1.6) + BC595/(R595/1.37))</f>
        <v>0</v>
      </c>
      <c r="U595">
        <f>(AX595*BA595)</f>
        <v>0</v>
      </c>
      <c r="V595">
        <f>(BQ595+(U595+2*0.95*5.67E-8*(((BQ595+$B$7)+273)^4-(BQ595+273)^4)-44100*J595)/(1.84*29.3*R595+8*0.95*5.67E-8*(BQ595+273)^3))</f>
        <v>0</v>
      </c>
      <c r="W595">
        <f>($C$7*BR595+$D$7*BS595+$E$7*V595)</f>
        <v>0</v>
      </c>
      <c r="X595">
        <f>0.61365*exp(17.502*W595/(240.97+W595))</f>
        <v>0</v>
      </c>
      <c r="Y595">
        <f>(Z595/AA595*100)</f>
        <v>0</v>
      </c>
      <c r="Z595">
        <f>BJ595*(BO595+BP595)/1000</f>
        <v>0</v>
      </c>
      <c r="AA595">
        <f>0.61365*exp(17.502*BQ595/(240.97+BQ595))</f>
        <v>0</v>
      </c>
      <c r="AB595">
        <f>(X595-BJ595*(BO595+BP595)/1000)</f>
        <v>0</v>
      </c>
      <c r="AC595">
        <f>(-J595*44100)</f>
        <v>0</v>
      </c>
      <c r="AD595">
        <f>2*29.3*R595*0.92*(BQ595-W595)</f>
        <v>0</v>
      </c>
      <c r="AE595">
        <f>2*0.95*5.67E-8*(((BQ595+$B$7)+273)^4-(W595+273)^4)</f>
        <v>0</v>
      </c>
      <c r="AF595">
        <f>U595+AE595+AC595+AD595</f>
        <v>0</v>
      </c>
      <c r="AG595">
        <f>BN595*AU595*(BI595-BH595*(1000-AU595*BK595)/(1000-AU595*BJ595))/(100*BB595)</f>
        <v>0</v>
      </c>
      <c r="AH595">
        <f>1000*BN595*AU595*(BJ595-BK595)/(100*BB595*(1000-AU595*BJ595))</f>
        <v>0</v>
      </c>
      <c r="AI595">
        <f>(AJ595 - AK595 - BO595*1E3/(8.314*(BQ595+273.15)) * AM595/BN595 * AL595) * BN595/(100*BB595) * (1000 - BK595)/1000</f>
        <v>0</v>
      </c>
      <c r="AJ595">
        <v>245.586226182652</v>
      </c>
      <c r="AK595">
        <v>250.70363030303</v>
      </c>
      <c r="AL595">
        <v>-3.23914847540179</v>
      </c>
      <c r="AM595">
        <v>66.950256890022</v>
      </c>
      <c r="AN595">
        <f>(AP595 - AO595 + BO595*1E3/(8.314*(BQ595+273.15)) * AR595/BN595 * AQ595) * BN595/(100*BB595) * 1000/(1000 - AP595)</f>
        <v>0</v>
      </c>
      <c r="AO595">
        <v>21.4439442969002</v>
      </c>
      <c r="AP595">
        <v>24.9262622377623</v>
      </c>
      <c r="AQ595">
        <v>1.86622127192006e-06</v>
      </c>
      <c r="AR595">
        <v>78.8929793979058</v>
      </c>
      <c r="AS595">
        <v>100</v>
      </c>
      <c r="AT595">
        <v>20</v>
      </c>
      <c r="AU595">
        <f>IF(AS595*$H$13&gt;=AW595,1.0,(AW595/(AW595-AS595*$H$13)))</f>
        <v>0</v>
      </c>
      <c r="AV595">
        <f>(AU595-1)*100</f>
        <v>0</v>
      </c>
      <c r="AW595">
        <f>MAX(0,($B$13+$C$13*BV595)/(1+$D$13*BV595)*BO595/(BQ595+273)*$E$13)</f>
        <v>0</v>
      </c>
      <c r="AX595">
        <f>$B$11*BW595+$C$11*BX595+$F$11*CI595*(1-CL595)</f>
        <v>0</v>
      </c>
      <c r="AY595">
        <f>AX595*AZ595</f>
        <v>0</v>
      </c>
      <c r="AZ595">
        <f>($B$11*$D$9+$C$11*$D$9+$F$11*((CV595+CN595)/MAX(CV595+CN595+CW595, 0.1)*$I$9+CW595/MAX(CV595+CN595+CW595, 0.1)*$J$9))/($B$11+$C$11+$F$11)</f>
        <v>0</v>
      </c>
      <c r="BA595">
        <f>($B$11*$K$9+$C$11*$K$9+$F$11*((CV595+CN595)/MAX(CV595+CN595+CW595, 0.1)*$P$9+CW595/MAX(CV595+CN595+CW595, 0.1)*$Q$9))/($B$11+$C$11+$F$11)</f>
        <v>0</v>
      </c>
      <c r="BB595">
        <v>2.18</v>
      </c>
      <c r="BC595">
        <v>0.5</v>
      </c>
      <c r="BD595" t="s">
        <v>355</v>
      </c>
      <c r="BE595">
        <v>2</v>
      </c>
      <c r="BF595" t="b">
        <v>1</v>
      </c>
      <c r="BG595">
        <v>1656183052.5</v>
      </c>
      <c r="BH595">
        <v>266.442074074074</v>
      </c>
      <c r="BI595">
        <v>254.162592592593</v>
      </c>
      <c r="BJ595">
        <v>24.9172148148148</v>
      </c>
      <c r="BK595">
        <v>21.4396</v>
      </c>
      <c r="BL595">
        <v>263.019037037037</v>
      </c>
      <c r="BM595">
        <v>24.672962962963</v>
      </c>
      <c r="BN595">
        <v>500.002666666667</v>
      </c>
      <c r="BO595">
        <v>76.2997444444444</v>
      </c>
      <c r="BP595">
        <v>0.0999986666666667</v>
      </c>
      <c r="BQ595">
        <v>28.060462962963</v>
      </c>
      <c r="BR595">
        <v>28.6586518518519</v>
      </c>
      <c r="BS595">
        <v>999.9</v>
      </c>
      <c r="BT595">
        <v>0</v>
      </c>
      <c r="BU595">
        <v>0</v>
      </c>
      <c r="BV595">
        <v>10000.002962963</v>
      </c>
      <c r="BW595">
        <v>0</v>
      </c>
      <c r="BX595">
        <v>1817.99444444444</v>
      </c>
      <c r="BY595">
        <v>12.2795111111111</v>
      </c>
      <c r="BZ595">
        <v>273.250666666667</v>
      </c>
      <c r="CA595">
        <v>259.731222222222</v>
      </c>
      <c r="CB595">
        <v>3.4776237037037</v>
      </c>
      <c r="CC595">
        <v>254.162592592593</v>
      </c>
      <c r="CD595">
        <v>21.4396</v>
      </c>
      <c r="CE595">
        <v>1.90117777777778</v>
      </c>
      <c r="CF595">
        <v>1.63583666666667</v>
      </c>
      <c r="CG595">
        <v>16.6444555555556</v>
      </c>
      <c r="CH595">
        <v>14.3005814814815</v>
      </c>
      <c r="CI595">
        <v>2000.00666666667</v>
      </c>
      <c r="CJ595">
        <v>0.980003444444444</v>
      </c>
      <c r="CK595">
        <v>0.0199967740740741</v>
      </c>
      <c r="CL595">
        <v>0</v>
      </c>
      <c r="CM595">
        <v>2.45696296296296</v>
      </c>
      <c r="CN595">
        <v>0</v>
      </c>
      <c r="CO595">
        <v>6092.12481481482</v>
      </c>
      <c r="CP595">
        <v>16705.4851851852</v>
      </c>
      <c r="CQ595">
        <v>48.437</v>
      </c>
      <c r="CR595">
        <v>50.8213333333333</v>
      </c>
      <c r="CS595">
        <v>49.5574074074074</v>
      </c>
      <c r="CT595">
        <v>48.687</v>
      </c>
      <c r="CU595">
        <v>47.75</v>
      </c>
      <c r="CV595">
        <v>1960.01666666667</v>
      </c>
      <c r="CW595">
        <v>39.99</v>
      </c>
      <c r="CX595">
        <v>0</v>
      </c>
      <c r="CY595">
        <v>1656183059.4</v>
      </c>
      <c r="CZ595">
        <v>0</v>
      </c>
      <c r="DA595">
        <v>1656181403.6</v>
      </c>
      <c r="DB595" t="s">
        <v>1498</v>
      </c>
      <c r="DC595">
        <v>1656181403.6</v>
      </c>
      <c r="DD595">
        <v>1656181398.1</v>
      </c>
      <c r="DE595">
        <v>1</v>
      </c>
      <c r="DF595">
        <v>2.342</v>
      </c>
      <c r="DG595">
        <v>0.193</v>
      </c>
      <c r="DH595">
        <v>3.724</v>
      </c>
      <c r="DI595">
        <v>0.244</v>
      </c>
      <c r="DJ595">
        <v>420</v>
      </c>
      <c r="DK595">
        <v>22</v>
      </c>
      <c r="DL595">
        <v>0.28</v>
      </c>
      <c r="DM595">
        <v>0.02</v>
      </c>
      <c r="DN595">
        <v>11.57586225</v>
      </c>
      <c r="DO595">
        <v>11.6671050281426</v>
      </c>
      <c r="DP595">
        <v>1.13367342676471</v>
      </c>
      <c r="DQ595">
        <v>0</v>
      </c>
      <c r="DR595">
        <v>3.47732075</v>
      </c>
      <c r="DS595">
        <v>0.00318090056283942</v>
      </c>
      <c r="DT595">
        <v>0.00124933259682923</v>
      </c>
      <c r="DU595">
        <v>1</v>
      </c>
      <c r="DV595">
        <v>1</v>
      </c>
      <c r="DW595">
        <v>2</v>
      </c>
      <c r="DX595" t="s">
        <v>375</v>
      </c>
      <c r="DY595">
        <v>2.77852</v>
      </c>
      <c r="DZ595">
        <v>2.7165</v>
      </c>
      <c r="EA595">
        <v>0.0477578</v>
      </c>
      <c r="EB595">
        <v>0.0460604</v>
      </c>
      <c r="EC595">
        <v>0.0876328</v>
      </c>
      <c r="ED595">
        <v>0.0786434</v>
      </c>
      <c r="EE595">
        <v>26269.7</v>
      </c>
      <c r="EF595">
        <v>22917.7</v>
      </c>
      <c r="EG595">
        <v>24743.8</v>
      </c>
      <c r="EH595">
        <v>23440.9</v>
      </c>
      <c r="EI595">
        <v>38652.4</v>
      </c>
      <c r="EJ595">
        <v>35811.7</v>
      </c>
      <c r="EK595">
        <v>44867.7</v>
      </c>
      <c r="EL595">
        <v>41905.2</v>
      </c>
      <c r="EM595">
        <v>1.49518</v>
      </c>
      <c r="EN595">
        <v>2.0217</v>
      </c>
      <c r="EO595">
        <v>-0.0242293</v>
      </c>
      <c r="EP595">
        <v>0</v>
      </c>
      <c r="EQ595">
        <v>29.0639</v>
      </c>
      <c r="ER595">
        <v>999.9</v>
      </c>
      <c r="ES595">
        <v>21.749</v>
      </c>
      <c r="ET595">
        <v>44.112</v>
      </c>
      <c r="EU595">
        <v>26.2424</v>
      </c>
      <c r="EV595">
        <v>53.4393</v>
      </c>
      <c r="EW595">
        <v>33.0609</v>
      </c>
      <c r="EX595">
        <v>2</v>
      </c>
      <c r="EY595">
        <v>0.805417</v>
      </c>
      <c r="EZ595">
        <v>6.64218</v>
      </c>
      <c r="FA595">
        <v>20.118</v>
      </c>
      <c r="FB595">
        <v>5.23271</v>
      </c>
      <c r="FC595">
        <v>11.9977</v>
      </c>
      <c r="FD595">
        <v>4.9549</v>
      </c>
      <c r="FE595">
        <v>3.30387</v>
      </c>
      <c r="FF595">
        <v>9999</v>
      </c>
      <c r="FG595">
        <v>314.5</v>
      </c>
      <c r="FH595">
        <v>4030.2</v>
      </c>
      <c r="FI595">
        <v>9999</v>
      </c>
      <c r="FJ595">
        <v>1.86812</v>
      </c>
      <c r="FK595">
        <v>1.86395</v>
      </c>
      <c r="FL595">
        <v>1.87125</v>
      </c>
      <c r="FM595">
        <v>1.86251</v>
      </c>
      <c r="FN595">
        <v>1.86188</v>
      </c>
      <c r="FO595">
        <v>1.86814</v>
      </c>
      <c r="FP595">
        <v>1.85835</v>
      </c>
      <c r="FQ595">
        <v>1.86447</v>
      </c>
      <c r="FR595">
        <v>5</v>
      </c>
      <c r="FS595">
        <v>0</v>
      </c>
      <c r="FT595">
        <v>0</v>
      </c>
      <c r="FU595">
        <v>0</v>
      </c>
      <c r="FV595" t="s">
        <v>358</v>
      </c>
      <c r="FW595" t="s">
        <v>359</v>
      </c>
      <c r="FX595" t="s">
        <v>360</v>
      </c>
      <c r="FY595" t="s">
        <v>360</v>
      </c>
      <c r="FZ595" t="s">
        <v>360</v>
      </c>
      <c r="GA595" t="s">
        <v>360</v>
      </c>
      <c r="GB595">
        <v>0</v>
      </c>
      <c r="GC595">
        <v>100</v>
      </c>
      <c r="GD595">
        <v>100</v>
      </c>
      <c r="GE595">
        <v>3.371</v>
      </c>
      <c r="GF595">
        <v>0.2443</v>
      </c>
      <c r="GG595">
        <v>2.73719946232396</v>
      </c>
      <c r="GH595">
        <v>0.00311535208462502</v>
      </c>
      <c r="GI595">
        <v>-2.16445174003142e-06</v>
      </c>
      <c r="GJ595">
        <v>9.0383515404126e-10</v>
      </c>
      <c r="GK595">
        <v>0.244264999999999</v>
      </c>
      <c r="GL595">
        <v>0</v>
      </c>
      <c r="GM595">
        <v>0</v>
      </c>
      <c r="GN595">
        <v>0</v>
      </c>
      <c r="GO595">
        <v>18</v>
      </c>
      <c r="GP595">
        <v>2154</v>
      </c>
      <c r="GQ595">
        <v>2</v>
      </c>
      <c r="GR595">
        <v>17</v>
      </c>
      <c r="GS595">
        <v>27.6</v>
      </c>
      <c r="GT595">
        <v>27.7</v>
      </c>
      <c r="GU595">
        <v>0.791016</v>
      </c>
      <c r="GV595">
        <v>2.33398</v>
      </c>
      <c r="GW595">
        <v>1.99829</v>
      </c>
      <c r="GX595">
        <v>2.65503</v>
      </c>
      <c r="GY595">
        <v>2.09351</v>
      </c>
      <c r="GZ595">
        <v>2.45728</v>
      </c>
      <c r="HA595">
        <v>47.6622</v>
      </c>
      <c r="HB595">
        <v>13.3352</v>
      </c>
      <c r="HC595">
        <v>18</v>
      </c>
      <c r="HD595">
        <v>327.141</v>
      </c>
      <c r="HE595">
        <v>667.811</v>
      </c>
      <c r="HF595">
        <v>23.0026</v>
      </c>
      <c r="HG595">
        <v>37.4031</v>
      </c>
      <c r="HH595">
        <v>29.9996</v>
      </c>
      <c r="HI595">
        <v>37.2782</v>
      </c>
      <c r="HJ595">
        <v>37.2782</v>
      </c>
      <c r="HK595">
        <v>15.9387</v>
      </c>
      <c r="HL595">
        <v>2.60301</v>
      </c>
      <c r="HM595">
        <v>0</v>
      </c>
      <c r="HN595">
        <v>23</v>
      </c>
      <c r="HO595">
        <v>198.055</v>
      </c>
      <c r="HP595">
        <v>21.5751</v>
      </c>
      <c r="HQ595">
        <v>94.8585</v>
      </c>
      <c r="HR595">
        <v>98.4458</v>
      </c>
    </row>
    <row r="596" spans="1:226">
      <c r="A596">
        <v>580</v>
      </c>
      <c r="B596">
        <v>1656183065</v>
      </c>
      <c r="C596">
        <v>13268.5</v>
      </c>
      <c r="D596" t="s">
        <v>1525</v>
      </c>
      <c r="E596" t="s">
        <v>1526</v>
      </c>
      <c r="F596">
        <v>5</v>
      </c>
      <c r="G596" t="s">
        <v>1497</v>
      </c>
      <c r="H596" t="s">
        <v>354</v>
      </c>
      <c r="I596">
        <v>1656183057.21429</v>
      </c>
      <c r="J596">
        <f>(K596)/1000</f>
        <v>0</v>
      </c>
      <c r="K596">
        <f>IF(BF596, AN596, AH596)</f>
        <v>0</v>
      </c>
      <c r="L596">
        <f>IF(BF596, AI596, AG596)</f>
        <v>0</v>
      </c>
      <c r="M596">
        <f>BH596 - IF(AU596&gt;1, L596*BB596*100.0/(AW596*BV596), 0)</f>
        <v>0</v>
      </c>
      <c r="N596">
        <f>((T596-J596/2)*M596-L596)/(T596+J596/2)</f>
        <v>0</v>
      </c>
      <c r="O596">
        <f>N596*(BO596+BP596)/1000.0</f>
        <v>0</v>
      </c>
      <c r="P596">
        <f>(BH596 - IF(AU596&gt;1, L596*BB596*100.0/(AW596*BV596), 0))*(BO596+BP596)/1000.0</f>
        <v>0</v>
      </c>
      <c r="Q596">
        <f>2.0/((1/S596-1/R596)+SIGN(S596)*SQRT((1/S596-1/R596)*(1/S596-1/R596) + 4*BC596/((BC596+1)*(BC596+1))*(2*1/S596*1/R596-1/R596*1/R596)))</f>
        <v>0</v>
      </c>
      <c r="R596">
        <f>IF(LEFT(BD596,1)&lt;&gt;"0",IF(LEFT(BD596,1)="1",3.0,BE596),$D$5+$E$5*(BV596*BO596/($K$5*1000))+$F$5*(BV596*BO596/($K$5*1000))*MAX(MIN(BB596,$J$5),$I$5)*MAX(MIN(BB596,$J$5),$I$5)+$G$5*MAX(MIN(BB596,$J$5),$I$5)*(BV596*BO596/($K$5*1000))+$H$5*(BV596*BO596/($K$5*1000))*(BV596*BO596/($K$5*1000)))</f>
        <v>0</v>
      </c>
      <c r="S596">
        <f>J596*(1000-(1000*0.61365*exp(17.502*W596/(240.97+W596))/(BO596+BP596)+BJ596)/2)/(1000*0.61365*exp(17.502*W596/(240.97+W596))/(BO596+BP596)-BJ596)</f>
        <v>0</v>
      </c>
      <c r="T596">
        <f>1/((BC596+1)/(Q596/1.6)+1/(R596/1.37)) + BC596/((BC596+1)/(Q596/1.6) + BC596/(R596/1.37))</f>
        <v>0</v>
      </c>
      <c r="U596">
        <f>(AX596*BA596)</f>
        <v>0</v>
      </c>
      <c r="V596">
        <f>(BQ596+(U596+2*0.95*5.67E-8*(((BQ596+$B$7)+273)^4-(BQ596+273)^4)-44100*J596)/(1.84*29.3*R596+8*0.95*5.67E-8*(BQ596+273)^3))</f>
        <v>0</v>
      </c>
      <c r="W596">
        <f>($C$7*BR596+$D$7*BS596+$E$7*V596)</f>
        <v>0</v>
      </c>
      <c r="X596">
        <f>0.61365*exp(17.502*W596/(240.97+W596))</f>
        <v>0</v>
      </c>
      <c r="Y596">
        <f>(Z596/AA596*100)</f>
        <v>0</v>
      </c>
      <c r="Z596">
        <f>BJ596*(BO596+BP596)/1000</f>
        <v>0</v>
      </c>
      <c r="AA596">
        <f>0.61365*exp(17.502*BQ596/(240.97+BQ596))</f>
        <v>0</v>
      </c>
      <c r="AB596">
        <f>(X596-BJ596*(BO596+BP596)/1000)</f>
        <v>0</v>
      </c>
      <c r="AC596">
        <f>(-J596*44100)</f>
        <v>0</v>
      </c>
      <c r="AD596">
        <f>2*29.3*R596*0.92*(BQ596-W596)</f>
        <v>0</v>
      </c>
      <c r="AE596">
        <f>2*0.95*5.67E-8*(((BQ596+$B$7)+273)^4-(W596+273)^4)</f>
        <v>0</v>
      </c>
      <c r="AF596">
        <f>U596+AE596+AC596+AD596</f>
        <v>0</v>
      </c>
      <c r="AG596">
        <f>BN596*AU596*(BI596-BH596*(1000-AU596*BK596)/(1000-AU596*BJ596))/(100*BB596)</f>
        <v>0</v>
      </c>
      <c r="AH596">
        <f>1000*BN596*AU596*(BJ596-BK596)/(100*BB596*(1000-AU596*BJ596))</f>
        <v>0</v>
      </c>
      <c r="AI596">
        <f>(AJ596 - AK596 - BO596*1E3/(8.314*(BQ596+273.15)) * AM596/BN596 * AL596) * BN596/(100*BB596) * (1000 - BK596)/1000</f>
        <v>0</v>
      </c>
      <c r="AJ596">
        <v>228.954650713387</v>
      </c>
      <c r="AK596">
        <v>234.819333333333</v>
      </c>
      <c r="AL596">
        <v>-3.17811208506447</v>
      </c>
      <c r="AM596">
        <v>66.950256890022</v>
      </c>
      <c r="AN596">
        <f>(AP596 - AO596 + BO596*1E3/(8.314*(BQ596+273.15)) * AR596/BN596 * AQ596) * BN596/(100*BB596) * 1000/(1000 - AP596)</f>
        <v>0</v>
      </c>
      <c r="AO596">
        <v>21.4464809938367</v>
      </c>
      <c r="AP596">
        <v>24.9292</v>
      </c>
      <c r="AQ596">
        <v>1.09479684766639e-05</v>
      </c>
      <c r="AR596">
        <v>78.8929793979058</v>
      </c>
      <c r="AS596">
        <v>101</v>
      </c>
      <c r="AT596">
        <v>20</v>
      </c>
      <c r="AU596">
        <f>IF(AS596*$H$13&gt;=AW596,1.0,(AW596/(AW596-AS596*$H$13)))</f>
        <v>0</v>
      </c>
      <c r="AV596">
        <f>(AU596-1)*100</f>
        <v>0</v>
      </c>
      <c r="AW596">
        <f>MAX(0,($B$13+$C$13*BV596)/(1+$D$13*BV596)*BO596/(BQ596+273)*$E$13)</f>
        <v>0</v>
      </c>
      <c r="AX596">
        <f>$B$11*BW596+$C$11*BX596+$F$11*CI596*(1-CL596)</f>
        <v>0</v>
      </c>
      <c r="AY596">
        <f>AX596*AZ596</f>
        <v>0</v>
      </c>
      <c r="AZ596">
        <f>($B$11*$D$9+$C$11*$D$9+$F$11*((CV596+CN596)/MAX(CV596+CN596+CW596, 0.1)*$I$9+CW596/MAX(CV596+CN596+CW596, 0.1)*$J$9))/($B$11+$C$11+$F$11)</f>
        <v>0</v>
      </c>
      <c r="BA596">
        <f>($B$11*$K$9+$C$11*$K$9+$F$11*((CV596+CN596)/MAX(CV596+CN596+CW596, 0.1)*$P$9+CW596/MAX(CV596+CN596+CW596, 0.1)*$Q$9))/($B$11+$C$11+$F$11)</f>
        <v>0</v>
      </c>
      <c r="BB596">
        <v>2.18</v>
      </c>
      <c r="BC596">
        <v>0.5</v>
      </c>
      <c r="BD596" t="s">
        <v>355</v>
      </c>
      <c r="BE596">
        <v>2</v>
      </c>
      <c r="BF596" t="b">
        <v>1</v>
      </c>
      <c r="BG596">
        <v>1656183057.21429</v>
      </c>
      <c r="BH596">
        <v>251.69875</v>
      </c>
      <c r="BI596">
        <v>238.598428571429</v>
      </c>
      <c r="BJ596">
        <v>24.9224</v>
      </c>
      <c r="BK596">
        <v>21.4439821428571</v>
      </c>
      <c r="BL596">
        <v>248.307857142857</v>
      </c>
      <c r="BM596">
        <v>24.67815</v>
      </c>
      <c r="BN596">
        <v>499.990785714286</v>
      </c>
      <c r="BO596">
        <v>76.2993392857143</v>
      </c>
      <c r="BP596">
        <v>0.0999738392857143</v>
      </c>
      <c r="BQ596">
        <v>28.0651571428571</v>
      </c>
      <c r="BR596">
        <v>28.6638357142857</v>
      </c>
      <c r="BS596">
        <v>999.9</v>
      </c>
      <c r="BT596">
        <v>0</v>
      </c>
      <c r="BU596">
        <v>0</v>
      </c>
      <c r="BV596">
        <v>10004.5975</v>
      </c>
      <c r="BW596">
        <v>0</v>
      </c>
      <c r="BX596">
        <v>1921.23821428571</v>
      </c>
      <c r="BY596">
        <v>13.1004</v>
      </c>
      <c r="BZ596">
        <v>258.131964285714</v>
      </c>
      <c r="CA596">
        <v>243.827178571429</v>
      </c>
      <c r="CB596">
        <v>3.47842928571429</v>
      </c>
      <c r="CC596">
        <v>238.598428571429</v>
      </c>
      <c r="CD596">
        <v>21.4439821428571</v>
      </c>
      <c r="CE596">
        <v>1.90156321428571</v>
      </c>
      <c r="CF596">
        <v>1.63616107142857</v>
      </c>
      <c r="CG596">
        <v>16.6476535714286</v>
      </c>
      <c r="CH596">
        <v>14.3036571428571</v>
      </c>
      <c r="CI596">
        <v>2000.01857142857</v>
      </c>
      <c r="CJ596">
        <v>0.980003464285714</v>
      </c>
      <c r="CK596">
        <v>0.0199967535714286</v>
      </c>
      <c r="CL596">
        <v>0</v>
      </c>
      <c r="CM596">
        <v>2.44653571428571</v>
      </c>
      <c r="CN596">
        <v>0</v>
      </c>
      <c r="CO596">
        <v>6095.94392857143</v>
      </c>
      <c r="CP596">
        <v>16705.5857142857</v>
      </c>
      <c r="CQ596">
        <v>48.437</v>
      </c>
      <c r="CR596">
        <v>50.8345</v>
      </c>
      <c r="CS596">
        <v>49.5575714285714</v>
      </c>
      <c r="CT596">
        <v>48.687</v>
      </c>
      <c r="CU596">
        <v>47.75</v>
      </c>
      <c r="CV596">
        <v>1960.02821428571</v>
      </c>
      <c r="CW596">
        <v>39.9903571428571</v>
      </c>
      <c r="CX596">
        <v>0</v>
      </c>
      <c r="CY596">
        <v>1656183064.2</v>
      </c>
      <c r="CZ596">
        <v>0</v>
      </c>
      <c r="DA596">
        <v>1656181403.6</v>
      </c>
      <c r="DB596" t="s">
        <v>1498</v>
      </c>
      <c r="DC596">
        <v>1656181403.6</v>
      </c>
      <c r="DD596">
        <v>1656181398.1</v>
      </c>
      <c r="DE596">
        <v>1</v>
      </c>
      <c r="DF596">
        <v>2.342</v>
      </c>
      <c r="DG596">
        <v>0.193</v>
      </c>
      <c r="DH596">
        <v>3.724</v>
      </c>
      <c r="DI596">
        <v>0.244</v>
      </c>
      <c r="DJ596">
        <v>420</v>
      </c>
      <c r="DK596">
        <v>22</v>
      </c>
      <c r="DL596">
        <v>0.28</v>
      </c>
      <c r="DM596">
        <v>0.02</v>
      </c>
      <c r="DN596">
        <v>12.483075</v>
      </c>
      <c r="DO596">
        <v>10.2780045028142</v>
      </c>
      <c r="DP596">
        <v>1.00144910698198</v>
      </c>
      <c r="DQ596">
        <v>0</v>
      </c>
      <c r="DR596">
        <v>3.47795925</v>
      </c>
      <c r="DS596">
        <v>0.0112089681050497</v>
      </c>
      <c r="DT596">
        <v>0.00175446485786977</v>
      </c>
      <c r="DU596">
        <v>1</v>
      </c>
      <c r="DV596">
        <v>1</v>
      </c>
      <c r="DW596">
        <v>2</v>
      </c>
      <c r="DX596" t="s">
        <v>375</v>
      </c>
      <c r="DY596">
        <v>2.77879</v>
      </c>
      <c r="DZ596">
        <v>2.71653</v>
      </c>
      <c r="EA596">
        <v>0.0450551</v>
      </c>
      <c r="EB596">
        <v>0.0430817</v>
      </c>
      <c r="EC596">
        <v>0.0876455</v>
      </c>
      <c r="ED596">
        <v>0.0786678</v>
      </c>
      <c r="EE596">
        <v>26344.7</v>
      </c>
      <c r="EF596">
        <v>22989.5</v>
      </c>
      <c r="EG596">
        <v>24744.2</v>
      </c>
      <c r="EH596">
        <v>23441.2</v>
      </c>
      <c r="EI596">
        <v>38652.4</v>
      </c>
      <c r="EJ596">
        <v>35810.9</v>
      </c>
      <c r="EK596">
        <v>44868.4</v>
      </c>
      <c r="EL596">
        <v>41905.5</v>
      </c>
      <c r="EM596">
        <v>1.49493</v>
      </c>
      <c r="EN596">
        <v>2.0216</v>
      </c>
      <c r="EO596">
        <v>-0.0234954</v>
      </c>
      <c r="EP596">
        <v>0</v>
      </c>
      <c r="EQ596">
        <v>29.0758</v>
      </c>
      <c r="ER596">
        <v>999.9</v>
      </c>
      <c r="ES596">
        <v>21.749</v>
      </c>
      <c r="ET596">
        <v>44.112</v>
      </c>
      <c r="EU596">
        <v>26.2441</v>
      </c>
      <c r="EV596">
        <v>53.5093</v>
      </c>
      <c r="EW596">
        <v>33.0329</v>
      </c>
      <c r="EX596">
        <v>2</v>
      </c>
      <c r="EY596">
        <v>0.804977</v>
      </c>
      <c r="EZ596">
        <v>6.65371</v>
      </c>
      <c r="FA596">
        <v>20.1178</v>
      </c>
      <c r="FB596">
        <v>5.23212</v>
      </c>
      <c r="FC596">
        <v>11.9978</v>
      </c>
      <c r="FD596">
        <v>4.95495</v>
      </c>
      <c r="FE596">
        <v>3.30395</v>
      </c>
      <c r="FF596">
        <v>9999</v>
      </c>
      <c r="FG596">
        <v>314.5</v>
      </c>
      <c r="FH596">
        <v>4030.4</v>
      </c>
      <c r="FI596">
        <v>9999</v>
      </c>
      <c r="FJ596">
        <v>1.86813</v>
      </c>
      <c r="FK596">
        <v>1.86396</v>
      </c>
      <c r="FL596">
        <v>1.87128</v>
      </c>
      <c r="FM596">
        <v>1.86252</v>
      </c>
      <c r="FN596">
        <v>1.86188</v>
      </c>
      <c r="FO596">
        <v>1.86814</v>
      </c>
      <c r="FP596">
        <v>1.85834</v>
      </c>
      <c r="FQ596">
        <v>1.86447</v>
      </c>
      <c r="FR596">
        <v>5</v>
      </c>
      <c r="FS596">
        <v>0</v>
      </c>
      <c r="FT596">
        <v>0</v>
      </c>
      <c r="FU596">
        <v>0</v>
      </c>
      <c r="FV596" t="s">
        <v>358</v>
      </c>
      <c r="FW596" t="s">
        <v>359</v>
      </c>
      <c r="FX596" t="s">
        <v>360</v>
      </c>
      <c r="FY596" t="s">
        <v>360</v>
      </c>
      <c r="FZ596" t="s">
        <v>360</v>
      </c>
      <c r="GA596" t="s">
        <v>360</v>
      </c>
      <c r="GB596">
        <v>0</v>
      </c>
      <c r="GC596">
        <v>100</v>
      </c>
      <c r="GD596">
        <v>100</v>
      </c>
      <c r="GE596">
        <v>3.336</v>
      </c>
      <c r="GF596">
        <v>0.2443</v>
      </c>
      <c r="GG596">
        <v>2.73719946232396</v>
      </c>
      <c r="GH596">
        <v>0.00311535208462502</v>
      </c>
      <c r="GI596">
        <v>-2.16445174003142e-06</v>
      </c>
      <c r="GJ596">
        <v>9.0383515404126e-10</v>
      </c>
      <c r="GK596">
        <v>0.244264999999999</v>
      </c>
      <c r="GL596">
        <v>0</v>
      </c>
      <c r="GM596">
        <v>0</v>
      </c>
      <c r="GN596">
        <v>0</v>
      </c>
      <c r="GO596">
        <v>18</v>
      </c>
      <c r="GP596">
        <v>2154</v>
      </c>
      <c r="GQ596">
        <v>2</v>
      </c>
      <c r="GR596">
        <v>17</v>
      </c>
      <c r="GS596">
        <v>27.7</v>
      </c>
      <c r="GT596">
        <v>27.8</v>
      </c>
      <c r="GU596">
        <v>0.74707</v>
      </c>
      <c r="GV596">
        <v>2.44507</v>
      </c>
      <c r="GW596">
        <v>1.99829</v>
      </c>
      <c r="GX596">
        <v>2.65503</v>
      </c>
      <c r="GY596">
        <v>2.09351</v>
      </c>
      <c r="GZ596">
        <v>2.44873</v>
      </c>
      <c r="HA596">
        <v>47.6622</v>
      </c>
      <c r="HB596">
        <v>13.344</v>
      </c>
      <c r="HC596">
        <v>18</v>
      </c>
      <c r="HD596">
        <v>326.995</v>
      </c>
      <c r="HE596">
        <v>667.651</v>
      </c>
      <c r="HF596">
        <v>23.0024</v>
      </c>
      <c r="HG596">
        <v>37.3951</v>
      </c>
      <c r="HH596">
        <v>29.9996</v>
      </c>
      <c r="HI596">
        <v>37.273</v>
      </c>
      <c r="HJ596">
        <v>37.2712</v>
      </c>
      <c r="HK596">
        <v>14.993</v>
      </c>
      <c r="HL596">
        <v>2.31703</v>
      </c>
      <c r="HM596">
        <v>0</v>
      </c>
      <c r="HN596">
        <v>23</v>
      </c>
      <c r="HO596">
        <v>184.618</v>
      </c>
      <c r="HP596">
        <v>21.5751</v>
      </c>
      <c r="HQ596">
        <v>94.86</v>
      </c>
      <c r="HR596">
        <v>98.4466</v>
      </c>
    </row>
    <row r="597" spans="1:226">
      <c r="A597">
        <v>581</v>
      </c>
      <c r="B597">
        <v>1656183070</v>
      </c>
      <c r="C597">
        <v>13273.5</v>
      </c>
      <c r="D597" t="s">
        <v>1527</v>
      </c>
      <c r="E597" t="s">
        <v>1528</v>
      </c>
      <c r="F597">
        <v>5</v>
      </c>
      <c r="G597" t="s">
        <v>1497</v>
      </c>
      <c r="H597" t="s">
        <v>354</v>
      </c>
      <c r="I597">
        <v>1656183062.5</v>
      </c>
      <c r="J597">
        <f>(K597)/1000</f>
        <v>0</v>
      </c>
      <c r="K597">
        <f>IF(BF597, AN597, AH597)</f>
        <v>0</v>
      </c>
      <c r="L597">
        <f>IF(BF597, AI597, AG597)</f>
        <v>0</v>
      </c>
      <c r="M597">
        <f>BH597 - IF(AU597&gt;1, L597*BB597*100.0/(AW597*BV597), 0)</f>
        <v>0</v>
      </c>
      <c r="N597">
        <f>((T597-J597/2)*M597-L597)/(T597+J597/2)</f>
        <v>0</v>
      </c>
      <c r="O597">
        <f>N597*(BO597+BP597)/1000.0</f>
        <v>0</v>
      </c>
      <c r="P597">
        <f>(BH597 - IF(AU597&gt;1, L597*BB597*100.0/(AW597*BV597), 0))*(BO597+BP597)/1000.0</f>
        <v>0</v>
      </c>
      <c r="Q597">
        <f>2.0/((1/S597-1/R597)+SIGN(S597)*SQRT((1/S597-1/R597)*(1/S597-1/R597) + 4*BC597/((BC597+1)*(BC597+1))*(2*1/S597*1/R597-1/R597*1/R597)))</f>
        <v>0</v>
      </c>
      <c r="R597">
        <f>IF(LEFT(BD597,1)&lt;&gt;"0",IF(LEFT(BD597,1)="1",3.0,BE597),$D$5+$E$5*(BV597*BO597/($K$5*1000))+$F$5*(BV597*BO597/($K$5*1000))*MAX(MIN(BB597,$J$5),$I$5)*MAX(MIN(BB597,$J$5),$I$5)+$G$5*MAX(MIN(BB597,$J$5),$I$5)*(BV597*BO597/($K$5*1000))+$H$5*(BV597*BO597/($K$5*1000))*(BV597*BO597/($K$5*1000)))</f>
        <v>0</v>
      </c>
      <c r="S597">
        <f>J597*(1000-(1000*0.61365*exp(17.502*W597/(240.97+W597))/(BO597+BP597)+BJ597)/2)/(1000*0.61365*exp(17.502*W597/(240.97+W597))/(BO597+BP597)-BJ597)</f>
        <v>0</v>
      </c>
      <c r="T597">
        <f>1/((BC597+1)/(Q597/1.6)+1/(R597/1.37)) + BC597/((BC597+1)/(Q597/1.6) + BC597/(R597/1.37))</f>
        <v>0</v>
      </c>
      <c r="U597">
        <f>(AX597*BA597)</f>
        <v>0</v>
      </c>
      <c r="V597">
        <f>(BQ597+(U597+2*0.95*5.67E-8*(((BQ597+$B$7)+273)^4-(BQ597+273)^4)-44100*J597)/(1.84*29.3*R597+8*0.95*5.67E-8*(BQ597+273)^3))</f>
        <v>0</v>
      </c>
      <c r="W597">
        <f>($C$7*BR597+$D$7*BS597+$E$7*V597)</f>
        <v>0</v>
      </c>
      <c r="X597">
        <f>0.61365*exp(17.502*W597/(240.97+W597))</f>
        <v>0</v>
      </c>
      <c r="Y597">
        <f>(Z597/AA597*100)</f>
        <v>0</v>
      </c>
      <c r="Z597">
        <f>BJ597*(BO597+BP597)/1000</f>
        <v>0</v>
      </c>
      <c r="AA597">
        <f>0.61365*exp(17.502*BQ597/(240.97+BQ597))</f>
        <v>0</v>
      </c>
      <c r="AB597">
        <f>(X597-BJ597*(BO597+BP597)/1000)</f>
        <v>0</v>
      </c>
      <c r="AC597">
        <f>(-J597*44100)</f>
        <v>0</v>
      </c>
      <c r="AD597">
        <f>2*29.3*R597*0.92*(BQ597-W597)</f>
        <v>0</v>
      </c>
      <c r="AE597">
        <f>2*0.95*5.67E-8*(((BQ597+$B$7)+273)^4-(W597+273)^4)</f>
        <v>0</v>
      </c>
      <c r="AF597">
        <f>U597+AE597+AC597+AD597</f>
        <v>0</v>
      </c>
      <c r="AG597">
        <f>BN597*AU597*(BI597-BH597*(1000-AU597*BK597)/(1000-AU597*BJ597))/(100*BB597)</f>
        <v>0</v>
      </c>
      <c r="AH597">
        <f>1000*BN597*AU597*(BJ597-BK597)/(100*BB597*(1000-AU597*BJ597))</f>
        <v>0</v>
      </c>
      <c r="AI597">
        <f>(AJ597 - AK597 - BO597*1E3/(8.314*(BQ597+273.15)) * AM597/BN597 * AL597) * BN597/(100*BB597) * (1000 - BK597)/1000</f>
        <v>0</v>
      </c>
      <c r="AJ597">
        <v>211.794272951728</v>
      </c>
      <c r="AK597">
        <v>218.606878787879</v>
      </c>
      <c r="AL597">
        <v>-3.25039211146127</v>
      </c>
      <c r="AM597">
        <v>66.950256890022</v>
      </c>
      <c r="AN597">
        <f>(AP597 - AO597 + BO597*1E3/(8.314*(BQ597+273.15)) * AR597/BN597 * AQ597) * BN597/(100*BB597) * 1000/(1000 - AP597)</f>
        <v>0</v>
      </c>
      <c r="AO597">
        <v>21.458305563468</v>
      </c>
      <c r="AP597">
        <v>24.9373734265734</v>
      </c>
      <c r="AQ597">
        <v>6.20295431908721e-05</v>
      </c>
      <c r="AR597">
        <v>78.8929793979058</v>
      </c>
      <c r="AS597">
        <v>101</v>
      </c>
      <c r="AT597">
        <v>20</v>
      </c>
      <c r="AU597">
        <f>IF(AS597*$H$13&gt;=AW597,1.0,(AW597/(AW597-AS597*$H$13)))</f>
        <v>0</v>
      </c>
      <c r="AV597">
        <f>(AU597-1)*100</f>
        <v>0</v>
      </c>
      <c r="AW597">
        <f>MAX(0,($B$13+$C$13*BV597)/(1+$D$13*BV597)*BO597/(BQ597+273)*$E$13)</f>
        <v>0</v>
      </c>
      <c r="AX597">
        <f>$B$11*BW597+$C$11*BX597+$F$11*CI597*(1-CL597)</f>
        <v>0</v>
      </c>
      <c r="AY597">
        <f>AX597*AZ597</f>
        <v>0</v>
      </c>
      <c r="AZ597">
        <f>($B$11*$D$9+$C$11*$D$9+$F$11*((CV597+CN597)/MAX(CV597+CN597+CW597, 0.1)*$I$9+CW597/MAX(CV597+CN597+CW597, 0.1)*$J$9))/($B$11+$C$11+$F$11)</f>
        <v>0</v>
      </c>
      <c r="BA597">
        <f>($B$11*$K$9+$C$11*$K$9+$F$11*((CV597+CN597)/MAX(CV597+CN597+CW597, 0.1)*$P$9+CW597/MAX(CV597+CN597+CW597, 0.1)*$Q$9))/($B$11+$C$11+$F$11)</f>
        <v>0</v>
      </c>
      <c r="BB597">
        <v>2.18</v>
      </c>
      <c r="BC597">
        <v>0.5</v>
      </c>
      <c r="BD597" t="s">
        <v>355</v>
      </c>
      <c r="BE597">
        <v>2</v>
      </c>
      <c r="BF597" t="b">
        <v>1</v>
      </c>
      <c r="BG597">
        <v>1656183062.5</v>
      </c>
      <c r="BH597">
        <v>235.137555555556</v>
      </c>
      <c r="BI597">
        <v>221.076111111111</v>
      </c>
      <c r="BJ597">
        <v>24.9286814814815</v>
      </c>
      <c r="BK597">
        <v>21.4517333333333</v>
      </c>
      <c r="BL597">
        <v>231.783518518518</v>
      </c>
      <c r="BM597">
        <v>24.6844259259259</v>
      </c>
      <c r="BN597">
        <v>500.006925925926</v>
      </c>
      <c r="BO597">
        <v>76.2985037037037</v>
      </c>
      <c r="BP597">
        <v>0.100016292592593</v>
      </c>
      <c r="BQ597">
        <v>28.0720296296296</v>
      </c>
      <c r="BR597">
        <v>28.6730592592593</v>
      </c>
      <c r="BS597">
        <v>999.9</v>
      </c>
      <c r="BT597">
        <v>0</v>
      </c>
      <c r="BU597">
        <v>0</v>
      </c>
      <c r="BV597">
        <v>10004.4896296296</v>
      </c>
      <c r="BW597">
        <v>0</v>
      </c>
      <c r="BX597">
        <v>1988.87296296296</v>
      </c>
      <c r="BY597">
        <v>14.0614074074074</v>
      </c>
      <c r="BZ597">
        <v>241.148962962963</v>
      </c>
      <c r="CA597">
        <v>225.92262962963</v>
      </c>
      <c r="CB597">
        <v>3.47696037037037</v>
      </c>
      <c r="CC597">
        <v>221.076111111111</v>
      </c>
      <c r="CD597">
        <v>21.4517333333333</v>
      </c>
      <c r="CE597">
        <v>1.90202074074074</v>
      </c>
      <c r="CF597">
        <v>1.63673407407407</v>
      </c>
      <c r="CG597">
        <v>16.6514481481481</v>
      </c>
      <c r="CH597">
        <v>14.3090666666667</v>
      </c>
      <c r="CI597">
        <v>2000.00666666667</v>
      </c>
      <c r="CJ597">
        <v>0.980003333333333</v>
      </c>
      <c r="CK597">
        <v>0.0199968888888889</v>
      </c>
      <c r="CL597">
        <v>0</v>
      </c>
      <c r="CM597">
        <v>2.44332962962963</v>
      </c>
      <c r="CN597">
        <v>0</v>
      </c>
      <c r="CO597">
        <v>6091.24185185185</v>
      </c>
      <c r="CP597">
        <v>16705.4851851852</v>
      </c>
      <c r="CQ597">
        <v>48.437</v>
      </c>
      <c r="CR597">
        <v>50.8563333333333</v>
      </c>
      <c r="CS597">
        <v>49.5482222222222</v>
      </c>
      <c r="CT597">
        <v>48.687</v>
      </c>
      <c r="CU597">
        <v>47.75</v>
      </c>
      <c r="CV597">
        <v>1960.0162962963</v>
      </c>
      <c r="CW597">
        <v>39.9903703703704</v>
      </c>
      <c r="CX597">
        <v>0</v>
      </c>
      <c r="CY597">
        <v>1656183069</v>
      </c>
      <c r="CZ597">
        <v>0</v>
      </c>
      <c r="DA597">
        <v>1656181403.6</v>
      </c>
      <c r="DB597" t="s">
        <v>1498</v>
      </c>
      <c r="DC597">
        <v>1656181403.6</v>
      </c>
      <c r="DD597">
        <v>1656181398.1</v>
      </c>
      <c r="DE597">
        <v>1</v>
      </c>
      <c r="DF597">
        <v>2.342</v>
      </c>
      <c r="DG597">
        <v>0.193</v>
      </c>
      <c r="DH597">
        <v>3.724</v>
      </c>
      <c r="DI597">
        <v>0.244</v>
      </c>
      <c r="DJ597">
        <v>420</v>
      </c>
      <c r="DK597">
        <v>22</v>
      </c>
      <c r="DL597">
        <v>0.28</v>
      </c>
      <c r="DM597">
        <v>0.02</v>
      </c>
      <c r="DN597">
        <v>13.389825</v>
      </c>
      <c r="DO597">
        <v>11.1588562851782</v>
      </c>
      <c r="DP597">
        <v>1.08630750152754</v>
      </c>
      <c r="DQ597">
        <v>0</v>
      </c>
      <c r="DR597">
        <v>3.477541</v>
      </c>
      <c r="DS597">
        <v>-0.00824555347092553</v>
      </c>
      <c r="DT597">
        <v>0.00234221455037748</v>
      </c>
      <c r="DU597">
        <v>1</v>
      </c>
      <c r="DV597">
        <v>1</v>
      </c>
      <c r="DW597">
        <v>2</v>
      </c>
      <c r="DX597" t="s">
        <v>375</v>
      </c>
      <c r="DY597">
        <v>2.77885</v>
      </c>
      <c r="DZ597">
        <v>2.71644</v>
      </c>
      <c r="EA597">
        <v>0.0422491</v>
      </c>
      <c r="EB597">
        <v>0.0401355</v>
      </c>
      <c r="EC597">
        <v>0.0876621</v>
      </c>
      <c r="ED597">
        <v>0.0787022</v>
      </c>
      <c r="EE597">
        <v>26422.7</v>
      </c>
      <c r="EF597">
        <v>23060.3</v>
      </c>
      <c r="EG597">
        <v>24744.8</v>
      </c>
      <c r="EH597">
        <v>23441.3</v>
      </c>
      <c r="EI597">
        <v>38652.1</v>
      </c>
      <c r="EJ597">
        <v>35809.7</v>
      </c>
      <c r="EK597">
        <v>44869</v>
      </c>
      <c r="EL597">
        <v>41905.7</v>
      </c>
      <c r="EM597">
        <v>1.4954</v>
      </c>
      <c r="EN597">
        <v>2.0218</v>
      </c>
      <c r="EO597">
        <v>-0.0258535</v>
      </c>
      <c r="EP597">
        <v>0</v>
      </c>
      <c r="EQ597">
        <v>29.0875</v>
      </c>
      <c r="ER597">
        <v>999.9</v>
      </c>
      <c r="ES597">
        <v>21.749</v>
      </c>
      <c r="ET597">
        <v>44.112</v>
      </c>
      <c r="EU597">
        <v>26.2421</v>
      </c>
      <c r="EV597">
        <v>53.3693</v>
      </c>
      <c r="EW597">
        <v>32.9046</v>
      </c>
      <c r="EX597">
        <v>2</v>
      </c>
      <c r="EY597">
        <v>0.804583</v>
      </c>
      <c r="EZ597">
        <v>6.6644</v>
      </c>
      <c r="FA597">
        <v>20.1174</v>
      </c>
      <c r="FB597">
        <v>5.23226</v>
      </c>
      <c r="FC597">
        <v>11.998</v>
      </c>
      <c r="FD597">
        <v>4.9548</v>
      </c>
      <c r="FE597">
        <v>3.30395</v>
      </c>
      <c r="FF597">
        <v>9999</v>
      </c>
      <c r="FG597">
        <v>314.5</v>
      </c>
      <c r="FH597">
        <v>4030.4</v>
      </c>
      <c r="FI597">
        <v>9999</v>
      </c>
      <c r="FJ597">
        <v>1.86811</v>
      </c>
      <c r="FK597">
        <v>1.86396</v>
      </c>
      <c r="FL597">
        <v>1.87128</v>
      </c>
      <c r="FM597">
        <v>1.86253</v>
      </c>
      <c r="FN597">
        <v>1.86188</v>
      </c>
      <c r="FO597">
        <v>1.86813</v>
      </c>
      <c r="FP597">
        <v>1.85834</v>
      </c>
      <c r="FQ597">
        <v>1.86447</v>
      </c>
      <c r="FR597">
        <v>5</v>
      </c>
      <c r="FS597">
        <v>0</v>
      </c>
      <c r="FT597">
        <v>0</v>
      </c>
      <c r="FU597">
        <v>0</v>
      </c>
      <c r="FV597" t="s">
        <v>358</v>
      </c>
      <c r="FW597" t="s">
        <v>359</v>
      </c>
      <c r="FX597" t="s">
        <v>360</v>
      </c>
      <c r="FY597" t="s">
        <v>360</v>
      </c>
      <c r="FZ597" t="s">
        <v>360</v>
      </c>
      <c r="GA597" t="s">
        <v>360</v>
      </c>
      <c r="GB597">
        <v>0</v>
      </c>
      <c r="GC597">
        <v>100</v>
      </c>
      <c r="GD597">
        <v>100</v>
      </c>
      <c r="GE597">
        <v>3.301</v>
      </c>
      <c r="GF597">
        <v>0.2442</v>
      </c>
      <c r="GG597">
        <v>2.73719946232396</v>
      </c>
      <c r="GH597">
        <v>0.00311535208462502</v>
      </c>
      <c r="GI597">
        <v>-2.16445174003142e-06</v>
      </c>
      <c r="GJ597">
        <v>9.0383515404126e-10</v>
      </c>
      <c r="GK597">
        <v>0.244264999999999</v>
      </c>
      <c r="GL597">
        <v>0</v>
      </c>
      <c r="GM597">
        <v>0</v>
      </c>
      <c r="GN597">
        <v>0</v>
      </c>
      <c r="GO597">
        <v>18</v>
      </c>
      <c r="GP597">
        <v>2154</v>
      </c>
      <c r="GQ597">
        <v>2</v>
      </c>
      <c r="GR597">
        <v>17</v>
      </c>
      <c r="GS597">
        <v>27.8</v>
      </c>
      <c r="GT597">
        <v>27.9</v>
      </c>
      <c r="GU597">
        <v>0.703125</v>
      </c>
      <c r="GV597">
        <v>2.44995</v>
      </c>
      <c r="GW597">
        <v>1.99829</v>
      </c>
      <c r="GX597">
        <v>2.65503</v>
      </c>
      <c r="GY597">
        <v>2.09351</v>
      </c>
      <c r="GZ597">
        <v>2.41577</v>
      </c>
      <c r="HA597">
        <v>47.6622</v>
      </c>
      <c r="HB597">
        <v>13.3352</v>
      </c>
      <c r="HC597">
        <v>18</v>
      </c>
      <c r="HD597">
        <v>327.208</v>
      </c>
      <c r="HE597">
        <v>667.769</v>
      </c>
      <c r="HF597">
        <v>23.0024</v>
      </c>
      <c r="HG597">
        <v>37.3892</v>
      </c>
      <c r="HH597">
        <v>29.9996</v>
      </c>
      <c r="HI597">
        <v>37.268</v>
      </c>
      <c r="HJ597">
        <v>37.2655</v>
      </c>
      <c r="HK597">
        <v>14.0991</v>
      </c>
      <c r="HL597">
        <v>2.0353</v>
      </c>
      <c r="HM597">
        <v>0</v>
      </c>
      <c r="HN597">
        <v>23</v>
      </c>
      <c r="HO597">
        <v>164.354</v>
      </c>
      <c r="HP597">
        <v>21.5751</v>
      </c>
      <c r="HQ597">
        <v>94.8616</v>
      </c>
      <c r="HR597">
        <v>98.447</v>
      </c>
    </row>
    <row r="598" spans="1:226">
      <c r="A598">
        <v>582</v>
      </c>
      <c r="B598">
        <v>1656183075</v>
      </c>
      <c r="C598">
        <v>13278.5</v>
      </c>
      <c r="D598" t="s">
        <v>1529</v>
      </c>
      <c r="E598" t="s">
        <v>1530</v>
      </c>
      <c r="F598">
        <v>5</v>
      </c>
      <c r="G598" t="s">
        <v>1497</v>
      </c>
      <c r="H598" t="s">
        <v>354</v>
      </c>
      <c r="I598">
        <v>1656183067.21429</v>
      </c>
      <c r="J598">
        <f>(K598)/1000</f>
        <v>0</v>
      </c>
      <c r="K598">
        <f>IF(BF598, AN598, AH598)</f>
        <v>0</v>
      </c>
      <c r="L598">
        <f>IF(BF598, AI598, AG598)</f>
        <v>0</v>
      </c>
      <c r="M598">
        <f>BH598 - IF(AU598&gt;1, L598*BB598*100.0/(AW598*BV598), 0)</f>
        <v>0</v>
      </c>
      <c r="N598">
        <f>((T598-J598/2)*M598-L598)/(T598+J598/2)</f>
        <v>0</v>
      </c>
      <c r="O598">
        <f>N598*(BO598+BP598)/1000.0</f>
        <v>0</v>
      </c>
      <c r="P598">
        <f>(BH598 - IF(AU598&gt;1, L598*BB598*100.0/(AW598*BV598), 0))*(BO598+BP598)/1000.0</f>
        <v>0</v>
      </c>
      <c r="Q598">
        <f>2.0/((1/S598-1/R598)+SIGN(S598)*SQRT((1/S598-1/R598)*(1/S598-1/R598) + 4*BC598/((BC598+1)*(BC598+1))*(2*1/S598*1/R598-1/R598*1/R598)))</f>
        <v>0</v>
      </c>
      <c r="R598">
        <f>IF(LEFT(BD598,1)&lt;&gt;"0",IF(LEFT(BD598,1)="1",3.0,BE598),$D$5+$E$5*(BV598*BO598/($K$5*1000))+$F$5*(BV598*BO598/($K$5*1000))*MAX(MIN(BB598,$J$5),$I$5)*MAX(MIN(BB598,$J$5),$I$5)+$G$5*MAX(MIN(BB598,$J$5),$I$5)*(BV598*BO598/($K$5*1000))+$H$5*(BV598*BO598/($K$5*1000))*(BV598*BO598/($K$5*1000)))</f>
        <v>0</v>
      </c>
      <c r="S598">
        <f>J598*(1000-(1000*0.61365*exp(17.502*W598/(240.97+W598))/(BO598+BP598)+BJ598)/2)/(1000*0.61365*exp(17.502*W598/(240.97+W598))/(BO598+BP598)-BJ598)</f>
        <v>0</v>
      </c>
      <c r="T598">
        <f>1/((BC598+1)/(Q598/1.6)+1/(R598/1.37)) + BC598/((BC598+1)/(Q598/1.6) + BC598/(R598/1.37))</f>
        <v>0</v>
      </c>
      <c r="U598">
        <f>(AX598*BA598)</f>
        <v>0</v>
      </c>
      <c r="V598">
        <f>(BQ598+(U598+2*0.95*5.67E-8*(((BQ598+$B$7)+273)^4-(BQ598+273)^4)-44100*J598)/(1.84*29.3*R598+8*0.95*5.67E-8*(BQ598+273)^3))</f>
        <v>0</v>
      </c>
      <c r="W598">
        <f>($C$7*BR598+$D$7*BS598+$E$7*V598)</f>
        <v>0</v>
      </c>
      <c r="X598">
        <f>0.61365*exp(17.502*W598/(240.97+W598))</f>
        <v>0</v>
      </c>
      <c r="Y598">
        <f>(Z598/AA598*100)</f>
        <v>0</v>
      </c>
      <c r="Z598">
        <f>BJ598*(BO598+BP598)/1000</f>
        <v>0</v>
      </c>
      <c r="AA598">
        <f>0.61365*exp(17.502*BQ598/(240.97+BQ598))</f>
        <v>0</v>
      </c>
      <c r="AB598">
        <f>(X598-BJ598*(BO598+BP598)/1000)</f>
        <v>0</v>
      </c>
      <c r="AC598">
        <f>(-J598*44100)</f>
        <v>0</v>
      </c>
      <c r="AD598">
        <f>2*29.3*R598*0.92*(BQ598-W598)</f>
        <v>0</v>
      </c>
      <c r="AE598">
        <f>2*0.95*5.67E-8*(((BQ598+$B$7)+273)^4-(W598+273)^4)</f>
        <v>0</v>
      </c>
      <c r="AF598">
        <f>U598+AE598+AC598+AD598</f>
        <v>0</v>
      </c>
      <c r="AG598">
        <f>BN598*AU598*(BI598-BH598*(1000-AU598*BK598)/(1000-AU598*BJ598))/(100*BB598)</f>
        <v>0</v>
      </c>
      <c r="AH598">
        <f>1000*BN598*AU598*(BJ598-BK598)/(100*BB598*(1000-AU598*BJ598))</f>
        <v>0</v>
      </c>
      <c r="AI598">
        <f>(AJ598 - AK598 - BO598*1E3/(8.314*(BQ598+273.15)) * AM598/BN598 * AL598) * BN598/(100*BB598) * (1000 - BK598)/1000</f>
        <v>0</v>
      </c>
      <c r="AJ598">
        <v>195.320126017041</v>
      </c>
      <c r="AK598">
        <v>202.766739393939</v>
      </c>
      <c r="AL598">
        <v>-3.16424886521854</v>
      </c>
      <c r="AM598">
        <v>66.950256890022</v>
      </c>
      <c r="AN598">
        <f>(AP598 - AO598 + BO598*1E3/(8.314*(BQ598+273.15)) * AR598/BN598 * AQ598) * BN598/(100*BB598) * 1000/(1000 - AP598)</f>
        <v>0</v>
      </c>
      <c r="AO598">
        <v>21.4686306426522</v>
      </c>
      <c r="AP598">
        <v>24.9477741258741</v>
      </c>
      <c r="AQ598">
        <v>3.37890379538741e-05</v>
      </c>
      <c r="AR598">
        <v>78.8929793979058</v>
      </c>
      <c r="AS598">
        <v>101</v>
      </c>
      <c r="AT598">
        <v>20</v>
      </c>
      <c r="AU598">
        <f>IF(AS598*$H$13&gt;=AW598,1.0,(AW598/(AW598-AS598*$H$13)))</f>
        <v>0</v>
      </c>
      <c r="AV598">
        <f>(AU598-1)*100</f>
        <v>0</v>
      </c>
      <c r="AW598">
        <f>MAX(0,($B$13+$C$13*BV598)/(1+$D$13*BV598)*BO598/(BQ598+273)*$E$13)</f>
        <v>0</v>
      </c>
      <c r="AX598">
        <f>$B$11*BW598+$C$11*BX598+$F$11*CI598*(1-CL598)</f>
        <v>0</v>
      </c>
      <c r="AY598">
        <f>AX598*AZ598</f>
        <v>0</v>
      </c>
      <c r="AZ598">
        <f>($B$11*$D$9+$C$11*$D$9+$F$11*((CV598+CN598)/MAX(CV598+CN598+CW598, 0.1)*$I$9+CW598/MAX(CV598+CN598+CW598, 0.1)*$J$9))/($B$11+$C$11+$F$11)</f>
        <v>0</v>
      </c>
      <c r="BA598">
        <f>($B$11*$K$9+$C$11*$K$9+$F$11*((CV598+CN598)/MAX(CV598+CN598+CW598, 0.1)*$P$9+CW598/MAX(CV598+CN598+CW598, 0.1)*$Q$9))/($B$11+$C$11+$F$11)</f>
        <v>0</v>
      </c>
      <c r="BB598">
        <v>2.18</v>
      </c>
      <c r="BC598">
        <v>0.5</v>
      </c>
      <c r="BD598" t="s">
        <v>355</v>
      </c>
      <c r="BE598">
        <v>2</v>
      </c>
      <c r="BF598" t="b">
        <v>1</v>
      </c>
      <c r="BG598">
        <v>1656183067.21429</v>
      </c>
      <c r="BH598">
        <v>220.405357142857</v>
      </c>
      <c r="BI598">
        <v>205.612214285714</v>
      </c>
      <c r="BJ598">
        <v>24.934975</v>
      </c>
      <c r="BK598">
        <v>21.4602428571429</v>
      </c>
      <c r="BL598">
        <v>217.084857142857</v>
      </c>
      <c r="BM598">
        <v>24.6907035714286</v>
      </c>
      <c r="BN598">
        <v>499.99525</v>
      </c>
      <c r="BO598">
        <v>76.2977785714286</v>
      </c>
      <c r="BP598">
        <v>0.0999870535714286</v>
      </c>
      <c r="BQ598">
        <v>28.0772928571429</v>
      </c>
      <c r="BR598">
        <v>28.6749071428571</v>
      </c>
      <c r="BS598">
        <v>999.9</v>
      </c>
      <c r="BT598">
        <v>0</v>
      </c>
      <c r="BU598">
        <v>0</v>
      </c>
      <c r="BV598">
        <v>10002.2482142857</v>
      </c>
      <c r="BW598">
        <v>0</v>
      </c>
      <c r="BX598">
        <v>1835.58035714286</v>
      </c>
      <c r="BY598">
        <v>14.7930107142857</v>
      </c>
      <c r="BZ598">
        <v>226.041571428571</v>
      </c>
      <c r="CA598">
        <v>210.121464285714</v>
      </c>
      <c r="CB598">
        <v>3.47473285714286</v>
      </c>
      <c r="CC598">
        <v>205.612214285714</v>
      </c>
      <c r="CD598">
        <v>21.4602428571429</v>
      </c>
      <c r="CE598">
        <v>1.90248285714286</v>
      </c>
      <c r="CF598">
        <v>1.63736785714286</v>
      </c>
      <c r="CG598">
        <v>16.6552714285714</v>
      </c>
      <c r="CH598">
        <v>14.3150535714286</v>
      </c>
      <c r="CI598">
        <v>2000.00892857143</v>
      </c>
      <c r="CJ598">
        <v>0.98000325</v>
      </c>
      <c r="CK598">
        <v>0.019996975</v>
      </c>
      <c r="CL598">
        <v>0</v>
      </c>
      <c r="CM598">
        <v>2.48028571428571</v>
      </c>
      <c r="CN598">
        <v>0</v>
      </c>
      <c r="CO598">
        <v>6069.81321428571</v>
      </c>
      <c r="CP598">
        <v>16705.4964285714</v>
      </c>
      <c r="CQ598">
        <v>48.437</v>
      </c>
      <c r="CR598">
        <v>50.86825</v>
      </c>
      <c r="CS598">
        <v>49.5398571428571</v>
      </c>
      <c r="CT598">
        <v>48.687</v>
      </c>
      <c r="CU598">
        <v>47.75</v>
      </c>
      <c r="CV598">
        <v>1960.01821428571</v>
      </c>
      <c r="CW598">
        <v>39.9907142857143</v>
      </c>
      <c r="CX598">
        <v>0</v>
      </c>
      <c r="CY598">
        <v>1656183074.4</v>
      </c>
      <c r="CZ598">
        <v>0</v>
      </c>
      <c r="DA598">
        <v>1656181403.6</v>
      </c>
      <c r="DB598" t="s">
        <v>1498</v>
      </c>
      <c r="DC598">
        <v>1656181403.6</v>
      </c>
      <c r="DD598">
        <v>1656181398.1</v>
      </c>
      <c r="DE598">
        <v>1</v>
      </c>
      <c r="DF598">
        <v>2.342</v>
      </c>
      <c r="DG598">
        <v>0.193</v>
      </c>
      <c r="DH598">
        <v>3.724</v>
      </c>
      <c r="DI598">
        <v>0.244</v>
      </c>
      <c r="DJ598">
        <v>420</v>
      </c>
      <c r="DK598">
        <v>22</v>
      </c>
      <c r="DL598">
        <v>0.28</v>
      </c>
      <c r="DM598">
        <v>0.02</v>
      </c>
      <c r="DN598">
        <v>14.238695</v>
      </c>
      <c r="DO598">
        <v>9.75415384615382</v>
      </c>
      <c r="DP598">
        <v>0.954029466250912</v>
      </c>
      <c r="DQ598">
        <v>0</v>
      </c>
      <c r="DR598">
        <v>3.475731</v>
      </c>
      <c r="DS598">
        <v>-0.029923227016891</v>
      </c>
      <c r="DT598">
        <v>0.00370385393880481</v>
      </c>
      <c r="DU598">
        <v>1</v>
      </c>
      <c r="DV598">
        <v>1</v>
      </c>
      <c r="DW598">
        <v>2</v>
      </c>
      <c r="DX598" t="s">
        <v>375</v>
      </c>
      <c r="DY598">
        <v>2.77889</v>
      </c>
      <c r="DZ598">
        <v>2.71656</v>
      </c>
      <c r="EA598">
        <v>0.0394442</v>
      </c>
      <c r="EB598">
        <v>0.0371632</v>
      </c>
      <c r="EC598">
        <v>0.0876868</v>
      </c>
      <c r="ED598">
        <v>0.0787207</v>
      </c>
      <c r="EE598">
        <v>26500.8</v>
      </c>
      <c r="EF598">
        <v>23132.3</v>
      </c>
      <c r="EG598">
        <v>24745.5</v>
      </c>
      <c r="EH598">
        <v>23441.8</v>
      </c>
      <c r="EI598">
        <v>38651.6</v>
      </c>
      <c r="EJ598">
        <v>35809.7</v>
      </c>
      <c r="EK598">
        <v>44869.7</v>
      </c>
      <c r="EL598">
        <v>41906.6</v>
      </c>
      <c r="EM598">
        <v>1.49542</v>
      </c>
      <c r="EN598">
        <v>2.02183</v>
      </c>
      <c r="EO598">
        <v>-0.0256523</v>
      </c>
      <c r="EP598">
        <v>0</v>
      </c>
      <c r="EQ598">
        <v>29.1007</v>
      </c>
      <c r="ER598">
        <v>999.9</v>
      </c>
      <c r="ES598">
        <v>21.749</v>
      </c>
      <c r="ET598">
        <v>44.112</v>
      </c>
      <c r="EU598">
        <v>26.2424</v>
      </c>
      <c r="EV598">
        <v>53.6493</v>
      </c>
      <c r="EW598">
        <v>32.9888</v>
      </c>
      <c r="EX598">
        <v>2</v>
      </c>
      <c r="EY598">
        <v>0.80406</v>
      </c>
      <c r="EZ598">
        <v>6.67809</v>
      </c>
      <c r="FA598">
        <v>20.1169</v>
      </c>
      <c r="FB598">
        <v>5.23256</v>
      </c>
      <c r="FC598">
        <v>11.998</v>
      </c>
      <c r="FD598">
        <v>4.95465</v>
      </c>
      <c r="FE598">
        <v>3.30398</v>
      </c>
      <c r="FF598">
        <v>9999</v>
      </c>
      <c r="FG598">
        <v>314.5</v>
      </c>
      <c r="FH598">
        <v>4030.7</v>
      </c>
      <c r="FI598">
        <v>9999</v>
      </c>
      <c r="FJ598">
        <v>1.86813</v>
      </c>
      <c r="FK598">
        <v>1.86397</v>
      </c>
      <c r="FL598">
        <v>1.87126</v>
      </c>
      <c r="FM598">
        <v>1.86255</v>
      </c>
      <c r="FN598">
        <v>1.86188</v>
      </c>
      <c r="FO598">
        <v>1.86813</v>
      </c>
      <c r="FP598">
        <v>1.85834</v>
      </c>
      <c r="FQ598">
        <v>1.86447</v>
      </c>
      <c r="FR598">
        <v>5</v>
      </c>
      <c r="FS598">
        <v>0</v>
      </c>
      <c r="FT598">
        <v>0</v>
      </c>
      <c r="FU598">
        <v>0</v>
      </c>
      <c r="FV598" t="s">
        <v>358</v>
      </c>
      <c r="FW598" t="s">
        <v>359</v>
      </c>
      <c r="FX598" t="s">
        <v>360</v>
      </c>
      <c r="FY598" t="s">
        <v>360</v>
      </c>
      <c r="FZ598" t="s">
        <v>360</v>
      </c>
      <c r="GA598" t="s">
        <v>360</v>
      </c>
      <c r="GB598">
        <v>0</v>
      </c>
      <c r="GC598">
        <v>100</v>
      </c>
      <c r="GD598">
        <v>100</v>
      </c>
      <c r="GE598">
        <v>3.264</v>
      </c>
      <c r="GF598">
        <v>0.2443</v>
      </c>
      <c r="GG598">
        <v>2.73719946232396</v>
      </c>
      <c r="GH598">
        <v>0.00311535208462502</v>
      </c>
      <c r="GI598">
        <v>-2.16445174003142e-06</v>
      </c>
      <c r="GJ598">
        <v>9.0383515404126e-10</v>
      </c>
      <c r="GK598">
        <v>0.244264999999999</v>
      </c>
      <c r="GL598">
        <v>0</v>
      </c>
      <c r="GM598">
        <v>0</v>
      </c>
      <c r="GN598">
        <v>0</v>
      </c>
      <c r="GO598">
        <v>18</v>
      </c>
      <c r="GP598">
        <v>2154</v>
      </c>
      <c r="GQ598">
        <v>2</v>
      </c>
      <c r="GR598">
        <v>17</v>
      </c>
      <c r="GS598">
        <v>27.9</v>
      </c>
      <c r="GT598">
        <v>27.9</v>
      </c>
      <c r="GU598">
        <v>0.653076</v>
      </c>
      <c r="GV598">
        <v>2.47437</v>
      </c>
      <c r="GW598">
        <v>1.99829</v>
      </c>
      <c r="GX598">
        <v>2.65381</v>
      </c>
      <c r="GY598">
        <v>2.09351</v>
      </c>
      <c r="GZ598">
        <v>2.33887</v>
      </c>
      <c r="HA598">
        <v>47.6622</v>
      </c>
      <c r="HB598">
        <v>13.3265</v>
      </c>
      <c r="HC598">
        <v>18</v>
      </c>
      <c r="HD598">
        <v>327.2</v>
      </c>
      <c r="HE598">
        <v>667.731</v>
      </c>
      <c r="HF598">
        <v>23.0026</v>
      </c>
      <c r="HG598">
        <v>37.3834</v>
      </c>
      <c r="HH598">
        <v>29.9997</v>
      </c>
      <c r="HI598">
        <v>37.2633</v>
      </c>
      <c r="HJ598">
        <v>37.2597</v>
      </c>
      <c r="HK598">
        <v>13.0976</v>
      </c>
      <c r="HL598">
        <v>2.0353</v>
      </c>
      <c r="HM598">
        <v>0</v>
      </c>
      <c r="HN598">
        <v>23</v>
      </c>
      <c r="HO598">
        <v>150.79</v>
      </c>
      <c r="HP598">
        <v>21.5751</v>
      </c>
      <c r="HQ598">
        <v>94.8635</v>
      </c>
      <c r="HR598">
        <v>98.4492</v>
      </c>
    </row>
    <row r="599" spans="1:226">
      <c r="A599">
        <v>583</v>
      </c>
      <c r="B599">
        <v>1656183080</v>
      </c>
      <c r="C599">
        <v>13283.5</v>
      </c>
      <c r="D599" t="s">
        <v>1531</v>
      </c>
      <c r="E599" t="s">
        <v>1532</v>
      </c>
      <c r="F599">
        <v>5</v>
      </c>
      <c r="G599" t="s">
        <v>1497</v>
      </c>
      <c r="H599" t="s">
        <v>354</v>
      </c>
      <c r="I599">
        <v>1656183072.5</v>
      </c>
      <c r="J599">
        <f>(K599)/1000</f>
        <v>0</v>
      </c>
      <c r="K599">
        <f>IF(BF599, AN599, AH599)</f>
        <v>0</v>
      </c>
      <c r="L599">
        <f>IF(BF599, AI599, AG599)</f>
        <v>0</v>
      </c>
      <c r="M599">
        <f>BH599 - IF(AU599&gt;1, L599*BB599*100.0/(AW599*BV599), 0)</f>
        <v>0</v>
      </c>
      <c r="N599">
        <f>((T599-J599/2)*M599-L599)/(T599+J599/2)</f>
        <v>0</v>
      </c>
      <c r="O599">
        <f>N599*(BO599+BP599)/1000.0</f>
        <v>0</v>
      </c>
      <c r="P599">
        <f>(BH599 - IF(AU599&gt;1, L599*BB599*100.0/(AW599*BV599), 0))*(BO599+BP599)/1000.0</f>
        <v>0</v>
      </c>
      <c r="Q599">
        <f>2.0/((1/S599-1/R599)+SIGN(S599)*SQRT((1/S599-1/R599)*(1/S599-1/R599) + 4*BC599/((BC599+1)*(BC599+1))*(2*1/S599*1/R599-1/R599*1/R599)))</f>
        <v>0</v>
      </c>
      <c r="R599">
        <f>IF(LEFT(BD599,1)&lt;&gt;"0",IF(LEFT(BD599,1)="1",3.0,BE599),$D$5+$E$5*(BV599*BO599/($K$5*1000))+$F$5*(BV599*BO599/($K$5*1000))*MAX(MIN(BB599,$J$5),$I$5)*MAX(MIN(BB599,$J$5),$I$5)+$G$5*MAX(MIN(BB599,$J$5),$I$5)*(BV599*BO599/($K$5*1000))+$H$5*(BV599*BO599/($K$5*1000))*(BV599*BO599/($K$5*1000)))</f>
        <v>0</v>
      </c>
      <c r="S599">
        <f>J599*(1000-(1000*0.61365*exp(17.502*W599/(240.97+W599))/(BO599+BP599)+BJ599)/2)/(1000*0.61365*exp(17.502*W599/(240.97+W599))/(BO599+BP599)-BJ599)</f>
        <v>0</v>
      </c>
      <c r="T599">
        <f>1/((BC599+1)/(Q599/1.6)+1/(R599/1.37)) + BC599/((BC599+1)/(Q599/1.6) + BC599/(R599/1.37))</f>
        <v>0</v>
      </c>
      <c r="U599">
        <f>(AX599*BA599)</f>
        <v>0</v>
      </c>
      <c r="V599">
        <f>(BQ599+(U599+2*0.95*5.67E-8*(((BQ599+$B$7)+273)^4-(BQ599+273)^4)-44100*J599)/(1.84*29.3*R599+8*0.95*5.67E-8*(BQ599+273)^3))</f>
        <v>0</v>
      </c>
      <c r="W599">
        <f>($C$7*BR599+$D$7*BS599+$E$7*V599)</f>
        <v>0</v>
      </c>
      <c r="X599">
        <f>0.61365*exp(17.502*W599/(240.97+W599))</f>
        <v>0</v>
      </c>
      <c r="Y599">
        <f>(Z599/AA599*100)</f>
        <v>0</v>
      </c>
      <c r="Z599">
        <f>BJ599*(BO599+BP599)/1000</f>
        <v>0</v>
      </c>
      <c r="AA599">
        <f>0.61365*exp(17.502*BQ599/(240.97+BQ599))</f>
        <v>0</v>
      </c>
      <c r="AB599">
        <f>(X599-BJ599*(BO599+BP599)/1000)</f>
        <v>0</v>
      </c>
      <c r="AC599">
        <f>(-J599*44100)</f>
        <v>0</v>
      </c>
      <c r="AD599">
        <f>2*29.3*R599*0.92*(BQ599-W599)</f>
        <v>0</v>
      </c>
      <c r="AE599">
        <f>2*0.95*5.67E-8*(((BQ599+$B$7)+273)^4-(W599+273)^4)</f>
        <v>0</v>
      </c>
      <c r="AF599">
        <f>U599+AE599+AC599+AD599</f>
        <v>0</v>
      </c>
      <c r="AG599">
        <f>BN599*AU599*(BI599-BH599*(1000-AU599*BK599)/(1000-AU599*BJ599))/(100*BB599)</f>
        <v>0</v>
      </c>
      <c r="AH599">
        <f>1000*BN599*AU599*(BJ599-BK599)/(100*BB599*(1000-AU599*BJ599))</f>
        <v>0</v>
      </c>
      <c r="AI599">
        <f>(AJ599 - AK599 - BO599*1E3/(8.314*(BQ599+273.15)) * AM599/BN599 * AL599) * BN599/(100*BB599) * (1000 - BK599)/1000</f>
        <v>0</v>
      </c>
      <c r="AJ599">
        <v>178.797549545089</v>
      </c>
      <c r="AK599">
        <v>186.859339393939</v>
      </c>
      <c r="AL599">
        <v>-3.18149768954078</v>
      </c>
      <c r="AM599">
        <v>66.950256890022</v>
      </c>
      <c r="AN599">
        <f>(AP599 - AO599 + BO599*1E3/(8.314*(BQ599+273.15)) * AR599/BN599 * AQ599) * BN599/(100*BB599) * 1000/(1000 - AP599)</f>
        <v>0</v>
      </c>
      <c r="AO599">
        <v>21.4750198698249</v>
      </c>
      <c r="AP599">
        <v>24.9544202797203</v>
      </c>
      <c r="AQ599">
        <v>2.21578982360768e-05</v>
      </c>
      <c r="AR599">
        <v>78.8929793979058</v>
      </c>
      <c r="AS599">
        <v>100</v>
      </c>
      <c r="AT599">
        <v>20</v>
      </c>
      <c r="AU599">
        <f>IF(AS599*$H$13&gt;=AW599,1.0,(AW599/(AW599-AS599*$H$13)))</f>
        <v>0</v>
      </c>
      <c r="AV599">
        <f>(AU599-1)*100</f>
        <v>0</v>
      </c>
      <c r="AW599">
        <f>MAX(0,($B$13+$C$13*BV599)/(1+$D$13*BV599)*BO599/(BQ599+273)*$E$13)</f>
        <v>0</v>
      </c>
      <c r="AX599">
        <f>$B$11*BW599+$C$11*BX599+$F$11*CI599*(1-CL599)</f>
        <v>0</v>
      </c>
      <c r="AY599">
        <f>AX599*AZ599</f>
        <v>0</v>
      </c>
      <c r="AZ599">
        <f>($B$11*$D$9+$C$11*$D$9+$F$11*((CV599+CN599)/MAX(CV599+CN599+CW599, 0.1)*$I$9+CW599/MAX(CV599+CN599+CW599, 0.1)*$J$9))/($B$11+$C$11+$F$11)</f>
        <v>0</v>
      </c>
      <c r="BA599">
        <f>($B$11*$K$9+$C$11*$K$9+$F$11*((CV599+CN599)/MAX(CV599+CN599+CW599, 0.1)*$P$9+CW599/MAX(CV599+CN599+CW599, 0.1)*$Q$9))/($B$11+$C$11+$F$11)</f>
        <v>0</v>
      </c>
      <c r="BB599">
        <v>2.18</v>
      </c>
      <c r="BC599">
        <v>0.5</v>
      </c>
      <c r="BD599" t="s">
        <v>355</v>
      </c>
      <c r="BE599">
        <v>2</v>
      </c>
      <c r="BF599" t="b">
        <v>1</v>
      </c>
      <c r="BG599">
        <v>1656183072.5</v>
      </c>
      <c r="BH599">
        <v>203.923407407407</v>
      </c>
      <c r="BI599">
        <v>188.342111111111</v>
      </c>
      <c r="BJ599">
        <v>24.9430481481482</v>
      </c>
      <c r="BK599">
        <v>21.4695296296296</v>
      </c>
      <c r="BL599">
        <v>200.641259259259</v>
      </c>
      <c r="BM599">
        <v>24.6987777777778</v>
      </c>
      <c r="BN599">
        <v>500.027962962963</v>
      </c>
      <c r="BO599">
        <v>76.2965</v>
      </c>
      <c r="BP599">
        <v>0.100043092592593</v>
      </c>
      <c r="BQ599">
        <v>28.0821444444444</v>
      </c>
      <c r="BR599">
        <v>28.6795703703704</v>
      </c>
      <c r="BS599">
        <v>999.9</v>
      </c>
      <c r="BT599">
        <v>0</v>
      </c>
      <c r="BU599">
        <v>0</v>
      </c>
      <c r="BV599">
        <v>9994.1637037037</v>
      </c>
      <c r="BW599">
        <v>0</v>
      </c>
      <c r="BX599">
        <v>1496.25777777778</v>
      </c>
      <c r="BY599">
        <v>15.5812148148148</v>
      </c>
      <c r="BZ599">
        <v>209.139925925926</v>
      </c>
      <c r="CA599">
        <v>192.474296296296</v>
      </c>
      <c r="CB599">
        <v>3.47351333333333</v>
      </c>
      <c r="CC599">
        <v>188.342111111111</v>
      </c>
      <c r="CD599">
        <v>21.4695296296296</v>
      </c>
      <c r="CE599">
        <v>1.90306703703704</v>
      </c>
      <c r="CF599">
        <v>1.63805</v>
      </c>
      <c r="CG599">
        <v>16.6600962962963</v>
      </c>
      <c r="CH599">
        <v>14.3214851851852</v>
      </c>
      <c r="CI599">
        <v>2000.00407407407</v>
      </c>
      <c r="CJ599">
        <v>0.980003333333333</v>
      </c>
      <c r="CK599">
        <v>0.0199968888888889</v>
      </c>
      <c r="CL599">
        <v>0</v>
      </c>
      <c r="CM599">
        <v>2.47715925925926</v>
      </c>
      <c r="CN599">
        <v>0</v>
      </c>
      <c r="CO599">
        <v>6038.62185185185</v>
      </c>
      <c r="CP599">
        <v>16705.4444444444</v>
      </c>
      <c r="CQ599">
        <v>48.437</v>
      </c>
      <c r="CR599">
        <v>50.8703333333333</v>
      </c>
      <c r="CS599">
        <v>49.5252592592593</v>
      </c>
      <c r="CT599">
        <v>48.687</v>
      </c>
      <c r="CU599">
        <v>47.743</v>
      </c>
      <c r="CV599">
        <v>1960.0137037037</v>
      </c>
      <c r="CW599">
        <v>39.9903703703704</v>
      </c>
      <c r="CX599">
        <v>0</v>
      </c>
      <c r="CY599">
        <v>1656183079.2</v>
      </c>
      <c r="CZ599">
        <v>0</v>
      </c>
      <c r="DA599">
        <v>1656181403.6</v>
      </c>
      <c r="DB599" t="s">
        <v>1498</v>
      </c>
      <c r="DC599">
        <v>1656181403.6</v>
      </c>
      <c r="DD599">
        <v>1656181398.1</v>
      </c>
      <c r="DE599">
        <v>1</v>
      </c>
      <c r="DF599">
        <v>2.342</v>
      </c>
      <c r="DG599">
        <v>0.193</v>
      </c>
      <c r="DH599">
        <v>3.724</v>
      </c>
      <c r="DI599">
        <v>0.244</v>
      </c>
      <c r="DJ599">
        <v>420</v>
      </c>
      <c r="DK599">
        <v>22</v>
      </c>
      <c r="DL599">
        <v>0.28</v>
      </c>
      <c r="DM599">
        <v>0.02</v>
      </c>
      <c r="DN599">
        <v>14.986775</v>
      </c>
      <c r="DO599">
        <v>9.12273996247655</v>
      </c>
      <c r="DP599">
        <v>0.896198313921088</v>
      </c>
      <c r="DQ599">
        <v>0</v>
      </c>
      <c r="DR599">
        <v>3.475072</v>
      </c>
      <c r="DS599">
        <v>-0.0232662664165259</v>
      </c>
      <c r="DT599">
        <v>0.00359601738038066</v>
      </c>
      <c r="DU599">
        <v>1</v>
      </c>
      <c r="DV599">
        <v>1</v>
      </c>
      <c r="DW599">
        <v>2</v>
      </c>
      <c r="DX599" t="s">
        <v>375</v>
      </c>
      <c r="DY599">
        <v>2.7786</v>
      </c>
      <c r="DZ599">
        <v>2.71622</v>
      </c>
      <c r="EA599">
        <v>0.0365676</v>
      </c>
      <c r="EB599">
        <v>0.0340888</v>
      </c>
      <c r="EC599">
        <v>0.087707</v>
      </c>
      <c r="ED599">
        <v>0.078728</v>
      </c>
      <c r="EE599">
        <v>26579.8</v>
      </c>
      <c r="EF599">
        <v>23206</v>
      </c>
      <c r="EG599">
        <v>24745.3</v>
      </c>
      <c r="EH599">
        <v>23441.8</v>
      </c>
      <c r="EI599">
        <v>38650.9</v>
      </c>
      <c r="EJ599">
        <v>35809.3</v>
      </c>
      <c r="EK599">
        <v>44870</v>
      </c>
      <c r="EL599">
        <v>41906.5</v>
      </c>
      <c r="EM599">
        <v>1.49577</v>
      </c>
      <c r="EN599">
        <v>2.02198</v>
      </c>
      <c r="EO599">
        <v>-0.0259615</v>
      </c>
      <c r="EP599">
        <v>0</v>
      </c>
      <c r="EQ599">
        <v>29.1152</v>
      </c>
      <c r="ER599">
        <v>999.9</v>
      </c>
      <c r="ES599">
        <v>21.749</v>
      </c>
      <c r="ET599">
        <v>44.101</v>
      </c>
      <c r="EU599">
        <v>26.2273</v>
      </c>
      <c r="EV599">
        <v>53.6893</v>
      </c>
      <c r="EW599">
        <v>33.145</v>
      </c>
      <c r="EX599">
        <v>2</v>
      </c>
      <c r="EY599">
        <v>0.803557</v>
      </c>
      <c r="EZ599">
        <v>6.69389</v>
      </c>
      <c r="FA599">
        <v>20.1163</v>
      </c>
      <c r="FB599">
        <v>5.23226</v>
      </c>
      <c r="FC599">
        <v>11.9974</v>
      </c>
      <c r="FD599">
        <v>4.95465</v>
      </c>
      <c r="FE599">
        <v>3.30398</v>
      </c>
      <c r="FF599">
        <v>9999</v>
      </c>
      <c r="FG599">
        <v>314.5</v>
      </c>
      <c r="FH599">
        <v>4030.7</v>
      </c>
      <c r="FI599">
        <v>9999</v>
      </c>
      <c r="FJ599">
        <v>1.86813</v>
      </c>
      <c r="FK599">
        <v>1.86398</v>
      </c>
      <c r="FL599">
        <v>1.87127</v>
      </c>
      <c r="FM599">
        <v>1.86253</v>
      </c>
      <c r="FN599">
        <v>1.86188</v>
      </c>
      <c r="FO599">
        <v>1.86813</v>
      </c>
      <c r="FP599">
        <v>1.85834</v>
      </c>
      <c r="FQ599">
        <v>1.86447</v>
      </c>
      <c r="FR599">
        <v>5</v>
      </c>
      <c r="FS599">
        <v>0</v>
      </c>
      <c r="FT599">
        <v>0</v>
      </c>
      <c r="FU599">
        <v>0</v>
      </c>
      <c r="FV599" t="s">
        <v>358</v>
      </c>
      <c r="FW599" t="s">
        <v>359</v>
      </c>
      <c r="FX599" t="s">
        <v>360</v>
      </c>
      <c r="FY599" t="s">
        <v>360</v>
      </c>
      <c r="FZ599" t="s">
        <v>360</v>
      </c>
      <c r="GA599" t="s">
        <v>360</v>
      </c>
      <c r="GB599">
        <v>0</v>
      </c>
      <c r="GC599">
        <v>100</v>
      </c>
      <c r="GD599">
        <v>100</v>
      </c>
      <c r="GE599">
        <v>3.227</v>
      </c>
      <c r="GF599">
        <v>0.2443</v>
      </c>
      <c r="GG599">
        <v>2.73719946232396</v>
      </c>
      <c r="GH599">
        <v>0.00311535208462502</v>
      </c>
      <c r="GI599">
        <v>-2.16445174003142e-06</v>
      </c>
      <c r="GJ599">
        <v>9.0383515404126e-10</v>
      </c>
      <c r="GK599">
        <v>0.244264999999999</v>
      </c>
      <c r="GL599">
        <v>0</v>
      </c>
      <c r="GM599">
        <v>0</v>
      </c>
      <c r="GN599">
        <v>0</v>
      </c>
      <c r="GO599">
        <v>18</v>
      </c>
      <c r="GP599">
        <v>2154</v>
      </c>
      <c r="GQ599">
        <v>2</v>
      </c>
      <c r="GR599">
        <v>17</v>
      </c>
      <c r="GS599">
        <v>27.9</v>
      </c>
      <c r="GT599">
        <v>28</v>
      </c>
      <c r="GU599">
        <v>0.605469</v>
      </c>
      <c r="GV599">
        <v>2.47925</v>
      </c>
      <c r="GW599">
        <v>1.99829</v>
      </c>
      <c r="GX599">
        <v>2.65381</v>
      </c>
      <c r="GY599">
        <v>2.09351</v>
      </c>
      <c r="GZ599">
        <v>2.3645</v>
      </c>
      <c r="HA599">
        <v>47.6622</v>
      </c>
      <c r="HB599">
        <v>13.3265</v>
      </c>
      <c r="HC599">
        <v>18</v>
      </c>
      <c r="HD599">
        <v>327.347</v>
      </c>
      <c r="HE599">
        <v>667.799</v>
      </c>
      <c r="HF599">
        <v>23.003</v>
      </c>
      <c r="HG599">
        <v>37.3775</v>
      </c>
      <c r="HH599">
        <v>29.9997</v>
      </c>
      <c r="HI599">
        <v>37.2572</v>
      </c>
      <c r="HJ599">
        <v>37.2536</v>
      </c>
      <c r="HK599">
        <v>12.1504</v>
      </c>
      <c r="HL599">
        <v>1.75021</v>
      </c>
      <c r="HM599">
        <v>0</v>
      </c>
      <c r="HN599">
        <v>23</v>
      </c>
      <c r="HO599">
        <v>130.714</v>
      </c>
      <c r="HP599">
        <v>21.575</v>
      </c>
      <c r="HQ599">
        <v>94.8636</v>
      </c>
      <c r="HR599">
        <v>98.449</v>
      </c>
    </row>
    <row r="600" spans="1:226">
      <c r="A600">
        <v>584</v>
      </c>
      <c r="B600">
        <v>1656183085</v>
      </c>
      <c r="C600">
        <v>13288.5</v>
      </c>
      <c r="D600" t="s">
        <v>1533</v>
      </c>
      <c r="E600" t="s">
        <v>1534</v>
      </c>
      <c r="F600">
        <v>5</v>
      </c>
      <c r="G600" t="s">
        <v>1497</v>
      </c>
      <c r="H600" t="s">
        <v>354</v>
      </c>
      <c r="I600">
        <v>1656183077.21429</v>
      </c>
      <c r="J600">
        <f>(K600)/1000</f>
        <v>0</v>
      </c>
      <c r="K600">
        <f>IF(BF600, AN600, AH600)</f>
        <v>0</v>
      </c>
      <c r="L600">
        <f>IF(BF600, AI600, AG600)</f>
        <v>0</v>
      </c>
      <c r="M600">
        <f>BH600 - IF(AU600&gt;1, L600*BB600*100.0/(AW600*BV600), 0)</f>
        <v>0</v>
      </c>
      <c r="N600">
        <f>((T600-J600/2)*M600-L600)/(T600+J600/2)</f>
        <v>0</v>
      </c>
      <c r="O600">
        <f>N600*(BO600+BP600)/1000.0</f>
        <v>0</v>
      </c>
      <c r="P600">
        <f>(BH600 - IF(AU600&gt;1, L600*BB600*100.0/(AW600*BV600), 0))*(BO600+BP600)/1000.0</f>
        <v>0</v>
      </c>
      <c r="Q600">
        <f>2.0/((1/S600-1/R600)+SIGN(S600)*SQRT((1/S600-1/R600)*(1/S600-1/R600) + 4*BC600/((BC600+1)*(BC600+1))*(2*1/S600*1/R600-1/R600*1/R600)))</f>
        <v>0</v>
      </c>
      <c r="R600">
        <f>IF(LEFT(BD600,1)&lt;&gt;"0",IF(LEFT(BD600,1)="1",3.0,BE600),$D$5+$E$5*(BV600*BO600/($K$5*1000))+$F$5*(BV600*BO600/($K$5*1000))*MAX(MIN(BB600,$J$5),$I$5)*MAX(MIN(BB600,$J$5),$I$5)+$G$5*MAX(MIN(BB600,$J$5),$I$5)*(BV600*BO600/($K$5*1000))+$H$5*(BV600*BO600/($K$5*1000))*(BV600*BO600/($K$5*1000)))</f>
        <v>0</v>
      </c>
      <c r="S600">
        <f>J600*(1000-(1000*0.61365*exp(17.502*W600/(240.97+W600))/(BO600+BP600)+BJ600)/2)/(1000*0.61365*exp(17.502*W600/(240.97+W600))/(BO600+BP600)-BJ600)</f>
        <v>0</v>
      </c>
      <c r="T600">
        <f>1/((BC600+1)/(Q600/1.6)+1/(R600/1.37)) + BC600/((BC600+1)/(Q600/1.6) + BC600/(R600/1.37))</f>
        <v>0</v>
      </c>
      <c r="U600">
        <f>(AX600*BA600)</f>
        <v>0</v>
      </c>
      <c r="V600">
        <f>(BQ600+(U600+2*0.95*5.67E-8*(((BQ600+$B$7)+273)^4-(BQ600+273)^4)-44100*J600)/(1.84*29.3*R600+8*0.95*5.67E-8*(BQ600+273)^3))</f>
        <v>0</v>
      </c>
      <c r="W600">
        <f>($C$7*BR600+$D$7*BS600+$E$7*V600)</f>
        <v>0</v>
      </c>
      <c r="X600">
        <f>0.61365*exp(17.502*W600/(240.97+W600))</f>
        <v>0</v>
      </c>
      <c r="Y600">
        <f>(Z600/AA600*100)</f>
        <v>0</v>
      </c>
      <c r="Z600">
        <f>BJ600*(BO600+BP600)/1000</f>
        <v>0</v>
      </c>
      <c r="AA600">
        <f>0.61365*exp(17.502*BQ600/(240.97+BQ600))</f>
        <v>0</v>
      </c>
      <c r="AB600">
        <f>(X600-BJ600*(BO600+BP600)/1000)</f>
        <v>0</v>
      </c>
      <c r="AC600">
        <f>(-J600*44100)</f>
        <v>0</v>
      </c>
      <c r="AD600">
        <f>2*29.3*R600*0.92*(BQ600-W600)</f>
        <v>0</v>
      </c>
      <c r="AE600">
        <f>2*0.95*5.67E-8*(((BQ600+$B$7)+273)^4-(W600+273)^4)</f>
        <v>0</v>
      </c>
      <c r="AF600">
        <f>U600+AE600+AC600+AD600</f>
        <v>0</v>
      </c>
      <c r="AG600">
        <f>BN600*AU600*(BI600-BH600*(1000-AU600*BK600)/(1000-AU600*BJ600))/(100*BB600)</f>
        <v>0</v>
      </c>
      <c r="AH600">
        <f>1000*BN600*AU600*(BJ600-BK600)/(100*BB600*(1000-AU600*BJ600))</f>
        <v>0</v>
      </c>
      <c r="AI600">
        <f>(AJ600 - AK600 - BO600*1E3/(8.314*(BQ600+273.15)) * AM600/BN600 * AL600) * BN600/(100*BB600) * (1000 - BK600)/1000</f>
        <v>0</v>
      </c>
      <c r="AJ600">
        <v>161.994207441426</v>
      </c>
      <c r="AK600">
        <v>170.992351515152</v>
      </c>
      <c r="AL600">
        <v>-3.17849254998189</v>
      </c>
      <c r="AM600">
        <v>66.950256890022</v>
      </c>
      <c r="AN600">
        <f>(AP600 - AO600 + BO600*1E3/(8.314*(BQ600+273.15)) * AR600/BN600 * AQ600) * BN600/(100*BB600) * 1000/(1000 - AP600)</f>
        <v>0</v>
      </c>
      <c r="AO600">
        <v>21.4803973337437</v>
      </c>
      <c r="AP600">
        <v>24.9630979020979</v>
      </c>
      <c r="AQ600">
        <v>4.31497360920555e-05</v>
      </c>
      <c r="AR600">
        <v>78.8929793979058</v>
      </c>
      <c r="AS600">
        <v>100</v>
      </c>
      <c r="AT600">
        <v>20</v>
      </c>
      <c r="AU600">
        <f>IF(AS600*$H$13&gt;=AW600,1.0,(AW600/(AW600-AS600*$H$13)))</f>
        <v>0</v>
      </c>
      <c r="AV600">
        <f>(AU600-1)*100</f>
        <v>0</v>
      </c>
      <c r="AW600">
        <f>MAX(0,($B$13+$C$13*BV600)/(1+$D$13*BV600)*BO600/(BQ600+273)*$E$13)</f>
        <v>0</v>
      </c>
      <c r="AX600">
        <f>$B$11*BW600+$C$11*BX600+$F$11*CI600*(1-CL600)</f>
        <v>0</v>
      </c>
      <c r="AY600">
        <f>AX600*AZ600</f>
        <v>0</v>
      </c>
      <c r="AZ600">
        <f>($B$11*$D$9+$C$11*$D$9+$F$11*((CV600+CN600)/MAX(CV600+CN600+CW600, 0.1)*$I$9+CW600/MAX(CV600+CN600+CW600, 0.1)*$J$9))/($B$11+$C$11+$F$11)</f>
        <v>0</v>
      </c>
      <c r="BA600">
        <f>($B$11*$K$9+$C$11*$K$9+$F$11*((CV600+CN600)/MAX(CV600+CN600+CW600, 0.1)*$P$9+CW600/MAX(CV600+CN600+CW600, 0.1)*$Q$9))/($B$11+$C$11+$F$11)</f>
        <v>0</v>
      </c>
      <c r="BB600">
        <v>2.18</v>
      </c>
      <c r="BC600">
        <v>0.5</v>
      </c>
      <c r="BD600" t="s">
        <v>355</v>
      </c>
      <c r="BE600">
        <v>2</v>
      </c>
      <c r="BF600" t="b">
        <v>1</v>
      </c>
      <c r="BG600">
        <v>1656183077.21429</v>
      </c>
      <c r="BH600">
        <v>189.285964285714</v>
      </c>
      <c r="BI600">
        <v>173.006071428571</v>
      </c>
      <c r="BJ600">
        <v>24.9507178571429</v>
      </c>
      <c r="BK600">
        <v>21.4760607142857</v>
      </c>
      <c r="BL600">
        <v>186.038678571429</v>
      </c>
      <c r="BM600">
        <v>24.7064428571429</v>
      </c>
      <c r="BN600">
        <v>500.008714285714</v>
      </c>
      <c r="BO600">
        <v>76.29525</v>
      </c>
      <c r="BP600">
        <v>0.0999991</v>
      </c>
      <c r="BQ600">
        <v>28.0846714285714</v>
      </c>
      <c r="BR600">
        <v>28.6792214285714</v>
      </c>
      <c r="BS600">
        <v>999.9</v>
      </c>
      <c r="BT600">
        <v>0</v>
      </c>
      <c r="BU600">
        <v>0</v>
      </c>
      <c r="BV600">
        <v>9990.71142857143</v>
      </c>
      <c r="BW600">
        <v>0</v>
      </c>
      <c r="BX600">
        <v>1185.07146428571</v>
      </c>
      <c r="BY600">
        <v>16.2799821428571</v>
      </c>
      <c r="BZ600">
        <v>194.129642857143</v>
      </c>
      <c r="CA600">
        <v>176.802892857143</v>
      </c>
      <c r="CB600">
        <v>3.47464607142857</v>
      </c>
      <c r="CC600">
        <v>173.006071428571</v>
      </c>
      <c r="CD600">
        <v>21.4760607142857</v>
      </c>
      <c r="CE600">
        <v>1.90362107142857</v>
      </c>
      <c r="CF600">
        <v>1.63852178571429</v>
      </c>
      <c r="CG600">
        <v>16.664675</v>
      </c>
      <c r="CH600">
        <v>14.3259357142857</v>
      </c>
      <c r="CI600">
        <v>2000.0125</v>
      </c>
      <c r="CJ600">
        <v>0.980003464285714</v>
      </c>
      <c r="CK600">
        <v>0.0199967535714286</v>
      </c>
      <c r="CL600">
        <v>0</v>
      </c>
      <c r="CM600">
        <v>2.50987857142857</v>
      </c>
      <c r="CN600">
        <v>0</v>
      </c>
      <c r="CO600">
        <v>6018.70214285714</v>
      </c>
      <c r="CP600">
        <v>16705.525</v>
      </c>
      <c r="CQ600">
        <v>48.437</v>
      </c>
      <c r="CR600">
        <v>50.85925</v>
      </c>
      <c r="CS600">
        <v>49.5177142857143</v>
      </c>
      <c r="CT600">
        <v>48.687</v>
      </c>
      <c r="CU600">
        <v>47.74325</v>
      </c>
      <c r="CV600">
        <v>1960.02214285714</v>
      </c>
      <c r="CW600">
        <v>39.9903571428571</v>
      </c>
      <c r="CX600">
        <v>0</v>
      </c>
      <c r="CY600">
        <v>1656183084</v>
      </c>
      <c r="CZ600">
        <v>0</v>
      </c>
      <c r="DA600">
        <v>1656181403.6</v>
      </c>
      <c r="DB600" t="s">
        <v>1498</v>
      </c>
      <c r="DC600">
        <v>1656181403.6</v>
      </c>
      <c r="DD600">
        <v>1656181398.1</v>
      </c>
      <c r="DE600">
        <v>1</v>
      </c>
      <c r="DF600">
        <v>2.342</v>
      </c>
      <c r="DG600">
        <v>0.193</v>
      </c>
      <c r="DH600">
        <v>3.724</v>
      </c>
      <c r="DI600">
        <v>0.244</v>
      </c>
      <c r="DJ600">
        <v>420</v>
      </c>
      <c r="DK600">
        <v>22</v>
      </c>
      <c r="DL600">
        <v>0.28</v>
      </c>
      <c r="DM600">
        <v>0.02</v>
      </c>
      <c r="DN600">
        <v>15.8003575</v>
      </c>
      <c r="DO600">
        <v>8.42049793621008</v>
      </c>
      <c r="DP600">
        <v>0.819573012271482</v>
      </c>
      <c r="DQ600">
        <v>0</v>
      </c>
      <c r="DR600">
        <v>3.47439725</v>
      </c>
      <c r="DS600">
        <v>0.0122052157598489</v>
      </c>
      <c r="DT600">
        <v>0.00266277485670493</v>
      </c>
      <c r="DU600">
        <v>1</v>
      </c>
      <c r="DV600">
        <v>1</v>
      </c>
      <c r="DW600">
        <v>2</v>
      </c>
      <c r="DX600" t="s">
        <v>375</v>
      </c>
      <c r="DY600">
        <v>2.77882</v>
      </c>
      <c r="DZ600">
        <v>2.71631</v>
      </c>
      <c r="EA600">
        <v>0.033636</v>
      </c>
      <c r="EB600">
        <v>0.0308953</v>
      </c>
      <c r="EC600">
        <v>0.0877275</v>
      </c>
      <c r="ED600">
        <v>0.0787447</v>
      </c>
      <c r="EE600">
        <v>26660.9</v>
      </c>
      <c r="EF600">
        <v>23282.8</v>
      </c>
      <c r="EG600">
        <v>24745.5</v>
      </c>
      <c r="EH600">
        <v>23441.9</v>
      </c>
      <c r="EI600">
        <v>38650.2</v>
      </c>
      <c r="EJ600">
        <v>35809.1</v>
      </c>
      <c r="EK600">
        <v>44870.2</v>
      </c>
      <c r="EL600">
        <v>41907.1</v>
      </c>
      <c r="EM600">
        <v>1.49542</v>
      </c>
      <c r="EN600">
        <v>2.0217</v>
      </c>
      <c r="EO600">
        <v>-0.0276752</v>
      </c>
      <c r="EP600">
        <v>0</v>
      </c>
      <c r="EQ600">
        <v>29.1283</v>
      </c>
      <c r="ER600">
        <v>999.9</v>
      </c>
      <c r="ES600">
        <v>21.749</v>
      </c>
      <c r="ET600">
        <v>44.112</v>
      </c>
      <c r="EU600">
        <v>26.241</v>
      </c>
      <c r="EV600">
        <v>53.7893</v>
      </c>
      <c r="EW600">
        <v>33.0489</v>
      </c>
      <c r="EX600">
        <v>2</v>
      </c>
      <c r="EY600">
        <v>0.803491</v>
      </c>
      <c r="EZ600">
        <v>6.71264</v>
      </c>
      <c r="FA600">
        <v>20.1159</v>
      </c>
      <c r="FB600">
        <v>5.23286</v>
      </c>
      <c r="FC600">
        <v>11.9977</v>
      </c>
      <c r="FD600">
        <v>4.95475</v>
      </c>
      <c r="FE600">
        <v>3.30387</v>
      </c>
      <c r="FF600">
        <v>9999</v>
      </c>
      <c r="FG600">
        <v>314.6</v>
      </c>
      <c r="FH600">
        <v>4031</v>
      </c>
      <c r="FI600">
        <v>9999</v>
      </c>
      <c r="FJ600">
        <v>1.86813</v>
      </c>
      <c r="FK600">
        <v>1.86398</v>
      </c>
      <c r="FL600">
        <v>1.87125</v>
      </c>
      <c r="FM600">
        <v>1.86254</v>
      </c>
      <c r="FN600">
        <v>1.86188</v>
      </c>
      <c r="FO600">
        <v>1.86813</v>
      </c>
      <c r="FP600">
        <v>1.85834</v>
      </c>
      <c r="FQ600">
        <v>1.86447</v>
      </c>
      <c r="FR600">
        <v>5</v>
      </c>
      <c r="FS600">
        <v>0</v>
      </c>
      <c r="FT600">
        <v>0</v>
      </c>
      <c r="FU600">
        <v>0</v>
      </c>
      <c r="FV600" t="s">
        <v>358</v>
      </c>
      <c r="FW600" t="s">
        <v>359</v>
      </c>
      <c r="FX600" t="s">
        <v>360</v>
      </c>
      <c r="FY600" t="s">
        <v>360</v>
      </c>
      <c r="FZ600" t="s">
        <v>360</v>
      </c>
      <c r="GA600" t="s">
        <v>360</v>
      </c>
      <c r="GB600">
        <v>0</v>
      </c>
      <c r="GC600">
        <v>100</v>
      </c>
      <c r="GD600">
        <v>100</v>
      </c>
      <c r="GE600">
        <v>3.188</v>
      </c>
      <c r="GF600">
        <v>0.2443</v>
      </c>
      <c r="GG600">
        <v>2.73719946232396</v>
      </c>
      <c r="GH600">
        <v>0.00311535208462502</v>
      </c>
      <c r="GI600">
        <v>-2.16445174003142e-06</v>
      </c>
      <c r="GJ600">
        <v>9.0383515404126e-10</v>
      </c>
      <c r="GK600">
        <v>0.244264999999999</v>
      </c>
      <c r="GL600">
        <v>0</v>
      </c>
      <c r="GM600">
        <v>0</v>
      </c>
      <c r="GN600">
        <v>0</v>
      </c>
      <c r="GO600">
        <v>18</v>
      </c>
      <c r="GP600">
        <v>2154</v>
      </c>
      <c r="GQ600">
        <v>2</v>
      </c>
      <c r="GR600">
        <v>17</v>
      </c>
      <c r="GS600">
        <v>28</v>
      </c>
      <c r="GT600">
        <v>28.1</v>
      </c>
      <c r="GU600">
        <v>0.554199</v>
      </c>
      <c r="GV600">
        <v>2.46094</v>
      </c>
      <c r="GW600">
        <v>1.99829</v>
      </c>
      <c r="GX600">
        <v>2.65503</v>
      </c>
      <c r="GY600">
        <v>2.09351</v>
      </c>
      <c r="GZ600">
        <v>2.43652</v>
      </c>
      <c r="HA600">
        <v>47.6321</v>
      </c>
      <c r="HB600">
        <v>13.3352</v>
      </c>
      <c r="HC600">
        <v>18</v>
      </c>
      <c r="HD600">
        <v>327.155</v>
      </c>
      <c r="HE600">
        <v>667.513</v>
      </c>
      <c r="HF600">
        <v>23.0036</v>
      </c>
      <c r="HG600">
        <v>37.3713</v>
      </c>
      <c r="HH600">
        <v>29.9998</v>
      </c>
      <c r="HI600">
        <v>37.2528</v>
      </c>
      <c r="HJ600">
        <v>37.2493</v>
      </c>
      <c r="HK600">
        <v>11.1216</v>
      </c>
      <c r="HL600">
        <v>1.75021</v>
      </c>
      <c r="HM600">
        <v>0</v>
      </c>
      <c r="HN600">
        <v>23</v>
      </c>
      <c r="HO600">
        <v>117.268</v>
      </c>
      <c r="HP600">
        <v>21.5722</v>
      </c>
      <c r="HQ600">
        <v>94.8642</v>
      </c>
      <c r="HR600">
        <v>98.45</v>
      </c>
    </row>
    <row r="601" spans="1:226">
      <c r="A601">
        <v>585</v>
      </c>
      <c r="B601">
        <v>1656183090</v>
      </c>
      <c r="C601">
        <v>13293.5</v>
      </c>
      <c r="D601" t="s">
        <v>1535</v>
      </c>
      <c r="E601" t="s">
        <v>1536</v>
      </c>
      <c r="F601">
        <v>5</v>
      </c>
      <c r="G601" t="s">
        <v>1497</v>
      </c>
      <c r="H601" t="s">
        <v>354</v>
      </c>
      <c r="I601">
        <v>1656183082.5</v>
      </c>
      <c r="J601">
        <f>(K601)/1000</f>
        <v>0</v>
      </c>
      <c r="K601">
        <f>IF(BF601, AN601, AH601)</f>
        <v>0</v>
      </c>
      <c r="L601">
        <f>IF(BF601, AI601, AG601)</f>
        <v>0</v>
      </c>
      <c r="M601">
        <f>BH601 - IF(AU601&gt;1, L601*BB601*100.0/(AW601*BV601), 0)</f>
        <v>0</v>
      </c>
      <c r="N601">
        <f>((T601-J601/2)*M601-L601)/(T601+J601/2)</f>
        <v>0</v>
      </c>
      <c r="O601">
        <f>N601*(BO601+BP601)/1000.0</f>
        <v>0</v>
      </c>
      <c r="P601">
        <f>(BH601 - IF(AU601&gt;1, L601*BB601*100.0/(AW601*BV601), 0))*(BO601+BP601)/1000.0</f>
        <v>0</v>
      </c>
      <c r="Q601">
        <f>2.0/((1/S601-1/R601)+SIGN(S601)*SQRT((1/S601-1/R601)*(1/S601-1/R601) + 4*BC601/((BC601+1)*(BC601+1))*(2*1/S601*1/R601-1/R601*1/R601)))</f>
        <v>0</v>
      </c>
      <c r="R601">
        <f>IF(LEFT(BD601,1)&lt;&gt;"0",IF(LEFT(BD601,1)="1",3.0,BE601),$D$5+$E$5*(BV601*BO601/($K$5*1000))+$F$5*(BV601*BO601/($K$5*1000))*MAX(MIN(BB601,$J$5),$I$5)*MAX(MIN(BB601,$J$5),$I$5)+$G$5*MAX(MIN(BB601,$J$5),$I$5)*(BV601*BO601/($K$5*1000))+$H$5*(BV601*BO601/($K$5*1000))*(BV601*BO601/($K$5*1000)))</f>
        <v>0</v>
      </c>
      <c r="S601">
        <f>J601*(1000-(1000*0.61365*exp(17.502*W601/(240.97+W601))/(BO601+BP601)+BJ601)/2)/(1000*0.61365*exp(17.502*W601/(240.97+W601))/(BO601+BP601)-BJ601)</f>
        <v>0</v>
      </c>
      <c r="T601">
        <f>1/((BC601+1)/(Q601/1.6)+1/(R601/1.37)) + BC601/((BC601+1)/(Q601/1.6) + BC601/(R601/1.37))</f>
        <v>0</v>
      </c>
      <c r="U601">
        <f>(AX601*BA601)</f>
        <v>0</v>
      </c>
      <c r="V601">
        <f>(BQ601+(U601+2*0.95*5.67E-8*(((BQ601+$B$7)+273)^4-(BQ601+273)^4)-44100*J601)/(1.84*29.3*R601+8*0.95*5.67E-8*(BQ601+273)^3))</f>
        <v>0</v>
      </c>
      <c r="W601">
        <f>($C$7*BR601+$D$7*BS601+$E$7*V601)</f>
        <v>0</v>
      </c>
      <c r="X601">
        <f>0.61365*exp(17.502*W601/(240.97+W601))</f>
        <v>0</v>
      </c>
      <c r="Y601">
        <f>(Z601/AA601*100)</f>
        <v>0</v>
      </c>
      <c r="Z601">
        <f>BJ601*(BO601+BP601)/1000</f>
        <v>0</v>
      </c>
      <c r="AA601">
        <f>0.61365*exp(17.502*BQ601/(240.97+BQ601))</f>
        <v>0</v>
      </c>
      <c r="AB601">
        <f>(X601-BJ601*(BO601+BP601)/1000)</f>
        <v>0</v>
      </c>
      <c r="AC601">
        <f>(-J601*44100)</f>
        <v>0</v>
      </c>
      <c r="AD601">
        <f>2*29.3*R601*0.92*(BQ601-W601)</f>
        <v>0</v>
      </c>
      <c r="AE601">
        <f>2*0.95*5.67E-8*(((BQ601+$B$7)+273)^4-(W601+273)^4)</f>
        <v>0</v>
      </c>
      <c r="AF601">
        <f>U601+AE601+AC601+AD601</f>
        <v>0</v>
      </c>
      <c r="AG601">
        <f>BN601*AU601*(BI601-BH601*(1000-AU601*BK601)/(1000-AU601*BJ601))/(100*BB601)</f>
        <v>0</v>
      </c>
      <c r="AH601">
        <f>1000*BN601*AU601*(BJ601-BK601)/(100*BB601*(1000-AU601*BJ601))</f>
        <v>0</v>
      </c>
      <c r="AI601">
        <f>(AJ601 - AK601 - BO601*1E3/(8.314*(BQ601+273.15)) * AM601/BN601 * AL601) * BN601/(100*BB601) * (1000 - BK601)/1000</f>
        <v>0</v>
      </c>
      <c r="AJ601">
        <v>145.151456641055</v>
      </c>
      <c r="AK601">
        <v>154.992260606061</v>
      </c>
      <c r="AL601">
        <v>-3.20752369703225</v>
      </c>
      <c r="AM601">
        <v>66.950256890022</v>
      </c>
      <c r="AN601">
        <f>(AP601 - AO601 + BO601*1E3/(8.314*(BQ601+273.15)) * AR601/BN601 * AQ601) * BN601/(100*BB601) * 1000/(1000 - AP601)</f>
        <v>0</v>
      </c>
      <c r="AO601">
        <v>21.4840328879162</v>
      </c>
      <c r="AP601">
        <v>24.9714104895105</v>
      </c>
      <c r="AQ601">
        <v>2.28418717690804e-05</v>
      </c>
      <c r="AR601">
        <v>78.8929793979058</v>
      </c>
      <c r="AS601">
        <v>100</v>
      </c>
      <c r="AT601">
        <v>20</v>
      </c>
      <c r="AU601">
        <f>IF(AS601*$H$13&gt;=AW601,1.0,(AW601/(AW601-AS601*$H$13)))</f>
        <v>0</v>
      </c>
      <c r="AV601">
        <f>(AU601-1)*100</f>
        <v>0</v>
      </c>
      <c r="AW601">
        <f>MAX(0,($B$13+$C$13*BV601)/(1+$D$13*BV601)*BO601/(BQ601+273)*$E$13)</f>
        <v>0</v>
      </c>
      <c r="AX601">
        <f>$B$11*BW601+$C$11*BX601+$F$11*CI601*(1-CL601)</f>
        <v>0</v>
      </c>
      <c r="AY601">
        <f>AX601*AZ601</f>
        <v>0</v>
      </c>
      <c r="AZ601">
        <f>($B$11*$D$9+$C$11*$D$9+$F$11*((CV601+CN601)/MAX(CV601+CN601+CW601, 0.1)*$I$9+CW601/MAX(CV601+CN601+CW601, 0.1)*$J$9))/($B$11+$C$11+$F$11)</f>
        <v>0</v>
      </c>
      <c r="BA601">
        <f>($B$11*$K$9+$C$11*$K$9+$F$11*((CV601+CN601)/MAX(CV601+CN601+CW601, 0.1)*$P$9+CW601/MAX(CV601+CN601+CW601, 0.1)*$Q$9))/($B$11+$C$11+$F$11)</f>
        <v>0</v>
      </c>
      <c r="BB601">
        <v>2.18</v>
      </c>
      <c r="BC601">
        <v>0.5</v>
      </c>
      <c r="BD601" t="s">
        <v>355</v>
      </c>
      <c r="BE601">
        <v>2</v>
      </c>
      <c r="BF601" t="b">
        <v>1</v>
      </c>
      <c r="BG601">
        <v>1656183082.5</v>
      </c>
      <c r="BH601">
        <v>172.897333333333</v>
      </c>
      <c r="BI601">
        <v>155.711407407407</v>
      </c>
      <c r="BJ601">
        <v>24.9595555555556</v>
      </c>
      <c r="BK601">
        <v>21.480662962963</v>
      </c>
      <c r="BL601">
        <v>169.689814814815</v>
      </c>
      <c r="BM601">
        <v>24.7152851851852</v>
      </c>
      <c r="BN601">
        <v>500.004481481481</v>
      </c>
      <c r="BO601">
        <v>76.2942037037037</v>
      </c>
      <c r="BP601">
        <v>0.0999944814814815</v>
      </c>
      <c r="BQ601">
        <v>28.0880407407407</v>
      </c>
      <c r="BR601">
        <v>28.6853074074074</v>
      </c>
      <c r="BS601">
        <v>999.9</v>
      </c>
      <c r="BT601">
        <v>0</v>
      </c>
      <c r="BU601">
        <v>0</v>
      </c>
      <c r="BV601">
        <v>9992.55444444444</v>
      </c>
      <c r="BW601">
        <v>0</v>
      </c>
      <c r="BX601">
        <v>1022.36096296296</v>
      </c>
      <c r="BY601">
        <v>17.186137037037</v>
      </c>
      <c r="BZ601">
        <v>177.323333333333</v>
      </c>
      <c r="CA601">
        <v>159.129407407407</v>
      </c>
      <c r="CB601">
        <v>3.47888888888889</v>
      </c>
      <c r="CC601">
        <v>155.711407407407</v>
      </c>
      <c r="CD601">
        <v>21.480662962963</v>
      </c>
      <c r="CE601">
        <v>1.90426888888889</v>
      </c>
      <c r="CF601">
        <v>1.63885</v>
      </c>
      <c r="CG601">
        <v>16.6700296296296</v>
      </c>
      <c r="CH601">
        <v>14.3290222222222</v>
      </c>
      <c r="CI601">
        <v>2000.00888888889</v>
      </c>
      <c r="CJ601">
        <v>0.980003555555556</v>
      </c>
      <c r="CK601">
        <v>0.0199966592592593</v>
      </c>
      <c r="CL601">
        <v>0</v>
      </c>
      <c r="CM601">
        <v>2.5091962962963</v>
      </c>
      <c r="CN601">
        <v>0</v>
      </c>
      <c r="CO601">
        <v>6010.38185185185</v>
      </c>
      <c r="CP601">
        <v>16705.4925925926</v>
      </c>
      <c r="CQ601">
        <v>48.437</v>
      </c>
      <c r="CR601">
        <v>50.84</v>
      </c>
      <c r="CS601">
        <v>49.5068888888889</v>
      </c>
      <c r="CT601">
        <v>48.6916666666666</v>
      </c>
      <c r="CU601">
        <v>47.743</v>
      </c>
      <c r="CV601">
        <v>1960.01888888889</v>
      </c>
      <c r="CW601">
        <v>39.99</v>
      </c>
      <c r="CX601">
        <v>0</v>
      </c>
      <c r="CY601">
        <v>1656183089.4</v>
      </c>
      <c r="CZ601">
        <v>0</v>
      </c>
      <c r="DA601">
        <v>1656181403.6</v>
      </c>
      <c r="DB601" t="s">
        <v>1498</v>
      </c>
      <c r="DC601">
        <v>1656181403.6</v>
      </c>
      <c r="DD601">
        <v>1656181398.1</v>
      </c>
      <c r="DE601">
        <v>1</v>
      </c>
      <c r="DF601">
        <v>2.342</v>
      </c>
      <c r="DG601">
        <v>0.193</v>
      </c>
      <c r="DH601">
        <v>3.724</v>
      </c>
      <c r="DI601">
        <v>0.244</v>
      </c>
      <c r="DJ601">
        <v>420</v>
      </c>
      <c r="DK601">
        <v>22</v>
      </c>
      <c r="DL601">
        <v>0.28</v>
      </c>
      <c r="DM601">
        <v>0.02</v>
      </c>
      <c r="DN601">
        <v>16.5705075</v>
      </c>
      <c r="DO601">
        <v>10.2538007504691</v>
      </c>
      <c r="DP601">
        <v>0.992392823781868</v>
      </c>
      <c r="DQ601">
        <v>0</v>
      </c>
      <c r="DR601">
        <v>3.47606875</v>
      </c>
      <c r="DS601">
        <v>0.041758536585358</v>
      </c>
      <c r="DT601">
        <v>0.00426187997689985</v>
      </c>
      <c r="DU601">
        <v>1</v>
      </c>
      <c r="DV601">
        <v>1</v>
      </c>
      <c r="DW601">
        <v>2</v>
      </c>
      <c r="DX601" t="s">
        <v>375</v>
      </c>
      <c r="DY601">
        <v>2.77887</v>
      </c>
      <c r="DZ601">
        <v>2.71658</v>
      </c>
      <c r="EA601">
        <v>0.0306263</v>
      </c>
      <c r="EB601">
        <v>0.0276724</v>
      </c>
      <c r="EC601">
        <v>0.0877513</v>
      </c>
      <c r="ED601">
        <v>0.0787498</v>
      </c>
      <c r="EE601">
        <v>26744.3</v>
      </c>
      <c r="EF601">
        <v>23360.6</v>
      </c>
      <c r="EG601">
        <v>24746</v>
      </c>
      <c r="EH601">
        <v>23442.3</v>
      </c>
      <c r="EI601">
        <v>38650.1</v>
      </c>
      <c r="EJ601">
        <v>35809.3</v>
      </c>
      <c r="EK601">
        <v>44871.3</v>
      </c>
      <c r="EL601">
        <v>41907.7</v>
      </c>
      <c r="EM601">
        <v>1.49567</v>
      </c>
      <c r="EN601">
        <v>2.02167</v>
      </c>
      <c r="EO601">
        <v>-0.0275448</v>
      </c>
      <c r="EP601">
        <v>0</v>
      </c>
      <c r="EQ601">
        <v>29.1379</v>
      </c>
      <c r="ER601">
        <v>999.9</v>
      </c>
      <c r="ES601">
        <v>21.725</v>
      </c>
      <c r="ET601">
        <v>44.112</v>
      </c>
      <c r="EU601">
        <v>26.2137</v>
      </c>
      <c r="EV601">
        <v>53.6793</v>
      </c>
      <c r="EW601">
        <v>33.0489</v>
      </c>
      <c r="EX601">
        <v>2</v>
      </c>
      <c r="EY601">
        <v>0.802927</v>
      </c>
      <c r="EZ601">
        <v>6.73043</v>
      </c>
      <c r="FA601">
        <v>20.1151</v>
      </c>
      <c r="FB601">
        <v>5.23301</v>
      </c>
      <c r="FC601">
        <v>11.998</v>
      </c>
      <c r="FD601">
        <v>4.9549</v>
      </c>
      <c r="FE601">
        <v>3.304</v>
      </c>
      <c r="FF601">
        <v>9999</v>
      </c>
      <c r="FG601">
        <v>314.6</v>
      </c>
      <c r="FH601">
        <v>4031</v>
      </c>
      <c r="FI601">
        <v>9999</v>
      </c>
      <c r="FJ601">
        <v>1.86813</v>
      </c>
      <c r="FK601">
        <v>1.86398</v>
      </c>
      <c r="FL601">
        <v>1.87125</v>
      </c>
      <c r="FM601">
        <v>1.86253</v>
      </c>
      <c r="FN601">
        <v>1.86188</v>
      </c>
      <c r="FO601">
        <v>1.86813</v>
      </c>
      <c r="FP601">
        <v>1.85831</v>
      </c>
      <c r="FQ601">
        <v>1.86447</v>
      </c>
      <c r="FR601">
        <v>5</v>
      </c>
      <c r="FS601">
        <v>0</v>
      </c>
      <c r="FT601">
        <v>0</v>
      </c>
      <c r="FU601">
        <v>0</v>
      </c>
      <c r="FV601" t="s">
        <v>358</v>
      </c>
      <c r="FW601" t="s">
        <v>359</v>
      </c>
      <c r="FX601" t="s">
        <v>360</v>
      </c>
      <c r="FY601" t="s">
        <v>360</v>
      </c>
      <c r="FZ601" t="s">
        <v>360</v>
      </c>
      <c r="GA601" t="s">
        <v>360</v>
      </c>
      <c r="GB601">
        <v>0</v>
      </c>
      <c r="GC601">
        <v>100</v>
      </c>
      <c r="GD601">
        <v>100</v>
      </c>
      <c r="GE601">
        <v>3.15</v>
      </c>
      <c r="GF601">
        <v>0.2442</v>
      </c>
      <c r="GG601">
        <v>2.73719946232396</v>
      </c>
      <c r="GH601">
        <v>0.00311535208462502</v>
      </c>
      <c r="GI601">
        <v>-2.16445174003142e-06</v>
      </c>
      <c r="GJ601">
        <v>9.0383515404126e-10</v>
      </c>
      <c r="GK601">
        <v>0.244264999999999</v>
      </c>
      <c r="GL601">
        <v>0</v>
      </c>
      <c r="GM601">
        <v>0</v>
      </c>
      <c r="GN601">
        <v>0</v>
      </c>
      <c r="GO601">
        <v>18</v>
      </c>
      <c r="GP601">
        <v>2154</v>
      </c>
      <c r="GQ601">
        <v>2</v>
      </c>
      <c r="GR601">
        <v>17</v>
      </c>
      <c r="GS601">
        <v>28.1</v>
      </c>
      <c r="GT601">
        <v>28.2</v>
      </c>
      <c r="GU601">
        <v>0.505371</v>
      </c>
      <c r="GV601">
        <v>2.4646</v>
      </c>
      <c r="GW601">
        <v>1.99829</v>
      </c>
      <c r="GX601">
        <v>2.65381</v>
      </c>
      <c r="GY601">
        <v>2.09351</v>
      </c>
      <c r="GZ601">
        <v>2.44263</v>
      </c>
      <c r="HA601">
        <v>47.6321</v>
      </c>
      <c r="HB601">
        <v>13.3352</v>
      </c>
      <c r="HC601">
        <v>18</v>
      </c>
      <c r="HD601">
        <v>327.26</v>
      </c>
      <c r="HE601">
        <v>667.441</v>
      </c>
      <c r="HF601">
        <v>23.0037</v>
      </c>
      <c r="HG601">
        <v>37.3671</v>
      </c>
      <c r="HH601">
        <v>29.9998</v>
      </c>
      <c r="HI601">
        <v>37.2486</v>
      </c>
      <c r="HJ601">
        <v>37.2443</v>
      </c>
      <c r="HK601">
        <v>10.1514</v>
      </c>
      <c r="HL601">
        <v>1.47254</v>
      </c>
      <c r="HM601">
        <v>0</v>
      </c>
      <c r="HN601">
        <v>23</v>
      </c>
      <c r="HO601">
        <v>97.1204</v>
      </c>
      <c r="HP601">
        <v>21.5668</v>
      </c>
      <c r="HQ601">
        <v>94.8664</v>
      </c>
      <c r="HR601">
        <v>98.4516</v>
      </c>
    </row>
    <row r="602" spans="1:226">
      <c r="A602">
        <v>586</v>
      </c>
      <c r="B602">
        <v>1656183095</v>
      </c>
      <c r="C602">
        <v>13298.5</v>
      </c>
      <c r="D602" t="s">
        <v>1537</v>
      </c>
      <c r="E602" t="s">
        <v>1538</v>
      </c>
      <c r="F602">
        <v>5</v>
      </c>
      <c r="G602" t="s">
        <v>1497</v>
      </c>
      <c r="H602" t="s">
        <v>354</v>
      </c>
      <c r="I602">
        <v>1656183087.21429</v>
      </c>
      <c r="J602">
        <f>(K602)/1000</f>
        <v>0</v>
      </c>
      <c r="K602">
        <f>IF(BF602, AN602, AH602)</f>
        <v>0</v>
      </c>
      <c r="L602">
        <f>IF(BF602, AI602, AG602)</f>
        <v>0</v>
      </c>
      <c r="M602">
        <f>BH602 - IF(AU602&gt;1, L602*BB602*100.0/(AW602*BV602), 0)</f>
        <v>0</v>
      </c>
      <c r="N602">
        <f>((T602-J602/2)*M602-L602)/(T602+J602/2)</f>
        <v>0</v>
      </c>
      <c r="O602">
        <f>N602*(BO602+BP602)/1000.0</f>
        <v>0</v>
      </c>
      <c r="P602">
        <f>(BH602 - IF(AU602&gt;1, L602*BB602*100.0/(AW602*BV602), 0))*(BO602+BP602)/1000.0</f>
        <v>0</v>
      </c>
      <c r="Q602">
        <f>2.0/((1/S602-1/R602)+SIGN(S602)*SQRT((1/S602-1/R602)*(1/S602-1/R602) + 4*BC602/((BC602+1)*(BC602+1))*(2*1/S602*1/R602-1/R602*1/R602)))</f>
        <v>0</v>
      </c>
      <c r="R602">
        <f>IF(LEFT(BD602,1)&lt;&gt;"0",IF(LEFT(BD602,1)="1",3.0,BE602),$D$5+$E$5*(BV602*BO602/($K$5*1000))+$F$5*(BV602*BO602/($K$5*1000))*MAX(MIN(BB602,$J$5),$I$5)*MAX(MIN(BB602,$J$5),$I$5)+$G$5*MAX(MIN(BB602,$J$5),$I$5)*(BV602*BO602/($K$5*1000))+$H$5*(BV602*BO602/($K$5*1000))*(BV602*BO602/($K$5*1000)))</f>
        <v>0</v>
      </c>
      <c r="S602">
        <f>J602*(1000-(1000*0.61365*exp(17.502*W602/(240.97+W602))/(BO602+BP602)+BJ602)/2)/(1000*0.61365*exp(17.502*W602/(240.97+W602))/(BO602+BP602)-BJ602)</f>
        <v>0</v>
      </c>
      <c r="T602">
        <f>1/((BC602+1)/(Q602/1.6)+1/(R602/1.37)) + BC602/((BC602+1)/(Q602/1.6) + BC602/(R602/1.37))</f>
        <v>0</v>
      </c>
      <c r="U602">
        <f>(AX602*BA602)</f>
        <v>0</v>
      </c>
      <c r="V602">
        <f>(BQ602+(U602+2*0.95*5.67E-8*(((BQ602+$B$7)+273)^4-(BQ602+273)^4)-44100*J602)/(1.84*29.3*R602+8*0.95*5.67E-8*(BQ602+273)^3))</f>
        <v>0</v>
      </c>
      <c r="W602">
        <f>($C$7*BR602+$D$7*BS602+$E$7*V602)</f>
        <v>0</v>
      </c>
      <c r="X602">
        <f>0.61365*exp(17.502*W602/(240.97+W602))</f>
        <v>0</v>
      </c>
      <c r="Y602">
        <f>(Z602/AA602*100)</f>
        <v>0</v>
      </c>
      <c r="Z602">
        <f>BJ602*(BO602+BP602)/1000</f>
        <v>0</v>
      </c>
      <c r="AA602">
        <f>0.61365*exp(17.502*BQ602/(240.97+BQ602))</f>
        <v>0</v>
      </c>
      <c r="AB602">
        <f>(X602-BJ602*(BO602+BP602)/1000)</f>
        <v>0</v>
      </c>
      <c r="AC602">
        <f>(-J602*44100)</f>
        <v>0</v>
      </c>
      <c r="AD602">
        <f>2*29.3*R602*0.92*(BQ602-W602)</f>
        <v>0</v>
      </c>
      <c r="AE602">
        <f>2*0.95*5.67E-8*(((BQ602+$B$7)+273)^4-(W602+273)^4)</f>
        <v>0</v>
      </c>
      <c r="AF602">
        <f>U602+AE602+AC602+AD602</f>
        <v>0</v>
      </c>
      <c r="AG602">
        <f>BN602*AU602*(BI602-BH602*(1000-AU602*BK602)/(1000-AU602*BJ602))/(100*BB602)</f>
        <v>0</v>
      </c>
      <c r="AH602">
        <f>1000*BN602*AU602*(BJ602-BK602)/(100*BB602*(1000-AU602*BJ602))</f>
        <v>0</v>
      </c>
      <c r="AI602">
        <f>(AJ602 - AK602 - BO602*1E3/(8.314*(BQ602+273.15)) * AM602/BN602 * AL602) * BN602/(100*BB602) * (1000 - BK602)/1000</f>
        <v>0</v>
      </c>
      <c r="AJ602">
        <v>128.29280842083</v>
      </c>
      <c r="AK602">
        <v>139.012357575758</v>
      </c>
      <c r="AL602">
        <v>-3.19416868006951</v>
      </c>
      <c r="AM602">
        <v>66.950256890022</v>
      </c>
      <c r="AN602">
        <f>(AP602 - AO602 + BO602*1E3/(8.314*(BQ602+273.15)) * AR602/BN602 * AQ602) * BN602/(100*BB602) * 1000/(1000 - AP602)</f>
        <v>0</v>
      </c>
      <c r="AO602">
        <v>21.4854399845044</v>
      </c>
      <c r="AP602">
        <v>24.977086013986</v>
      </c>
      <c r="AQ602">
        <v>4.11248504970466e-05</v>
      </c>
      <c r="AR602">
        <v>78.8929793979058</v>
      </c>
      <c r="AS602">
        <v>100</v>
      </c>
      <c r="AT602">
        <v>20</v>
      </c>
      <c r="AU602">
        <f>IF(AS602*$H$13&gt;=AW602,1.0,(AW602/(AW602-AS602*$H$13)))</f>
        <v>0</v>
      </c>
      <c r="AV602">
        <f>(AU602-1)*100</f>
        <v>0</v>
      </c>
      <c r="AW602">
        <f>MAX(0,($B$13+$C$13*BV602)/(1+$D$13*BV602)*BO602/(BQ602+273)*$E$13)</f>
        <v>0</v>
      </c>
      <c r="AX602">
        <f>$B$11*BW602+$C$11*BX602+$F$11*CI602*(1-CL602)</f>
        <v>0</v>
      </c>
      <c r="AY602">
        <f>AX602*AZ602</f>
        <v>0</v>
      </c>
      <c r="AZ602">
        <f>($B$11*$D$9+$C$11*$D$9+$F$11*((CV602+CN602)/MAX(CV602+CN602+CW602, 0.1)*$I$9+CW602/MAX(CV602+CN602+CW602, 0.1)*$J$9))/($B$11+$C$11+$F$11)</f>
        <v>0</v>
      </c>
      <c r="BA602">
        <f>($B$11*$K$9+$C$11*$K$9+$F$11*((CV602+CN602)/MAX(CV602+CN602+CW602, 0.1)*$P$9+CW602/MAX(CV602+CN602+CW602, 0.1)*$Q$9))/($B$11+$C$11+$F$11)</f>
        <v>0</v>
      </c>
      <c r="BB602">
        <v>2.18</v>
      </c>
      <c r="BC602">
        <v>0.5</v>
      </c>
      <c r="BD602" t="s">
        <v>355</v>
      </c>
      <c r="BE602">
        <v>2</v>
      </c>
      <c r="BF602" t="b">
        <v>1</v>
      </c>
      <c r="BG602">
        <v>1656183087.21429</v>
      </c>
      <c r="BH602">
        <v>158.246928571429</v>
      </c>
      <c r="BI602">
        <v>140.157285714286</v>
      </c>
      <c r="BJ602">
        <v>24.9673678571429</v>
      </c>
      <c r="BK602">
        <v>21.483625</v>
      </c>
      <c r="BL602">
        <v>155.07575</v>
      </c>
      <c r="BM602">
        <v>24.7230892857143</v>
      </c>
      <c r="BN602">
        <v>499.998071428571</v>
      </c>
      <c r="BO602">
        <v>76.294275</v>
      </c>
      <c r="BP602">
        <v>0.0999826464285715</v>
      </c>
      <c r="BQ602">
        <v>28.0907142857143</v>
      </c>
      <c r="BR602">
        <v>28.68475</v>
      </c>
      <c r="BS602">
        <v>999.9</v>
      </c>
      <c r="BT602">
        <v>0</v>
      </c>
      <c r="BU602">
        <v>0</v>
      </c>
      <c r="BV602">
        <v>9993.98107142857</v>
      </c>
      <c r="BW602">
        <v>0</v>
      </c>
      <c r="BX602">
        <v>980.219857142857</v>
      </c>
      <c r="BY602">
        <v>18.0898107142857</v>
      </c>
      <c r="BZ602">
        <v>162.299178571429</v>
      </c>
      <c r="CA602">
        <v>143.234428571429</v>
      </c>
      <c r="CB602">
        <v>3.48373821428571</v>
      </c>
      <c r="CC602">
        <v>140.157285714286</v>
      </c>
      <c r="CD602">
        <v>21.483625</v>
      </c>
      <c r="CE602">
        <v>1.90486607142857</v>
      </c>
      <c r="CF602">
        <v>1.6390775</v>
      </c>
      <c r="CG602">
        <v>16.6749714285714</v>
      </c>
      <c r="CH602">
        <v>14.3311714285714</v>
      </c>
      <c r="CI602">
        <v>2000.00178571429</v>
      </c>
      <c r="CJ602">
        <v>0.980003464285714</v>
      </c>
      <c r="CK602">
        <v>0.0199967535714286</v>
      </c>
      <c r="CL602">
        <v>0</v>
      </c>
      <c r="CM602">
        <v>2.48730357142857</v>
      </c>
      <c r="CN602">
        <v>0</v>
      </c>
      <c r="CO602">
        <v>6007.53642857143</v>
      </c>
      <c r="CP602">
        <v>16705.4392857143</v>
      </c>
      <c r="CQ602">
        <v>48.437</v>
      </c>
      <c r="CR602">
        <v>50.8255</v>
      </c>
      <c r="CS602">
        <v>49.5044285714286</v>
      </c>
      <c r="CT602">
        <v>48.6915</v>
      </c>
      <c r="CU602">
        <v>47.7455</v>
      </c>
      <c r="CV602">
        <v>1960.01178571429</v>
      </c>
      <c r="CW602">
        <v>39.99</v>
      </c>
      <c r="CX602">
        <v>0</v>
      </c>
      <c r="CY602">
        <v>1656183094.2</v>
      </c>
      <c r="CZ602">
        <v>0</v>
      </c>
      <c r="DA602">
        <v>1656181403.6</v>
      </c>
      <c r="DB602" t="s">
        <v>1498</v>
      </c>
      <c r="DC602">
        <v>1656181403.6</v>
      </c>
      <c r="DD602">
        <v>1656181398.1</v>
      </c>
      <c r="DE602">
        <v>1</v>
      </c>
      <c r="DF602">
        <v>2.342</v>
      </c>
      <c r="DG602">
        <v>0.193</v>
      </c>
      <c r="DH602">
        <v>3.724</v>
      </c>
      <c r="DI602">
        <v>0.244</v>
      </c>
      <c r="DJ602">
        <v>420</v>
      </c>
      <c r="DK602">
        <v>22</v>
      </c>
      <c r="DL602">
        <v>0.28</v>
      </c>
      <c r="DM602">
        <v>0.02</v>
      </c>
      <c r="DN602">
        <v>17.42921</v>
      </c>
      <c r="DO602">
        <v>11.1676052532833</v>
      </c>
      <c r="DP602">
        <v>1.07715661925274</v>
      </c>
      <c r="DQ602">
        <v>0</v>
      </c>
      <c r="DR602">
        <v>3.4807505</v>
      </c>
      <c r="DS602">
        <v>0.0580712195121802</v>
      </c>
      <c r="DT602">
        <v>0.00589456951354381</v>
      </c>
      <c r="DU602">
        <v>1</v>
      </c>
      <c r="DV602">
        <v>1</v>
      </c>
      <c r="DW602">
        <v>2</v>
      </c>
      <c r="DX602" t="s">
        <v>375</v>
      </c>
      <c r="DY602">
        <v>2.77896</v>
      </c>
      <c r="DZ602">
        <v>2.71646</v>
      </c>
      <c r="EA602">
        <v>0.0275622</v>
      </c>
      <c r="EB602">
        <v>0.0243136</v>
      </c>
      <c r="EC602">
        <v>0.0877669</v>
      </c>
      <c r="ED602">
        <v>0.0787472</v>
      </c>
      <c r="EE602">
        <v>26829.6</v>
      </c>
      <c r="EF602">
        <v>23440.9</v>
      </c>
      <c r="EG602">
        <v>24746.7</v>
      </c>
      <c r="EH602">
        <v>23442</v>
      </c>
      <c r="EI602">
        <v>38650</v>
      </c>
      <c r="EJ602">
        <v>35809.1</v>
      </c>
      <c r="EK602">
        <v>44872.1</v>
      </c>
      <c r="EL602">
        <v>41907.4</v>
      </c>
      <c r="EM602">
        <v>1.49618</v>
      </c>
      <c r="EN602">
        <v>2.02183</v>
      </c>
      <c r="EO602">
        <v>-0.0280589</v>
      </c>
      <c r="EP602">
        <v>0</v>
      </c>
      <c r="EQ602">
        <v>29.1495</v>
      </c>
      <c r="ER602">
        <v>999.9</v>
      </c>
      <c r="ES602">
        <v>21.749</v>
      </c>
      <c r="ET602">
        <v>44.112</v>
      </c>
      <c r="EU602">
        <v>26.2429</v>
      </c>
      <c r="EV602">
        <v>53.7793</v>
      </c>
      <c r="EW602">
        <v>32.9207</v>
      </c>
      <c r="EX602">
        <v>2</v>
      </c>
      <c r="EY602">
        <v>0.803008</v>
      </c>
      <c r="EZ602">
        <v>6.74033</v>
      </c>
      <c r="FA602">
        <v>20.1146</v>
      </c>
      <c r="FB602">
        <v>5.23241</v>
      </c>
      <c r="FC602">
        <v>11.9977</v>
      </c>
      <c r="FD602">
        <v>4.95485</v>
      </c>
      <c r="FE602">
        <v>3.30398</v>
      </c>
      <c r="FF602">
        <v>9999</v>
      </c>
      <c r="FG602">
        <v>314.6</v>
      </c>
      <c r="FH602">
        <v>4031.3</v>
      </c>
      <c r="FI602">
        <v>9999</v>
      </c>
      <c r="FJ602">
        <v>1.86813</v>
      </c>
      <c r="FK602">
        <v>1.86397</v>
      </c>
      <c r="FL602">
        <v>1.87124</v>
      </c>
      <c r="FM602">
        <v>1.86255</v>
      </c>
      <c r="FN602">
        <v>1.86188</v>
      </c>
      <c r="FO602">
        <v>1.86813</v>
      </c>
      <c r="FP602">
        <v>1.85833</v>
      </c>
      <c r="FQ602">
        <v>1.86447</v>
      </c>
      <c r="FR602">
        <v>5</v>
      </c>
      <c r="FS602">
        <v>0</v>
      </c>
      <c r="FT602">
        <v>0</v>
      </c>
      <c r="FU602">
        <v>0</v>
      </c>
      <c r="FV602" t="s">
        <v>358</v>
      </c>
      <c r="FW602" t="s">
        <v>359</v>
      </c>
      <c r="FX602" t="s">
        <v>360</v>
      </c>
      <c r="FY602" t="s">
        <v>360</v>
      </c>
      <c r="FZ602" t="s">
        <v>360</v>
      </c>
      <c r="GA602" t="s">
        <v>360</v>
      </c>
      <c r="GB602">
        <v>0</v>
      </c>
      <c r="GC602">
        <v>100</v>
      </c>
      <c r="GD602">
        <v>100</v>
      </c>
      <c r="GE602">
        <v>3.109</v>
      </c>
      <c r="GF602">
        <v>0.2443</v>
      </c>
      <c r="GG602">
        <v>2.73719946232396</v>
      </c>
      <c r="GH602">
        <v>0.00311535208462502</v>
      </c>
      <c r="GI602">
        <v>-2.16445174003142e-06</v>
      </c>
      <c r="GJ602">
        <v>9.0383515404126e-10</v>
      </c>
      <c r="GK602">
        <v>0.244264999999999</v>
      </c>
      <c r="GL602">
        <v>0</v>
      </c>
      <c r="GM602">
        <v>0</v>
      </c>
      <c r="GN602">
        <v>0</v>
      </c>
      <c r="GO602">
        <v>18</v>
      </c>
      <c r="GP602">
        <v>2154</v>
      </c>
      <c r="GQ602">
        <v>2</v>
      </c>
      <c r="GR602">
        <v>17</v>
      </c>
      <c r="GS602">
        <v>28.2</v>
      </c>
      <c r="GT602">
        <v>28.3</v>
      </c>
      <c r="GU602">
        <v>0.452881</v>
      </c>
      <c r="GV602">
        <v>2.47803</v>
      </c>
      <c r="GW602">
        <v>1.99829</v>
      </c>
      <c r="GX602">
        <v>2.65381</v>
      </c>
      <c r="GY602">
        <v>2.09351</v>
      </c>
      <c r="GZ602">
        <v>2.40479</v>
      </c>
      <c r="HA602">
        <v>47.6321</v>
      </c>
      <c r="HB602">
        <v>13.3265</v>
      </c>
      <c r="HC602">
        <v>18</v>
      </c>
      <c r="HD602">
        <v>327.483</v>
      </c>
      <c r="HE602">
        <v>667.515</v>
      </c>
      <c r="HF602">
        <v>23.0025</v>
      </c>
      <c r="HG602">
        <v>37.3616</v>
      </c>
      <c r="HH602">
        <v>29.9999</v>
      </c>
      <c r="HI602">
        <v>37.2432</v>
      </c>
      <c r="HJ602">
        <v>37.2387</v>
      </c>
      <c r="HK602">
        <v>9.10103</v>
      </c>
      <c r="HL602">
        <v>1.47254</v>
      </c>
      <c r="HM602">
        <v>0</v>
      </c>
      <c r="HN602">
        <v>23</v>
      </c>
      <c r="HO602">
        <v>83.696</v>
      </c>
      <c r="HP602">
        <v>21.5587</v>
      </c>
      <c r="HQ602">
        <v>94.8684</v>
      </c>
      <c r="HR602">
        <v>98.4507</v>
      </c>
    </row>
    <row r="603" spans="1:226">
      <c r="A603">
        <v>587</v>
      </c>
      <c r="B603">
        <v>1656183100</v>
      </c>
      <c r="C603">
        <v>13303.5</v>
      </c>
      <c r="D603" t="s">
        <v>1539</v>
      </c>
      <c r="E603" t="s">
        <v>1540</v>
      </c>
      <c r="F603">
        <v>5</v>
      </c>
      <c r="G603" t="s">
        <v>1497</v>
      </c>
      <c r="H603" t="s">
        <v>354</v>
      </c>
      <c r="I603">
        <v>1656183092.5</v>
      </c>
      <c r="J603">
        <f>(K603)/1000</f>
        <v>0</v>
      </c>
      <c r="K603">
        <f>IF(BF603, AN603, AH603)</f>
        <v>0</v>
      </c>
      <c r="L603">
        <f>IF(BF603, AI603, AG603)</f>
        <v>0</v>
      </c>
      <c r="M603">
        <f>BH603 - IF(AU603&gt;1, L603*BB603*100.0/(AW603*BV603), 0)</f>
        <v>0</v>
      </c>
      <c r="N603">
        <f>((T603-J603/2)*M603-L603)/(T603+J603/2)</f>
        <v>0</v>
      </c>
      <c r="O603">
        <f>N603*(BO603+BP603)/1000.0</f>
        <v>0</v>
      </c>
      <c r="P603">
        <f>(BH603 - IF(AU603&gt;1, L603*BB603*100.0/(AW603*BV603), 0))*(BO603+BP603)/1000.0</f>
        <v>0</v>
      </c>
      <c r="Q603">
        <f>2.0/((1/S603-1/R603)+SIGN(S603)*SQRT((1/S603-1/R603)*(1/S603-1/R603) + 4*BC603/((BC603+1)*(BC603+1))*(2*1/S603*1/R603-1/R603*1/R603)))</f>
        <v>0</v>
      </c>
      <c r="R603">
        <f>IF(LEFT(BD603,1)&lt;&gt;"0",IF(LEFT(BD603,1)="1",3.0,BE603),$D$5+$E$5*(BV603*BO603/($K$5*1000))+$F$5*(BV603*BO603/($K$5*1000))*MAX(MIN(BB603,$J$5),$I$5)*MAX(MIN(BB603,$J$5),$I$5)+$G$5*MAX(MIN(BB603,$J$5),$I$5)*(BV603*BO603/($K$5*1000))+$H$5*(BV603*BO603/($K$5*1000))*(BV603*BO603/($K$5*1000)))</f>
        <v>0</v>
      </c>
      <c r="S603">
        <f>J603*(1000-(1000*0.61365*exp(17.502*W603/(240.97+W603))/(BO603+BP603)+BJ603)/2)/(1000*0.61365*exp(17.502*W603/(240.97+W603))/(BO603+BP603)-BJ603)</f>
        <v>0</v>
      </c>
      <c r="T603">
        <f>1/((BC603+1)/(Q603/1.6)+1/(R603/1.37)) + BC603/((BC603+1)/(Q603/1.6) + BC603/(R603/1.37))</f>
        <v>0</v>
      </c>
      <c r="U603">
        <f>(AX603*BA603)</f>
        <v>0</v>
      </c>
      <c r="V603">
        <f>(BQ603+(U603+2*0.95*5.67E-8*(((BQ603+$B$7)+273)^4-(BQ603+273)^4)-44100*J603)/(1.84*29.3*R603+8*0.95*5.67E-8*(BQ603+273)^3))</f>
        <v>0</v>
      </c>
      <c r="W603">
        <f>($C$7*BR603+$D$7*BS603+$E$7*V603)</f>
        <v>0</v>
      </c>
      <c r="X603">
        <f>0.61365*exp(17.502*W603/(240.97+W603))</f>
        <v>0</v>
      </c>
      <c r="Y603">
        <f>(Z603/AA603*100)</f>
        <v>0</v>
      </c>
      <c r="Z603">
        <f>BJ603*(BO603+BP603)/1000</f>
        <v>0</v>
      </c>
      <c r="AA603">
        <f>0.61365*exp(17.502*BQ603/(240.97+BQ603))</f>
        <v>0</v>
      </c>
      <c r="AB603">
        <f>(X603-BJ603*(BO603+BP603)/1000)</f>
        <v>0</v>
      </c>
      <c r="AC603">
        <f>(-J603*44100)</f>
        <v>0</v>
      </c>
      <c r="AD603">
        <f>2*29.3*R603*0.92*(BQ603-W603)</f>
        <v>0</v>
      </c>
      <c r="AE603">
        <f>2*0.95*5.67E-8*(((BQ603+$B$7)+273)^4-(W603+273)^4)</f>
        <v>0</v>
      </c>
      <c r="AF603">
        <f>U603+AE603+AC603+AD603</f>
        <v>0</v>
      </c>
      <c r="AG603">
        <f>BN603*AU603*(BI603-BH603*(1000-AU603*BK603)/(1000-AU603*BJ603))/(100*BB603)</f>
        <v>0</v>
      </c>
      <c r="AH603">
        <f>1000*BN603*AU603*(BJ603-BK603)/(100*BB603*(1000-AU603*BJ603))</f>
        <v>0</v>
      </c>
      <c r="AI603">
        <f>(AJ603 - AK603 - BO603*1E3/(8.314*(BQ603+273.15)) * AM603/BN603 * AL603) * BN603/(100*BB603) * (1000 - BK603)/1000</f>
        <v>0</v>
      </c>
      <c r="AJ603">
        <v>111.29103127287</v>
      </c>
      <c r="AK603">
        <v>122.75936969697</v>
      </c>
      <c r="AL603">
        <v>-3.25327889319538</v>
      </c>
      <c r="AM603">
        <v>66.950256890022</v>
      </c>
      <c r="AN603">
        <f>(AP603 - AO603 + BO603*1E3/(8.314*(BQ603+273.15)) * AR603/BN603 * AQ603) * BN603/(100*BB603) * 1000/(1000 - AP603)</f>
        <v>0</v>
      </c>
      <c r="AO603">
        <v>21.4825108301794</v>
      </c>
      <c r="AP603">
        <v>24.9796503496504</v>
      </c>
      <c r="AQ603">
        <v>1.28293548540787e-05</v>
      </c>
      <c r="AR603">
        <v>78.8929793979058</v>
      </c>
      <c r="AS603">
        <v>100</v>
      </c>
      <c r="AT603">
        <v>20</v>
      </c>
      <c r="AU603">
        <f>IF(AS603*$H$13&gt;=AW603,1.0,(AW603/(AW603-AS603*$H$13)))</f>
        <v>0</v>
      </c>
      <c r="AV603">
        <f>(AU603-1)*100</f>
        <v>0</v>
      </c>
      <c r="AW603">
        <f>MAX(0,($B$13+$C$13*BV603)/(1+$D$13*BV603)*BO603/(BQ603+273)*$E$13)</f>
        <v>0</v>
      </c>
      <c r="AX603">
        <f>$B$11*BW603+$C$11*BX603+$F$11*CI603*(1-CL603)</f>
        <v>0</v>
      </c>
      <c r="AY603">
        <f>AX603*AZ603</f>
        <v>0</v>
      </c>
      <c r="AZ603">
        <f>($B$11*$D$9+$C$11*$D$9+$F$11*((CV603+CN603)/MAX(CV603+CN603+CW603, 0.1)*$I$9+CW603/MAX(CV603+CN603+CW603, 0.1)*$J$9))/($B$11+$C$11+$F$11)</f>
        <v>0</v>
      </c>
      <c r="BA603">
        <f>($B$11*$K$9+$C$11*$K$9+$F$11*((CV603+CN603)/MAX(CV603+CN603+CW603, 0.1)*$P$9+CW603/MAX(CV603+CN603+CW603, 0.1)*$Q$9))/($B$11+$C$11+$F$11)</f>
        <v>0</v>
      </c>
      <c r="BB603">
        <v>2.18</v>
      </c>
      <c r="BC603">
        <v>0.5</v>
      </c>
      <c r="BD603" t="s">
        <v>355</v>
      </c>
      <c r="BE603">
        <v>2</v>
      </c>
      <c r="BF603" t="b">
        <v>1</v>
      </c>
      <c r="BG603">
        <v>1656183092.5</v>
      </c>
      <c r="BH603">
        <v>141.734148148148</v>
      </c>
      <c r="BI603">
        <v>122.673088888889</v>
      </c>
      <c r="BJ603">
        <v>24.9743074074074</v>
      </c>
      <c r="BK603">
        <v>21.4832555555556</v>
      </c>
      <c r="BL603">
        <v>138.604666666667</v>
      </c>
      <c r="BM603">
        <v>24.730037037037</v>
      </c>
      <c r="BN603">
        <v>500.007518518519</v>
      </c>
      <c r="BO603">
        <v>76.2947666666667</v>
      </c>
      <c r="BP603">
        <v>0.0999996074074074</v>
      </c>
      <c r="BQ603">
        <v>28.091037037037</v>
      </c>
      <c r="BR603">
        <v>28.6924074074074</v>
      </c>
      <c r="BS603">
        <v>999.9</v>
      </c>
      <c r="BT603">
        <v>0</v>
      </c>
      <c r="BU603">
        <v>0</v>
      </c>
      <c r="BV603">
        <v>9999.07296296296</v>
      </c>
      <c r="BW603">
        <v>0</v>
      </c>
      <c r="BX603">
        <v>957.781962962963</v>
      </c>
      <c r="BY603">
        <v>19.0610851851852</v>
      </c>
      <c r="BZ603">
        <v>145.364518518519</v>
      </c>
      <c r="CA603">
        <v>125.366407407407</v>
      </c>
      <c r="CB603">
        <v>3.49105481481481</v>
      </c>
      <c r="CC603">
        <v>122.673088888889</v>
      </c>
      <c r="CD603">
        <v>21.4832555555556</v>
      </c>
      <c r="CE603">
        <v>1.90540814814815</v>
      </c>
      <c r="CF603">
        <v>1.63905925925926</v>
      </c>
      <c r="CG603">
        <v>16.6794592592593</v>
      </c>
      <c r="CH603">
        <v>14.331</v>
      </c>
      <c r="CI603">
        <v>1999.99444444444</v>
      </c>
      <c r="CJ603">
        <v>0.980003222222222</v>
      </c>
      <c r="CK603">
        <v>0.0199970037037037</v>
      </c>
      <c r="CL603">
        <v>0</v>
      </c>
      <c r="CM603">
        <v>2.47013333333333</v>
      </c>
      <c r="CN603">
        <v>0</v>
      </c>
      <c r="CO603">
        <v>6005.89555555556</v>
      </c>
      <c r="CP603">
        <v>16705.3703703704</v>
      </c>
      <c r="CQ603">
        <v>48.437</v>
      </c>
      <c r="CR603">
        <v>50.8143333333333</v>
      </c>
      <c r="CS603">
        <v>49.5</v>
      </c>
      <c r="CT603">
        <v>48.6916666666666</v>
      </c>
      <c r="CU603">
        <v>47.7453333333333</v>
      </c>
      <c r="CV603">
        <v>1960.00407407407</v>
      </c>
      <c r="CW603">
        <v>39.9903703703704</v>
      </c>
      <c r="CX603">
        <v>0</v>
      </c>
      <c r="CY603">
        <v>1656183099.6</v>
      </c>
      <c r="CZ603">
        <v>0</v>
      </c>
      <c r="DA603">
        <v>1656181403.6</v>
      </c>
      <c r="DB603" t="s">
        <v>1498</v>
      </c>
      <c r="DC603">
        <v>1656181403.6</v>
      </c>
      <c r="DD603">
        <v>1656181398.1</v>
      </c>
      <c r="DE603">
        <v>1</v>
      </c>
      <c r="DF603">
        <v>2.342</v>
      </c>
      <c r="DG603">
        <v>0.193</v>
      </c>
      <c r="DH603">
        <v>3.724</v>
      </c>
      <c r="DI603">
        <v>0.244</v>
      </c>
      <c r="DJ603">
        <v>420</v>
      </c>
      <c r="DK603">
        <v>22</v>
      </c>
      <c r="DL603">
        <v>0.28</v>
      </c>
      <c r="DM603">
        <v>0.02</v>
      </c>
      <c r="DN603">
        <v>18.554325</v>
      </c>
      <c r="DO603">
        <v>11.0846814258911</v>
      </c>
      <c r="DP603">
        <v>1.06900995756588</v>
      </c>
      <c r="DQ603">
        <v>0</v>
      </c>
      <c r="DR603">
        <v>3.48732825</v>
      </c>
      <c r="DS603">
        <v>0.0829034521575901</v>
      </c>
      <c r="DT603">
        <v>0.00807400826340301</v>
      </c>
      <c r="DU603">
        <v>1</v>
      </c>
      <c r="DV603">
        <v>1</v>
      </c>
      <c r="DW603">
        <v>2</v>
      </c>
      <c r="DX603" t="s">
        <v>375</v>
      </c>
      <c r="DY603">
        <v>2.77889</v>
      </c>
      <c r="DZ603">
        <v>2.7164</v>
      </c>
      <c r="EA603">
        <v>0.0243866</v>
      </c>
      <c r="EB603">
        <v>0.0209129</v>
      </c>
      <c r="EC603">
        <v>0.087774</v>
      </c>
      <c r="ED603">
        <v>0.0787315</v>
      </c>
      <c r="EE603">
        <v>26916.9</v>
      </c>
      <c r="EF603">
        <v>23522.4</v>
      </c>
      <c r="EG603">
        <v>24746.5</v>
      </c>
      <c r="EH603">
        <v>23441.9</v>
      </c>
      <c r="EI603">
        <v>38649.6</v>
      </c>
      <c r="EJ603">
        <v>35809.8</v>
      </c>
      <c r="EK603">
        <v>44872.1</v>
      </c>
      <c r="EL603">
        <v>41907.5</v>
      </c>
      <c r="EM603">
        <v>1.49565</v>
      </c>
      <c r="EN603">
        <v>2.02173</v>
      </c>
      <c r="EO603">
        <v>-0.0278652</v>
      </c>
      <c r="EP603">
        <v>0</v>
      </c>
      <c r="EQ603">
        <v>29.1587</v>
      </c>
      <c r="ER603">
        <v>999.9</v>
      </c>
      <c r="ES603">
        <v>21.725</v>
      </c>
      <c r="ET603">
        <v>44.101</v>
      </c>
      <c r="EU603">
        <v>26.1988</v>
      </c>
      <c r="EV603">
        <v>53.4893</v>
      </c>
      <c r="EW603">
        <v>33.0409</v>
      </c>
      <c r="EX603">
        <v>2</v>
      </c>
      <c r="EY603">
        <v>0.802447</v>
      </c>
      <c r="EZ603">
        <v>6.74315</v>
      </c>
      <c r="FA603">
        <v>20.1145</v>
      </c>
      <c r="FB603">
        <v>5.23271</v>
      </c>
      <c r="FC603">
        <v>11.998</v>
      </c>
      <c r="FD603">
        <v>4.95495</v>
      </c>
      <c r="FE603">
        <v>3.30387</v>
      </c>
      <c r="FF603">
        <v>9999</v>
      </c>
      <c r="FG603">
        <v>314.6</v>
      </c>
      <c r="FH603">
        <v>4031.3</v>
      </c>
      <c r="FI603">
        <v>9999</v>
      </c>
      <c r="FJ603">
        <v>1.86812</v>
      </c>
      <c r="FK603">
        <v>1.86398</v>
      </c>
      <c r="FL603">
        <v>1.87126</v>
      </c>
      <c r="FM603">
        <v>1.86256</v>
      </c>
      <c r="FN603">
        <v>1.86188</v>
      </c>
      <c r="FO603">
        <v>1.86813</v>
      </c>
      <c r="FP603">
        <v>1.85835</v>
      </c>
      <c r="FQ603">
        <v>1.86447</v>
      </c>
      <c r="FR603">
        <v>5</v>
      </c>
      <c r="FS603">
        <v>0</v>
      </c>
      <c r="FT603">
        <v>0</v>
      </c>
      <c r="FU603">
        <v>0</v>
      </c>
      <c r="FV603" t="s">
        <v>358</v>
      </c>
      <c r="FW603" t="s">
        <v>359</v>
      </c>
      <c r="FX603" t="s">
        <v>360</v>
      </c>
      <c r="FY603" t="s">
        <v>360</v>
      </c>
      <c r="FZ603" t="s">
        <v>360</v>
      </c>
      <c r="GA603" t="s">
        <v>360</v>
      </c>
      <c r="GB603">
        <v>0</v>
      </c>
      <c r="GC603">
        <v>100</v>
      </c>
      <c r="GD603">
        <v>100</v>
      </c>
      <c r="GE603">
        <v>3.069</v>
      </c>
      <c r="GF603">
        <v>0.2442</v>
      </c>
      <c r="GG603">
        <v>2.73719946232396</v>
      </c>
      <c r="GH603">
        <v>0.00311535208462502</v>
      </c>
      <c r="GI603">
        <v>-2.16445174003142e-06</v>
      </c>
      <c r="GJ603">
        <v>9.0383515404126e-10</v>
      </c>
      <c r="GK603">
        <v>0.244264999999999</v>
      </c>
      <c r="GL603">
        <v>0</v>
      </c>
      <c r="GM603">
        <v>0</v>
      </c>
      <c r="GN603">
        <v>0</v>
      </c>
      <c r="GO603">
        <v>18</v>
      </c>
      <c r="GP603">
        <v>2154</v>
      </c>
      <c r="GQ603">
        <v>2</v>
      </c>
      <c r="GR603">
        <v>17</v>
      </c>
      <c r="GS603">
        <v>28.3</v>
      </c>
      <c r="GT603">
        <v>28.4</v>
      </c>
      <c r="GU603">
        <v>0.404053</v>
      </c>
      <c r="GV603">
        <v>2.49756</v>
      </c>
      <c r="GW603">
        <v>1.99829</v>
      </c>
      <c r="GX603">
        <v>2.65381</v>
      </c>
      <c r="GY603">
        <v>2.09351</v>
      </c>
      <c r="GZ603">
        <v>2.32178</v>
      </c>
      <c r="HA603">
        <v>47.6321</v>
      </c>
      <c r="HB603">
        <v>13.309</v>
      </c>
      <c r="HC603">
        <v>18</v>
      </c>
      <c r="HD603">
        <v>327.206</v>
      </c>
      <c r="HE603">
        <v>667.375</v>
      </c>
      <c r="HF603">
        <v>23.0012</v>
      </c>
      <c r="HG603">
        <v>37.3573</v>
      </c>
      <c r="HH603">
        <v>29.9999</v>
      </c>
      <c r="HI603">
        <v>37.239</v>
      </c>
      <c r="HJ603">
        <v>37.2336</v>
      </c>
      <c r="HK603">
        <v>8.12089</v>
      </c>
      <c r="HL603">
        <v>1.47254</v>
      </c>
      <c r="HM603">
        <v>0</v>
      </c>
      <c r="HN603">
        <v>23</v>
      </c>
      <c r="HO603">
        <v>63.5319</v>
      </c>
      <c r="HP603">
        <v>21.5434</v>
      </c>
      <c r="HQ603">
        <v>94.8681</v>
      </c>
      <c r="HR603">
        <v>98.4508</v>
      </c>
    </row>
    <row r="604" spans="1:226">
      <c r="A604">
        <v>588</v>
      </c>
      <c r="B604">
        <v>1656183167</v>
      </c>
      <c r="C604">
        <v>13370.5</v>
      </c>
      <c r="D604" t="s">
        <v>1541</v>
      </c>
      <c r="E604" t="s">
        <v>1542</v>
      </c>
      <c r="F604">
        <v>5</v>
      </c>
      <c r="G604" t="s">
        <v>1497</v>
      </c>
      <c r="H604" t="s">
        <v>354</v>
      </c>
      <c r="I604">
        <v>1656183159</v>
      </c>
      <c r="J604">
        <f>(K604)/1000</f>
        <v>0</v>
      </c>
      <c r="K604">
        <f>IF(BF604, AN604, AH604)</f>
        <v>0</v>
      </c>
      <c r="L604">
        <f>IF(BF604, AI604, AG604)</f>
        <v>0</v>
      </c>
      <c r="M604">
        <f>BH604 - IF(AU604&gt;1, L604*BB604*100.0/(AW604*BV604), 0)</f>
        <v>0</v>
      </c>
      <c r="N604">
        <f>((T604-J604/2)*M604-L604)/(T604+J604/2)</f>
        <v>0</v>
      </c>
      <c r="O604">
        <f>N604*(BO604+BP604)/1000.0</f>
        <v>0</v>
      </c>
      <c r="P604">
        <f>(BH604 - IF(AU604&gt;1, L604*BB604*100.0/(AW604*BV604), 0))*(BO604+BP604)/1000.0</f>
        <v>0</v>
      </c>
      <c r="Q604">
        <f>2.0/((1/S604-1/R604)+SIGN(S604)*SQRT((1/S604-1/R604)*(1/S604-1/R604) + 4*BC604/((BC604+1)*(BC604+1))*(2*1/S604*1/R604-1/R604*1/R604)))</f>
        <v>0</v>
      </c>
      <c r="R604">
        <f>IF(LEFT(BD604,1)&lt;&gt;"0",IF(LEFT(BD604,1)="1",3.0,BE604),$D$5+$E$5*(BV604*BO604/($K$5*1000))+$F$5*(BV604*BO604/($K$5*1000))*MAX(MIN(BB604,$J$5),$I$5)*MAX(MIN(BB604,$J$5),$I$5)+$G$5*MAX(MIN(BB604,$J$5),$I$5)*(BV604*BO604/($K$5*1000))+$H$5*(BV604*BO604/($K$5*1000))*(BV604*BO604/($K$5*1000)))</f>
        <v>0</v>
      </c>
      <c r="S604">
        <f>J604*(1000-(1000*0.61365*exp(17.502*W604/(240.97+W604))/(BO604+BP604)+BJ604)/2)/(1000*0.61365*exp(17.502*W604/(240.97+W604))/(BO604+BP604)-BJ604)</f>
        <v>0</v>
      </c>
      <c r="T604">
        <f>1/((BC604+1)/(Q604/1.6)+1/(R604/1.37)) + BC604/((BC604+1)/(Q604/1.6) + BC604/(R604/1.37))</f>
        <v>0</v>
      </c>
      <c r="U604">
        <f>(AX604*BA604)</f>
        <v>0</v>
      </c>
      <c r="V604">
        <f>(BQ604+(U604+2*0.95*5.67E-8*(((BQ604+$B$7)+273)^4-(BQ604+273)^4)-44100*J604)/(1.84*29.3*R604+8*0.95*5.67E-8*(BQ604+273)^3))</f>
        <v>0</v>
      </c>
      <c r="W604">
        <f>($C$7*BR604+$D$7*BS604+$E$7*V604)</f>
        <v>0</v>
      </c>
      <c r="X604">
        <f>0.61365*exp(17.502*W604/(240.97+W604))</f>
        <v>0</v>
      </c>
      <c r="Y604">
        <f>(Z604/AA604*100)</f>
        <v>0</v>
      </c>
      <c r="Z604">
        <f>BJ604*(BO604+BP604)/1000</f>
        <v>0</v>
      </c>
      <c r="AA604">
        <f>0.61365*exp(17.502*BQ604/(240.97+BQ604))</f>
        <v>0</v>
      </c>
      <c r="AB604">
        <f>(X604-BJ604*(BO604+BP604)/1000)</f>
        <v>0</v>
      </c>
      <c r="AC604">
        <f>(-J604*44100)</f>
        <v>0</v>
      </c>
      <c r="AD604">
        <f>2*29.3*R604*0.92*(BQ604-W604)</f>
        <v>0</v>
      </c>
      <c r="AE604">
        <f>2*0.95*5.67E-8*(((BQ604+$B$7)+273)^4-(W604+273)^4)</f>
        <v>0</v>
      </c>
      <c r="AF604">
        <f>U604+AE604+AC604+AD604</f>
        <v>0</v>
      </c>
      <c r="AG604">
        <f>BN604*AU604*(BI604-BH604*(1000-AU604*BK604)/(1000-AU604*BJ604))/(100*BB604)</f>
        <v>0</v>
      </c>
      <c r="AH604">
        <f>1000*BN604*AU604*(BJ604-BK604)/(100*BB604*(1000-AU604*BJ604))</f>
        <v>0</v>
      </c>
      <c r="AI604">
        <f>(AJ604 - AK604 - BO604*1E3/(8.314*(BQ604+273.15)) * AM604/BN604 * AL604) * BN604/(100*BB604) * (1000 - BK604)/1000</f>
        <v>0</v>
      </c>
      <c r="AJ604">
        <v>429.229935437129</v>
      </c>
      <c r="AK604">
        <v>411.562606060606</v>
      </c>
      <c r="AL604">
        <v>0.0305508927492303</v>
      </c>
      <c r="AM604">
        <v>66.950256890022</v>
      </c>
      <c r="AN604">
        <f>(AP604 - AO604 + BO604*1E3/(8.314*(BQ604+273.15)) * AR604/BN604 * AQ604) * BN604/(100*BB604) * 1000/(1000 - AP604)</f>
        <v>0</v>
      </c>
      <c r="AO604">
        <v>21.3531363240041</v>
      </c>
      <c r="AP604">
        <v>24.9311755244756</v>
      </c>
      <c r="AQ604">
        <v>-1.03551805355843e-05</v>
      </c>
      <c r="AR604">
        <v>78.8929793979058</v>
      </c>
      <c r="AS604">
        <v>99</v>
      </c>
      <c r="AT604">
        <v>20</v>
      </c>
      <c r="AU604">
        <f>IF(AS604*$H$13&gt;=AW604,1.0,(AW604/(AW604-AS604*$H$13)))</f>
        <v>0</v>
      </c>
      <c r="AV604">
        <f>(AU604-1)*100</f>
        <v>0</v>
      </c>
      <c r="AW604">
        <f>MAX(0,($B$13+$C$13*BV604)/(1+$D$13*BV604)*BO604/(BQ604+273)*$E$13)</f>
        <v>0</v>
      </c>
      <c r="AX604">
        <f>$B$11*BW604+$C$11*BX604+$F$11*CI604*(1-CL604)</f>
        <v>0</v>
      </c>
      <c r="AY604">
        <f>AX604*AZ604</f>
        <v>0</v>
      </c>
      <c r="AZ604">
        <f>($B$11*$D$9+$C$11*$D$9+$F$11*((CV604+CN604)/MAX(CV604+CN604+CW604, 0.1)*$I$9+CW604/MAX(CV604+CN604+CW604, 0.1)*$J$9))/($B$11+$C$11+$F$11)</f>
        <v>0</v>
      </c>
      <c r="BA604">
        <f>($B$11*$K$9+$C$11*$K$9+$F$11*((CV604+CN604)/MAX(CV604+CN604+CW604, 0.1)*$P$9+CW604/MAX(CV604+CN604+CW604, 0.1)*$Q$9))/($B$11+$C$11+$F$11)</f>
        <v>0</v>
      </c>
      <c r="BB604">
        <v>2.18</v>
      </c>
      <c r="BC604">
        <v>0.5</v>
      </c>
      <c r="BD604" t="s">
        <v>355</v>
      </c>
      <c r="BE604">
        <v>2</v>
      </c>
      <c r="BF604" t="b">
        <v>1</v>
      </c>
      <c r="BG604">
        <v>1656183159</v>
      </c>
      <c r="BH604">
        <v>400.854322580645</v>
      </c>
      <c r="BI604">
        <v>420.022580645161</v>
      </c>
      <c r="BJ604">
        <v>24.9407193548387</v>
      </c>
      <c r="BK604">
        <v>21.3640903225806</v>
      </c>
      <c r="BL604">
        <v>397.16464516129</v>
      </c>
      <c r="BM604">
        <v>24.6964483870968</v>
      </c>
      <c r="BN604">
        <v>500.005967741936</v>
      </c>
      <c r="BO604">
        <v>76.2996903225807</v>
      </c>
      <c r="BP604">
        <v>0.100025406451613</v>
      </c>
      <c r="BQ604">
        <v>28.0494290322581</v>
      </c>
      <c r="BR604">
        <v>28.6494838709677</v>
      </c>
      <c r="BS604">
        <v>999.9</v>
      </c>
      <c r="BT604">
        <v>0</v>
      </c>
      <c r="BU604">
        <v>0</v>
      </c>
      <c r="BV604">
        <v>9994.85806451613</v>
      </c>
      <c r="BW604">
        <v>0</v>
      </c>
      <c r="BX604">
        <v>917.034419354839</v>
      </c>
      <c r="BY604">
        <v>-19.1682838709677</v>
      </c>
      <c r="BZ604">
        <v>411.107709677419</v>
      </c>
      <c r="CA604">
        <v>429.191838709677</v>
      </c>
      <c r="CB604">
        <v>3.57663</v>
      </c>
      <c r="CC604">
        <v>420.022580645161</v>
      </c>
      <c r="CD604">
        <v>21.3640903225806</v>
      </c>
      <c r="CE604">
        <v>1.90296903225806</v>
      </c>
      <c r="CF604">
        <v>1.63007516129032</v>
      </c>
      <c r="CG604">
        <v>16.6592806451613</v>
      </c>
      <c r="CH604">
        <v>14.2460709677419</v>
      </c>
      <c r="CI604">
        <v>1999.99129032258</v>
      </c>
      <c r="CJ604">
        <v>0.980003032258065</v>
      </c>
      <c r="CK604">
        <v>0.0199972</v>
      </c>
      <c r="CL604">
        <v>0</v>
      </c>
      <c r="CM604">
        <v>2.51762903225806</v>
      </c>
      <c r="CN604">
        <v>0</v>
      </c>
      <c r="CO604">
        <v>6035.5</v>
      </c>
      <c r="CP604">
        <v>16705.3548387097</v>
      </c>
      <c r="CQ604">
        <v>48.375</v>
      </c>
      <c r="CR604">
        <v>50.675</v>
      </c>
      <c r="CS604">
        <v>49.4390322580645</v>
      </c>
      <c r="CT604">
        <v>48.687</v>
      </c>
      <c r="CU604">
        <v>47.7032580645161</v>
      </c>
      <c r="CV604">
        <v>1960.00129032258</v>
      </c>
      <c r="CW604">
        <v>39.99</v>
      </c>
      <c r="CX604">
        <v>0</v>
      </c>
      <c r="CY604">
        <v>1656183166.2</v>
      </c>
      <c r="CZ604">
        <v>0</v>
      </c>
      <c r="DA604">
        <v>1656181403.6</v>
      </c>
      <c r="DB604" t="s">
        <v>1498</v>
      </c>
      <c r="DC604">
        <v>1656181403.6</v>
      </c>
      <c r="DD604">
        <v>1656181398.1</v>
      </c>
      <c r="DE604">
        <v>1</v>
      </c>
      <c r="DF604">
        <v>2.342</v>
      </c>
      <c r="DG604">
        <v>0.193</v>
      </c>
      <c r="DH604">
        <v>3.724</v>
      </c>
      <c r="DI604">
        <v>0.244</v>
      </c>
      <c r="DJ604">
        <v>420</v>
      </c>
      <c r="DK604">
        <v>22</v>
      </c>
      <c r="DL604">
        <v>0.28</v>
      </c>
      <c r="DM604">
        <v>0.02</v>
      </c>
      <c r="DN604">
        <v>-19.8424951219512</v>
      </c>
      <c r="DO604">
        <v>10.0735421602787</v>
      </c>
      <c r="DP604">
        <v>1.07694654688812</v>
      </c>
      <c r="DQ604">
        <v>0</v>
      </c>
      <c r="DR604">
        <v>3.57047536585366</v>
      </c>
      <c r="DS604">
        <v>0.0837160975609779</v>
      </c>
      <c r="DT604">
        <v>0.00836061559688242</v>
      </c>
      <c r="DU604">
        <v>1</v>
      </c>
      <c r="DV604">
        <v>1</v>
      </c>
      <c r="DW604">
        <v>2</v>
      </c>
      <c r="DX604" t="s">
        <v>375</v>
      </c>
      <c r="DY604">
        <v>2.77963</v>
      </c>
      <c r="DZ604">
        <v>2.71616</v>
      </c>
      <c r="EA604">
        <v>0.0724723</v>
      </c>
      <c r="EB604">
        <v>0.075549</v>
      </c>
      <c r="EC604">
        <v>0.0876652</v>
      </c>
      <c r="ED604">
        <v>0.0783858</v>
      </c>
      <c r="EE604">
        <v>25595.4</v>
      </c>
      <c r="EF604">
        <v>22214.8</v>
      </c>
      <c r="EG604">
        <v>24750.2</v>
      </c>
      <c r="EH604">
        <v>23446</v>
      </c>
      <c r="EI604">
        <v>38660.1</v>
      </c>
      <c r="EJ604">
        <v>35829.6</v>
      </c>
      <c r="EK604">
        <v>44877.6</v>
      </c>
      <c r="EL604">
        <v>41913.5</v>
      </c>
      <c r="EM604">
        <v>1.4991</v>
      </c>
      <c r="EN604">
        <v>2.02352</v>
      </c>
      <c r="EO604">
        <v>-0.032559</v>
      </c>
      <c r="EP604">
        <v>0</v>
      </c>
      <c r="EQ604">
        <v>29.1746</v>
      </c>
      <c r="ER604">
        <v>999.9</v>
      </c>
      <c r="ES604">
        <v>21.627</v>
      </c>
      <c r="ET604">
        <v>44.051</v>
      </c>
      <c r="EU604">
        <v>26.0127</v>
      </c>
      <c r="EV604">
        <v>53.7493</v>
      </c>
      <c r="EW604">
        <v>32.8365</v>
      </c>
      <c r="EX604">
        <v>2</v>
      </c>
      <c r="EY604">
        <v>0.796842</v>
      </c>
      <c r="EZ604">
        <v>6.75122</v>
      </c>
      <c r="FA604">
        <v>20.1145</v>
      </c>
      <c r="FB604">
        <v>5.23226</v>
      </c>
      <c r="FC604">
        <v>11.9977</v>
      </c>
      <c r="FD604">
        <v>4.95465</v>
      </c>
      <c r="FE604">
        <v>3.30365</v>
      </c>
      <c r="FF604">
        <v>9999</v>
      </c>
      <c r="FG604">
        <v>314.6</v>
      </c>
      <c r="FH604">
        <v>4033.1</v>
      </c>
      <c r="FI604">
        <v>9999</v>
      </c>
      <c r="FJ604">
        <v>1.86812</v>
      </c>
      <c r="FK604">
        <v>1.86398</v>
      </c>
      <c r="FL604">
        <v>1.87122</v>
      </c>
      <c r="FM604">
        <v>1.86255</v>
      </c>
      <c r="FN604">
        <v>1.86188</v>
      </c>
      <c r="FO604">
        <v>1.86813</v>
      </c>
      <c r="FP604">
        <v>1.85833</v>
      </c>
      <c r="FQ604">
        <v>1.86447</v>
      </c>
      <c r="FR604">
        <v>5</v>
      </c>
      <c r="FS604">
        <v>0</v>
      </c>
      <c r="FT604">
        <v>0</v>
      </c>
      <c r="FU604">
        <v>0</v>
      </c>
      <c r="FV604" t="s">
        <v>358</v>
      </c>
      <c r="FW604" t="s">
        <v>359</v>
      </c>
      <c r="FX604" t="s">
        <v>360</v>
      </c>
      <c r="FY604" t="s">
        <v>360</v>
      </c>
      <c r="FZ604" t="s">
        <v>360</v>
      </c>
      <c r="GA604" t="s">
        <v>360</v>
      </c>
      <c r="GB604">
        <v>0</v>
      </c>
      <c r="GC604">
        <v>100</v>
      </c>
      <c r="GD604">
        <v>100</v>
      </c>
      <c r="GE604">
        <v>3.691</v>
      </c>
      <c r="GF604">
        <v>0.2442</v>
      </c>
      <c r="GG604">
        <v>2.73719946232396</v>
      </c>
      <c r="GH604">
        <v>0.00311535208462502</v>
      </c>
      <c r="GI604">
        <v>-2.16445174003142e-06</v>
      </c>
      <c r="GJ604">
        <v>9.0383515404126e-10</v>
      </c>
      <c r="GK604">
        <v>0.244264999999999</v>
      </c>
      <c r="GL604">
        <v>0</v>
      </c>
      <c r="GM604">
        <v>0</v>
      </c>
      <c r="GN604">
        <v>0</v>
      </c>
      <c r="GO604">
        <v>18</v>
      </c>
      <c r="GP604">
        <v>2154</v>
      </c>
      <c r="GQ604">
        <v>2</v>
      </c>
      <c r="GR604">
        <v>17</v>
      </c>
      <c r="GS604">
        <v>29.4</v>
      </c>
      <c r="GT604">
        <v>29.5</v>
      </c>
      <c r="GU604">
        <v>1.34766</v>
      </c>
      <c r="GV604">
        <v>2.43896</v>
      </c>
      <c r="GW604">
        <v>1.99829</v>
      </c>
      <c r="GX604">
        <v>2.65503</v>
      </c>
      <c r="GY604">
        <v>2.09351</v>
      </c>
      <c r="GZ604">
        <v>2.42554</v>
      </c>
      <c r="HA604">
        <v>47.5718</v>
      </c>
      <c r="HB604">
        <v>13.309</v>
      </c>
      <c r="HC604">
        <v>18</v>
      </c>
      <c r="HD604">
        <v>328.581</v>
      </c>
      <c r="HE604">
        <v>668.217</v>
      </c>
      <c r="HF604">
        <v>23.0004</v>
      </c>
      <c r="HG604">
        <v>37.2878</v>
      </c>
      <c r="HH604">
        <v>29.9995</v>
      </c>
      <c r="HI604">
        <v>37.1633</v>
      </c>
      <c r="HJ604">
        <v>37.1619</v>
      </c>
      <c r="HK604">
        <v>27.0196</v>
      </c>
      <c r="HL604">
        <v>0</v>
      </c>
      <c r="HM604">
        <v>0</v>
      </c>
      <c r="HN604">
        <v>23</v>
      </c>
      <c r="HO604">
        <v>426.78</v>
      </c>
      <c r="HP604">
        <v>21.5155</v>
      </c>
      <c r="HQ604">
        <v>94.8807</v>
      </c>
      <c r="HR604">
        <v>98.4659</v>
      </c>
    </row>
    <row r="605" spans="1:226">
      <c r="A605">
        <v>589</v>
      </c>
      <c r="B605">
        <v>1656183172</v>
      </c>
      <c r="C605">
        <v>13375.5</v>
      </c>
      <c r="D605" t="s">
        <v>1543</v>
      </c>
      <c r="E605" t="s">
        <v>1544</v>
      </c>
      <c r="F605">
        <v>5</v>
      </c>
      <c r="G605" t="s">
        <v>1497</v>
      </c>
      <c r="H605" t="s">
        <v>354</v>
      </c>
      <c r="I605">
        <v>1656183164.15517</v>
      </c>
      <c r="J605">
        <f>(K605)/1000</f>
        <v>0</v>
      </c>
      <c r="K605">
        <f>IF(BF605, AN605, AH605)</f>
        <v>0</v>
      </c>
      <c r="L605">
        <f>IF(BF605, AI605, AG605)</f>
        <v>0</v>
      </c>
      <c r="M605">
        <f>BH605 - IF(AU605&gt;1, L605*BB605*100.0/(AW605*BV605), 0)</f>
        <v>0</v>
      </c>
      <c r="N605">
        <f>((T605-J605/2)*M605-L605)/(T605+J605/2)</f>
        <v>0</v>
      </c>
      <c r="O605">
        <f>N605*(BO605+BP605)/1000.0</f>
        <v>0</v>
      </c>
      <c r="P605">
        <f>(BH605 - IF(AU605&gt;1, L605*BB605*100.0/(AW605*BV605), 0))*(BO605+BP605)/1000.0</f>
        <v>0</v>
      </c>
      <c r="Q605">
        <f>2.0/((1/S605-1/R605)+SIGN(S605)*SQRT((1/S605-1/R605)*(1/S605-1/R605) + 4*BC605/((BC605+1)*(BC605+1))*(2*1/S605*1/R605-1/R605*1/R605)))</f>
        <v>0</v>
      </c>
      <c r="R605">
        <f>IF(LEFT(BD605,1)&lt;&gt;"0",IF(LEFT(BD605,1)="1",3.0,BE605),$D$5+$E$5*(BV605*BO605/($K$5*1000))+$F$5*(BV605*BO605/($K$5*1000))*MAX(MIN(BB605,$J$5),$I$5)*MAX(MIN(BB605,$J$5),$I$5)+$G$5*MAX(MIN(BB605,$J$5),$I$5)*(BV605*BO605/($K$5*1000))+$H$5*(BV605*BO605/($K$5*1000))*(BV605*BO605/($K$5*1000)))</f>
        <v>0</v>
      </c>
      <c r="S605">
        <f>J605*(1000-(1000*0.61365*exp(17.502*W605/(240.97+W605))/(BO605+BP605)+BJ605)/2)/(1000*0.61365*exp(17.502*W605/(240.97+W605))/(BO605+BP605)-BJ605)</f>
        <v>0</v>
      </c>
      <c r="T605">
        <f>1/((BC605+1)/(Q605/1.6)+1/(R605/1.37)) + BC605/((BC605+1)/(Q605/1.6) + BC605/(R605/1.37))</f>
        <v>0</v>
      </c>
      <c r="U605">
        <f>(AX605*BA605)</f>
        <v>0</v>
      </c>
      <c r="V605">
        <f>(BQ605+(U605+2*0.95*5.67E-8*(((BQ605+$B$7)+273)^4-(BQ605+273)^4)-44100*J605)/(1.84*29.3*R605+8*0.95*5.67E-8*(BQ605+273)^3))</f>
        <v>0</v>
      </c>
      <c r="W605">
        <f>($C$7*BR605+$D$7*BS605+$E$7*V605)</f>
        <v>0</v>
      </c>
      <c r="X605">
        <f>0.61365*exp(17.502*W605/(240.97+W605))</f>
        <v>0</v>
      </c>
      <c r="Y605">
        <f>(Z605/AA605*100)</f>
        <v>0</v>
      </c>
      <c r="Z605">
        <f>BJ605*(BO605+BP605)/1000</f>
        <v>0</v>
      </c>
      <c r="AA605">
        <f>0.61365*exp(17.502*BQ605/(240.97+BQ605))</f>
        <v>0</v>
      </c>
      <c r="AB605">
        <f>(X605-BJ605*(BO605+BP605)/1000)</f>
        <v>0</v>
      </c>
      <c r="AC605">
        <f>(-J605*44100)</f>
        <v>0</v>
      </c>
      <c r="AD605">
        <f>2*29.3*R605*0.92*(BQ605-W605)</f>
        <v>0</v>
      </c>
      <c r="AE605">
        <f>2*0.95*5.67E-8*(((BQ605+$B$7)+273)^4-(W605+273)^4)</f>
        <v>0</v>
      </c>
      <c r="AF605">
        <f>U605+AE605+AC605+AD605</f>
        <v>0</v>
      </c>
      <c r="AG605">
        <f>BN605*AU605*(BI605-BH605*(1000-AU605*BK605)/(1000-AU605*BJ605))/(100*BB605)</f>
        <v>0</v>
      </c>
      <c r="AH605">
        <f>1000*BN605*AU605*(BJ605-BK605)/(100*BB605*(1000-AU605*BJ605))</f>
        <v>0</v>
      </c>
      <c r="AI605">
        <f>(AJ605 - AK605 - BO605*1E3/(8.314*(BQ605+273.15)) * AM605/BN605 * AL605) * BN605/(100*BB605) * (1000 - BK605)/1000</f>
        <v>0</v>
      </c>
      <c r="AJ605">
        <v>429.278368063449</v>
      </c>
      <c r="AK605">
        <v>411.707648484848</v>
      </c>
      <c r="AL605">
        <v>0.0259800845810711</v>
      </c>
      <c r="AM605">
        <v>66.950256890022</v>
      </c>
      <c r="AN605">
        <f>(AP605 - AO605 + BO605*1E3/(8.314*(BQ605+273.15)) * AR605/BN605 * AQ605) * BN605/(100*BB605) * 1000/(1000 - AP605)</f>
        <v>0</v>
      </c>
      <c r="AO605">
        <v>21.3356273673663</v>
      </c>
      <c r="AP605">
        <v>24.922855944056</v>
      </c>
      <c r="AQ605">
        <v>-2.14883452468354e-05</v>
      </c>
      <c r="AR605">
        <v>78.8929793979058</v>
      </c>
      <c r="AS605">
        <v>99</v>
      </c>
      <c r="AT605">
        <v>20</v>
      </c>
      <c r="AU605">
        <f>IF(AS605*$H$13&gt;=AW605,1.0,(AW605/(AW605-AS605*$H$13)))</f>
        <v>0</v>
      </c>
      <c r="AV605">
        <f>(AU605-1)*100</f>
        <v>0</v>
      </c>
      <c r="AW605">
        <f>MAX(0,($B$13+$C$13*BV605)/(1+$D$13*BV605)*BO605/(BQ605+273)*$E$13)</f>
        <v>0</v>
      </c>
      <c r="AX605">
        <f>$B$11*BW605+$C$11*BX605+$F$11*CI605*(1-CL605)</f>
        <v>0</v>
      </c>
      <c r="AY605">
        <f>AX605*AZ605</f>
        <v>0</v>
      </c>
      <c r="AZ605">
        <f>($B$11*$D$9+$C$11*$D$9+$F$11*((CV605+CN605)/MAX(CV605+CN605+CW605, 0.1)*$I$9+CW605/MAX(CV605+CN605+CW605, 0.1)*$J$9))/($B$11+$C$11+$F$11)</f>
        <v>0</v>
      </c>
      <c r="BA605">
        <f>($B$11*$K$9+$C$11*$K$9+$F$11*((CV605+CN605)/MAX(CV605+CN605+CW605, 0.1)*$P$9+CW605/MAX(CV605+CN605+CW605, 0.1)*$Q$9))/($B$11+$C$11+$F$11)</f>
        <v>0</v>
      </c>
      <c r="BB605">
        <v>2.18</v>
      </c>
      <c r="BC605">
        <v>0.5</v>
      </c>
      <c r="BD605" t="s">
        <v>355</v>
      </c>
      <c r="BE605">
        <v>2</v>
      </c>
      <c r="BF605" t="b">
        <v>1</v>
      </c>
      <c r="BG605">
        <v>1656183164.15517</v>
      </c>
      <c r="BH605">
        <v>401.193689655172</v>
      </c>
      <c r="BI605">
        <v>420.260620689655</v>
      </c>
      <c r="BJ605">
        <v>24.9335413793103</v>
      </c>
      <c r="BK605">
        <v>21.3484965517241</v>
      </c>
      <c r="BL605">
        <v>397.503344827586</v>
      </c>
      <c r="BM605">
        <v>24.6892724137931</v>
      </c>
      <c r="BN605">
        <v>500.018931034483</v>
      </c>
      <c r="BO605">
        <v>76.2987172413793</v>
      </c>
      <c r="BP605">
        <v>0.100022975862069</v>
      </c>
      <c r="BQ605">
        <v>28.0430965517241</v>
      </c>
      <c r="BR605">
        <v>28.6453172413793</v>
      </c>
      <c r="BS605">
        <v>999.9</v>
      </c>
      <c r="BT605">
        <v>0</v>
      </c>
      <c r="BU605">
        <v>0</v>
      </c>
      <c r="BV605">
        <v>9986.85344827586</v>
      </c>
      <c r="BW605">
        <v>0</v>
      </c>
      <c r="BX605">
        <v>918.710896551724</v>
      </c>
      <c r="BY605">
        <v>-19.0669310344828</v>
      </c>
      <c r="BZ605">
        <v>411.452655172414</v>
      </c>
      <c r="CA605">
        <v>429.428172413793</v>
      </c>
      <c r="CB605">
        <v>3.58505</v>
      </c>
      <c r="CC605">
        <v>420.260620689655</v>
      </c>
      <c r="CD605">
        <v>21.3484965517241</v>
      </c>
      <c r="CE605">
        <v>1.90239724137931</v>
      </c>
      <c r="CF605">
        <v>1.62886448275862</v>
      </c>
      <c r="CG605">
        <v>16.6545517241379</v>
      </c>
      <c r="CH605">
        <v>14.2345896551724</v>
      </c>
      <c r="CI605">
        <v>2000.01310344828</v>
      </c>
      <c r="CJ605">
        <v>0.980002965517242</v>
      </c>
      <c r="CK605">
        <v>0.0199972689655172</v>
      </c>
      <c r="CL605">
        <v>0</v>
      </c>
      <c r="CM605">
        <v>2.49423103448276</v>
      </c>
      <c r="CN605">
        <v>0</v>
      </c>
      <c r="CO605">
        <v>6044.15620689655</v>
      </c>
      <c r="CP605">
        <v>16705.5379310345</v>
      </c>
      <c r="CQ605">
        <v>48.375</v>
      </c>
      <c r="CR605">
        <v>50.6549310344828</v>
      </c>
      <c r="CS605">
        <v>49.437</v>
      </c>
      <c r="CT605">
        <v>48.687</v>
      </c>
      <c r="CU605">
        <v>47.6956896551724</v>
      </c>
      <c r="CV605">
        <v>1960.0224137931</v>
      </c>
      <c r="CW605">
        <v>39.9906896551724</v>
      </c>
      <c r="CX605">
        <v>0</v>
      </c>
      <c r="CY605">
        <v>1656183171</v>
      </c>
      <c r="CZ605">
        <v>0</v>
      </c>
      <c r="DA605">
        <v>1656181403.6</v>
      </c>
      <c r="DB605" t="s">
        <v>1498</v>
      </c>
      <c r="DC605">
        <v>1656181403.6</v>
      </c>
      <c r="DD605">
        <v>1656181398.1</v>
      </c>
      <c r="DE605">
        <v>1</v>
      </c>
      <c r="DF605">
        <v>2.342</v>
      </c>
      <c r="DG605">
        <v>0.193</v>
      </c>
      <c r="DH605">
        <v>3.724</v>
      </c>
      <c r="DI605">
        <v>0.244</v>
      </c>
      <c r="DJ605">
        <v>420</v>
      </c>
      <c r="DK605">
        <v>22</v>
      </c>
      <c r="DL605">
        <v>0.28</v>
      </c>
      <c r="DM605">
        <v>0.02</v>
      </c>
      <c r="DN605">
        <v>-19.162855</v>
      </c>
      <c r="DO605">
        <v>2.89202251407132</v>
      </c>
      <c r="DP605">
        <v>0.400605145342643</v>
      </c>
      <c r="DQ605">
        <v>0</v>
      </c>
      <c r="DR605">
        <v>3.57973875</v>
      </c>
      <c r="DS605">
        <v>0.100058949343327</v>
      </c>
      <c r="DT605">
        <v>0.00977108570924953</v>
      </c>
      <c r="DU605">
        <v>0</v>
      </c>
      <c r="DV605">
        <v>0</v>
      </c>
      <c r="DW605">
        <v>2</v>
      </c>
      <c r="DX605" t="s">
        <v>357</v>
      </c>
      <c r="DY605">
        <v>2.77953</v>
      </c>
      <c r="DZ605">
        <v>2.71629</v>
      </c>
      <c r="EA605">
        <v>0.0725066</v>
      </c>
      <c r="EB605">
        <v>0.0759586</v>
      </c>
      <c r="EC605">
        <v>0.087644</v>
      </c>
      <c r="ED605">
        <v>0.0783443</v>
      </c>
      <c r="EE605">
        <v>25595.3</v>
      </c>
      <c r="EF605">
        <v>22205.5</v>
      </c>
      <c r="EG605">
        <v>24751</v>
      </c>
      <c r="EH605">
        <v>23446.6</v>
      </c>
      <c r="EI605">
        <v>38661.9</v>
      </c>
      <c r="EJ605">
        <v>35831.9</v>
      </c>
      <c r="EK605">
        <v>44878.7</v>
      </c>
      <c r="EL605">
        <v>41914.4</v>
      </c>
      <c r="EM605">
        <v>1.49975</v>
      </c>
      <c r="EN605">
        <v>2.02352</v>
      </c>
      <c r="EO605">
        <v>-0.0320598</v>
      </c>
      <c r="EP605">
        <v>0</v>
      </c>
      <c r="EQ605">
        <v>29.1682</v>
      </c>
      <c r="ER605">
        <v>999.9</v>
      </c>
      <c r="ES605">
        <v>21.627</v>
      </c>
      <c r="ET605">
        <v>44.051</v>
      </c>
      <c r="EU605">
        <v>26.011</v>
      </c>
      <c r="EV605">
        <v>53.8193</v>
      </c>
      <c r="EW605">
        <v>33.0088</v>
      </c>
      <c r="EX605">
        <v>2</v>
      </c>
      <c r="EY605">
        <v>0.79623</v>
      </c>
      <c r="EZ605">
        <v>6.74875</v>
      </c>
      <c r="FA605">
        <v>20.1148</v>
      </c>
      <c r="FB605">
        <v>5.23197</v>
      </c>
      <c r="FC605">
        <v>11.998</v>
      </c>
      <c r="FD605">
        <v>4.95435</v>
      </c>
      <c r="FE605">
        <v>3.30398</v>
      </c>
      <c r="FF605">
        <v>9999</v>
      </c>
      <c r="FG605">
        <v>314.6</v>
      </c>
      <c r="FH605">
        <v>4033.1</v>
      </c>
      <c r="FI605">
        <v>9999</v>
      </c>
      <c r="FJ605">
        <v>1.86812</v>
      </c>
      <c r="FK605">
        <v>1.86397</v>
      </c>
      <c r="FL605">
        <v>1.87123</v>
      </c>
      <c r="FM605">
        <v>1.86258</v>
      </c>
      <c r="FN605">
        <v>1.86188</v>
      </c>
      <c r="FO605">
        <v>1.86813</v>
      </c>
      <c r="FP605">
        <v>1.85837</v>
      </c>
      <c r="FQ605">
        <v>1.86447</v>
      </c>
      <c r="FR605">
        <v>5</v>
      </c>
      <c r="FS605">
        <v>0</v>
      </c>
      <c r="FT605">
        <v>0</v>
      </c>
      <c r="FU605">
        <v>0</v>
      </c>
      <c r="FV605" t="s">
        <v>358</v>
      </c>
      <c r="FW605" t="s">
        <v>359</v>
      </c>
      <c r="FX605" t="s">
        <v>360</v>
      </c>
      <c r="FY605" t="s">
        <v>360</v>
      </c>
      <c r="FZ605" t="s">
        <v>360</v>
      </c>
      <c r="GA605" t="s">
        <v>360</v>
      </c>
      <c r="GB605">
        <v>0</v>
      </c>
      <c r="GC605">
        <v>100</v>
      </c>
      <c r="GD605">
        <v>100</v>
      </c>
      <c r="GE605">
        <v>3.691</v>
      </c>
      <c r="GF605">
        <v>0.2442</v>
      </c>
      <c r="GG605">
        <v>2.73719946232396</v>
      </c>
      <c r="GH605">
        <v>0.00311535208462502</v>
      </c>
      <c r="GI605">
        <v>-2.16445174003142e-06</v>
      </c>
      <c r="GJ605">
        <v>9.0383515404126e-10</v>
      </c>
      <c r="GK605">
        <v>0.244264999999999</v>
      </c>
      <c r="GL605">
        <v>0</v>
      </c>
      <c r="GM605">
        <v>0</v>
      </c>
      <c r="GN605">
        <v>0</v>
      </c>
      <c r="GO605">
        <v>18</v>
      </c>
      <c r="GP605">
        <v>2154</v>
      </c>
      <c r="GQ605">
        <v>2</v>
      </c>
      <c r="GR605">
        <v>17</v>
      </c>
      <c r="GS605">
        <v>29.5</v>
      </c>
      <c r="GT605">
        <v>29.6</v>
      </c>
      <c r="GU605">
        <v>1.37451</v>
      </c>
      <c r="GV605">
        <v>2.45117</v>
      </c>
      <c r="GW605">
        <v>1.99829</v>
      </c>
      <c r="GX605">
        <v>2.65503</v>
      </c>
      <c r="GY605">
        <v>2.09351</v>
      </c>
      <c r="GZ605">
        <v>2.34497</v>
      </c>
      <c r="HA605">
        <v>47.5718</v>
      </c>
      <c r="HB605">
        <v>13.2915</v>
      </c>
      <c r="HC605">
        <v>18</v>
      </c>
      <c r="HD605">
        <v>328.871</v>
      </c>
      <c r="HE605">
        <v>668.145</v>
      </c>
      <c r="HF605">
        <v>22.9998</v>
      </c>
      <c r="HG605">
        <v>37.2814</v>
      </c>
      <c r="HH605">
        <v>29.9995</v>
      </c>
      <c r="HI605">
        <v>37.1562</v>
      </c>
      <c r="HJ605">
        <v>37.1549</v>
      </c>
      <c r="HK605">
        <v>27.5443</v>
      </c>
      <c r="HL605">
        <v>0</v>
      </c>
      <c r="HM605">
        <v>0</v>
      </c>
      <c r="HN605">
        <v>23</v>
      </c>
      <c r="HO605">
        <v>440.218</v>
      </c>
      <c r="HP605">
        <v>21.5155</v>
      </c>
      <c r="HQ605">
        <v>94.8832</v>
      </c>
      <c r="HR605">
        <v>98.4681</v>
      </c>
    </row>
    <row r="606" spans="1:226">
      <c r="A606">
        <v>590</v>
      </c>
      <c r="B606">
        <v>1656183177</v>
      </c>
      <c r="C606">
        <v>13380.5</v>
      </c>
      <c r="D606" t="s">
        <v>1545</v>
      </c>
      <c r="E606" t="s">
        <v>1546</v>
      </c>
      <c r="F606">
        <v>5</v>
      </c>
      <c r="G606" t="s">
        <v>1497</v>
      </c>
      <c r="H606" t="s">
        <v>354</v>
      </c>
      <c r="I606">
        <v>1656183169.23214</v>
      </c>
      <c r="J606">
        <f>(K606)/1000</f>
        <v>0</v>
      </c>
      <c r="K606">
        <f>IF(BF606, AN606, AH606)</f>
        <v>0</v>
      </c>
      <c r="L606">
        <f>IF(BF606, AI606, AG606)</f>
        <v>0</v>
      </c>
      <c r="M606">
        <f>BH606 - IF(AU606&gt;1, L606*BB606*100.0/(AW606*BV606), 0)</f>
        <v>0</v>
      </c>
      <c r="N606">
        <f>((T606-J606/2)*M606-L606)/(T606+J606/2)</f>
        <v>0</v>
      </c>
      <c r="O606">
        <f>N606*(BO606+BP606)/1000.0</f>
        <v>0</v>
      </c>
      <c r="P606">
        <f>(BH606 - IF(AU606&gt;1, L606*BB606*100.0/(AW606*BV606), 0))*(BO606+BP606)/1000.0</f>
        <v>0</v>
      </c>
      <c r="Q606">
        <f>2.0/((1/S606-1/R606)+SIGN(S606)*SQRT((1/S606-1/R606)*(1/S606-1/R606) + 4*BC606/((BC606+1)*(BC606+1))*(2*1/S606*1/R606-1/R606*1/R606)))</f>
        <v>0</v>
      </c>
      <c r="R606">
        <f>IF(LEFT(BD606,1)&lt;&gt;"0",IF(LEFT(BD606,1)="1",3.0,BE606),$D$5+$E$5*(BV606*BO606/($K$5*1000))+$F$5*(BV606*BO606/($K$5*1000))*MAX(MIN(BB606,$J$5),$I$5)*MAX(MIN(BB606,$J$5),$I$5)+$G$5*MAX(MIN(BB606,$J$5),$I$5)*(BV606*BO606/($K$5*1000))+$H$5*(BV606*BO606/($K$5*1000))*(BV606*BO606/($K$5*1000)))</f>
        <v>0</v>
      </c>
      <c r="S606">
        <f>J606*(1000-(1000*0.61365*exp(17.502*W606/(240.97+W606))/(BO606+BP606)+BJ606)/2)/(1000*0.61365*exp(17.502*W606/(240.97+W606))/(BO606+BP606)-BJ606)</f>
        <v>0</v>
      </c>
      <c r="T606">
        <f>1/((BC606+1)/(Q606/1.6)+1/(R606/1.37)) + BC606/((BC606+1)/(Q606/1.6) + BC606/(R606/1.37))</f>
        <v>0</v>
      </c>
      <c r="U606">
        <f>(AX606*BA606)</f>
        <v>0</v>
      </c>
      <c r="V606">
        <f>(BQ606+(U606+2*0.95*5.67E-8*(((BQ606+$B$7)+273)^4-(BQ606+273)^4)-44100*J606)/(1.84*29.3*R606+8*0.95*5.67E-8*(BQ606+273)^3))</f>
        <v>0</v>
      </c>
      <c r="W606">
        <f>($C$7*BR606+$D$7*BS606+$E$7*V606)</f>
        <v>0</v>
      </c>
      <c r="X606">
        <f>0.61365*exp(17.502*W606/(240.97+W606))</f>
        <v>0</v>
      </c>
      <c r="Y606">
        <f>(Z606/AA606*100)</f>
        <v>0</v>
      </c>
      <c r="Z606">
        <f>BJ606*(BO606+BP606)/1000</f>
        <v>0</v>
      </c>
      <c r="AA606">
        <f>0.61365*exp(17.502*BQ606/(240.97+BQ606))</f>
        <v>0</v>
      </c>
      <c r="AB606">
        <f>(X606-BJ606*(BO606+BP606)/1000)</f>
        <v>0</v>
      </c>
      <c r="AC606">
        <f>(-J606*44100)</f>
        <v>0</v>
      </c>
      <c r="AD606">
        <f>2*29.3*R606*0.92*(BQ606-W606)</f>
        <v>0</v>
      </c>
      <c r="AE606">
        <f>2*0.95*5.67E-8*(((BQ606+$B$7)+273)^4-(W606+273)^4)</f>
        <v>0</v>
      </c>
      <c r="AF606">
        <f>U606+AE606+AC606+AD606</f>
        <v>0</v>
      </c>
      <c r="AG606">
        <f>BN606*AU606*(BI606-BH606*(1000-AU606*BK606)/(1000-AU606*BJ606))/(100*BB606)</f>
        <v>0</v>
      </c>
      <c r="AH606">
        <f>1000*BN606*AU606*(BJ606-BK606)/(100*BB606*(1000-AU606*BJ606))</f>
        <v>0</v>
      </c>
      <c r="AI606">
        <f>(AJ606 - AK606 - BO606*1E3/(8.314*(BQ606+273.15)) * AM606/BN606 * AL606) * BN606/(100*BB606) * (1000 - BK606)/1000</f>
        <v>0</v>
      </c>
      <c r="AJ606">
        <v>435.410546669112</v>
      </c>
      <c r="AK606">
        <v>414.617981818182</v>
      </c>
      <c r="AL606">
        <v>0.686901333035332</v>
      </c>
      <c r="AM606">
        <v>66.950256890022</v>
      </c>
      <c r="AN606">
        <f>(AP606 - AO606 + BO606*1E3/(8.314*(BQ606+273.15)) * AR606/BN606 * AQ606) * BN606/(100*BB606) * 1000/(1000 - AP606)</f>
        <v>0</v>
      </c>
      <c r="AO606">
        <v>21.3201306900251</v>
      </c>
      <c r="AP606">
        <v>24.9168342657343</v>
      </c>
      <c r="AQ606">
        <v>-7.25727456914977e-06</v>
      </c>
      <c r="AR606">
        <v>78.8929793979058</v>
      </c>
      <c r="AS606">
        <v>99</v>
      </c>
      <c r="AT606">
        <v>20</v>
      </c>
      <c r="AU606">
        <f>IF(AS606*$H$13&gt;=AW606,1.0,(AW606/(AW606-AS606*$H$13)))</f>
        <v>0</v>
      </c>
      <c r="AV606">
        <f>(AU606-1)*100</f>
        <v>0</v>
      </c>
      <c r="AW606">
        <f>MAX(0,($B$13+$C$13*BV606)/(1+$D$13*BV606)*BO606/(BQ606+273)*$E$13)</f>
        <v>0</v>
      </c>
      <c r="AX606">
        <f>$B$11*BW606+$C$11*BX606+$F$11*CI606*(1-CL606)</f>
        <v>0</v>
      </c>
      <c r="AY606">
        <f>AX606*AZ606</f>
        <v>0</v>
      </c>
      <c r="AZ606">
        <f>($B$11*$D$9+$C$11*$D$9+$F$11*((CV606+CN606)/MAX(CV606+CN606+CW606, 0.1)*$I$9+CW606/MAX(CV606+CN606+CW606, 0.1)*$J$9))/($B$11+$C$11+$F$11)</f>
        <v>0</v>
      </c>
      <c r="BA606">
        <f>($B$11*$K$9+$C$11*$K$9+$F$11*((CV606+CN606)/MAX(CV606+CN606+CW606, 0.1)*$P$9+CW606/MAX(CV606+CN606+CW606, 0.1)*$Q$9))/($B$11+$C$11+$F$11)</f>
        <v>0</v>
      </c>
      <c r="BB606">
        <v>2.18</v>
      </c>
      <c r="BC606">
        <v>0.5</v>
      </c>
      <c r="BD606" t="s">
        <v>355</v>
      </c>
      <c r="BE606">
        <v>2</v>
      </c>
      <c r="BF606" t="b">
        <v>1</v>
      </c>
      <c r="BG606">
        <v>1656183169.23214</v>
      </c>
      <c r="BH606">
        <v>401.769214285714</v>
      </c>
      <c r="BI606">
        <v>422.867321428571</v>
      </c>
      <c r="BJ606">
        <v>24.9265607142857</v>
      </c>
      <c r="BK606">
        <v>21.33195</v>
      </c>
      <c r="BL606">
        <v>398.077821428571</v>
      </c>
      <c r="BM606">
        <v>24.6822857142857</v>
      </c>
      <c r="BN606">
        <v>500.012535714286</v>
      </c>
      <c r="BO606">
        <v>76.2976607142857</v>
      </c>
      <c r="BP606">
        <v>0.100014</v>
      </c>
      <c r="BQ606">
        <v>28.0341035714286</v>
      </c>
      <c r="BR606">
        <v>28.6388571428571</v>
      </c>
      <c r="BS606">
        <v>999.9</v>
      </c>
      <c r="BT606">
        <v>0</v>
      </c>
      <c r="BU606">
        <v>0</v>
      </c>
      <c r="BV606">
        <v>9984.30964285714</v>
      </c>
      <c r="BW606">
        <v>0</v>
      </c>
      <c r="BX606">
        <v>920.259178571429</v>
      </c>
      <c r="BY606">
        <v>-21.0980464285714</v>
      </c>
      <c r="BZ606">
        <v>412.039857142857</v>
      </c>
      <c r="CA606">
        <v>432.084285714286</v>
      </c>
      <c r="CB606">
        <v>3.59461178571429</v>
      </c>
      <c r="CC606">
        <v>422.867321428571</v>
      </c>
      <c r="CD606">
        <v>21.33195</v>
      </c>
      <c r="CE606">
        <v>1.9018375</v>
      </c>
      <c r="CF606">
        <v>1.62757892857143</v>
      </c>
      <c r="CG606">
        <v>16.6499321428571</v>
      </c>
      <c r="CH606">
        <v>14.2223928571429</v>
      </c>
      <c r="CI606">
        <v>2000.01142857143</v>
      </c>
      <c r="CJ606">
        <v>0.980002821428572</v>
      </c>
      <c r="CK606">
        <v>0.0199974178571429</v>
      </c>
      <c r="CL606">
        <v>0</v>
      </c>
      <c r="CM606">
        <v>2.53008214285714</v>
      </c>
      <c r="CN606">
        <v>0</v>
      </c>
      <c r="CO606">
        <v>6050.31678571429</v>
      </c>
      <c r="CP606">
        <v>16705.5214285714</v>
      </c>
      <c r="CQ606">
        <v>48.375</v>
      </c>
      <c r="CR606">
        <v>50.6338571428571</v>
      </c>
      <c r="CS606">
        <v>49.437</v>
      </c>
      <c r="CT606">
        <v>48.687</v>
      </c>
      <c r="CU606">
        <v>47.696</v>
      </c>
      <c r="CV606">
        <v>1960.02071428571</v>
      </c>
      <c r="CW606">
        <v>39.9925</v>
      </c>
      <c r="CX606">
        <v>0</v>
      </c>
      <c r="CY606">
        <v>1656183176.4</v>
      </c>
      <c r="CZ606">
        <v>0</v>
      </c>
      <c r="DA606">
        <v>1656181403.6</v>
      </c>
      <c r="DB606" t="s">
        <v>1498</v>
      </c>
      <c r="DC606">
        <v>1656181403.6</v>
      </c>
      <c r="DD606">
        <v>1656181398.1</v>
      </c>
      <c r="DE606">
        <v>1</v>
      </c>
      <c r="DF606">
        <v>2.342</v>
      </c>
      <c r="DG606">
        <v>0.193</v>
      </c>
      <c r="DH606">
        <v>3.724</v>
      </c>
      <c r="DI606">
        <v>0.244</v>
      </c>
      <c r="DJ606">
        <v>420</v>
      </c>
      <c r="DK606">
        <v>22</v>
      </c>
      <c r="DL606">
        <v>0.28</v>
      </c>
      <c r="DM606">
        <v>0.02</v>
      </c>
      <c r="DN606">
        <v>-20.527245</v>
      </c>
      <c r="DO606">
        <v>-22.3254529080675</v>
      </c>
      <c r="DP606">
        <v>2.80083063018366</v>
      </c>
      <c r="DQ606">
        <v>0</v>
      </c>
      <c r="DR606">
        <v>3.5899465</v>
      </c>
      <c r="DS606">
        <v>0.112953996247657</v>
      </c>
      <c r="DT606">
        <v>0.0109540242719285</v>
      </c>
      <c r="DU606">
        <v>0</v>
      </c>
      <c r="DV606">
        <v>0</v>
      </c>
      <c r="DW606">
        <v>2</v>
      </c>
      <c r="DX606" t="s">
        <v>357</v>
      </c>
      <c r="DY606">
        <v>2.77967</v>
      </c>
      <c r="DZ606">
        <v>2.71646</v>
      </c>
      <c r="EA606">
        <v>0.0729671</v>
      </c>
      <c r="EB606">
        <v>0.0774484</v>
      </c>
      <c r="EC606">
        <v>0.0876251</v>
      </c>
      <c r="ED606">
        <v>0.0783013</v>
      </c>
      <c r="EE606">
        <v>25582.7</v>
      </c>
      <c r="EF606">
        <v>22170.3</v>
      </c>
      <c r="EG606">
        <v>24751.1</v>
      </c>
      <c r="EH606">
        <v>23447.2</v>
      </c>
      <c r="EI606">
        <v>38663</v>
      </c>
      <c r="EJ606">
        <v>35834.6</v>
      </c>
      <c r="EK606">
        <v>44878.9</v>
      </c>
      <c r="EL606">
        <v>41915.5</v>
      </c>
      <c r="EM606">
        <v>1.49987</v>
      </c>
      <c r="EN606">
        <v>2.02365</v>
      </c>
      <c r="EO606">
        <v>-0.0333115</v>
      </c>
      <c r="EP606">
        <v>0</v>
      </c>
      <c r="EQ606">
        <v>29.1613</v>
      </c>
      <c r="ER606">
        <v>999.9</v>
      </c>
      <c r="ES606">
        <v>21.597</v>
      </c>
      <c r="ET606">
        <v>44.051</v>
      </c>
      <c r="EU606">
        <v>25.9772</v>
      </c>
      <c r="EV606">
        <v>53.8293</v>
      </c>
      <c r="EW606">
        <v>32.9287</v>
      </c>
      <c r="EX606">
        <v>2</v>
      </c>
      <c r="EY606">
        <v>0.795544</v>
      </c>
      <c r="EZ606">
        <v>6.74671</v>
      </c>
      <c r="FA606">
        <v>20.1149</v>
      </c>
      <c r="FB606">
        <v>5.23256</v>
      </c>
      <c r="FC606">
        <v>11.998</v>
      </c>
      <c r="FD606">
        <v>4.9541</v>
      </c>
      <c r="FE606">
        <v>3.3039</v>
      </c>
      <c r="FF606">
        <v>9999</v>
      </c>
      <c r="FG606">
        <v>314.6</v>
      </c>
      <c r="FH606">
        <v>4033.4</v>
      </c>
      <c r="FI606">
        <v>9999</v>
      </c>
      <c r="FJ606">
        <v>1.86811</v>
      </c>
      <c r="FK606">
        <v>1.86399</v>
      </c>
      <c r="FL606">
        <v>1.87122</v>
      </c>
      <c r="FM606">
        <v>1.86254</v>
      </c>
      <c r="FN606">
        <v>1.86188</v>
      </c>
      <c r="FO606">
        <v>1.86813</v>
      </c>
      <c r="FP606">
        <v>1.85834</v>
      </c>
      <c r="FQ606">
        <v>1.86447</v>
      </c>
      <c r="FR606">
        <v>5</v>
      </c>
      <c r="FS606">
        <v>0</v>
      </c>
      <c r="FT606">
        <v>0</v>
      </c>
      <c r="FU606">
        <v>0</v>
      </c>
      <c r="FV606" t="s">
        <v>358</v>
      </c>
      <c r="FW606" t="s">
        <v>359</v>
      </c>
      <c r="FX606" t="s">
        <v>360</v>
      </c>
      <c r="FY606" t="s">
        <v>360</v>
      </c>
      <c r="FZ606" t="s">
        <v>360</v>
      </c>
      <c r="GA606" t="s">
        <v>360</v>
      </c>
      <c r="GB606">
        <v>0</v>
      </c>
      <c r="GC606">
        <v>100</v>
      </c>
      <c r="GD606">
        <v>100</v>
      </c>
      <c r="GE606">
        <v>3.697</v>
      </c>
      <c r="GF606">
        <v>0.2442</v>
      </c>
      <c r="GG606">
        <v>2.73719946232396</v>
      </c>
      <c r="GH606">
        <v>0.00311535208462502</v>
      </c>
      <c r="GI606">
        <v>-2.16445174003142e-06</v>
      </c>
      <c r="GJ606">
        <v>9.0383515404126e-10</v>
      </c>
      <c r="GK606">
        <v>0.244264999999999</v>
      </c>
      <c r="GL606">
        <v>0</v>
      </c>
      <c r="GM606">
        <v>0</v>
      </c>
      <c r="GN606">
        <v>0</v>
      </c>
      <c r="GO606">
        <v>18</v>
      </c>
      <c r="GP606">
        <v>2154</v>
      </c>
      <c r="GQ606">
        <v>2</v>
      </c>
      <c r="GR606">
        <v>17</v>
      </c>
      <c r="GS606">
        <v>29.6</v>
      </c>
      <c r="GT606">
        <v>29.6</v>
      </c>
      <c r="GU606">
        <v>1.40747</v>
      </c>
      <c r="GV606">
        <v>2.44873</v>
      </c>
      <c r="GW606">
        <v>1.99829</v>
      </c>
      <c r="GX606">
        <v>2.65381</v>
      </c>
      <c r="GY606">
        <v>2.09351</v>
      </c>
      <c r="GZ606">
        <v>2.44873</v>
      </c>
      <c r="HA606">
        <v>47.5718</v>
      </c>
      <c r="HB606">
        <v>13.3002</v>
      </c>
      <c r="HC606">
        <v>18</v>
      </c>
      <c r="HD606">
        <v>328.903</v>
      </c>
      <c r="HE606">
        <v>668.191</v>
      </c>
      <c r="HF606">
        <v>22.9995</v>
      </c>
      <c r="HG606">
        <v>37.2754</v>
      </c>
      <c r="HH606">
        <v>29.9996</v>
      </c>
      <c r="HI606">
        <v>37.1492</v>
      </c>
      <c r="HJ606">
        <v>37.1488</v>
      </c>
      <c r="HK606">
        <v>28.2196</v>
      </c>
      <c r="HL606">
        <v>0</v>
      </c>
      <c r="HM606">
        <v>0</v>
      </c>
      <c r="HN606">
        <v>23</v>
      </c>
      <c r="HO606">
        <v>460.354</v>
      </c>
      <c r="HP606">
        <v>21.5155</v>
      </c>
      <c r="HQ606">
        <v>94.8837</v>
      </c>
      <c r="HR606">
        <v>98.4707</v>
      </c>
    </row>
    <row r="607" spans="1:226">
      <c r="A607">
        <v>591</v>
      </c>
      <c r="B607">
        <v>1656183182</v>
      </c>
      <c r="C607">
        <v>13385.5</v>
      </c>
      <c r="D607" t="s">
        <v>1547</v>
      </c>
      <c r="E607" t="s">
        <v>1548</v>
      </c>
      <c r="F607">
        <v>5</v>
      </c>
      <c r="G607" t="s">
        <v>1497</v>
      </c>
      <c r="H607" t="s">
        <v>354</v>
      </c>
      <c r="I607">
        <v>1656183174.5</v>
      </c>
      <c r="J607">
        <f>(K607)/1000</f>
        <v>0</v>
      </c>
      <c r="K607">
        <f>IF(BF607, AN607, AH607)</f>
        <v>0</v>
      </c>
      <c r="L607">
        <f>IF(BF607, AI607, AG607)</f>
        <v>0</v>
      </c>
      <c r="M607">
        <f>BH607 - IF(AU607&gt;1, L607*BB607*100.0/(AW607*BV607), 0)</f>
        <v>0</v>
      </c>
      <c r="N607">
        <f>((T607-J607/2)*M607-L607)/(T607+J607/2)</f>
        <v>0</v>
      </c>
      <c r="O607">
        <f>N607*(BO607+BP607)/1000.0</f>
        <v>0</v>
      </c>
      <c r="P607">
        <f>(BH607 - IF(AU607&gt;1, L607*BB607*100.0/(AW607*BV607), 0))*(BO607+BP607)/1000.0</f>
        <v>0</v>
      </c>
      <c r="Q607">
        <f>2.0/((1/S607-1/R607)+SIGN(S607)*SQRT((1/S607-1/R607)*(1/S607-1/R607) + 4*BC607/((BC607+1)*(BC607+1))*(2*1/S607*1/R607-1/R607*1/R607)))</f>
        <v>0</v>
      </c>
      <c r="R607">
        <f>IF(LEFT(BD607,1)&lt;&gt;"0",IF(LEFT(BD607,1)="1",3.0,BE607),$D$5+$E$5*(BV607*BO607/($K$5*1000))+$F$5*(BV607*BO607/($K$5*1000))*MAX(MIN(BB607,$J$5),$I$5)*MAX(MIN(BB607,$J$5),$I$5)+$G$5*MAX(MIN(BB607,$J$5),$I$5)*(BV607*BO607/($K$5*1000))+$H$5*(BV607*BO607/($K$5*1000))*(BV607*BO607/($K$5*1000)))</f>
        <v>0</v>
      </c>
      <c r="S607">
        <f>J607*(1000-(1000*0.61365*exp(17.502*W607/(240.97+W607))/(BO607+BP607)+BJ607)/2)/(1000*0.61365*exp(17.502*W607/(240.97+W607))/(BO607+BP607)-BJ607)</f>
        <v>0</v>
      </c>
      <c r="T607">
        <f>1/((BC607+1)/(Q607/1.6)+1/(R607/1.37)) + BC607/((BC607+1)/(Q607/1.6) + BC607/(R607/1.37))</f>
        <v>0</v>
      </c>
      <c r="U607">
        <f>(AX607*BA607)</f>
        <v>0</v>
      </c>
      <c r="V607">
        <f>(BQ607+(U607+2*0.95*5.67E-8*(((BQ607+$B$7)+273)^4-(BQ607+273)^4)-44100*J607)/(1.84*29.3*R607+8*0.95*5.67E-8*(BQ607+273)^3))</f>
        <v>0</v>
      </c>
      <c r="W607">
        <f>($C$7*BR607+$D$7*BS607+$E$7*V607)</f>
        <v>0</v>
      </c>
      <c r="X607">
        <f>0.61365*exp(17.502*W607/(240.97+W607))</f>
        <v>0</v>
      </c>
      <c r="Y607">
        <f>(Z607/AA607*100)</f>
        <v>0</v>
      </c>
      <c r="Z607">
        <f>BJ607*(BO607+BP607)/1000</f>
        <v>0</v>
      </c>
      <c r="AA607">
        <f>0.61365*exp(17.502*BQ607/(240.97+BQ607))</f>
        <v>0</v>
      </c>
      <c r="AB607">
        <f>(X607-BJ607*(BO607+BP607)/1000)</f>
        <v>0</v>
      </c>
      <c r="AC607">
        <f>(-J607*44100)</f>
        <v>0</v>
      </c>
      <c r="AD607">
        <f>2*29.3*R607*0.92*(BQ607-W607)</f>
        <v>0</v>
      </c>
      <c r="AE607">
        <f>2*0.95*5.67E-8*(((BQ607+$B$7)+273)^4-(W607+273)^4)</f>
        <v>0</v>
      </c>
      <c r="AF607">
        <f>U607+AE607+AC607+AD607</f>
        <v>0</v>
      </c>
      <c r="AG607">
        <f>BN607*AU607*(BI607-BH607*(1000-AU607*BK607)/(1000-AU607*BJ607))/(100*BB607)</f>
        <v>0</v>
      </c>
      <c r="AH607">
        <f>1000*BN607*AU607*(BJ607-BK607)/(100*BB607*(1000-AU607*BJ607))</f>
        <v>0</v>
      </c>
      <c r="AI607">
        <f>(AJ607 - AK607 - BO607*1E3/(8.314*(BQ607+273.15)) * AM607/BN607 * AL607) * BN607/(100*BB607) * (1000 - BK607)/1000</f>
        <v>0</v>
      </c>
      <c r="AJ607">
        <v>448.1603902129</v>
      </c>
      <c r="AK607">
        <v>422.476096969697</v>
      </c>
      <c r="AL607">
        <v>1.6941701969528</v>
      </c>
      <c r="AM607">
        <v>66.950256890022</v>
      </c>
      <c r="AN607">
        <f>(AP607 - AO607 + BO607*1E3/(8.314*(BQ607+273.15)) * AR607/BN607 * AQ607) * BN607/(100*BB607) * 1000/(1000 - AP607)</f>
        <v>0</v>
      </c>
      <c r="AO607">
        <v>21.3018833912897</v>
      </c>
      <c r="AP607">
        <v>24.9052223776224</v>
      </c>
      <c r="AQ607">
        <v>-3.53899296417306e-05</v>
      </c>
      <c r="AR607">
        <v>78.8929793979058</v>
      </c>
      <c r="AS607">
        <v>98</v>
      </c>
      <c r="AT607">
        <v>20</v>
      </c>
      <c r="AU607">
        <f>IF(AS607*$H$13&gt;=AW607,1.0,(AW607/(AW607-AS607*$H$13)))</f>
        <v>0</v>
      </c>
      <c r="AV607">
        <f>(AU607-1)*100</f>
        <v>0</v>
      </c>
      <c r="AW607">
        <f>MAX(0,($B$13+$C$13*BV607)/(1+$D$13*BV607)*BO607/(BQ607+273)*$E$13)</f>
        <v>0</v>
      </c>
      <c r="AX607">
        <f>$B$11*BW607+$C$11*BX607+$F$11*CI607*(1-CL607)</f>
        <v>0</v>
      </c>
      <c r="AY607">
        <f>AX607*AZ607</f>
        <v>0</v>
      </c>
      <c r="AZ607">
        <f>($B$11*$D$9+$C$11*$D$9+$F$11*((CV607+CN607)/MAX(CV607+CN607+CW607, 0.1)*$I$9+CW607/MAX(CV607+CN607+CW607, 0.1)*$J$9))/($B$11+$C$11+$F$11)</f>
        <v>0</v>
      </c>
      <c r="BA607">
        <f>($B$11*$K$9+$C$11*$K$9+$F$11*((CV607+CN607)/MAX(CV607+CN607+CW607, 0.1)*$P$9+CW607/MAX(CV607+CN607+CW607, 0.1)*$Q$9))/($B$11+$C$11+$F$11)</f>
        <v>0</v>
      </c>
      <c r="BB607">
        <v>2.18</v>
      </c>
      <c r="BC607">
        <v>0.5</v>
      </c>
      <c r="BD607" t="s">
        <v>355</v>
      </c>
      <c r="BE607">
        <v>2</v>
      </c>
      <c r="BF607" t="b">
        <v>1</v>
      </c>
      <c r="BG607">
        <v>1656183174.5</v>
      </c>
      <c r="BH607">
        <v>404.213111111111</v>
      </c>
      <c r="BI607">
        <v>430.000259259259</v>
      </c>
      <c r="BJ607">
        <v>24.9180148148148</v>
      </c>
      <c r="BK607">
        <v>21.3140703703704</v>
      </c>
      <c r="BL607">
        <v>400.517296296296</v>
      </c>
      <c r="BM607">
        <v>24.6737555555556</v>
      </c>
      <c r="BN607">
        <v>500.012925925926</v>
      </c>
      <c r="BO607">
        <v>76.2969333333333</v>
      </c>
      <c r="BP607">
        <v>0.0999946518518518</v>
      </c>
      <c r="BQ607">
        <v>28.027762962963</v>
      </c>
      <c r="BR607">
        <v>28.6337888888889</v>
      </c>
      <c r="BS607">
        <v>999.9</v>
      </c>
      <c r="BT607">
        <v>0</v>
      </c>
      <c r="BU607">
        <v>0</v>
      </c>
      <c r="BV607">
        <v>9991.40851851852</v>
      </c>
      <c r="BW607">
        <v>0</v>
      </c>
      <c r="BX607">
        <v>921.730148148148</v>
      </c>
      <c r="BY607">
        <v>-25.7870666666667</v>
      </c>
      <c r="BZ607">
        <v>414.542555555555</v>
      </c>
      <c r="CA607">
        <v>439.364666666667</v>
      </c>
      <c r="CB607">
        <v>3.60395074074074</v>
      </c>
      <c r="CC607">
        <v>430.000259259259</v>
      </c>
      <c r="CD607">
        <v>21.3140703703704</v>
      </c>
      <c r="CE607">
        <v>1.90116777777778</v>
      </c>
      <c r="CF607">
        <v>1.62619888888889</v>
      </c>
      <c r="CG607">
        <v>16.6443888888889</v>
      </c>
      <c r="CH607">
        <v>14.2093037037037</v>
      </c>
      <c r="CI607">
        <v>1999.9737037037</v>
      </c>
      <c r="CJ607">
        <v>0.980002111111111</v>
      </c>
      <c r="CK607">
        <v>0.0199981518518519</v>
      </c>
      <c r="CL607">
        <v>0</v>
      </c>
      <c r="CM607">
        <v>2.54785925925926</v>
      </c>
      <c r="CN607">
        <v>0</v>
      </c>
      <c r="CO607">
        <v>6054.62333333333</v>
      </c>
      <c r="CP607">
        <v>16705.1962962963</v>
      </c>
      <c r="CQ607">
        <v>48.375</v>
      </c>
      <c r="CR607">
        <v>50.625</v>
      </c>
      <c r="CS607">
        <v>49.437</v>
      </c>
      <c r="CT607">
        <v>48.687</v>
      </c>
      <c r="CU607">
        <v>47.6916666666666</v>
      </c>
      <c r="CV607">
        <v>1959.98111111111</v>
      </c>
      <c r="CW607">
        <v>39.9959259259259</v>
      </c>
      <c r="CX607">
        <v>0</v>
      </c>
      <c r="CY607">
        <v>1656183181.2</v>
      </c>
      <c r="CZ607">
        <v>0</v>
      </c>
      <c r="DA607">
        <v>1656181403.6</v>
      </c>
      <c r="DB607" t="s">
        <v>1498</v>
      </c>
      <c r="DC607">
        <v>1656181403.6</v>
      </c>
      <c r="DD607">
        <v>1656181398.1</v>
      </c>
      <c r="DE607">
        <v>1</v>
      </c>
      <c r="DF607">
        <v>2.342</v>
      </c>
      <c r="DG607">
        <v>0.193</v>
      </c>
      <c r="DH607">
        <v>3.724</v>
      </c>
      <c r="DI607">
        <v>0.244</v>
      </c>
      <c r="DJ607">
        <v>420</v>
      </c>
      <c r="DK607">
        <v>22</v>
      </c>
      <c r="DL607">
        <v>0.28</v>
      </c>
      <c r="DM607">
        <v>0.02</v>
      </c>
      <c r="DN607">
        <v>-23.0571775</v>
      </c>
      <c r="DO607">
        <v>-48.637660412758</v>
      </c>
      <c r="DP607">
        <v>5.13272678770688</v>
      </c>
      <c r="DQ607">
        <v>0</v>
      </c>
      <c r="DR607">
        <v>3.59707525</v>
      </c>
      <c r="DS607">
        <v>0.110708780487792</v>
      </c>
      <c r="DT607">
        <v>0.010739706929777</v>
      </c>
      <c r="DU607">
        <v>0</v>
      </c>
      <c r="DV607">
        <v>0</v>
      </c>
      <c r="DW607">
        <v>2</v>
      </c>
      <c r="DX607" t="s">
        <v>357</v>
      </c>
      <c r="DY607">
        <v>2.77978</v>
      </c>
      <c r="DZ607">
        <v>2.71656</v>
      </c>
      <c r="EA607">
        <v>0.0741067</v>
      </c>
      <c r="EB607">
        <v>0.0794191</v>
      </c>
      <c r="EC607">
        <v>0.0875996</v>
      </c>
      <c r="ED607">
        <v>0.0782525</v>
      </c>
      <c r="EE607">
        <v>25551.9</v>
      </c>
      <c r="EF607">
        <v>22123.6</v>
      </c>
      <c r="EG607">
        <v>24751.7</v>
      </c>
      <c r="EH607">
        <v>23447.9</v>
      </c>
      <c r="EI607">
        <v>38664.9</v>
      </c>
      <c r="EJ607">
        <v>35837.2</v>
      </c>
      <c r="EK607">
        <v>44879.9</v>
      </c>
      <c r="EL607">
        <v>41916.2</v>
      </c>
      <c r="EM607">
        <v>1.50007</v>
      </c>
      <c r="EN607">
        <v>2.02382</v>
      </c>
      <c r="EO607">
        <v>-0.0317693</v>
      </c>
      <c r="EP607">
        <v>0</v>
      </c>
      <c r="EQ607">
        <v>29.152</v>
      </c>
      <c r="ER607">
        <v>999.9</v>
      </c>
      <c r="ES607">
        <v>21.597</v>
      </c>
      <c r="ET607">
        <v>44.051</v>
      </c>
      <c r="EU607">
        <v>25.9754</v>
      </c>
      <c r="EV607">
        <v>53.7793</v>
      </c>
      <c r="EW607">
        <v>32.8966</v>
      </c>
      <c r="EX607">
        <v>2</v>
      </c>
      <c r="EY607">
        <v>0.794868</v>
      </c>
      <c r="EZ607">
        <v>6.73386</v>
      </c>
      <c r="FA607">
        <v>20.1152</v>
      </c>
      <c r="FB607">
        <v>5.23241</v>
      </c>
      <c r="FC607">
        <v>11.9978</v>
      </c>
      <c r="FD607">
        <v>4.9543</v>
      </c>
      <c r="FE607">
        <v>3.30395</v>
      </c>
      <c r="FF607">
        <v>9999</v>
      </c>
      <c r="FG607">
        <v>314.6</v>
      </c>
      <c r="FH607">
        <v>4033.4</v>
      </c>
      <c r="FI607">
        <v>9999</v>
      </c>
      <c r="FJ607">
        <v>1.86812</v>
      </c>
      <c r="FK607">
        <v>1.86395</v>
      </c>
      <c r="FL607">
        <v>1.87124</v>
      </c>
      <c r="FM607">
        <v>1.86253</v>
      </c>
      <c r="FN607">
        <v>1.86186</v>
      </c>
      <c r="FO607">
        <v>1.86813</v>
      </c>
      <c r="FP607">
        <v>1.85835</v>
      </c>
      <c r="FQ607">
        <v>1.86447</v>
      </c>
      <c r="FR607">
        <v>5</v>
      </c>
      <c r="FS607">
        <v>0</v>
      </c>
      <c r="FT607">
        <v>0</v>
      </c>
      <c r="FU607">
        <v>0</v>
      </c>
      <c r="FV607" t="s">
        <v>358</v>
      </c>
      <c r="FW607" t="s">
        <v>359</v>
      </c>
      <c r="FX607" t="s">
        <v>360</v>
      </c>
      <c r="FY607" t="s">
        <v>360</v>
      </c>
      <c r="FZ607" t="s">
        <v>360</v>
      </c>
      <c r="GA607" t="s">
        <v>360</v>
      </c>
      <c r="GB607">
        <v>0</v>
      </c>
      <c r="GC607">
        <v>100</v>
      </c>
      <c r="GD607">
        <v>100</v>
      </c>
      <c r="GE607">
        <v>3.712</v>
      </c>
      <c r="GF607">
        <v>0.2443</v>
      </c>
      <c r="GG607">
        <v>2.73719946232396</v>
      </c>
      <c r="GH607">
        <v>0.00311535208462502</v>
      </c>
      <c r="GI607">
        <v>-2.16445174003142e-06</v>
      </c>
      <c r="GJ607">
        <v>9.0383515404126e-10</v>
      </c>
      <c r="GK607">
        <v>0.244264999999999</v>
      </c>
      <c r="GL607">
        <v>0</v>
      </c>
      <c r="GM607">
        <v>0</v>
      </c>
      <c r="GN607">
        <v>0</v>
      </c>
      <c r="GO607">
        <v>18</v>
      </c>
      <c r="GP607">
        <v>2154</v>
      </c>
      <c r="GQ607">
        <v>2</v>
      </c>
      <c r="GR607">
        <v>17</v>
      </c>
      <c r="GS607">
        <v>29.6</v>
      </c>
      <c r="GT607">
        <v>29.7</v>
      </c>
      <c r="GU607">
        <v>1.44897</v>
      </c>
      <c r="GV607">
        <v>2.43164</v>
      </c>
      <c r="GW607">
        <v>1.99829</v>
      </c>
      <c r="GX607">
        <v>2.65381</v>
      </c>
      <c r="GY607">
        <v>2.09351</v>
      </c>
      <c r="GZ607">
        <v>2.44995</v>
      </c>
      <c r="HA607">
        <v>47.5417</v>
      </c>
      <c r="HB607">
        <v>13.309</v>
      </c>
      <c r="HC607">
        <v>18</v>
      </c>
      <c r="HD607">
        <v>328.971</v>
      </c>
      <c r="HE607">
        <v>668.273</v>
      </c>
      <c r="HF607">
        <v>22.9979</v>
      </c>
      <c r="HG607">
        <v>37.2683</v>
      </c>
      <c r="HH607">
        <v>29.9994</v>
      </c>
      <c r="HI607">
        <v>37.1423</v>
      </c>
      <c r="HJ607">
        <v>37.1417</v>
      </c>
      <c r="HK607">
        <v>29.0492</v>
      </c>
      <c r="HL607">
        <v>0</v>
      </c>
      <c r="HM607">
        <v>0</v>
      </c>
      <c r="HN607">
        <v>23</v>
      </c>
      <c r="HO607">
        <v>473.853</v>
      </c>
      <c r="HP607">
        <v>21.5184</v>
      </c>
      <c r="HQ607">
        <v>94.8857</v>
      </c>
      <c r="HR607">
        <v>98.4728</v>
      </c>
    </row>
    <row r="608" spans="1:226">
      <c r="A608">
        <v>592</v>
      </c>
      <c r="B608">
        <v>1656183187</v>
      </c>
      <c r="C608">
        <v>13390.5</v>
      </c>
      <c r="D608" t="s">
        <v>1549</v>
      </c>
      <c r="E608" t="s">
        <v>1550</v>
      </c>
      <c r="F608">
        <v>5</v>
      </c>
      <c r="G608" t="s">
        <v>1497</v>
      </c>
      <c r="H608" t="s">
        <v>354</v>
      </c>
      <c r="I608">
        <v>1656183179.21429</v>
      </c>
      <c r="J608">
        <f>(K608)/1000</f>
        <v>0</v>
      </c>
      <c r="K608">
        <f>IF(BF608, AN608, AH608)</f>
        <v>0</v>
      </c>
      <c r="L608">
        <f>IF(BF608, AI608, AG608)</f>
        <v>0</v>
      </c>
      <c r="M608">
        <f>BH608 - IF(AU608&gt;1, L608*BB608*100.0/(AW608*BV608), 0)</f>
        <v>0</v>
      </c>
      <c r="N608">
        <f>((T608-J608/2)*M608-L608)/(T608+J608/2)</f>
        <v>0</v>
      </c>
      <c r="O608">
        <f>N608*(BO608+BP608)/1000.0</f>
        <v>0</v>
      </c>
      <c r="P608">
        <f>(BH608 - IF(AU608&gt;1, L608*BB608*100.0/(AW608*BV608), 0))*(BO608+BP608)/1000.0</f>
        <v>0</v>
      </c>
      <c r="Q608">
        <f>2.0/((1/S608-1/R608)+SIGN(S608)*SQRT((1/S608-1/R608)*(1/S608-1/R608) + 4*BC608/((BC608+1)*(BC608+1))*(2*1/S608*1/R608-1/R608*1/R608)))</f>
        <v>0</v>
      </c>
      <c r="R608">
        <f>IF(LEFT(BD608,1)&lt;&gt;"0",IF(LEFT(BD608,1)="1",3.0,BE608),$D$5+$E$5*(BV608*BO608/($K$5*1000))+$F$5*(BV608*BO608/($K$5*1000))*MAX(MIN(BB608,$J$5),$I$5)*MAX(MIN(BB608,$J$5),$I$5)+$G$5*MAX(MIN(BB608,$J$5),$I$5)*(BV608*BO608/($K$5*1000))+$H$5*(BV608*BO608/($K$5*1000))*(BV608*BO608/($K$5*1000)))</f>
        <v>0</v>
      </c>
      <c r="S608">
        <f>J608*(1000-(1000*0.61365*exp(17.502*W608/(240.97+W608))/(BO608+BP608)+BJ608)/2)/(1000*0.61365*exp(17.502*W608/(240.97+W608))/(BO608+BP608)-BJ608)</f>
        <v>0</v>
      </c>
      <c r="T608">
        <f>1/((BC608+1)/(Q608/1.6)+1/(R608/1.37)) + BC608/((BC608+1)/(Q608/1.6) + BC608/(R608/1.37))</f>
        <v>0</v>
      </c>
      <c r="U608">
        <f>(AX608*BA608)</f>
        <v>0</v>
      </c>
      <c r="V608">
        <f>(BQ608+(U608+2*0.95*5.67E-8*(((BQ608+$B$7)+273)^4-(BQ608+273)^4)-44100*J608)/(1.84*29.3*R608+8*0.95*5.67E-8*(BQ608+273)^3))</f>
        <v>0</v>
      </c>
      <c r="W608">
        <f>($C$7*BR608+$D$7*BS608+$E$7*V608)</f>
        <v>0</v>
      </c>
      <c r="X608">
        <f>0.61365*exp(17.502*W608/(240.97+W608))</f>
        <v>0</v>
      </c>
      <c r="Y608">
        <f>(Z608/AA608*100)</f>
        <v>0</v>
      </c>
      <c r="Z608">
        <f>BJ608*(BO608+BP608)/1000</f>
        <v>0</v>
      </c>
      <c r="AA608">
        <f>0.61365*exp(17.502*BQ608/(240.97+BQ608))</f>
        <v>0</v>
      </c>
      <c r="AB608">
        <f>(X608-BJ608*(BO608+BP608)/1000)</f>
        <v>0</v>
      </c>
      <c r="AC608">
        <f>(-J608*44100)</f>
        <v>0</v>
      </c>
      <c r="AD608">
        <f>2*29.3*R608*0.92*(BQ608-W608)</f>
        <v>0</v>
      </c>
      <c r="AE608">
        <f>2*0.95*5.67E-8*(((BQ608+$B$7)+273)^4-(W608+273)^4)</f>
        <v>0</v>
      </c>
      <c r="AF608">
        <f>U608+AE608+AC608+AD608</f>
        <v>0</v>
      </c>
      <c r="AG608">
        <f>BN608*AU608*(BI608-BH608*(1000-AU608*BK608)/(1000-AU608*BJ608))/(100*BB608)</f>
        <v>0</v>
      </c>
      <c r="AH608">
        <f>1000*BN608*AU608*(BJ608-BK608)/(100*BB608*(1000-AU608*BJ608))</f>
        <v>0</v>
      </c>
      <c r="AI608">
        <f>(AJ608 - AK608 - BO608*1E3/(8.314*(BQ608+273.15)) * AM608/BN608 * AL608) * BN608/(100*BB608) * (1000 - BK608)/1000</f>
        <v>0</v>
      </c>
      <c r="AJ608">
        <v>463.617969206373</v>
      </c>
      <c r="AK608">
        <v>434.29163030303</v>
      </c>
      <c r="AL608">
        <v>2.44727681863353</v>
      </c>
      <c r="AM608">
        <v>66.950256890022</v>
      </c>
      <c r="AN608">
        <f>(AP608 - AO608 + BO608*1E3/(8.314*(BQ608+273.15)) * AR608/BN608 * AQ608) * BN608/(100*BB608) * 1000/(1000 - AP608)</f>
        <v>0</v>
      </c>
      <c r="AO608">
        <v>21.2837843296778</v>
      </c>
      <c r="AP608">
        <v>24.8919041958042</v>
      </c>
      <c r="AQ608">
        <v>-2.88339916028327e-05</v>
      </c>
      <c r="AR608">
        <v>78.8929793979058</v>
      </c>
      <c r="AS608">
        <v>99</v>
      </c>
      <c r="AT608">
        <v>20</v>
      </c>
      <c r="AU608">
        <f>IF(AS608*$H$13&gt;=AW608,1.0,(AW608/(AW608-AS608*$H$13)))</f>
        <v>0</v>
      </c>
      <c r="AV608">
        <f>(AU608-1)*100</f>
        <v>0</v>
      </c>
      <c r="AW608">
        <f>MAX(0,($B$13+$C$13*BV608)/(1+$D$13*BV608)*BO608/(BQ608+273)*$E$13)</f>
        <v>0</v>
      </c>
      <c r="AX608">
        <f>$B$11*BW608+$C$11*BX608+$F$11*CI608*(1-CL608)</f>
        <v>0</v>
      </c>
      <c r="AY608">
        <f>AX608*AZ608</f>
        <v>0</v>
      </c>
      <c r="AZ608">
        <f>($B$11*$D$9+$C$11*$D$9+$F$11*((CV608+CN608)/MAX(CV608+CN608+CW608, 0.1)*$I$9+CW608/MAX(CV608+CN608+CW608, 0.1)*$J$9))/($B$11+$C$11+$F$11)</f>
        <v>0</v>
      </c>
      <c r="BA608">
        <f>($B$11*$K$9+$C$11*$K$9+$F$11*((CV608+CN608)/MAX(CV608+CN608+CW608, 0.1)*$P$9+CW608/MAX(CV608+CN608+CW608, 0.1)*$Q$9))/($B$11+$C$11+$F$11)</f>
        <v>0</v>
      </c>
      <c r="BB608">
        <v>2.18</v>
      </c>
      <c r="BC608">
        <v>0.5</v>
      </c>
      <c r="BD608" t="s">
        <v>355</v>
      </c>
      <c r="BE608">
        <v>2</v>
      </c>
      <c r="BF608" t="b">
        <v>1</v>
      </c>
      <c r="BG608">
        <v>1656183179.21429</v>
      </c>
      <c r="BH608">
        <v>409.646928571429</v>
      </c>
      <c r="BI608">
        <v>441.211357142857</v>
      </c>
      <c r="BJ608">
        <v>24.9088928571429</v>
      </c>
      <c r="BK608">
        <v>21.2977464285714</v>
      </c>
      <c r="BL608">
        <v>405.941285714286</v>
      </c>
      <c r="BM608">
        <v>24.664625</v>
      </c>
      <c r="BN608">
        <v>499.982107142857</v>
      </c>
      <c r="BO608">
        <v>76.297025</v>
      </c>
      <c r="BP608">
        <v>0.09995365</v>
      </c>
      <c r="BQ608">
        <v>28.0220321428571</v>
      </c>
      <c r="BR608">
        <v>28.6247714285714</v>
      </c>
      <c r="BS608">
        <v>999.9</v>
      </c>
      <c r="BT608">
        <v>0</v>
      </c>
      <c r="BU608">
        <v>0</v>
      </c>
      <c r="BV608">
        <v>10005.8010714286</v>
      </c>
      <c r="BW608">
        <v>0</v>
      </c>
      <c r="BX608">
        <v>921.189607142857</v>
      </c>
      <c r="BY608">
        <v>-31.5643785714286</v>
      </c>
      <c r="BZ608">
        <v>420.111321428571</v>
      </c>
      <c r="CA608">
        <v>450.812357142857</v>
      </c>
      <c r="CB608">
        <v>3.61114357142857</v>
      </c>
      <c r="CC608">
        <v>441.211357142857</v>
      </c>
      <c r="CD608">
        <v>21.2977464285714</v>
      </c>
      <c r="CE608">
        <v>1.90047428571429</v>
      </c>
      <c r="CF608">
        <v>1.62495535714286</v>
      </c>
      <c r="CG608">
        <v>16.6386428571429</v>
      </c>
      <c r="CH608">
        <v>14.1974928571429</v>
      </c>
      <c r="CI608">
        <v>1999.96714285714</v>
      </c>
      <c r="CJ608">
        <v>0.980002071428572</v>
      </c>
      <c r="CK608">
        <v>0.0199981928571429</v>
      </c>
      <c r="CL608">
        <v>0</v>
      </c>
      <c r="CM608">
        <v>2.60650714285714</v>
      </c>
      <c r="CN608">
        <v>0</v>
      </c>
      <c r="CO608">
        <v>6056.94</v>
      </c>
      <c r="CP608">
        <v>16705.1357142857</v>
      </c>
      <c r="CQ608">
        <v>48.375</v>
      </c>
      <c r="CR608">
        <v>50.625</v>
      </c>
      <c r="CS608">
        <v>49.437</v>
      </c>
      <c r="CT608">
        <v>48.6781428571428</v>
      </c>
      <c r="CU608">
        <v>47.6915</v>
      </c>
      <c r="CV608">
        <v>1959.97214285714</v>
      </c>
      <c r="CW608">
        <v>39.9982142857143</v>
      </c>
      <c r="CX608">
        <v>0</v>
      </c>
      <c r="CY608">
        <v>1656183186</v>
      </c>
      <c r="CZ608">
        <v>0</v>
      </c>
      <c r="DA608">
        <v>1656181403.6</v>
      </c>
      <c r="DB608" t="s">
        <v>1498</v>
      </c>
      <c r="DC608">
        <v>1656181403.6</v>
      </c>
      <c r="DD608">
        <v>1656181398.1</v>
      </c>
      <c r="DE608">
        <v>1</v>
      </c>
      <c r="DF608">
        <v>2.342</v>
      </c>
      <c r="DG608">
        <v>0.193</v>
      </c>
      <c r="DH608">
        <v>3.724</v>
      </c>
      <c r="DI608">
        <v>0.244</v>
      </c>
      <c r="DJ608">
        <v>420</v>
      </c>
      <c r="DK608">
        <v>22</v>
      </c>
      <c r="DL608">
        <v>0.28</v>
      </c>
      <c r="DM608">
        <v>0.02</v>
      </c>
      <c r="DN608">
        <v>-27.541245</v>
      </c>
      <c r="DO608">
        <v>-72.3924630393996</v>
      </c>
      <c r="DP608">
        <v>7.04031180438587</v>
      </c>
      <c r="DQ608">
        <v>0</v>
      </c>
      <c r="DR608">
        <v>3.60575125</v>
      </c>
      <c r="DS608">
        <v>0.0947663414633979</v>
      </c>
      <c r="DT608">
        <v>0.00919602419187228</v>
      </c>
      <c r="DU608">
        <v>1</v>
      </c>
      <c r="DV608">
        <v>1</v>
      </c>
      <c r="DW608">
        <v>2</v>
      </c>
      <c r="DX608" t="s">
        <v>375</v>
      </c>
      <c r="DY608">
        <v>2.77972</v>
      </c>
      <c r="DZ608">
        <v>2.71667</v>
      </c>
      <c r="EA608">
        <v>0.0757458</v>
      </c>
      <c r="EB608">
        <v>0.0815291</v>
      </c>
      <c r="EC608">
        <v>0.0875735</v>
      </c>
      <c r="ED608">
        <v>0.0782114</v>
      </c>
      <c r="EE608">
        <v>25507.5</v>
      </c>
      <c r="EF608">
        <v>22073.2</v>
      </c>
      <c r="EG608">
        <v>24752.5</v>
      </c>
      <c r="EH608">
        <v>23448.2</v>
      </c>
      <c r="EI608">
        <v>38666.9</v>
      </c>
      <c r="EJ608">
        <v>35839.6</v>
      </c>
      <c r="EK608">
        <v>44880.9</v>
      </c>
      <c r="EL608">
        <v>41917.1</v>
      </c>
      <c r="EM608">
        <v>1.49957</v>
      </c>
      <c r="EN608">
        <v>2.02387</v>
      </c>
      <c r="EO608">
        <v>-0.0329129</v>
      </c>
      <c r="EP608">
        <v>0</v>
      </c>
      <c r="EQ608">
        <v>29.1414</v>
      </c>
      <c r="ER608">
        <v>999.9</v>
      </c>
      <c r="ES608">
        <v>21.572</v>
      </c>
      <c r="ET608">
        <v>44.041</v>
      </c>
      <c r="EU608">
        <v>25.9323</v>
      </c>
      <c r="EV608">
        <v>53.5193</v>
      </c>
      <c r="EW608">
        <v>32.9046</v>
      </c>
      <c r="EX608">
        <v>2</v>
      </c>
      <c r="EY608">
        <v>0.794116</v>
      </c>
      <c r="EZ608">
        <v>6.71918</v>
      </c>
      <c r="FA608">
        <v>20.1158</v>
      </c>
      <c r="FB608">
        <v>5.23241</v>
      </c>
      <c r="FC608">
        <v>11.9974</v>
      </c>
      <c r="FD608">
        <v>4.95475</v>
      </c>
      <c r="FE608">
        <v>3.30395</v>
      </c>
      <c r="FF608">
        <v>9999</v>
      </c>
      <c r="FG608">
        <v>314.6</v>
      </c>
      <c r="FH608">
        <v>4033.7</v>
      </c>
      <c r="FI608">
        <v>9999</v>
      </c>
      <c r="FJ608">
        <v>1.86813</v>
      </c>
      <c r="FK608">
        <v>1.86396</v>
      </c>
      <c r="FL608">
        <v>1.87123</v>
      </c>
      <c r="FM608">
        <v>1.86252</v>
      </c>
      <c r="FN608">
        <v>1.86188</v>
      </c>
      <c r="FO608">
        <v>1.86813</v>
      </c>
      <c r="FP608">
        <v>1.85835</v>
      </c>
      <c r="FQ608">
        <v>1.86447</v>
      </c>
      <c r="FR608">
        <v>5</v>
      </c>
      <c r="FS608">
        <v>0</v>
      </c>
      <c r="FT608">
        <v>0</v>
      </c>
      <c r="FU608">
        <v>0</v>
      </c>
      <c r="FV608" t="s">
        <v>358</v>
      </c>
      <c r="FW608" t="s">
        <v>359</v>
      </c>
      <c r="FX608" t="s">
        <v>360</v>
      </c>
      <c r="FY608" t="s">
        <v>360</v>
      </c>
      <c r="FZ608" t="s">
        <v>360</v>
      </c>
      <c r="GA608" t="s">
        <v>360</v>
      </c>
      <c r="GB608">
        <v>0</v>
      </c>
      <c r="GC608">
        <v>100</v>
      </c>
      <c r="GD608">
        <v>100</v>
      </c>
      <c r="GE608">
        <v>3.732</v>
      </c>
      <c r="GF608">
        <v>0.2443</v>
      </c>
      <c r="GG608">
        <v>2.73719946232396</v>
      </c>
      <c r="GH608">
        <v>0.00311535208462502</v>
      </c>
      <c r="GI608">
        <v>-2.16445174003142e-06</v>
      </c>
      <c r="GJ608">
        <v>9.0383515404126e-10</v>
      </c>
      <c r="GK608">
        <v>0.244264999999999</v>
      </c>
      <c r="GL608">
        <v>0</v>
      </c>
      <c r="GM608">
        <v>0</v>
      </c>
      <c r="GN608">
        <v>0</v>
      </c>
      <c r="GO608">
        <v>18</v>
      </c>
      <c r="GP608">
        <v>2154</v>
      </c>
      <c r="GQ608">
        <v>2</v>
      </c>
      <c r="GR608">
        <v>17</v>
      </c>
      <c r="GS608">
        <v>29.7</v>
      </c>
      <c r="GT608">
        <v>29.8</v>
      </c>
      <c r="GU608">
        <v>1.48926</v>
      </c>
      <c r="GV608">
        <v>2.43042</v>
      </c>
      <c r="GW608">
        <v>1.99829</v>
      </c>
      <c r="GX608">
        <v>2.65381</v>
      </c>
      <c r="GY608">
        <v>2.09351</v>
      </c>
      <c r="GZ608">
        <v>2.43408</v>
      </c>
      <c r="HA608">
        <v>47.5417</v>
      </c>
      <c r="HB608">
        <v>13.309</v>
      </c>
      <c r="HC608">
        <v>18</v>
      </c>
      <c r="HD608">
        <v>328.693</v>
      </c>
      <c r="HE608">
        <v>668.245</v>
      </c>
      <c r="HF608">
        <v>22.9973</v>
      </c>
      <c r="HG608">
        <v>37.2613</v>
      </c>
      <c r="HH608">
        <v>29.9994</v>
      </c>
      <c r="HI608">
        <v>37.1353</v>
      </c>
      <c r="HJ608">
        <v>37.1348</v>
      </c>
      <c r="HK608">
        <v>29.8458</v>
      </c>
      <c r="HL608">
        <v>0</v>
      </c>
      <c r="HM608">
        <v>0</v>
      </c>
      <c r="HN608">
        <v>23</v>
      </c>
      <c r="HO608">
        <v>487.281</v>
      </c>
      <c r="HP608">
        <v>21.5307</v>
      </c>
      <c r="HQ608">
        <v>94.8883</v>
      </c>
      <c r="HR608">
        <v>98.4747</v>
      </c>
    </row>
    <row r="609" spans="1:226">
      <c r="A609">
        <v>593</v>
      </c>
      <c r="B609">
        <v>1656183192</v>
      </c>
      <c r="C609">
        <v>13395.5</v>
      </c>
      <c r="D609" t="s">
        <v>1551</v>
      </c>
      <c r="E609" t="s">
        <v>1552</v>
      </c>
      <c r="F609">
        <v>5</v>
      </c>
      <c r="G609" t="s">
        <v>1497</v>
      </c>
      <c r="H609" t="s">
        <v>354</v>
      </c>
      <c r="I609">
        <v>1656183184.5</v>
      </c>
      <c r="J609">
        <f>(K609)/1000</f>
        <v>0</v>
      </c>
      <c r="K609">
        <f>IF(BF609, AN609, AH609)</f>
        <v>0</v>
      </c>
      <c r="L609">
        <f>IF(BF609, AI609, AG609)</f>
        <v>0</v>
      </c>
      <c r="M609">
        <f>BH609 - IF(AU609&gt;1, L609*BB609*100.0/(AW609*BV609), 0)</f>
        <v>0</v>
      </c>
      <c r="N609">
        <f>((T609-J609/2)*M609-L609)/(T609+J609/2)</f>
        <v>0</v>
      </c>
      <c r="O609">
        <f>N609*(BO609+BP609)/1000.0</f>
        <v>0</v>
      </c>
      <c r="P609">
        <f>(BH609 - IF(AU609&gt;1, L609*BB609*100.0/(AW609*BV609), 0))*(BO609+BP609)/1000.0</f>
        <v>0</v>
      </c>
      <c r="Q609">
        <f>2.0/((1/S609-1/R609)+SIGN(S609)*SQRT((1/S609-1/R609)*(1/S609-1/R609) + 4*BC609/((BC609+1)*(BC609+1))*(2*1/S609*1/R609-1/R609*1/R609)))</f>
        <v>0</v>
      </c>
      <c r="R609">
        <f>IF(LEFT(BD609,1)&lt;&gt;"0",IF(LEFT(BD609,1)="1",3.0,BE609),$D$5+$E$5*(BV609*BO609/($K$5*1000))+$F$5*(BV609*BO609/($K$5*1000))*MAX(MIN(BB609,$J$5),$I$5)*MAX(MIN(BB609,$J$5),$I$5)+$G$5*MAX(MIN(BB609,$J$5),$I$5)*(BV609*BO609/($K$5*1000))+$H$5*(BV609*BO609/($K$5*1000))*(BV609*BO609/($K$5*1000)))</f>
        <v>0</v>
      </c>
      <c r="S609">
        <f>J609*(1000-(1000*0.61365*exp(17.502*W609/(240.97+W609))/(BO609+BP609)+BJ609)/2)/(1000*0.61365*exp(17.502*W609/(240.97+W609))/(BO609+BP609)-BJ609)</f>
        <v>0</v>
      </c>
      <c r="T609">
        <f>1/((BC609+1)/(Q609/1.6)+1/(R609/1.37)) + BC609/((BC609+1)/(Q609/1.6) + BC609/(R609/1.37))</f>
        <v>0</v>
      </c>
      <c r="U609">
        <f>(AX609*BA609)</f>
        <v>0</v>
      </c>
      <c r="V609">
        <f>(BQ609+(U609+2*0.95*5.67E-8*(((BQ609+$B$7)+273)^4-(BQ609+273)^4)-44100*J609)/(1.84*29.3*R609+8*0.95*5.67E-8*(BQ609+273)^3))</f>
        <v>0</v>
      </c>
      <c r="W609">
        <f>($C$7*BR609+$D$7*BS609+$E$7*V609)</f>
        <v>0</v>
      </c>
      <c r="X609">
        <f>0.61365*exp(17.502*W609/(240.97+W609))</f>
        <v>0</v>
      </c>
      <c r="Y609">
        <f>(Z609/AA609*100)</f>
        <v>0</v>
      </c>
      <c r="Z609">
        <f>BJ609*(BO609+BP609)/1000</f>
        <v>0</v>
      </c>
      <c r="AA609">
        <f>0.61365*exp(17.502*BQ609/(240.97+BQ609))</f>
        <v>0</v>
      </c>
      <c r="AB609">
        <f>(X609-BJ609*(BO609+BP609)/1000)</f>
        <v>0</v>
      </c>
      <c r="AC609">
        <f>(-J609*44100)</f>
        <v>0</v>
      </c>
      <c r="AD609">
        <f>2*29.3*R609*0.92*(BQ609-W609)</f>
        <v>0</v>
      </c>
      <c r="AE609">
        <f>2*0.95*5.67E-8*(((BQ609+$B$7)+273)^4-(W609+273)^4)</f>
        <v>0</v>
      </c>
      <c r="AF609">
        <f>U609+AE609+AC609+AD609</f>
        <v>0</v>
      </c>
      <c r="AG609">
        <f>BN609*AU609*(BI609-BH609*(1000-AU609*BK609)/(1000-AU609*BJ609))/(100*BB609)</f>
        <v>0</v>
      </c>
      <c r="AH609">
        <f>1000*BN609*AU609*(BJ609-BK609)/(100*BB609*(1000-AU609*BJ609))</f>
        <v>0</v>
      </c>
      <c r="AI609">
        <f>(AJ609 - AK609 - BO609*1E3/(8.314*(BQ609+273.15)) * AM609/BN609 * AL609) * BN609/(100*BB609) * (1000 - BK609)/1000</f>
        <v>0</v>
      </c>
      <c r="AJ609">
        <v>480.147418494392</v>
      </c>
      <c r="AK609">
        <v>448.2806</v>
      </c>
      <c r="AL609">
        <v>2.84765610313298</v>
      </c>
      <c r="AM609">
        <v>66.950256890022</v>
      </c>
      <c r="AN609">
        <f>(AP609 - AO609 + BO609*1E3/(8.314*(BQ609+273.15)) * AR609/BN609 * AQ609) * BN609/(100*BB609) * 1000/(1000 - AP609)</f>
        <v>0</v>
      </c>
      <c r="AO609">
        <v>21.2658361722496</v>
      </c>
      <c r="AP609">
        <v>24.8822321678322</v>
      </c>
      <c r="AQ609">
        <v>-1.58372362540788e-05</v>
      </c>
      <c r="AR609">
        <v>78.8929793979058</v>
      </c>
      <c r="AS609">
        <v>99</v>
      </c>
      <c r="AT609">
        <v>20</v>
      </c>
      <c r="AU609">
        <f>IF(AS609*$H$13&gt;=AW609,1.0,(AW609/(AW609-AS609*$H$13)))</f>
        <v>0</v>
      </c>
      <c r="AV609">
        <f>(AU609-1)*100</f>
        <v>0</v>
      </c>
      <c r="AW609">
        <f>MAX(0,($B$13+$C$13*BV609)/(1+$D$13*BV609)*BO609/(BQ609+273)*$E$13)</f>
        <v>0</v>
      </c>
      <c r="AX609">
        <f>$B$11*BW609+$C$11*BX609+$F$11*CI609*(1-CL609)</f>
        <v>0</v>
      </c>
      <c r="AY609">
        <f>AX609*AZ609</f>
        <v>0</v>
      </c>
      <c r="AZ609">
        <f>($B$11*$D$9+$C$11*$D$9+$F$11*((CV609+CN609)/MAX(CV609+CN609+CW609, 0.1)*$I$9+CW609/MAX(CV609+CN609+CW609, 0.1)*$J$9))/($B$11+$C$11+$F$11)</f>
        <v>0</v>
      </c>
      <c r="BA609">
        <f>($B$11*$K$9+$C$11*$K$9+$F$11*((CV609+CN609)/MAX(CV609+CN609+CW609, 0.1)*$P$9+CW609/MAX(CV609+CN609+CW609, 0.1)*$Q$9))/($B$11+$C$11+$F$11)</f>
        <v>0</v>
      </c>
      <c r="BB609">
        <v>2.18</v>
      </c>
      <c r="BC609">
        <v>0.5</v>
      </c>
      <c r="BD609" t="s">
        <v>355</v>
      </c>
      <c r="BE609">
        <v>2</v>
      </c>
      <c r="BF609" t="b">
        <v>1</v>
      </c>
      <c r="BG609">
        <v>1656183184.5</v>
      </c>
      <c r="BH609">
        <v>419.524740740741</v>
      </c>
      <c r="BI609">
        <v>456.801555555556</v>
      </c>
      <c r="BJ609">
        <v>24.897562962963</v>
      </c>
      <c r="BK609">
        <v>21.2786222222222</v>
      </c>
      <c r="BL609">
        <v>415.801444444444</v>
      </c>
      <c r="BM609">
        <v>24.6533</v>
      </c>
      <c r="BN609">
        <v>499.993407407407</v>
      </c>
      <c r="BO609">
        <v>76.2978074074074</v>
      </c>
      <c r="BP609">
        <v>0.0999752296296297</v>
      </c>
      <c r="BQ609">
        <v>28.016862962963</v>
      </c>
      <c r="BR609">
        <v>28.6155444444444</v>
      </c>
      <c r="BS609">
        <v>999.9</v>
      </c>
      <c r="BT609">
        <v>0</v>
      </c>
      <c r="BU609">
        <v>0</v>
      </c>
      <c r="BV609">
        <v>10011.1140740741</v>
      </c>
      <c r="BW609">
        <v>0</v>
      </c>
      <c r="BX609">
        <v>907.908222222222</v>
      </c>
      <c r="BY609">
        <v>-37.276762962963</v>
      </c>
      <c r="BZ609">
        <v>430.236518518519</v>
      </c>
      <c r="CA609">
        <v>466.732703703704</v>
      </c>
      <c r="CB609">
        <v>3.61894148148148</v>
      </c>
      <c r="CC609">
        <v>456.801555555556</v>
      </c>
      <c r="CD609">
        <v>21.2786222222222</v>
      </c>
      <c r="CE609">
        <v>1.89962962962963</v>
      </c>
      <c r="CF609">
        <v>1.62351296296296</v>
      </c>
      <c r="CG609">
        <v>16.631637037037</v>
      </c>
      <c r="CH609">
        <v>14.1837888888889</v>
      </c>
      <c r="CI609">
        <v>1999.99518518519</v>
      </c>
      <c r="CJ609">
        <v>0.980001777777778</v>
      </c>
      <c r="CK609">
        <v>0.0199984962962963</v>
      </c>
      <c r="CL609">
        <v>0</v>
      </c>
      <c r="CM609">
        <v>2.56645185185185</v>
      </c>
      <c r="CN609">
        <v>0</v>
      </c>
      <c r="CO609">
        <v>6059.31333333333</v>
      </c>
      <c r="CP609">
        <v>16705.3703703704</v>
      </c>
      <c r="CQ609">
        <v>48.3633333333333</v>
      </c>
      <c r="CR609">
        <v>50.6203333333333</v>
      </c>
      <c r="CS609">
        <v>49.4324074074074</v>
      </c>
      <c r="CT609">
        <v>48.6571481481481</v>
      </c>
      <c r="CU609">
        <v>47.687</v>
      </c>
      <c r="CV609">
        <v>1959.99666666667</v>
      </c>
      <c r="CW609">
        <v>40</v>
      </c>
      <c r="CX609">
        <v>0</v>
      </c>
      <c r="CY609">
        <v>1656183191.4</v>
      </c>
      <c r="CZ609">
        <v>0</v>
      </c>
      <c r="DA609">
        <v>1656181403.6</v>
      </c>
      <c r="DB609" t="s">
        <v>1498</v>
      </c>
      <c r="DC609">
        <v>1656181403.6</v>
      </c>
      <c r="DD609">
        <v>1656181398.1</v>
      </c>
      <c r="DE609">
        <v>1</v>
      </c>
      <c r="DF609">
        <v>2.342</v>
      </c>
      <c r="DG609">
        <v>0.193</v>
      </c>
      <c r="DH609">
        <v>3.724</v>
      </c>
      <c r="DI609">
        <v>0.244</v>
      </c>
      <c r="DJ609">
        <v>420</v>
      </c>
      <c r="DK609">
        <v>22</v>
      </c>
      <c r="DL609">
        <v>0.28</v>
      </c>
      <c r="DM609">
        <v>0.02</v>
      </c>
      <c r="DN609">
        <v>-32.934335</v>
      </c>
      <c r="DO609">
        <v>-68.5059939962476</v>
      </c>
      <c r="DP609">
        <v>6.67738768522354</v>
      </c>
      <c r="DQ609">
        <v>0</v>
      </c>
      <c r="DR609">
        <v>3.613463</v>
      </c>
      <c r="DS609">
        <v>0.08868337711069</v>
      </c>
      <c r="DT609">
        <v>0.00862262088926566</v>
      </c>
      <c r="DU609">
        <v>1</v>
      </c>
      <c r="DV609">
        <v>1</v>
      </c>
      <c r="DW609">
        <v>2</v>
      </c>
      <c r="DX609" t="s">
        <v>375</v>
      </c>
      <c r="DY609">
        <v>2.77982</v>
      </c>
      <c r="DZ609">
        <v>2.71653</v>
      </c>
      <c r="EA609">
        <v>0.0776406</v>
      </c>
      <c r="EB609">
        <v>0.0836718</v>
      </c>
      <c r="EC609">
        <v>0.0875481</v>
      </c>
      <c r="ED609">
        <v>0.0781685</v>
      </c>
      <c r="EE609">
        <v>25455.6</v>
      </c>
      <c r="EF609">
        <v>22022</v>
      </c>
      <c r="EG609">
        <v>24752.8</v>
      </c>
      <c r="EH609">
        <v>23448.4</v>
      </c>
      <c r="EI609">
        <v>38668.8</v>
      </c>
      <c r="EJ609">
        <v>35841.6</v>
      </c>
      <c r="EK609">
        <v>44881.8</v>
      </c>
      <c r="EL609">
        <v>41917.4</v>
      </c>
      <c r="EM609">
        <v>1.49965</v>
      </c>
      <c r="EN609">
        <v>2.0241</v>
      </c>
      <c r="EO609">
        <v>-0.0324622</v>
      </c>
      <c r="EP609">
        <v>0</v>
      </c>
      <c r="EQ609">
        <v>29.1338</v>
      </c>
      <c r="ER609">
        <v>999.9</v>
      </c>
      <c r="ES609">
        <v>21.572</v>
      </c>
      <c r="ET609">
        <v>44.041</v>
      </c>
      <c r="EU609">
        <v>25.9317</v>
      </c>
      <c r="EV609">
        <v>53.4093</v>
      </c>
      <c r="EW609">
        <v>32.9768</v>
      </c>
      <c r="EX609">
        <v>2</v>
      </c>
      <c r="EY609">
        <v>0.793331</v>
      </c>
      <c r="EZ609">
        <v>6.701</v>
      </c>
      <c r="FA609">
        <v>20.1166</v>
      </c>
      <c r="FB609">
        <v>5.23241</v>
      </c>
      <c r="FC609">
        <v>11.9978</v>
      </c>
      <c r="FD609">
        <v>4.95515</v>
      </c>
      <c r="FE609">
        <v>3.304</v>
      </c>
      <c r="FF609">
        <v>9999</v>
      </c>
      <c r="FG609">
        <v>314.6</v>
      </c>
      <c r="FH609">
        <v>4033.7</v>
      </c>
      <c r="FI609">
        <v>9999</v>
      </c>
      <c r="FJ609">
        <v>1.86813</v>
      </c>
      <c r="FK609">
        <v>1.86399</v>
      </c>
      <c r="FL609">
        <v>1.87127</v>
      </c>
      <c r="FM609">
        <v>1.86255</v>
      </c>
      <c r="FN609">
        <v>1.86187</v>
      </c>
      <c r="FO609">
        <v>1.86813</v>
      </c>
      <c r="FP609">
        <v>1.85836</v>
      </c>
      <c r="FQ609">
        <v>1.86447</v>
      </c>
      <c r="FR609">
        <v>5</v>
      </c>
      <c r="FS609">
        <v>0</v>
      </c>
      <c r="FT609">
        <v>0</v>
      </c>
      <c r="FU609">
        <v>0</v>
      </c>
      <c r="FV609" t="s">
        <v>358</v>
      </c>
      <c r="FW609" t="s">
        <v>359</v>
      </c>
      <c r="FX609" t="s">
        <v>360</v>
      </c>
      <c r="FY609" t="s">
        <v>360</v>
      </c>
      <c r="FZ609" t="s">
        <v>360</v>
      </c>
      <c r="GA609" t="s">
        <v>360</v>
      </c>
      <c r="GB609">
        <v>0</v>
      </c>
      <c r="GC609">
        <v>100</v>
      </c>
      <c r="GD609">
        <v>100</v>
      </c>
      <c r="GE609">
        <v>3.757</v>
      </c>
      <c r="GF609">
        <v>0.2443</v>
      </c>
      <c r="GG609">
        <v>2.73719946232396</v>
      </c>
      <c r="GH609">
        <v>0.00311535208462502</v>
      </c>
      <c r="GI609">
        <v>-2.16445174003142e-06</v>
      </c>
      <c r="GJ609">
        <v>9.0383515404126e-10</v>
      </c>
      <c r="GK609">
        <v>0.244264999999999</v>
      </c>
      <c r="GL609">
        <v>0</v>
      </c>
      <c r="GM609">
        <v>0</v>
      </c>
      <c r="GN609">
        <v>0</v>
      </c>
      <c r="GO609">
        <v>18</v>
      </c>
      <c r="GP609">
        <v>2154</v>
      </c>
      <c r="GQ609">
        <v>2</v>
      </c>
      <c r="GR609">
        <v>17</v>
      </c>
      <c r="GS609">
        <v>29.8</v>
      </c>
      <c r="GT609">
        <v>29.9</v>
      </c>
      <c r="GU609">
        <v>1.53076</v>
      </c>
      <c r="GV609">
        <v>2.42798</v>
      </c>
      <c r="GW609">
        <v>1.99829</v>
      </c>
      <c r="GX609">
        <v>2.65381</v>
      </c>
      <c r="GY609">
        <v>2.09351</v>
      </c>
      <c r="GZ609">
        <v>2.41821</v>
      </c>
      <c r="HA609">
        <v>47.5417</v>
      </c>
      <c r="HB609">
        <v>13.3002</v>
      </c>
      <c r="HC609">
        <v>18</v>
      </c>
      <c r="HD609">
        <v>328.7</v>
      </c>
      <c r="HE609">
        <v>668.371</v>
      </c>
      <c r="HF609">
        <v>22.9964</v>
      </c>
      <c r="HG609">
        <v>37.2543</v>
      </c>
      <c r="HH609">
        <v>29.9993</v>
      </c>
      <c r="HI609">
        <v>37.1284</v>
      </c>
      <c r="HJ609">
        <v>37.1278</v>
      </c>
      <c r="HK609">
        <v>30.6728</v>
      </c>
      <c r="HL609">
        <v>0</v>
      </c>
      <c r="HM609">
        <v>0</v>
      </c>
      <c r="HN609">
        <v>23</v>
      </c>
      <c r="HO609">
        <v>507.436</v>
      </c>
      <c r="HP609">
        <v>21.5399</v>
      </c>
      <c r="HQ609">
        <v>94.89</v>
      </c>
      <c r="HR609">
        <v>98.4755</v>
      </c>
    </row>
    <row r="610" spans="1:226">
      <c r="A610">
        <v>594</v>
      </c>
      <c r="B610">
        <v>1656183197</v>
      </c>
      <c r="C610">
        <v>13400.5</v>
      </c>
      <c r="D610" t="s">
        <v>1553</v>
      </c>
      <c r="E610" t="s">
        <v>1554</v>
      </c>
      <c r="F610">
        <v>5</v>
      </c>
      <c r="G610" t="s">
        <v>1497</v>
      </c>
      <c r="H610" t="s">
        <v>354</v>
      </c>
      <c r="I610">
        <v>1656183189.21429</v>
      </c>
      <c r="J610">
        <f>(K610)/1000</f>
        <v>0</v>
      </c>
      <c r="K610">
        <f>IF(BF610, AN610, AH610)</f>
        <v>0</v>
      </c>
      <c r="L610">
        <f>IF(BF610, AI610, AG610)</f>
        <v>0</v>
      </c>
      <c r="M610">
        <f>BH610 - IF(AU610&gt;1, L610*BB610*100.0/(AW610*BV610), 0)</f>
        <v>0</v>
      </c>
      <c r="N610">
        <f>((T610-J610/2)*M610-L610)/(T610+J610/2)</f>
        <v>0</v>
      </c>
      <c r="O610">
        <f>N610*(BO610+BP610)/1000.0</f>
        <v>0</v>
      </c>
      <c r="P610">
        <f>(BH610 - IF(AU610&gt;1, L610*BB610*100.0/(AW610*BV610), 0))*(BO610+BP610)/1000.0</f>
        <v>0</v>
      </c>
      <c r="Q610">
        <f>2.0/((1/S610-1/R610)+SIGN(S610)*SQRT((1/S610-1/R610)*(1/S610-1/R610) + 4*BC610/((BC610+1)*(BC610+1))*(2*1/S610*1/R610-1/R610*1/R610)))</f>
        <v>0</v>
      </c>
      <c r="R610">
        <f>IF(LEFT(BD610,1)&lt;&gt;"0",IF(LEFT(BD610,1)="1",3.0,BE610),$D$5+$E$5*(BV610*BO610/($K$5*1000))+$F$5*(BV610*BO610/($K$5*1000))*MAX(MIN(BB610,$J$5),$I$5)*MAX(MIN(BB610,$J$5),$I$5)+$G$5*MAX(MIN(BB610,$J$5),$I$5)*(BV610*BO610/($K$5*1000))+$H$5*(BV610*BO610/($K$5*1000))*(BV610*BO610/($K$5*1000)))</f>
        <v>0</v>
      </c>
      <c r="S610">
        <f>J610*(1000-(1000*0.61365*exp(17.502*W610/(240.97+W610))/(BO610+BP610)+BJ610)/2)/(1000*0.61365*exp(17.502*W610/(240.97+W610))/(BO610+BP610)-BJ610)</f>
        <v>0</v>
      </c>
      <c r="T610">
        <f>1/((BC610+1)/(Q610/1.6)+1/(R610/1.37)) + BC610/((BC610+1)/(Q610/1.6) + BC610/(R610/1.37))</f>
        <v>0</v>
      </c>
      <c r="U610">
        <f>(AX610*BA610)</f>
        <v>0</v>
      </c>
      <c r="V610">
        <f>(BQ610+(U610+2*0.95*5.67E-8*(((BQ610+$B$7)+273)^4-(BQ610+273)^4)-44100*J610)/(1.84*29.3*R610+8*0.95*5.67E-8*(BQ610+273)^3))</f>
        <v>0</v>
      </c>
      <c r="W610">
        <f>($C$7*BR610+$D$7*BS610+$E$7*V610)</f>
        <v>0</v>
      </c>
      <c r="X610">
        <f>0.61365*exp(17.502*W610/(240.97+W610))</f>
        <v>0</v>
      </c>
      <c r="Y610">
        <f>(Z610/AA610*100)</f>
        <v>0</v>
      </c>
      <c r="Z610">
        <f>BJ610*(BO610+BP610)/1000</f>
        <v>0</v>
      </c>
      <c r="AA610">
        <f>0.61365*exp(17.502*BQ610/(240.97+BQ610))</f>
        <v>0</v>
      </c>
      <c r="AB610">
        <f>(X610-BJ610*(BO610+BP610)/1000)</f>
        <v>0</v>
      </c>
      <c r="AC610">
        <f>(-J610*44100)</f>
        <v>0</v>
      </c>
      <c r="AD610">
        <f>2*29.3*R610*0.92*(BQ610-W610)</f>
        <v>0</v>
      </c>
      <c r="AE610">
        <f>2*0.95*5.67E-8*(((BQ610+$B$7)+273)^4-(W610+273)^4)</f>
        <v>0</v>
      </c>
      <c r="AF610">
        <f>U610+AE610+AC610+AD610</f>
        <v>0</v>
      </c>
      <c r="AG610">
        <f>BN610*AU610*(BI610-BH610*(1000-AU610*BK610)/(1000-AU610*BJ610))/(100*BB610)</f>
        <v>0</v>
      </c>
      <c r="AH610">
        <f>1000*BN610*AU610*(BJ610-BK610)/(100*BB610*(1000-AU610*BJ610))</f>
        <v>0</v>
      </c>
      <c r="AI610">
        <f>(AJ610 - AK610 - BO610*1E3/(8.314*(BQ610+273.15)) * AM610/BN610 * AL610) * BN610/(100*BB610) * (1000 - BK610)/1000</f>
        <v>0</v>
      </c>
      <c r="AJ610">
        <v>496.710429830628</v>
      </c>
      <c r="AK610">
        <v>463.442163636363</v>
      </c>
      <c r="AL610">
        <v>3.04862412142497</v>
      </c>
      <c r="AM610">
        <v>66.950256890022</v>
      </c>
      <c r="AN610">
        <f>(AP610 - AO610 + BO610*1E3/(8.314*(BQ610+273.15)) * AR610/BN610 * AQ610) * BN610/(100*BB610) * 1000/(1000 - AP610)</f>
        <v>0</v>
      </c>
      <c r="AO610">
        <v>21.2492734703481</v>
      </c>
      <c r="AP610">
        <v>24.8729321678322</v>
      </c>
      <c r="AQ610">
        <v>-9.15495280667845e-06</v>
      </c>
      <c r="AR610">
        <v>78.8929793979058</v>
      </c>
      <c r="AS610">
        <v>99</v>
      </c>
      <c r="AT610">
        <v>20</v>
      </c>
      <c r="AU610">
        <f>IF(AS610*$H$13&gt;=AW610,1.0,(AW610/(AW610-AS610*$H$13)))</f>
        <v>0</v>
      </c>
      <c r="AV610">
        <f>(AU610-1)*100</f>
        <v>0</v>
      </c>
      <c r="AW610">
        <f>MAX(0,($B$13+$C$13*BV610)/(1+$D$13*BV610)*BO610/(BQ610+273)*$E$13)</f>
        <v>0</v>
      </c>
      <c r="AX610">
        <f>$B$11*BW610+$C$11*BX610+$F$11*CI610*(1-CL610)</f>
        <v>0</v>
      </c>
      <c r="AY610">
        <f>AX610*AZ610</f>
        <v>0</v>
      </c>
      <c r="AZ610">
        <f>($B$11*$D$9+$C$11*$D$9+$F$11*((CV610+CN610)/MAX(CV610+CN610+CW610, 0.1)*$I$9+CW610/MAX(CV610+CN610+CW610, 0.1)*$J$9))/($B$11+$C$11+$F$11)</f>
        <v>0</v>
      </c>
      <c r="BA610">
        <f>($B$11*$K$9+$C$11*$K$9+$F$11*((CV610+CN610)/MAX(CV610+CN610+CW610, 0.1)*$P$9+CW610/MAX(CV610+CN610+CW610, 0.1)*$Q$9))/($B$11+$C$11+$F$11)</f>
        <v>0</v>
      </c>
      <c r="BB610">
        <v>2.18</v>
      </c>
      <c r="BC610">
        <v>0.5</v>
      </c>
      <c r="BD610" t="s">
        <v>355</v>
      </c>
      <c r="BE610">
        <v>2</v>
      </c>
      <c r="BF610" t="b">
        <v>1</v>
      </c>
      <c r="BG610">
        <v>1656183189.21429</v>
      </c>
      <c r="BH610">
        <v>431.291321428571</v>
      </c>
      <c r="BI610">
        <v>471.79</v>
      </c>
      <c r="BJ610">
        <v>24.8878892857143</v>
      </c>
      <c r="BK610">
        <v>21.2626821428571</v>
      </c>
      <c r="BL610">
        <v>427.547285714286</v>
      </c>
      <c r="BM610">
        <v>24.643625</v>
      </c>
      <c r="BN610">
        <v>500.004428571429</v>
      </c>
      <c r="BO610">
        <v>76.2983928571429</v>
      </c>
      <c r="BP610">
        <v>0.0999845321428572</v>
      </c>
      <c r="BQ610">
        <v>28.0108928571429</v>
      </c>
      <c r="BR610">
        <v>28.60525</v>
      </c>
      <c r="BS610">
        <v>999.9</v>
      </c>
      <c r="BT610">
        <v>0</v>
      </c>
      <c r="BU610">
        <v>0</v>
      </c>
      <c r="BV610">
        <v>10009.7178571429</v>
      </c>
      <c r="BW610">
        <v>0</v>
      </c>
      <c r="BX610">
        <v>906.109107142857</v>
      </c>
      <c r="BY610">
        <v>-40.4986214285714</v>
      </c>
      <c r="BZ610">
        <v>442.299214285714</v>
      </c>
      <c r="CA610">
        <v>482.039214285714</v>
      </c>
      <c r="CB610">
        <v>3.62520464285714</v>
      </c>
      <c r="CC610">
        <v>471.79</v>
      </c>
      <c r="CD610">
        <v>21.2626821428571</v>
      </c>
      <c r="CE610">
        <v>1.89890571428571</v>
      </c>
      <c r="CF610">
        <v>1.62230857142857</v>
      </c>
      <c r="CG610">
        <v>16.6256428571429</v>
      </c>
      <c r="CH610">
        <v>14.1723357142857</v>
      </c>
      <c r="CI610">
        <v>2000.01892857143</v>
      </c>
      <c r="CJ610">
        <v>0.98000175</v>
      </c>
      <c r="CK610">
        <v>0.019998525</v>
      </c>
      <c r="CL610">
        <v>0</v>
      </c>
      <c r="CM610">
        <v>2.55397142857143</v>
      </c>
      <c r="CN610">
        <v>0</v>
      </c>
      <c r="CO610">
        <v>6061.54214285714</v>
      </c>
      <c r="CP610">
        <v>16705.5714285714</v>
      </c>
      <c r="CQ610">
        <v>48.34575</v>
      </c>
      <c r="CR610">
        <v>50.6025</v>
      </c>
      <c r="CS610">
        <v>49.4126428571428</v>
      </c>
      <c r="CT610">
        <v>48.6382857142857</v>
      </c>
      <c r="CU610">
        <v>47.687</v>
      </c>
      <c r="CV610">
        <v>1960.01892857143</v>
      </c>
      <c r="CW610">
        <v>40</v>
      </c>
      <c r="CX610">
        <v>0</v>
      </c>
      <c r="CY610">
        <v>1656183196.2</v>
      </c>
      <c r="CZ610">
        <v>0</v>
      </c>
      <c r="DA610">
        <v>1656181403.6</v>
      </c>
      <c r="DB610" t="s">
        <v>1498</v>
      </c>
      <c r="DC610">
        <v>1656181403.6</v>
      </c>
      <c r="DD610">
        <v>1656181398.1</v>
      </c>
      <c r="DE610">
        <v>1</v>
      </c>
      <c r="DF610">
        <v>2.342</v>
      </c>
      <c r="DG610">
        <v>0.193</v>
      </c>
      <c r="DH610">
        <v>3.724</v>
      </c>
      <c r="DI610">
        <v>0.244</v>
      </c>
      <c r="DJ610">
        <v>420</v>
      </c>
      <c r="DK610">
        <v>22</v>
      </c>
      <c r="DL610">
        <v>0.28</v>
      </c>
      <c r="DM610">
        <v>0.02</v>
      </c>
      <c r="DN610">
        <v>-37.7335825</v>
      </c>
      <c r="DO610">
        <v>-46.7090938086303</v>
      </c>
      <c r="DP610">
        <v>4.63453404221436</v>
      </c>
      <c r="DQ610">
        <v>0</v>
      </c>
      <c r="DR610">
        <v>3.62074425</v>
      </c>
      <c r="DS610">
        <v>0.082712983114454</v>
      </c>
      <c r="DT610">
        <v>0.00802898620234835</v>
      </c>
      <c r="DU610">
        <v>1</v>
      </c>
      <c r="DV610">
        <v>1</v>
      </c>
      <c r="DW610">
        <v>2</v>
      </c>
      <c r="DX610" t="s">
        <v>375</v>
      </c>
      <c r="DY610">
        <v>2.77983</v>
      </c>
      <c r="DZ610">
        <v>2.71643</v>
      </c>
      <c r="EA610">
        <v>0.0796461</v>
      </c>
      <c r="EB610">
        <v>0.0857108</v>
      </c>
      <c r="EC610">
        <v>0.0875243</v>
      </c>
      <c r="ED610">
        <v>0.0781353</v>
      </c>
      <c r="EE610">
        <v>25400.7</v>
      </c>
      <c r="EF610">
        <v>21973.3</v>
      </c>
      <c r="EG610">
        <v>24753.2</v>
      </c>
      <c r="EH610">
        <v>23448.8</v>
      </c>
      <c r="EI610">
        <v>38670.4</v>
      </c>
      <c r="EJ610">
        <v>35843.8</v>
      </c>
      <c r="EK610">
        <v>44882.5</v>
      </c>
      <c r="EL610">
        <v>41918.4</v>
      </c>
      <c r="EM610">
        <v>1.49993</v>
      </c>
      <c r="EN610">
        <v>2.02415</v>
      </c>
      <c r="EO610">
        <v>-0.0327229</v>
      </c>
      <c r="EP610">
        <v>0</v>
      </c>
      <c r="EQ610">
        <v>29.1251</v>
      </c>
      <c r="ER610">
        <v>999.9</v>
      </c>
      <c r="ES610">
        <v>21.572</v>
      </c>
      <c r="ET610">
        <v>44.051</v>
      </c>
      <c r="EU610">
        <v>25.9433</v>
      </c>
      <c r="EV610">
        <v>53.4193</v>
      </c>
      <c r="EW610">
        <v>33.0929</v>
      </c>
      <c r="EX610">
        <v>2</v>
      </c>
      <c r="EY610">
        <v>0.792525</v>
      </c>
      <c r="EZ610">
        <v>6.68179</v>
      </c>
      <c r="FA610">
        <v>20.1172</v>
      </c>
      <c r="FB610">
        <v>5.23301</v>
      </c>
      <c r="FC610">
        <v>11.9977</v>
      </c>
      <c r="FD610">
        <v>4.955</v>
      </c>
      <c r="FE610">
        <v>3.304</v>
      </c>
      <c r="FF610">
        <v>9999</v>
      </c>
      <c r="FG610">
        <v>314.6</v>
      </c>
      <c r="FH610">
        <v>4033.7</v>
      </c>
      <c r="FI610">
        <v>9999</v>
      </c>
      <c r="FJ610">
        <v>1.86813</v>
      </c>
      <c r="FK610">
        <v>1.86399</v>
      </c>
      <c r="FL610">
        <v>1.87126</v>
      </c>
      <c r="FM610">
        <v>1.86252</v>
      </c>
      <c r="FN610">
        <v>1.86187</v>
      </c>
      <c r="FO610">
        <v>1.86813</v>
      </c>
      <c r="FP610">
        <v>1.85836</v>
      </c>
      <c r="FQ610">
        <v>1.86447</v>
      </c>
      <c r="FR610">
        <v>5</v>
      </c>
      <c r="FS610">
        <v>0</v>
      </c>
      <c r="FT610">
        <v>0</v>
      </c>
      <c r="FU610">
        <v>0</v>
      </c>
      <c r="FV610" t="s">
        <v>358</v>
      </c>
      <c r="FW610" t="s">
        <v>359</v>
      </c>
      <c r="FX610" t="s">
        <v>360</v>
      </c>
      <c r="FY610" t="s">
        <v>360</v>
      </c>
      <c r="FZ610" t="s">
        <v>360</v>
      </c>
      <c r="GA610" t="s">
        <v>360</v>
      </c>
      <c r="GB610">
        <v>0</v>
      </c>
      <c r="GC610">
        <v>100</v>
      </c>
      <c r="GD610">
        <v>100</v>
      </c>
      <c r="GE610">
        <v>3.783</v>
      </c>
      <c r="GF610">
        <v>0.2443</v>
      </c>
      <c r="GG610">
        <v>2.73719946232396</v>
      </c>
      <c r="GH610">
        <v>0.00311535208462502</v>
      </c>
      <c r="GI610">
        <v>-2.16445174003142e-06</v>
      </c>
      <c r="GJ610">
        <v>9.0383515404126e-10</v>
      </c>
      <c r="GK610">
        <v>0.244264999999999</v>
      </c>
      <c r="GL610">
        <v>0</v>
      </c>
      <c r="GM610">
        <v>0</v>
      </c>
      <c r="GN610">
        <v>0</v>
      </c>
      <c r="GO610">
        <v>18</v>
      </c>
      <c r="GP610">
        <v>2154</v>
      </c>
      <c r="GQ610">
        <v>2</v>
      </c>
      <c r="GR610">
        <v>17</v>
      </c>
      <c r="GS610">
        <v>29.9</v>
      </c>
      <c r="GT610">
        <v>30</v>
      </c>
      <c r="GU610">
        <v>1.57104</v>
      </c>
      <c r="GV610">
        <v>2.44263</v>
      </c>
      <c r="GW610">
        <v>1.99829</v>
      </c>
      <c r="GX610">
        <v>2.65381</v>
      </c>
      <c r="GY610">
        <v>2.09351</v>
      </c>
      <c r="GZ610">
        <v>2.35718</v>
      </c>
      <c r="HA610">
        <v>47.5417</v>
      </c>
      <c r="HB610">
        <v>13.2915</v>
      </c>
      <c r="HC610">
        <v>18</v>
      </c>
      <c r="HD610">
        <v>328.806</v>
      </c>
      <c r="HE610">
        <v>668.342</v>
      </c>
      <c r="HF610">
        <v>22.9962</v>
      </c>
      <c r="HG610">
        <v>37.2471</v>
      </c>
      <c r="HH610">
        <v>29.9993</v>
      </c>
      <c r="HI610">
        <v>37.1215</v>
      </c>
      <c r="HJ610">
        <v>37.1208</v>
      </c>
      <c r="HK610">
        <v>31.463</v>
      </c>
      <c r="HL610">
        <v>0</v>
      </c>
      <c r="HM610">
        <v>0</v>
      </c>
      <c r="HN610">
        <v>23</v>
      </c>
      <c r="HO610">
        <v>520.925</v>
      </c>
      <c r="HP610">
        <v>21.564</v>
      </c>
      <c r="HQ610">
        <v>94.8914</v>
      </c>
      <c r="HR610">
        <v>98.4775</v>
      </c>
    </row>
    <row r="611" spans="1:226">
      <c r="A611">
        <v>595</v>
      </c>
      <c r="B611">
        <v>1656183202</v>
      </c>
      <c r="C611">
        <v>13405.5</v>
      </c>
      <c r="D611" t="s">
        <v>1555</v>
      </c>
      <c r="E611" t="s">
        <v>1556</v>
      </c>
      <c r="F611">
        <v>5</v>
      </c>
      <c r="G611" t="s">
        <v>1497</v>
      </c>
      <c r="H611" t="s">
        <v>354</v>
      </c>
      <c r="I611">
        <v>1656183194.5</v>
      </c>
      <c r="J611">
        <f>(K611)/1000</f>
        <v>0</v>
      </c>
      <c r="K611">
        <f>IF(BF611, AN611, AH611)</f>
        <v>0</v>
      </c>
      <c r="L611">
        <f>IF(BF611, AI611, AG611)</f>
        <v>0</v>
      </c>
      <c r="M611">
        <f>BH611 - IF(AU611&gt;1, L611*BB611*100.0/(AW611*BV611), 0)</f>
        <v>0</v>
      </c>
      <c r="N611">
        <f>((T611-J611/2)*M611-L611)/(T611+J611/2)</f>
        <v>0</v>
      </c>
      <c r="O611">
        <f>N611*(BO611+BP611)/1000.0</f>
        <v>0</v>
      </c>
      <c r="P611">
        <f>(BH611 - IF(AU611&gt;1, L611*BB611*100.0/(AW611*BV611), 0))*(BO611+BP611)/1000.0</f>
        <v>0</v>
      </c>
      <c r="Q611">
        <f>2.0/((1/S611-1/R611)+SIGN(S611)*SQRT((1/S611-1/R611)*(1/S611-1/R611) + 4*BC611/((BC611+1)*(BC611+1))*(2*1/S611*1/R611-1/R611*1/R611)))</f>
        <v>0</v>
      </c>
      <c r="R611">
        <f>IF(LEFT(BD611,1)&lt;&gt;"0",IF(LEFT(BD611,1)="1",3.0,BE611),$D$5+$E$5*(BV611*BO611/($K$5*1000))+$F$5*(BV611*BO611/($K$5*1000))*MAX(MIN(BB611,$J$5),$I$5)*MAX(MIN(BB611,$J$5),$I$5)+$G$5*MAX(MIN(BB611,$J$5),$I$5)*(BV611*BO611/($K$5*1000))+$H$5*(BV611*BO611/($K$5*1000))*(BV611*BO611/($K$5*1000)))</f>
        <v>0</v>
      </c>
      <c r="S611">
        <f>J611*(1000-(1000*0.61365*exp(17.502*W611/(240.97+W611))/(BO611+BP611)+BJ611)/2)/(1000*0.61365*exp(17.502*W611/(240.97+W611))/(BO611+BP611)-BJ611)</f>
        <v>0</v>
      </c>
      <c r="T611">
        <f>1/((BC611+1)/(Q611/1.6)+1/(R611/1.37)) + BC611/((BC611+1)/(Q611/1.6) + BC611/(R611/1.37))</f>
        <v>0</v>
      </c>
      <c r="U611">
        <f>(AX611*BA611)</f>
        <v>0</v>
      </c>
      <c r="V611">
        <f>(BQ611+(U611+2*0.95*5.67E-8*(((BQ611+$B$7)+273)^4-(BQ611+273)^4)-44100*J611)/(1.84*29.3*R611+8*0.95*5.67E-8*(BQ611+273)^3))</f>
        <v>0</v>
      </c>
      <c r="W611">
        <f>($C$7*BR611+$D$7*BS611+$E$7*V611)</f>
        <v>0</v>
      </c>
      <c r="X611">
        <f>0.61365*exp(17.502*W611/(240.97+W611))</f>
        <v>0</v>
      </c>
      <c r="Y611">
        <f>(Z611/AA611*100)</f>
        <v>0</v>
      </c>
      <c r="Z611">
        <f>BJ611*(BO611+BP611)/1000</f>
        <v>0</v>
      </c>
      <c r="AA611">
        <f>0.61365*exp(17.502*BQ611/(240.97+BQ611))</f>
        <v>0</v>
      </c>
      <c r="AB611">
        <f>(X611-BJ611*(BO611+BP611)/1000)</f>
        <v>0</v>
      </c>
      <c r="AC611">
        <f>(-J611*44100)</f>
        <v>0</v>
      </c>
      <c r="AD611">
        <f>2*29.3*R611*0.92*(BQ611-W611)</f>
        <v>0</v>
      </c>
      <c r="AE611">
        <f>2*0.95*5.67E-8*(((BQ611+$B$7)+273)^4-(W611+273)^4)</f>
        <v>0</v>
      </c>
      <c r="AF611">
        <f>U611+AE611+AC611+AD611</f>
        <v>0</v>
      </c>
      <c r="AG611">
        <f>BN611*AU611*(BI611-BH611*(1000-AU611*BK611)/(1000-AU611*BJ611))/(100*BB611)</f>
        <v>0</v>
      </c>
      <c r="AH611">
        <f>1000*BN611*AU611*(BJ611-BK611)/(100*BB611*(1000-AU611*BJ611))</f>
        <v>0</v>
      </c>
      <c r="AI611">
        <f>(AJ611 - AK611 - BO611*1E3/(8.314*(BQ611+273.15)) * AM611/BN611 * AL611) * BN611/(100*BB611) * (1000 - BK611)/1000</f>
        <v>0</v>
      </c>
      <c r="AJ611">
        <v>513.03681019037</v>
      </c>
      <c r="AK611">
        <v>478.815284848485</v>
      </c>
      <c r="AL611">
        <v>3.08242847354281</v>
      </c>
      <c r="AM611">
        <v>66.950256890022</v>
      </c>
      <c r="AN611">
        <f>(AP611 - AO611 + BO611*1E3/(8.314*(BQ611+273.15)) * AR611/BN611 * AQ611) * BN611/(100*BB611) * 1000/(1000 - AP611)</f>
        <v>0</v>
      </c>
      <c r="AO611">
        <v>21.2365918716024</v>
      </c>
      <c r="AP611">
        <v>24.8634797202797</v>
      </c>
      <c r="AQ611">
        <v>-2.80945513494687e-05</v>
      </c>
      <c r="AR611">
        <v>78.8929793979058</v>
      </c>
      <c r="AS611">
        <v>99</v>
      </c>
      <c r="AT611">
        <v>20</v>
      </c>
      <c r="AU611">
        <f>IF(AS611*$H$13&gt;=AW611,1.0,(AW611/(AW611-AS611*$H$13)))</f>
        <v>0</v>
      </c>
      <c r="AV611">
        <f>(AU611-1)*100</f>
        <v>0</v>
      </c>
      <c r="AW611">
        <f>MAX(0,($B$13+$C$13*BV611)/(1+$D$13*BV611)*BO611/(BQ611+273)*$E$13)</f>
        <v>0</v>
      </c>
      <c r="AX611">
        <f>$B$11*BW611+$C$11*BX611+$F$11*CI611*(1-CL611)</f>
        <v>0</v>
      </c>
      <c r="AY611">
        <f>AX611*AZ611</f>
        <v>0</v>
      </c>
      <c r="AZ611">
        <f>($B$11*$D$9+$C$11*$D$9+$F$11*((CV611+CN611)/MAX(CV611+CN611+CW611, 0.1)*$I$9+CW611/MAX(CV611+CN611+CW611, 0.1)*$J$9))/($B$11+$C$11+$F$11)</f>
        <v>0</v>
      </c>
      <c r="BA611">
        <f>($B$11*$K$9+$C$11*$K$9+$F$11*((CV611+CN611)/MAX(CV611+CN611+CW611, 0.1)*$P$9+CW611/MAX(CV611+CN611+CW611, 0.1)*$Q$9))/($B$11+$C$11+$F$11)</f>
        <v>0</v>
      </c>
      <c r="BB611">
        <v>2.18</v>
      </c>
      <c r="BC611">
        <v>0.5</v>
      </c>
      <c r="BD611" t="s">
        <v>355</v>
      </c>
      <c r="BE611">
        <v>2</v>
      </c>
      <c r="BF611" t="b">
        <v>1</v>
      </c>
      <c r="BG611">
        <v>1656183194.5</v>
      </c>
      <c r="BH611">
        <v>446.108296296296</v>
      </c>
      <c r="BI611">
        <v>488.817962962963</v>
      </c>
      <c r="BJ611">
        <v>24.8769185185185</v>
      </c>
      <c r="BK611">
        <v>21.2466888888889</v>
      </c>
      <c r="BL611">
        <v>442.338555555556</v>
      </c>
      <c r="BM611">
        <v>24.6326481481481</v>
      </c>
      <c r="BN611">
        <v>500.017</v>
      </c>
      <c r="BO611">
        <v>76.2989666666667</v>
      </c>
      <c r="BP611">
        <v>0.100020825925926</v>
      </c>
      <c r="BQ611">
        <v>28.0057259259259</v>
      </c>
      <c r="BR611">
        <v>28.5958777777778</v>
      </c>
      <c r="BS611">
        <v>999.9</v>
      </c>
      <c r="BT611">
        <v>0</v>
      </c>
      <c r="BU611">
        <v>0</v>
      </c>
      <c r="BV611">
        <v>9999.61185185185</v>
      </c>
      <c r="BW611">
        <v>0</v>
      </c>
      <c r="BX611">
        <v>904.096222222222</v>
      </c>
      <c r="BY611">
        <v>-42.709537037037</v>
      </c>
      <c r="BZ611">
        <v>457.489185185185</v>
      </c>
      <c r="CA611">
        <v>499.428962962963</v>
      </c>
      <c r="CB611">
        <v>3.63022333333333</v>
      </c>
      <c r="CC611">
        <v>488.817962962963</v>
      </c>
      <c r="CD611">
        <v>21.2466888888889</v>
      </c>
      <c r="CE611">
        <v>1.89808259259259</v>
      </c>
      <c r="CF611">
        <v>1.62110074074074</v>
      </c>
      <c r="CG611">
        <v>16.6188259259259</v>
      </c>
      <c r="CH611">
        <v>14.1608444444444</v>
      </c>
      <c r="CI611">
        <v>2000.04333333333</v>
      </c>
      <c r="CJ611">
        <v>0.980001555555556</v>
      </c>
      <c r="CK611">
        <v>0.0199987259259259</v>
      </c>
      <c r="CL611">
        <v>0</v>
      </c>
      <c r="CM611">
        <v>2.48415555555556</v>
      </c>
      <c r="CN611">
        <v>0</v>
      </c>
      <c r="CO611">
        <v>6067.30777777778</v>
      </c>
      <c r="CP611">
        <v>16705.7777777778</v>
      </c>
      <c r="CQ611">
        <v>48.3236666666667</v>
      </c>
      <c r="CR611">
        <v>50.5806666666667</v>
      </c>
      <c r="CS611">
        <v>49.3956666666667</v>
      </c>
      <c r="CT611">
        <v>48.625</v>
      </c>
      <c r="CU611">
        <v>47.687</v>
      </c>
      <c r="CV611">
        <v>1960.04333333333</v>
      </c>
      <c r="CW611">
        <v>40</v>
      </c>
      <c r="CX611">
        <v>0</v>
      </c>
      <c r="CY611">
        <v>1656183201</v>
      </c>
      <c r="CZ611">
        <v>0</v>
      </c>
      <c r="DA611">
        <v>1656181403.6</v>
      </c>
      <c r="DB611" t="s">
        <v>1498</v>
      </c>
      <c r="DC611">
        <v>1656181403.6</v>
      </c>
      <c r="DD611">
        <v>1656181398.1</v>
      </c>
      <c r="DE611">
        <v>1</v>
      </c>
      <c r="DF611">
        <v>2.342</v>
      </c>
      <c r="DG611">
        <v>0.193</v>
      </c>
      <c r="DH611">
        <v>3.724</v>
      </c>
      <c r="DI611">
        <v>0.244</v>
      </c>
      <c r="DJ611">
        <v>420</v>
      </c>
      <c r="DK611">
        <v>22</v>
      </c>
      <c r="DL611">
        <v>0.28</v>
      </c>
      <c r="DM611">
        <v>0.02</v>
      </c>
      <c r="DN611">
        <v>-40.9230175</v>
      </c>
      <c r="DO611">
        <v>-27.4575771106941</v>
      </c>
      <c r="DP611">
        <v>2.76024336027528</v>
      </c>
      <c r="DQ611">
        <v>0</v>
      </c>
      <c r="DR611">
        <v>3.626088</v>
      </c>
      <c r="DS611">
        <v>0.0606920825515996</v>
      </c>
      <c r="DT611">
        <v>0.00623424582447628</v>
      </c>
      <c r="DU611">
        <v>1</v>
      </c>
      <c r="DV611">
        <v>1</v>
      </c>
      <c r="DW611">
        <v>2</v>
      </c>
      <c r="DX611" t="s">
        <v>375</v>
      </c>
      <c r="DY611">
        <v>2.77993</v>
      </c>
      <c r="DZ611">
        <v>2.71636</v>
      </c>
      <c r="EA611">
        <v>0.0816316</v>
      </c>
      <c r="EB611">
        <v>0.0877404</v>
      </c>
      <c r="EC611">
        <v>0.0875036</v>
      </c>
      <c r="ED611">
        <v>0.0781118</v>
      </c>
      <c r="EE611">
        <v>25346.2</v>
      </c>
      <c r="EF611">
        <v>21924.8</v>
      </c>
      <c r="EG611">
        <v>24753.5</v>
      </c>
      <c r="EH611">
        <v>23449</v>
      </c>
      <c r="EI611">
        <v>38671.9</v>
      </c>
      <c r="EJ611">
        <v>35844.8</v>
      </c>
      <c r="EK611">
        <v>44883.1</v>
      </c>
      <c r="EL611">
        <v>41918.4</v>
      </c>
      <c r="EM611">
        <v>1.5</v>
      </c>
      <c r="EN611">
        <v>2.02432</v>
      </c>
      <c r="EO611">
        <v>-0.0323839</v>
      </c>
      <c r="EP611">
        <v>0</v>
      </c>
      <c r="EQ611">
        <v>29.117</v>
      </c>
      <c r="ER611">
        <v>999.9</v>
      </c>
      <c r="ES611">
        <v>21.572</v>
      </c>
      <c r="ET611">
        <v>44.041</v>
      </c>
      <c r="EU611">
        <v>25.9297</v>
      </c>
      <c r="EV611">
        <v>53.3993</v>
      </c>
      <c r="EW611">
        <v>33.0168</v>
      </c>
      <c r="EX611">
        <v>2</v>
      </c>
      <c r="EY611">
        <v>0.79173</v>
      </c>
      <c r="EZ611">
        <v>6.66953</v>
      </c>
      <c r="FA611">
        <v>20.1176</v>
      </c>
      <c r="FB611">
        <v>5.23212</v>
      </c>
      <c r="FC611">
        <v>11.9975</v>
      </c>
      <c r="FD611">
        <v>4.9547</v>
      </c>
      <c r="FE611">
        <v>3.3038</v>
      </c>
      <c r="FF611">
        <v>9999</v>
      </c>
      <c r="FG611">
        <v>314.6</v>
      </c>
      <c r="FH611">
        <v>4033.9</v>
      </c>
      <c r="FI611">
        <v>9999</v>
      </c>
      <c r="FJ611">
        <v>1.86812</v>
      </c>
      <c r="FK611">
        <v>1.86399</v>
      </c>
      <c r="FL611">
        <v>1.87126</v>
      </c>
      <c r="FM611">
        <v>1.86252</v>
      </c>
      <c r="FN611">
        <v>1.86187</v>
      </c>
      <c r="FO611">
        <v>1.86813</v>
      </c>
      <c r="FP611">
        <v>1.85836</v>
      </c>
      <c r="FQ611">
        <v>1.86447</v>
      </c>
      <c r="FR611">
        <v>5</v>
      </c>
      <c r="FS611">
        <v>0</v>
      </c>
      <c r="FT611">
        <v>0</v>
      </c>
      <c r="FU611">
        <v>0</v>
      </c>
      <c r="FV611" t="s">
        <v>358</v>
      </c>
      <c r="FW611" t="s">
        <v>359</v>
      </c>
      <c r="FX611" t="s">
        <v>360</v>
      </c>
      <c r="FY611" t="s">
        <v>360</v>
      </c>
      <c r="FZ611" t="s">
        <v>360</v>
      </c>
      <c r="GA611" t="s">
        <v>360</v>
      </c>
      <c r="GB611">
        <v>0</v>
      </c>
      <c r="GC611">
        <v>100</v>
      </c>
      <c r="GD611">
        <v>100</v>
      </c>
      <c r="GE611">
        <v>3.808</v>
      </c>
      <c r="GF611">
        <v>0.2442</v>
      </c>
      <c r="GG611">
        <v>2.73719946232396</v>
      </c>
      <c r="GH611">
        <v>0.00311535208462502</v>
      </c>
      <c r="GI611">
        <v>-2.16445174003142e-06</v>
      </c>
      <c r="GJ611">
        <v>9.0383515404126e-10</v>
      </c>
      <c r="GK611">
        <v>0.244264999999999</v>
      </c>
      <c r="GL611">
        <v>0</v>
      </c>
      <c r="GM611">
        <v>0</v>
      </c>
      <c r="GN611">
        <v>0</v>
      </c>
      <c r="GO611">
        <v>18</v>
      </c>
      <c r="GP611">
        <v>2154</v>
      </c>
      <c r="GQ611">
        <v>2</v>
      </c>
      <c r="GR611">
        <v>17</v>
      </c>
      <c r="GS611">
        <v>30</v>
      </c>
      <c r="GT611">
        <v>30.1</v>
      </c>
      <c r="GU611">
        <v>1.61255</v>
      </c>
      <c r="GV611">
        <v>2.43774</v>
      </c>
      <c r="GW611">
        <v>1.99829</v>
      </c>
      <c r="GX611">
        <v>2.65503</v>
      </c>
      <c r="GY611">
        <v>2.09351</v>
      </c>
      <c r="GZ611">
        <v>2.42188</v>
      </c>
      <c r="HA611">
        <v>47.5417</v>
      </c>
      <c r="HB611">
        <v>13.2915</v>
      </c>
      <c r="HC611">
        <v>18</v>
      </c>
      <c r="HD611">
        <v>328.809</v>
      </c>
      <c r="HE611">
        <v>668.415</v>
      </c>
      <c r="HF611">
        <v>22.9969</v>
      </c>
      <c r="HG611">
        <v>37.2401</v>
      </c>
      <c r="HH611">
        <v>29.9993</v>
      </c>
      <c r="HI611">
        <v>37.1136</v>
      </c>
      <c r="HJ611">
        <v>37.1129</v>
      </c>
      <c r="HK611">
        <v>32.307</v>
      </c>
      <c r="HL611">
        <v>0</v>
      </c>
      <c r="HM611">
        <v>0</v>
      </c>
      <c r="HN611">
        <v>23</v>
      </c>
      <c r="HO611">
        <v>541.151</v>
      </c>
      <c r="HP611">
        <v>21.5789</v>
      </c>
      <c r="HQ611">
        <v>94.8926</v>
      </c>
      <c r="HR611">
        <v>98.4779</v>
      </c>
    </row>
    <row r="612" spans="1:226">
      <c r="A612">
        <v>596</v>
      </c>
      <c r="B612">
        <v>1656183207</v>
      </c>
      <c r="C612">
        <v>13410.5</v>
      </c>
      <c r="D612" t="s">
        <v>1557</v>
      </c>
      <c r="E612" t="s">
        <v>1558</v>
      </c>
      <c r="F612">
        <v>5</v>
      </c>
      <c r="G612" t="s">
        <v>1497</v>
      </c>
      <c r="H612" t="s">
        <v>354</v>
      </c>
      <c r="I612">
        <v>1656183199.21429</v>
      </c>
      <c r="J612">
        <f>(K612)/1000</f>
        <v>0</v>
      </c>
      <c r="K612">
        <f>IF(BF612, AN612, AH612)</f>
        <v>0</v>
      </c>
      <c r="L612">
        <f>IF(BF612, AI612, AG612)</f>
        <v>0</v>
      </c>
      <c r="M612">
        <f>BH612 - IF(AU612&gt;1, L612*BB612*100.0/(AW612*BV612), 0)</f>
        <v>0</v>
      </c>
      <c r="N612">
        <f>((T612-J612/2)*M612-L612)/(T612+J612/2)</f>
        <v>0</v>
      </c>
      <c r="O612">
        <f>N612*(BO612+BP612)/1000.0</f>
        <v>0</v>
      </c>
      <c r="P612">
        <f>(BH612 - IF(AU612&gt;1, L612*BB612*100.0/(AW612*BV612), 0))*(BO612+BP612)/1000.0</f>
        <v>0</v>
      </c>
      <c r="Q612">
        <f>2.0/((1/S612-1/R612)+SIGN(S612)*SQRT((1/S612-1/R612)*(1/S612-1/R612) + 4*BC612/((BC612+1)*(BC612+1))*(2*1/S612*1/R612-1/R612*1/R612)))</f>
        <v>0</v>
      </c>
      <c r="R612">
        <f>IF(LEFT(BD612,1)&lt;&gt;"0",IF(LEFT(BD612,1)="1",3.0,BE612),$D$5+$E$5*(BV612*BO612/($K$5*1000))+$F$5*(BV612*BO612/($K$5*1000))*MAX(MIN(BB612,$J$5),$I$5)*MAX(MIN(BB612,$J$5),$I$5)+$G$5*MAX(MIN(BB612,$J$5),$I$5)*(BV612*BO612/($K$5*1000))+$H$5*(BV612*BO612/($K$5*1000))*(BV612*BO612/($K$5*1000)))</f>
        <v>0</v>
      </c>
      <c r="S612">
        <f>J612*(1000-(1000*0.61365*exp(17.502*W612/(240.97+W612))/(BO612+BP612)+BJ612)/2)/(1000*0.61365*exp(17.502*W612/(240.97+W612))/(BO612+BP612)-BJ612)</f>
        <v>0</v>
      </c>
      <c r="T612">
        <f>1/((BC612+1)/(Q612/1.6)+1/(R612/1.37)) + BC612/((BC612+1)/(Q612/1.6) + BC612/(R612/1.37))</f>
        <v>0</v>
      </c>
      <c r="U612">
        <f>(AX612*BA612)</f>
        <v>0</v>
      </c>
      <c r="V612">
        <f>(BQ612+(U612+2*0.95*5.67E-8*(((BQ612+$B$7)+273)^4-(BQ612+273)^4)-44100*J612)/(1.84*29.3*R612+8*0.95*5.67E-8*(BQ612+273)^3))</f>
        <v>0</v>
      </c>
      <c r="W612">
        <f>($C$7*BR612+$D$7*BS612+$E$7*V612)</f>
        <v>0</v>
      </c>
      <c r="X612">
        <f>0.61365*exp(17.502*W612/(240.97+W612))</f>
        <v>0</v>
      </c>
      <c r="Y612">
        <f>(Z612/AA612*100)</f>
        <v>0</v>
      </c>
      <c r="Z612">
        <f>BJ612*(BO612+BP612)/1000</f>
        <v>0</v>
      </c>
      <c r="AA612">
        <f>0.61365*exp(17.502*BQ612/(240.97+BQ612))</f>
        <v>0</v>
      </c>
      <c r="AB612">
        <f>(X612-BJ612*(BO612+BP612)/1000)</f>
        <v>0</v>
      </c>
      <c r="AC612">
        <f>(-J612*44100)</f>
        <v>0</v>
      </c>
      <c r="AD612">
        <f>2*29.3*R612*0.92*(BQ612-W612)</f>
        <v>0</v>
      </c>
      <c r="AE612">
        <f>2*0.95*5.67E-8*(((BQ612+$B$7)+273)^4-(W612+273)^4)</f>
        <v>0</v>
      </c>
      <c r="AF612">
        <f>U612+AE612+AC612+AD612</f>
        <v>0</v>
      </c>
      <c r="AG612">
        <f>BN612*AU612*(BI612-BH612*(1000-AU612*BK612)/(1000-AU612*BJ612))/(100*BB612)</f>
        <v>0</v>
      </c>
      <c r="AH612">
        <f>1000*BN612*AU612*(BJ612-BK612)/(100*BB612*(1000-AU612*BJ612))</f>
        <v>0</v>
      </c>
      <c r="AI612">
        <f>(AJ612 - AK612 - BO612*1E3/(8.314*(BQ612+273.15)) * AM612/BN612 * AL612) * BN612/(100*BB612) * (1000 - BK612)/1000</f>
        <v>0</v>
      </c>
      <c r="AJ612">
        <v>529.907495866199</v>
      </c>
      <c r="AK612">
        <v>494.521315151515</v>
      </c>
      <c r="AL612">
        <v>3.1675492754834</v>
      </c>
      <c r="AM612">
        <v>66.950256890022</v>
      </c>
      <c r="AN612">
        <f>(AP612 - AO612 + BO612*1E3/(8.314*(BQ612+273.15)) * AR612/BN612 * AQ612) * BN612/(100*BB612) * 1000/(1000 - AP612)</f>
        <v>0</v>
      </c>
      <c r="AO612">
        <v>21.228558626887</v>
      </c>
      <c r="AP612">
        <v>24.8543531468532</v>
      </c>
      <c r="AQ612">
        <v>-1.7246009380811e-05</v>
      </c>
      <c r="AR612">
        <v>78.8929793979058</v>
      </c>
      <c r="AS612">
        <v>99</v>
      </c>
      <c r="AT612">
        <v>20</v>
      </c>
      <c r="AU612">
        <f>IF(AS612*$H$13&gt;=AW612,1.0,(AW612/(AW612-AS612*$H$13)))</f>
        <v>0</v>
      </c>
      <c r="AV612">
        <f>(AU612-1)*100</f>
        <v>0</v>
      </c>
      <c r="AW612">
        <f>MAX(0,($B$13+$C$13*BV612)/(1+$D$13*BV612)*BO612/(BQ612+273)*$E$13)</f>
        <v>0</v>
      </c>
      <c r="AX612">
        <f>$B$11*BW612+$C$11*BX612+$F$11*CI612*(1-CL612)</f>
        <v>0</v>
      </c>
      <c r="AY612">
        <f>AX612*AZ612</f>
        <v>0</v>
      </c>
      <c r="AZ612">
        <f>($B$11*$D$9+$C$11*$D$9+$F$11*((CV612+CN612)/MAX(CV612+CN612+CW612, 0.1)*$I$9+CW612/MAX(CV612+CN612+CW612, 0.1)*$J$9))/($B$11+$C$11+$F$11)</f>
        <v>0</v>
      </c>
      <c r="BA612">
        <f>($B$11*$K$9+$C$11*$K$9+$F$11*((CV612+CN612)/MAX(CV612+CN612+CW612, 0.1)*$P$9+CW612/MAX(CV612+CN612+CW612, 0.1)*$Q$9))/($B$11+$C$11+$F$11)</f>
        <v>0</v>
      </c>
      <c r="BB612">
        <v>2.18</v>
      </c>
      <c r="BC612">
        <v>0.5</v>
      </c>
      <c r="BD612" t="s">
        <v>355</v>
      </c>
      <c r="BE612">
        <v>2</v>
      </c>
      <c r="BF612" t="b">
        <v>1</v>
      </c>
      <c r="BG612">
        <v>1656183199.21429</v>
      </c>
      <c r="BH612">
        <v>460.095321428571</v>
      </c>
      <c r="BI612">
        <v>504.181142857143</v>
      </c>
      <c r="BJ612">
        <v>24.8677464285714</v>
      </c>
      <c r="BK612">
        <v>21.2361642857143</v>
      </c>
      <c r="BL612">
        <v>456.301571428571</v>
      </c>
      <c r="BM612">
        <v>24.6234714285714</v>
      </c>
      <c r="BN612">
        <v>500.005642857143</v>
      </c>
      <c r="BO612">
        <v>76.2993428571429</v>
      </c>
      <c r="BP612">
        <v>0.100004653571429</v>
      </c>
      <c r="BQ612">
        <v>28.0007035714286</v>
      </c>
      <c r="BR612">
        <v>28.592275</v>
      </c>
      <c r="BS612">
        <v>999.9</v>
      </c>
      <c r="BT612">
        <v>0</v>
      </c>
      <c r="BU612">
        <v>0</v>
      </c>
      <c r="BV612">
        <v>9993.32571428571</v>
      </c>
      <c r="BW612">
        <v>0</v>
      </c>
      <c r="BX612">
        <v>916.688357142857</v>
      </c>
      <c r="BY612">
        <v>-44.08575</v>
      </c>
      <c r="BZ612">
        <v>471.8285</v>
      </c>
      <c r="CA612">
        <v>515.120178571429</v>
      </c>
      <c r="CB612">
        <v>3.63157285714286</v>
      </c>
      <c r="CC612">
        <v>504.181142857143</v>
      </c>
      <c r="CD612">
        <v>21.2361642857143</v>
      </c>
      <c r="CE612">
        <v>1.8973925</v>
      </c>
      <c r="CF612">
        <v>1.62030571428571</v>
      </c>
      <c r="CG612">
        <v>16.6130964285714</v>
      </c>
      <c r="CH612">
        <v>14.153275</v>
      </c>
      <c r="CI612">
        <v>2000.03642857143</v>
      </c>
      <c r="CJ612">
        <v>0.980001642857143</v>
      </c>
      <c r="CK612">
        <v>0.0199986357142857</v>
      </c>
      <c r="CL612">
        <v>0</v>
      </c>
      <c r="CM612">
        <v>2.52062142857143</v>
      </c>
      <c r="CN612">
        <v>0</v>
      </c>
      <c r="CO612">
        <v>6075.38071428571</v>
      </c>
      <c r="CP612">
        <v>16705.725</v>
      </c>
      <c r="CQ612">
        <v>48.31425</v>
      </c>
      <c r="CR612">
        <v>50.5665</v>
      </c>
      <c r="CS612">
        <v>49.3816428571429</v>
      </c>
      <c r="CT612">
        <v>48.625</v>
      </c>
      <c r="CU612">
        <v>47.6825714285714</v>
      </c>
      <c r="CV612">
        <v>1960.03642857143</v>
      </c>
      <c r="CW612">
        <v>40</v>
      </c>
      <c r="CX612">
        <v>0</v>
      </c>
      <c r="CY612">
        <v>1656183206.4</v>
      </c>
      <c r="CZ612">
        <v>0</v>
      </c>
      <c r="DA612">
        <v>1656181403.6</v>
      </c>
      <c r="DB612" t="s">
        <v>1498</v>
      </c>
      <c r="DC612">
        <v>1656181403.6</v>
      </c>
      <c r="DD612">
        <v>1656181398.1</v>
      </c>
      <c r="DE612">
        <v>1</v>
      </c>
      <c r="DF612">
        <v>2.342</v>
      </c>
      <c r="DG612">
        <v>0.193</v>
      </c>
      <c r="DH612">
        <v>3.724</v>
      </c>
      <c r="DI612">
        <v>0.244</v>
      </c>
      <c r="DJ612">
        <v>420</v>
      </c>
      <c r="DK612">
        <v>22</v>
      </c>
      <c r="DL612">
        <v>0.28</v>
      </c>
      <c r="DM612">
        <v>0.02</v>
      </c>
      <c r="DN612">
        <v>-42.9940325</v>
      </c>
      <c r="DO612">
        <v>-17.9487185741088</v>
      </c>
      <c r="DP612">
        <v>1.76486338796909</v>
      </c>
      <c r="DQ612">
        <v>0</v>
      </c>
      <c r="DR612">
        <v>3.629682</v>
      </c>
      <c r="DS612">
        <v>0.0283015384615341</v>
      </c>
      <c r="DT612">
        <v>0.00375970158390267</v>
      </c>
      <c r="DU612">
        <v>1</v>
      </c>
      <c r="DV612">
        <v>1</v>
      </c>
      <c r="DW612">
        <v>2</v>
      </c>
      <c r="DX612" t="s">
        <v>375</v>
      </c>
      <c r="DY612">
        <v>2.77997</v>
      </c>
      <c r="DZ612">
        <v>2.71637</v>
      </c>
      <c r="EA612">
        <v>0.0836527</v>
      </c>
      <c r="EB612">
        <v>0.0898972</v>
      </c>
      <c r="EC612">
        <v>0.0874841</v>
      </c>
      <c r="ED612">
        <v>0.0780992</v>
      </c>
      <c r="EE612">
        <v>25291.4</v>
      </c>
      <c r="EF612">
        <v>21873.4</v>
      </c>
      <c r="EG612">
        <v>24754.5</v>
      </c>
      <c r="EH612">
        <v>23449.5</v>
      </c>
      <c r="EI612">
        <v>38674.1</v>
      </c>
      <c r="EJ612">
        <v>35846</v>
      </c>
      <c r="EK612">
        <v>44884.6</v>
      </c>
      <c r="EL612">
        <v>41919.2</v>
      </c>
      <c r="EM612">
        <v>1.49985</v>
      </c>
      <c r="EN612">
        <v>2.02455</v>
      </c>
      <c r="EO612">
        <v>-0.0317357</v>
      </c>
      <c r="EP612">
        <v>0</v>
      </c>
      <c r="EQ612">
        <v>29.1076</v>
      </c>
      <c r="ER612">
        <v>999.9</v>
      </c>
      <c r="ES612">
        <v>21.548</v>
      </c>
      <c r="ET612">
        <v>44.041</v>
      </c>
      <c r="EU612">
        <v>25.9029</v>
      </c>
      <c r="EV612">
        <v>53.5893</v>
      </c>
      <c r="EW612">
        <v>32.9087</v>
      </c>
      <c r="EX612">
        <v>2</v>
      </c>
      <c r="EY612">
        <v>0.790864</v>
      </c>
      <c r="EZ612">
        <v>6.65784</v>
      </c>
      <c r="FA612">
        <v>20.1181</v>
      </c>
      <c r="FB612">
        <v>5.23316</v>
      </c>
      <c r="FC612">
        <v>11.9977</v>
      </c>
      <c r="FD612">
        <v>4.95485</v>
      </c>
      <c r="FE612">
        <v>3.30398</v>
      </c>
      <c r="FF612">
        <v>9999</v>
      </c>
      <c r="FG612">
        <v>314.6</v>
      </c>
      <c r="FH612">
        <v>4033.9</v>
      </c>
      <c r="FI612">
        <v>9999</v>
      </c>
      <c r="FJ612">
        <v>1.86812</v>
      </c>
      <c r="FK612">
        <v>1.86399</v>
      </c>
      <c r="FL612">
        <v>1.87127</v>
      </c>
      <c r="FM612">
        <v>1.86255</v>
      </c>
      <c r="FN612">
        <v>1.86188</v>
      </c>
      <c r="FO612">
        <v>1.86814</v>
      </c>
      <c r="FP612">
        <v>1.85835</v>
      </c>
      <c r="FQ612">
        <v>1.86447</v>
      </c>
      <c r="FR612">
        <v>5</v>
      </c>
      <c r="FS612">
        <v>0</v>
      </c>
      <c r="FT612">
        <v>0</v>
      </c>
      <c r="FU612">
        <v>0</v>
      </c>
      <c r="FV612" t="s">
        <v>358</v>
      </c>
      <c r="FW612" t="s">
        <v>359</v>
      </c>
      <c r="FX612" t="s">
        <v>360</v>
      </c>
      <c r="FY612" t="s">
        <v>360</v>
      </c>
      <c r="FZ612" t="s">
        <v>360</v>
      </c>
      <c r="GA612" t="s">
        <v>360</v>
      </c>
      <c r="GB612">
        <v>0</v>
      </c>
      <c r="GC612">
        <v>100</v>
      </c>
      <c r="GD612">
        <v>100</v>
      </c>
      <c r="GE612">
        <v>3.834</v>
      </c>
      <c r="GF612">
        <v>0.2442</v>
      </c>
      <c r="GG612">
        <v>2.73719946232396</v>
      </c>
      <c r="GH612">
        <v>0.00311535208462502</v>
      </c>
      <c r="GI612">
        <v>-2.16445174003142e-06</v>
      </c>
      <c r="GJ612">
        <v>9.0383515404126e-10</v>
      </c>
      <c r="GK612">
        <v>0.244264999999999</v>
      </c>
      <c r="GL612">
        <v>0</v>
      </c>
      <c r="GM612">
        <v>0</v>
      </c>
      <c r="GN612">
        <v>0</v>
      </c>
      <c r="GO612">
        <v>18</v>
      </c>
      <c r="GP612">
        <v>2154</v>
      </c>
      <c r="GQ612">
        <v>2</v>
      </c>
      <c r="GR612">
        <v>17</v>
      </c>
      <c r="GS612">
        <v>30.1</v>
      </c>
      <c r="GT612">
        <v>30.1</v>
      </c>
      <c r="GU612">
        <v>1.65283</v>
      </c>
      <c r="GV612">
        <v>2.42676</v>
      </c>
      <c r="GW612">
        <v>1.99829</v>
      </c>
      <c r="GX612">
        <v>2.65381</v>
      </c>
      <c r="GY612">
        <v>2.09351</v>
      </c>
      <c r="GZ612">
        <v>2.44263</v>
      </c>
      <c r="HA612">
        <v>47.5117</v>
      </c>
      <c r="HB612">
        <v>13.3002</v>
      </c>
      <c r="HC612">
        <v>18</v>
      </c>
      <c r="HD612">
        <v>328.704</v>
      </c>
      <c r="HE612">
        <v>668.534</v>
      </c>
      <c r="HF612">
        <v>22.9973</v>
      </c>
      <c r="HG612">
        <v>37.2322</v>
      </c>
      <c r="HH612">
        <v>29.9993</v>
      </c>
      <c r="HI612">
        <v>37.1066</v>
      </c>
      <c r="HJ612">
        <v>37.1052</v>
      </c>
      <c r="HK612">
        <v>33.1084</v>
      </c>
      <c r="HL612">
        <v>0</v>
      </c>
      <c r="HM612">
        <v>0</v>
      </c>
      <c r="HN612">
        <v>23</v>
      </c>
      <c r="HO612">
        <v>554.566</v>
      </c>
      <c r="HP612">
        <v>21.5996</v>
      </c>
      <c r="HQ612">
        <v>94.896</v>
      </c>
      <c r="HR612">
        <v>98.4798</v>
      </c>
    </row>
    <row r="613" spans="1:226">
      <c r="A613">
        <v>597</v>
      </c>
      <c r="B613">
        <v>1656183212</v>
      </c>
      <c r="C613">
        <v>13415.5</v>
      </c>
      <c r="D613" t="s">
        <v>1559</v>
      </c>
      <c r="E613" t="s">
        <v>1560</v>
      </c>
      <c r="F613">
        <v>5</v>
      </c>
      <c r="G613" t="s">
        <v>1497</v>
      </c>
      <c r="H613" t="s">
        <v>354</v>
      </c>
      <c r="I613">
        <v>1656183204.5</v>
      </c>
      <c r="J613">
        <f>(K613)/1000</f>
        <v>0</v>
      </c>
      <c r="K613">
        <f>IF(BF613, AN613, AH613)</f>
        <v>0</v>
      </c>
      <c r="L613">
        <f>IF(BF613, AI613, AG613)</f>
        <v>0</v>
      </c>
      <c r="M613">
        <f>BH613 - IF(AU613&gt;1, L613*BB613*100.0/(AW613*BV613), 0)</f>
        <v>0</v>
      </c>
      <c r="N613">
        <f>((T613-J613/2)*M613-L613)/(T613+J613/2)</f>
        <v>0</v>
      </c>
      <c r="O613">
        <f>N613*(BO613+BP613)/1000.0</f>
        <v>0</v>
      </c>
      <c r="P613">
        <f>(BH613 - IF(AU613&gt;1, L613*BB613*100.0/(AW613*BV613), 0))*(BO613+BP613)/1000.0</f>
        <v>0</v>
      </c>
      <c r="Q613">
        <f>2.0/((1/S613-1/R613)+SIGN(S613)*SQRT((1/S613-1/R613)*(1/S613-1/R613) + 4*BC613/((BC613+1)*(BC613+1))*(2*1/S613*1/R613-1/R613*1/R613)))</f>
        <v>0</v>
      </c>
      <c r="R613">
        <f>IF(LEFT(BD613,1)&lt;&gt;"0",IF(LEFT(BD613,1)="1",3.0,BE613),$D$5+$E$5*(BV613*BO613/($K$5*1000))+$F$5*(BV613*BO613/($K$5*1000))*MAX(MIN(BB613,$J$5),$I$5)*MAX(MIN(BB613,$J$5),$I$5)+$G$5*MAX(MIN(BB613,$J$5),$I$5)*(BV613*BO613/($K$5*1000))+$H$5*(BV613*BO613/($K$5*1000))*(BV613*BO613/($K$5*1000)))</f>
        <v>0</v>
      </c>
      <c r="S613">
        <f>J613*(1000-(1000*0.61365*exp(17.502*W613/(240.97+W613))/(BO613+BP613)+BJ613)/2)/(1000*0.61365*exp(17.502*W613/(240.97+W613))/(BO613+BP613)-BJ613)</f>
        <v>0</v>
      </c>
      <c r="T613">
        <f>1/((BC613+1)/(Q613/1.6)+1/(R613/1.37)) + BC613/((BC613+1)/(Q613/1.6) + BC613/(R613/1.37))</f>
        <v>0</v>
      </c>
      <c r="U613">
        <f>(AX613*BA613)</f>
        <v>0</v>
      </c>
      <c r="V613">
        <f>(BQ613+(U613+2*0.95*5.67E-8*(((BQ613+$B$7)+273)^4-(BQ613+273)^4)-44100*J613)/(1.84*29.3*R613+8*0.95*5.67E-8*(BQ613+273)^3))</f>
        <v>0</v>
      </c>
      <c r="W613">
        <f>($C$7*BR613+$D$7*BS613+$E$7*V613)</f>
        <v>0</v>
      </c>
      <c r="X613">
        <f>0.61365*exp(17.502*W613/(240.97+W613))</f>
        <v>0</v>
      </c>
      <c r="Y613">
        <f>(Z613/AA613*100)</f>
        <v>0</v>
      </c>
      <c r="Z613">
        <f>BJ613*(BO613+BP613)/1000</f>
        <v>0</v>
      </c>
      <c r="AA613">
        <f>0.61365*exp(17.502*BQ613/(240.97+BQ613))</f>
        <v>0</v>
      </c>
      <c r="AB613">
        <f>(X613-BJ613*(BO613+BP613)/1000)</f>
        <v>0</v>
      </c>
      <c r="AC613">
        <f>(-J613*44100)</f>
        <v>0</v>
      </c>
      <c r="AD613">
        <f>2*29.3*R613*0.92*(BQ613-W613)</f>
        <v>0</v>
      </c>
      <c r="AE613">
        <f>2*0.95*5.67E-8*(((BQ613+$B$7)+273)^4-(W613+273)^4)</f>
        <v>0</v>
      </c>
      <c r="AF613">
        <f>U613+AE613+AC613+AD613</f>
        <v>0</v>
      </c>
      <c r="AG613">
        <f>BN613*AU613*(BI613-BH613*(1000-AU613*BK613)/(1000-AU613*BJ613))/(100*BB613)</f>
        <v>0</v>
      </c>
      <c r="AH613">
        <f>1000*BN613*AU613*(BJ613-BK613)/(100*BB613*(1000-AU613*BJ613))</f>
        <v>0</v>
      </c>
      <c r="AI613">
        <f>(AJ613 - AK613 - BO613*1E3/(8.314*(BQ613+273.15)) * AM613/BN613 * AL613) * BN613/(100*BB613) * (1000 - BK613)/1000</f>
        <v>0</v>
      </c>
      <c r="AJ613">
        <v>547.354623682106</v>
      </c>
      <c r="AK613">
        <v>510.815690909091</v>
      </c>
      <c r="AL613">
        <v>3.24927347070793</v>
      </c>
      <c r="AM613">
        <v>66.950256890022</v>
      </c>
      <c r="AN613">
        <f>(AP613 - AO613 + BO613*1E3/(8.314*(BQ613+273.15)) * AR613/BN613 * AQ613) * BN613/(100*BB613) * 1000/(1000 - AP613)</f>
        <v>0</v>
      </c>
      <c r="AO613">
        <v>21.2233298520881</v>
      </c>
      <c r="AP613">
        <v>24.8528762237763</v>
      </c>
      <c r="AQ613">
        <v>-8.38677682214821e-06</v>
      </c>
      <c r="AR613">
        <v>78.8929793979058</v>
      </c>
      <c r="AS613">
        <v>99</v>
      </c>
      <c r="AT613">
        <v>20</v>
      </c>
      <c r="AU613">
        <f>IF(AS613*$H$13&gt;=AW613,1.0,(AW613/(AW613-AS613*$H$13)))</f>
        <v>0</v>
      </c>
      <c r="AV613">
        <f>(AU613-1)*100</f>
        <v>0</v>
      </c>
      <c r="AW613">
        <f>MAX(0,($B$13+$C$13*BV613)/(1+$D$13*BV613)*BO613/(BQ613+273)*$E$13)</f>
        <v>0</v>
      </c>
      <c r="AX613">
        <f>$B$11*BW613+$C$11*BX613+$F$11*CI613*(1-CL613)</f>
        <v>0</v>
      </c>
      <c r="AY613">
        <f>AX613*AZ613</f>
        <v>0</v>
      </c>
      <c r="AZ613">
        <f>($B$11*$D$9+$C$11*$D$9+$F$11*((CV613+CN613)/MAX(CV613+CN613+CW613, 0.1)*$I$9+CW613/MAX(CV613+CN613+CW613, 0.1)*$J$9))/($B$11+$C$11+$F$11)</f>
        <v>0</v>
      </c>
      <c r="BA613">
        <f>($B$11*$K$9+$C$11*$K$9+$F$11*((CV613+CN613)/MAX(CV613+CN613+CW613, 0.1)*$P$9+CW613/MAX(CV613+CN613+CW613, 0.1)*$Q$9))/($B$11+$C$11+$F$11)</f>
        <v>0</v>
      </c>
      <c r="BB613">
        <v>2.18</v>
      </c>
      <c r="BC613">
        <v>0.5</v>
      </c>
      <c r="BD613" t="s">
        <v>355</v>
      </c>
      <c r="BE613">
        <v>2</v>
      </c>
      <c r="BF613" t="b">
        <v>1</v>
      </c>
      <c r="BG613">
        <v>1656183204.5</v>
      </c>
      <c r="BH613">
        <v>476.223777777778</v>
      </c>
      <c r="BI613">
        <v>521.638777777778</v>
      </c>
      <c r="BJ613">
        <v>24.8589074074074</v>
      </c>
      <c r="BK613">
        <v>21.2273296296296</v>
      </c>
      <c r="BL613">
        <v>472.402851851852</v>
      </c>
      <c r="BM613">
        <v>24.6146185185185</v>
      </c>
      <c r="BN613">
        <v>500.011703703704</v>
      </c>
      <c r="BO613">
        <v>76.299262962963</v>
      </c>
      <c r="BP613">
        <v>0.10001667037037</v>
      </c>
      <c r="BQ613">
        <v>27.9951666666667</v>
      </c>
      <c r="BR613">
        <v>28.5885925925926</v>
      </c>
      <c r="BS613">
        <v>999.9</v>
      </c>
      <c r="BT613">
        <v>0</v>
      </c>
      <c r="BU613">
        <v>0</v>
      </c>
      <c r="BV613">
        <v>9985.62481481482</v>
      </c>
      <c r="BW613">
        <v>0</v>
      </c>
      <c r="BX613">
        <v>921.324185185185</v>
      </c>
      <c r="BY613">
        <v>-45.4148962962963</v>
      </c>
      <c r="BZ613">
        <v>488.363925925926</v>
      </c>
      <c r="CA613">
        <v>532.951814814815</v>
      </c>
      <c r="CB613">
        <v>3.63155925925926</v>
      </c>
      <c r="CC613">
        <v>521.638777777778</v>
      </c>
      <c r="CD613">
        <v>21.2273296296296</v>
      </c>
      <c r="CE613">
        <v>1.89671518518519</v>
      </c>
      <c r="CF613">
        <v>1.61963074074074</v>
      </c>
      <c r="CG613">
        <v>16.6074888888889</v>
      </c>
      <c r="CH613">
        <v>14.146837037037</v>
      </c>
      <c r="CI613">
        <v>2000.01555555556</v>
      </c>
      <c r="CJ613">
        <v>0.980001777777778</v>
      </c>
      <c r="CK613">
        <v>0.0199984962962963</v>
      </c>
      <c r="CL613">
        <v>0</v>
      </c>
      <c r="CM613">
        <v>2.53959259259259</v>
      </c>
      <c r="CN613">
        <v>0</v>
      </c>
      <c r="CO613">
        <v>6087.36740740741</v>
      </c>
      <c r="CP613">
        <v>16705.5592592593</v>
      </c>
      <c r="CQ613">
        <v>48.312</v>
      </c>
      <c r="CR613">
        <v>50.562</v>
      </c>
      <c r="CS613">
        <v>49.3795925925926</v>
      </c>
      <c r="CT613">
        <v>48.625</v>
      </c>
      <c r="CU613">
        <v>47.6778148148148</v>
      </c>
      <c r="CV613">
        <v>1960.01555555556</v>
      </c>
      <c r="CW613">
        <v>40</v>
      </c>
      <c r="CX613">
        <v>0</v>
      </c>
      <c r="CY613">
        <v>1656183211.2</v>
      </c>
      <c r="CZ613">
        <v>0</v>
      </c>
      <c r="DA613">
        <v>1656181403.6</v>
      </c>
      <c r="DB613" t="s">
        <v>1498</v>
      </c>
      <c r="DC613">
        <v>1656181403.6</v>
      </c>
      <c r="DD613">
        <v>1656181398.1</v>
      </c>
      <c r="DE613">
        <v>1</v>
      </c>
      <c r="DF613">
        <v>2.342</v>
      </c>
      <c r="DG613">
        <v>0.193</v>
      </c>
      <c r="DH613">
        <v>3.724</v>
      </c>
      <c r="DI613">
        <v>0.244</v>
      </c>
      <c r="DJ613">
        <v>420</v>
      </c>
      <c r="DK613">
        <v>22</v>
      </c>
      <c r="DL613">
        <v>0.28</v>
      </c>
      <c r="DM613">
        <v>0.02</v>
      </c>
      <c r="DN613">
        <v>-44.7295925</v>
      </c>
      <c r="DO613">
        <v>-15.4426570356472</v>
      </c>
      <c r="DP613">
        <v>1.50402002070908</v>
      </c>
      <c r="DQ613">
        <v>0</v>
      </c>
      <c r="DR613">
        <v>3.631597</v>
      </c>
      <c r="DS613">
        <v>-0.000602251407129988</v>
      </c>
      <c r="DT613">
        <v>0.00153729665321955</v>
      </c>
      <c r="DU613">
        <v>1</v>
      </c>
      <c r="DV613">
        <v>1</v>
      </c>
      <c r="DW613">
        <v>2</v>
      </c>
      <c r="DX613" t="s">
        <v>375</v>
      </c>
      <c r="DY613">
        <v>2.78021</v>
      </c>
      <c r="DZ613">
        <v>2.71615</v>
      </c>
      <c r="EA613">
        <v>0.0856943</v>
      </c>
      <c r="EB613">
        <v>0.0919091</v>
      </c>
      <c r="EC613">
        <v>0.0874814</v>
      </c>
      <c r="ED613">
        <v>0.0780808</v>
      </c>
      <c r="EE613">
        <v>25236.2</v>
      </c>
      <c r="EF613">
        <v>21825.7</v>
      </c>
      <c r="EG613">
        <v>24755.5</v>
      </c>
      <c r="EH613">
        <v>23450.2</v>
      </c>
      <c r="EI613">
        <v>38675.2</v>
      </c>
      <c r="EJ613">
        <v>35847.6</v>
      </c>
      <c r="EK613">
        <v>44885.8</v>
      </c>
      <c r="EL613">
        <v>41920.3</v>
      </c>
      <c r="EM613">
        <v>1.5004</v>
      </c>
      <c r="EN613">
        <v>2.02455</v>
      </c>
      <c r="EO613">
        <v>-0.0318661</v>
      </c>
      <c r="EP613">
        <v>0</v>
      </c>
      <c r="EQ613">
        <v>29.0987</v>
      </c>
      <c r="ER613">
        <v>999.9</v>
      </c>
      <c r="ES613">
        <v>21.548</v>
      </c>
      <c r="ET613">
        <v>44.031</v>
      </c>
      <c r="EU613">
        <v>25.8884</v>
      </c>
      <c r="EV613">
        <v>53.8994</v>
      </c>
      <c r="EW613">
        <v>32.8846</v>
      </c>
      <c r="EX613">
        <v>2</v>
      </c>
      <c r="EY613">
        <v>0.790069</v>
      </c>
      <c r="EZ613">
        <v>6.6475</v>
      </c>
      <c r="FA613">
        <v>20.1183</v>
      </c>
      <c r="FB613">
        <v>5.23256</v>
      </c>
      <c r="FC613">
        <v>11.9959</v>
      </c>
      <c r="FD613">
        <v>4.95475</v>
      </c>
      <c r="FE613">
        <v>3.30395</v>
      </c>
      <c r="FF613">
        <v>9999</v>
      </c>
      <c r="FG613">
        <v>314.6</v>
      </c>
      <c r="FH613">
        <v>4034.2</v>
      </c>
      <c r="FI613">
        <v>9999</v>
      </c>
      <c r="FJ613">
        <v>1.86813</v>
      </c>
      <c r="FK613">
        <v>1.86399</v>
      </c>
      <c r="FL613">
        <v>1.87129</v>
      </c>
      <c r="FM613">
        <v>1.86252</v>
      </c>
      <c r="FN613">
        <v>1.86188</v>
      </c>
      <c r="FO613">
        <v>1.86813</v>
      </c>
      <c r="FP613">
        <v>1.85836</v>
      </c>
      <c r="FQ613">
        <v>1.86447</v>
      </c>
      <c r="FR613">
        <v>5</v>
      </c>
      <c r="FS613">
        <v>0</v>
      </c>
      <c r="FT613">
        <v>0</v>
      </c>
      <c r="FU613">
        <v>0</v>
      </c>
      <c r="FV613" t="s">
        <v>358</v>
      </c>
      <c r="FW613" t="s">
        <v>359</v>
      </c>
      <c r="FX613" t="s">
        <v>360</v>
      </c>
      <c r="FY613" t="s">
        <v>360</v>
      </c>
      <c r="FZ613" t="s">
        <v>360</v>
      </c>
      <c r="GA613" t="s">
        <v>360</v>
      </c>
      <c r="GB613">
        <v>0</v>
      </c>
      <c r="GC613">
        <v>100</v>
      </c>
      <c r="GD613">
        <v>100</v>
      </c>
      <c r="GE613">
        <v>3.86</v>
      </c>
      <c r="GF613">
        <v>0.2443</v>
      </c>
      <c r="GG613">
        <v>2.73719946232396</v>
      </c>
      <c r="GH613">
        <v>0.00311535208462502</v>
      </c>
      <c r="GI613">
        <v>-2.16445174003142e-06</v>
      </c>
      <c r="GJ613">
        <v>9.0383515404126e-10</v>
      </c>
      <c r="GK613">
        <v>0.244264999999999</v>
      </c>
      <c r="GL613">
        <v>0</v>
      </c>
      <c r="GM613">
        <v>0</v>
      </c>
      <c r="GN613">
        <v>0</v>
      </c>
      <c r="GO613">
        <v>18</v>
      </c>
      <c r="GP613">
        <v>2154</v>
      </c>
      <c r="GQ613">
        <v>2</v>
      </c>
      <c r="GR613">
        <v>17</v>
      </c>
      <c r="GS613">
        <v>30.1</v>
      </c>
      <c r="GT613">
        <v>30.2</v>
      </c>
      <c r="GU613">
        <v>1.69434</v>
      </c>
      <c r="GV613">
        <v>2.4231</v>
      </c>
      <c r="GW613">
        <v>1.99829</v>
      </c>
      <c r="GX613">
        <v>2.65503</v>
      </c>
      <c r="GY613">
        <v>2.09351</v>
      </c>
      <c r="GZ613">
        <v>2.43408</v>
      </c>
      <c r="HA613">
        <v>47.5117</v>
      </c>
      <c r="HB613">
        <v>13.3002</v>
      </c>
      <c r="HC613">
        <v>18</v>
      </c>
      <c r="HD613">
        <v>328.938</v>
      </c>
      <c r="HE613">
        <v>668.462</v>
      </c>
      <c r="HF613">
        <v>22.9975</v>
      </c>
      <c r="HG613">
        <v>37.2243</v>
      </c>
      <c r="HH613">
        <v>29.9993</v>
      </c>
      <c r="HI613">
        <v>37.0979</v>
      </c>
      <c r="HJ613">
        <v>37.0982</v>
      </c>
      <c r="HK613">
        <v>33.9428</v>
      </c>
      <c r="HL613">
        <v>0</v>
      </c>
      <c r="HM613">
        <v>0</v>
      </c>
      <c r="HN613">
        <v>23</v>
      </c>
      <c r="HO613">
        <v>574.661</v>
      </c>
      <c r="HP613">
        <v>21.6173</v>
      </c>
      <c r="HQ613">
        <v>94.899</v>
      </c>
      <c r="HR613">
        <v>98.4825</v>
      </c>
    </row>
    <row r="614" spans="1:226">
      <c r="A614">
        <v>598</v>
      </c>
      <c r="B614">
        <v>1656183217</v>
      </c>
      <c r="C614">
        <v>13420.5</v>
      </c>
      <c r="D614" t="s">
        <v>1561</v>
      </c>
      <c r="E614" t="s">
        <v>1562</v>
      </c>
      <c r="F614">
        <v>5</v>
      </c>
      <c r="G614" t="s">
        <v>1497</v>
      </c>
      <c r="H614" t="s">
        <v>354</v>
      </c>
      <c r="I614">
        <v>1656183209.21429</v>
      </c>
      <c r="J614">
        <f>(K614)/1000</f>
        <v>0</v>
      </c>
      <c r="K614">
        <f>IF(BF614, AN614, AH614)</f>
        <v>0</v>
      </c>
      <c r="L614">
        <f>IF(BF614, AI614, AG614)</f>
        <v>0</v>
      </c>
      <c r="M614">
        <f>BH614 - IF(AU614&gt;1, L614*BB614*100.0/(AW614*BV614), 0)</f>
        <v>0</v>
      </c>
      <c r="N614">
        <f>((T614-J614/2)*M614-L614)/(T614+J614/2)</f>
        <v>0</v>
      </c>
      <c r="O614">
        <f>N614*(BO614+BP614)/1000.0</f>
        <v>0</v>
      </c>
      <c r="P614">
        <f>(BH614 - IF(AU614&gt;1, L614*BB614*100.0/(AW614*BV614), 0))*(BO614+BP614)/1000.0</f>
        <v>0</v>
      </c>
      <c r="Q614">
        <f>2.0/((1/S614-1/R614)+SIGN(S614)*SQRT((1/S614-1/R614)*(1/S614-1/R614) + 4*BC614/((BC614+1)*(BC614+1))*(2*1/S614*1/R614-1/R614*1/R614)))</f>
        <v>0</v>
      </c>
      <c r="R614">
        <f>IF(LEFT(BD614,1)&lt;&gt;"0",IF(LEFT(BD614,1)="1",3.0,BE614),$D$5+$E$5*(BV614*BO614/($K$5*1000))+$F$5*(BV614*BO614/($K$5*1000))*MAX(MIN(BB614,$J$5),$I$5)*MAX(MIN(BB614,$J$5),$I$5)+$G$5*MAX(MIN(BB614,$J$5),$I$5)*(BV614*BO614/($K$5*1000))+$H$5*(BV614*BO614/($K$5*1000))*(BV614*BO614/($K$5*1000)))</f>
        <v>0</v>
      </c>
      <c r="S614">
        <f>J614*(1000-(1000*0.61365*exp(17.502*W614/(240.97+W614))/(BO614+BP614)+BJ614)/2)/(1000*0.61365*exp(17.502*W614/(240.97+W614))/(BO614+BP614)-BJ614)</f>
        <v>0</v>
      </c>
      <c r="T614">
        <f>1/((BC614+1)/(Q614/1.6)+1/(R614/1.37)) + BC614/((BC614+1)/(Q614/1.6) + BC614/(R614/1.37))</f>
        <v>0</v>
      </c>
      <c r="U614">
        <f>(AX614*BA614)</f>
        <v>0</v>
      </c>
      <c r="V614">
        <f>(BQ614+(U614+2*0.95*5.67E-8*(((BQ614+$B$7)+273)^4-(BQ614+273)^4)-44100*J614)/(1.84*29.3*R614+8*0.95*5.67E-8*(BQ614+273)^3))</f>
        <v>0</v>
      </c>
      <c r="W614">
        <f>($C$7*BR614+$D$7*BS614+$E$7*V614)</f>
        <v>0</v>
      </c>
      <c r="X614">
        <f>0.61365*exp(17.502*W614/(240.97+W614))</f>
        <v>0</v>
      </c>
      <c r="Y614">
        <f>(Z614/AA614*100)</f>
        <v>0</v>
      </c>
      <c r="Z614">
        <f>BJ614*(BO614+BP614)/1000</f>
        <v>0</v>
      </c>
      <c r="AA614">
        <f>0.61365*exp(17.502*BQ614/(240.97+BQ614))</f>
        <v>0</v>
      </c>
      <c r="AB614">
        <f>(X614-BJ614*(BO614+BP614)/1000)</f>
        <v>0</v>
      </c>
      <c r="AC614">
        <f>(-J614*44100)</f>
        <v>0</v>
      </c>
      <c r="AD614">
        <f>2*29.3*R614*0.92*(BQ614-W614)</f>
        <v>0</v>
      </c>
      <c r="AE614">
        <f>2*0.95*5.67E-8*(((BQ614+$B$7)+273)^4-(W614+273)^4)</f>
        <v>0</v>
      </c>
      <c r="AF614">
        <f>U614+AE614+AC614+AD614</f>
        <v>0</v>
      </c>
      <c r="AG614">
        <f>BN614*AU614*(BI614-BH614*(1000-AU614*BK614)/(1000-AU614*BJ614))/(100*BB614)</f>
        <v>0</v>
      </c>
      <c r="AH614">
        <f>1000*BN614*AU614*(BJ614-BK614)/(100*BB614*(1000-AU614*BJ614))</f>
        <v>0</v>
      </c>
      <c r="AI614">
        <f>(AJ614 - AK614 - BO614*1E3/(8.314*(BQ614+273.15)) * AM614/BN614 * AL614) * BN614/(100*BB614) * (1000 - BK614)/1000</f>
        <v>0</v>
      </c>
      <c r="AJ614">
        <v>564.378153688825</v>
      </c>
      <c r="AK614">
        <v>526.928593939394</v>
      </c>
      <c r="AL614">
        <v>3.22900320478851</v>
      </c>
      <c r="AM614">
        <v>66.950256890022</v>
      </c>
      <c r="AN614">
        <f>(AP614 - AO614 + BO614*1E3/(8.314*(BQ614+273.15)) * AR614/BN614 * AQ614) * BN614/(100*BB614) * 1000/(1000 - AP614)</f>
        <v>0</v>
      </c>
      <c r="AO614">
        <v>21.2176098895353</v>
      </c>
      <c r="AP614">
        <v>24.8478160839161</v>
      </c>
      <c r="AQ614">
        <v>-9.60742135264619e-06</v>
      </c>
      <c r="AR614">
        <v>78.8929793979058</v>
      </c>
      <c r="AS614">
        <v>99</v>
      </c>
      <c r="AT614">
        <v>20</v>
      </c>
      <c r="AU614">
        <f>IF(AS614*$H$13&gt;=AW614,1.0,(AW614/(AW614-AS614*$H$13)))</f>
        <v>0</v>
      </c>
      <c r="AV614">
        <f>(AU614-1)*100</f>
        <v>0</v>
      </c>
      <c r="AW614">
        <f>MAX(0,($B$13+$C$13*BV614)/(1+$D$13*BV614)*BO614/(BQ614+273)*$E$13)</f>
        <v>0</v>
      </c>
      <c r="AX614">
        <f>$B$11*BW614+$C$11*BX614+$F$11*CI614*(1-CL614)</f>
        <v>0</v>
      </c>
      <c r="AY614">
        <f>AX614*AZ614</f>
        <v>0</v>
      </c>
      <c r="AZ614">
        <f>($B$11*$D$9+$C$11*$D$9+$F$11*((CV614+CN614)/MAX(CV614+CN614+CW614, 0.1)*$I$9+CW614/MAX(CV614+CN614+CW614, 0.1)*$J$9))/($B$11+$C$11+$F$11)</f>
        <v>0</v>
      </c>
      <c r="BA614">
        <f>($B$11*$K$9+$C$11*$K$9+$F$11*((CV614+CN614)/MAX(CV614+CN614+CW614, 0.1)*$P$9+CW614/MAX(CV614+CN614+CW614, 0.1)*$Q$9))/($B$11+$C$11+$F$11)</f>
        <v>0</v>
      </c>
      <c r="BB614">
        <v>2.18</v>
      </c>
      <c r="BC614">
        <v>0.5</v>
      </c>
      <c r="BD614" t="s">
        <v>355</v>
      </c>
      <c r="BE614">
        <v>2</v>
      </c>
      <c r="BF614" t="b">
        <v>1</v>
      </c>
      <c r="BG614">
        <v>1656183209.21429</v>
      </c>
      <c r="BH614">
        <v>490.879071428571</v>
      </c>
      <c r="BI614">
        <v>537.518928571429</v>
      </c>
      <c r="BJ614">
        <v>24.8539107142857</v>
      </c>
      <c r="BK614">
        <v>21.2218892857143</v>
      </c>
      <c r="BL614">
        <v>487.033785714286</v>
      </c>
      <c r="BM614">
        <v>24.6096285714286</v>
      </c>
      <c r="BN614">
        <v>500.002857142857</v>
      </c>
      <c r="BO614">
        <v>76.29905</v>
      </c>
      <c r="BP614">
        <v>0.0999911714285715</v>
      </c>
      <c r="BQ614">
        <v>27.9895464285714</v>
      </c>
      <c r="BR614">
        <v>28.5831321428571</v>
      </c>
      <c r="BS614">
        <v>999.9</v>
      </c>
      <c r="BT614">
        <v>0</v>
      </c>
      <c r="BU614">
        <v>0</v>
      </c>
      <c r="BV614">
        <v>9983.61535714286</v>
      </c>
      <c r="BW614">
        <v>0</v>
      </c>
      <c r="BX614">
        <v>925.659357142857</v>
      </c>
      <c r="BY614">
        <v>-46.6397857142857</v>
      </c>
      <c r="BZ614">
        <v>503.390285714286</v>
      </c>
      <c r="CA614">
        <v>549.173321428571</v>
      </c>
      <c r="CB614">
        <v>3.63200714285714</v>
      </c>
      <c r="CC614">
        <v>537.518928571429</v>
      </c>
      <c r="CD614">
        <v>21.2218892857143</v>
      </c>
      <c r="CE614">
        <v>1.89632857142857</v>
      </c>
      <c r="CF614">
        <v>1.61921107142857</v>
      </c>
      <c r="CG614">
        <v>16.6042928571429</v>
      </c>
      <c r="CH614">
        <v>14.1428428571429</v>
      </c>
      <c r="CI614">
        <v>2000.00321428571</v>
      </c>
      <c r="CJ614">
        <v>0.980001857142857</v>
      </c>
      <c r="CK614">
        <v>0.0199984142857143</v>
      </c>
      <c r="CL614">
        <v>0</v>
      </c>
      <c r="CM614">
        <v>2.549175</v>
      </c>
      <c r="CN614">
        <v>0</v>
      </c>
      <c r="CO614">
        <v>6100.62714285714</v>
      </c>
      <c r="CP614">
        <v>16705.4535714286</v>
      </c>
      <c r="CQ614">
        <v>48.312</v>
      </c>
      <c r="CR614">
        <v>50.562</v>
      </c>
      <c r="CS614">
        <v>49.3772142857143</v>
      </c>
      <c r="CT614">
        <v>48.625</v>
      </c>
      <c r="CU614">
        <v>47.6692857142857</v>
      </c>
      <c r="CV614">
        <v>1960.00321428571</v>
      </c>
      <c r="CW614">
        <v>40</v>
      </c>
      <c r="CX614">
        <v>0</v>
      </c>
      <c r="CY614">
        <v>1656183216</v>
      </c>
      <c r="CZ614">
        <v>0</v>
      </c>
      <c r="DA614">
        <v>1656181403.6</v>
      </c>
      <c r="DB614" t="s">
        <v>1498</v>
      </c>
      <c r="DC614">
        <v>1656181403.6</v>
      </c>
      <c r="DD614">
        <v>1656181398.1</v>
      </c>
      <c r="DE614">
        <v>1</v>
      </c>
      <c r="DF614">
        <v>2.342</v>
      </c>
      <c r="DG614">
        <v>0.193</v>
      </c>
      <c r="DH614">
        <v>3.724</v>
      </c>
      <c r="DI614">
        <v>0.244</v>
      </c>
      <c r="DJ614">
        <v>420</v>
      </c>
      <c r="DK614">
        <v>22</v>
      </c>
      <c r="DL614">
        <v>0.28</v>
      </c>
      <c r="DM614">
        <v>0.02</v>
      </c>
      <c r="DN614">
        <v>-45.69738</v>
      </c>
      <c r="DO614">
        <v>-15.4123001876173</v>
      </c>
      <c r="DP614">
        <v>1.50447001252933</v>
      </c>
      <c r="DQ614">
        <v>0</v>
      </c>
      <c r="DR614">
        <v>3.63195575</v>
      </c>
      <c r="DS614">
        <v>0.00511350844276018</v>
      </c>
      <c r="DT614">
        <v>0.0015681946427341</v>
      </c>
      <c r="DU614">
        <v>1</v>
      </c>
      <c r="DV614">
        <v>1</v>
      </c>
      <c r="DW614">
        <v>2</v>
      </c>
      <c r="DX614" t="s">
        <v>375</v>
      </c>
      <c r="DY614">
        <v>2.78003</v>
      </c>
      <c r="DZ614">
        <v>2.71642</v>
      </c>
      <c r="EA614">
        <v>0.0876953</v>
      </c>
      <c r="EB614">
        <v>0.0940131</v>
      </c>
      <c r="EC614">
        <v>0.0874726</v>
      </c>
      <c r="ED614">
        <v>0.0780733</v>
      </c>
      <c r="EE614">
        <v>25181.4</v>
      </c>
      <c r="EF614">
        <v>21775.5</v>
      </c>
      <c r="EG614">
        <v>24755.9</v>
      </c>
      <c r="EH614">
        <v>23450.6</v>
      </c>
      <c r="EI614">
        <v>38676.4</v>
      </c>
      <c r="EJ614">
        <v>35848.4</v>
      </c>
      <c r="EK614">
        <v>44886.6</v>
      </c>
      <c r="EL614">
        <v>41920.8</v>
      </c>
      <c r="EM614">
        <v>1.50022</v>
      </c>
      <c r="EN614">
        <v>2.0248</v>
      </c>
      <c r="EO614">
        <v>-0.0323318</v>
      </c>
      <c r="EP614">
        <v>0</v>
      </c>
      <c r="EQ614">
        <v>29.0901</v>
      </c>
      <c r="ER614">
        <v>999.9</v>
      </c>
      <c r="ES614">
        <v>21.548</v>
      </c>
      <c r="ET614">
        <v>44.041</v>
      </c>
      <c r="EU614">
        <v>25.9007</v>
      </c>
      <c r="EV614">
        <v>53.8794</v>
      </c>
      <c r="EW614">
        <v>33.0288</v>
      </c>
      <c r="EX614">
        <v>2</v>
      </c>
      <c r="EY614">
        <v>0.789266</v>
      </c>
      <c r="EZ614">
        <v>6.63266</v>
      </c>
      <c r="FA614">
        <v>20.1186</v>
      </c>
      <c r="FB614">
        <v>5.23316</v>
      </c>
      <c r="FC614">
        <v>11.9966</v>
      </c>
      <c r="FD614">
        <v>4.95505</v>
      </c>
      <c r="FE614">
        <v>3.3039</v>
      </c>
      <c r="FF614">
        <v>9999</v>
      </c>
      <c r="FG614">
        <v>314.6</v>
      </c>
      <c r="FH614">
        <v>4034.2</v>
      </c>
      <c r="FI614">
        <v>9999</v>
      </c>
      <c r="FJ614">
        <v>1.86813</v>
      </c>
      <c r="FK614">
        <v>1.86398</v>
      </c>
      <c r="FL614">
        <v>1.87131</v>
      </c>
      <c r="FM614">
        <v>1.86251</v>
      </c>
      <c r="FN614">
        <v>1.86187</v>
      </c>
      <c r="FO614">
        <v>1.86814</v>
      </c>
      <c r="FP614">
        <v>1.85835</v>
      </c>
      <c r="FQ614">
        <v>1.86447</v>
      </c>
      <c r="FR614">
        <v>5</v>
      </c>
      <c r="FS614">
        <v>0</v>
      </c>
      <c r="FT614">
        <v>0</v>
      </c>
      <c r="FU614">
        <v>0</v>
      </c>
      <c r="FV614" t="s">
        <v>358</v>
      </c>
      <c r="FW614" t="s">
        <v>359</v>
      </c>
      <c r="FX614" t="s">
        <v>360</v>
      </c>
      <c r="FY614" t="s">
        <v>360</v>
      </c>
      <c r="FZ614" t="s">
        <v>360</v>
      </c>
      <c r="GA614" t="s">
        <v>360</v>
      </c>
      <c r="GB614">
        <v>0</v>
      </c>
      <c r="GC614">
        <v>100</v>
      </c>
      <c r="GD614">
        <v>100</v>
      </c>
      <c r="GE614">
        <v>3.885</v>
      </c>
      <c r="GF614">
        <v>0.2442</v>
      </c>
      <c r="GG614">
        <v>2.73719946232396</v>
      </c>
      <c r="GH614">
        <v>0.00311535208462502</v>
      </c>
      <c r="GI614">
        <v>-2.16445174003142e-06</v>
      </c>
      <c r="GJ614">
        <v>9.0383515404126e-10</v>
      </c>
      <c r="GK614">
        <v>0.244264999999999</v>
      </c>
      <c r="GL614">
        <v>0</v>
      </c>
      <c r="GM614">
        <v>0</v>
      </c>
      <c r="GN614">
        <v>0</v>
      </c>
      <c r="GO614">
        <v>18</v>
      </c>
      <c r="GP614">
        <v>2154</v>
      </c>
      <c r="GQ614">
        <v>2</v>
      </c>
      <c r="GR614">
        <v>17</v>
      </c>
      <c r="GS614">
        <v>30.2</v>
      </c>
      <c r="GT614">
        <v>30.3</v>
      </c>
      <c r="GU614">
        <v>1.7334</v>
      </c>
      <c r="GV614">
        <v>2.42432</v>
      </c>
      <c r="GW614">
        <v>1.99829</v>
      </c>
      <c r="GX614">
        <v>2.65381</v>
      </c>
      <c r="GY614">
        <v>2.09351</v>
      </c>
      <c r="GZ614">
        <v>2.40356</v>
      </c>
      <c r="HA614">
        <v>47.5117</v>
      </c>
      <c r="HB614">
        <v>13.2915</v>
      </c>
      <c r="HC614">
        <v>18</v>
      </c>
      <c r="HD614">
        <v>328.821</v>
      </c>
      <c r="HE614">
        <v>668.591</v>
      </c>
      <c r="HF614">
        <v>22.997</v>
      </c>
      <c r="HG614">
        <v>37.2155</v>
      </c>
      <c r="HH614">
        <v>29.9993</v>
      </c>
      <c r="HI614">
        <v>37.091</v>
      </c>
      <c r="HJ614">
        <v>37.0895</v>
      </c>
      <c r="HK614">
        <v>34.7321</v>
      </c>
      <c r="HL614">
        <v>0</v>
      </c>
      <c r="HM614">
        <v>0</v>
      </c>
      <c r="HN614">
        <v>23</v>
      </c>
      <c r="HO614">
        <v>588.2</v>
      </c>
      <c r="HP614">
        <v>21.6442</v>
      </c>
      <c r="HQ614">
        <v>94.9007</v>
      </c>
      <c r="HR614">
        <v>98.4838</v>
      </c>
    </row>
    <row r="615" spans="1:226">
      <c r="A615">
        <v>599</v>
      </c>
      <c r="B615">
        <v>1656183222</v>
      </c>
      <c r="C615">
        <v>13425.5</v>
      </c>
      <c r="D615" t="s">
        <v>1563</v>
      </c>
      <c r="E615" t="s">
        <v>1564</v>
      </c>
      <c r="F615">
        <v>5</v>
      </c>
      <c r="G615" t="s">
        <v>1497</v>
      </c>
      <c r="H615" t="s">
        <v>354</v>
      </c>
      <c r="I615">
        <v>1656183214.5</v>
      </c>
      <c r="J615">
        <f>(K615)/1000</f>
        <v>0</v>
      </c>
      <c r="K615">
        <f>IF(BF615, AN615, AH615)</f>
        <v>0</v>
      </c>
      <c r="L615">
        <f>IF(BF615, AI615, AG615)</f>
        <v>0</v>
      </c>
      <c r="M615">
        <f>BH615 - IF(AU615&gt;1, L615*BB615*100.0/(AW615*BV615), 0)</f>
        <v>0</v>
      </c>
      <c r="N615">
        <f>((T615-J615/2)*M615-L615)/(T615+J615/2)</f>
        <v>0</v>
      </c>
      <c r="O615">
        <f>N615*(BO615+BP615)/1000.0</f>
        <v>0</v>
      </c>
      <c r="P615">
        <f>(BH615 - IF(AU615&gt;1, L615*BB615*100.0/(AW615*BV615), 0))*(BO615+BP615)/1000.0</f>
        <v>0</v>
      </c>
      <c r="Q615">
        <f>2.0/((1/S615-1/R615)+SIGN(S615)*SQRT((1/S615-1/R615)*(1/S615-1/R615) + 4*BC615/((BC615+1)*(BC615+1))*(2*1/S615*1/R615-1/R615*1/R615)))</f>
        <v>0</v>
      </c>
      <c r="R615">
        <f>IF(LEFT(BD615,1)&lt;&gt;"0",IF(LEFT(BD615,1)="1",3.0,BE615),$D$5+$E$5*(BV615*BO615/($K$5*1000))+$F$5*(BV615*BO615/($K$5*1000))*MAX(MIN(BB615,$J$5),$I$5)*MAX(MIN(BB615,$J$5),$I$5)+$G$5*MAX(MIN(BB615,$J$5),$I$5)*(BV615*BO615/($K$5*1000))+$H$5*(BV615*BO615/($K$5*1000))*(BV615*BO615/($K$5*1000)))</f>
        <v>0</v>
      </c>
      <c r="S615">
        <f>J615*(1000-(1000*0.61365*exp(17.502*W615/(240.97+W615))/(BO615+BP615)+BJ615)/2)/(1000*0.61365*exp(17.502*W615/(240.97+W615))/(BO615+BP615)-BJ615)</f>
        <v>0</v>
      </c>
      <c r="T615">
        <f>1/((BC615+1)/(Q615/1.6)+1/(R615/1.37)) + BC615/((BC615+1)/(Q615/1.6) + BC615/(R615/1.37))</f>
        <v>0</v>
      </c>
      <c r="U615">
        <f>(AX615*BA615)</f>
        <v>0</v>
      </c>
      <c r="V615">
        <f>(BQ615+(U615+2*0.95*5.67E-8*(((BQ615+$B$7)+273)^4-(BQ615+273)^4)-44100*J615)/(1.84*29.3*R615+8*0.95*5.67E-8*(BQ615+273)^3))</f>
        <v>0</v>
      </c>
      <c r="W615">
        <f>($C$7*BR615+$D$7*BS615+$E$7*V615)</f>
        <v>0</v>
      </c>
      <c r="X615">
        <f>0.61365*exp(17.502*W615/(240.97+W615))</f>
        <v>0</v>
      </c>
      <c r="Y615">
        <f>(Z615/AA615*100)</f>
        <v>0</v>
      </c>
      <c r="Z615">
        <f>BJ615*(BO615+BP615)/1000</f>
        <v>0</v>
      </c>
      <c r="AA615">
        <f>0.61365*exp(17.502*BQ615/(240.97+BQ615))</f>
        <v>0</v>
      </c>
      <c r="AB615">
        <f>(X615-BJ615*(BO615+BP615)/1000)</f>
        <v>0</v>
      </c>
      <c r="AC615">
        <f>(-J615*44100)</f>
        <v>0</v>
      </c>
      <c r="AD615">
        <f>2*29.3*R615*0.92*(BQ615-W615)</f>
        <v>0</v>
      </c>
      <c r="AE615">
        <f>2*0.95*5.67E-8*(((BQ615+$B$7)+273)^4-(W615+273)^4)</f>
        <v>0</v>
      </c>
      <c r="AF615">
        <f>U615+AE615+AC615+AD615</f>
        <v>0</v>
      </c>
      <c r="AG615">
        <f>BN615*AU615*(BI615-BH615*(1000-AU615*BK615)/(1000-AU615*BJ615))/(100*BB615)</f>
        <v>0</v>
      </c>
      <c r="AH615">
        <f>1000*BN615*AU615*(BJ615-BK615)/(100*BB615*(1000-AU615*BJ615))</f>
        <v>0</v>
      </c>
      <c r="AI615">
        <f>(AJ615 - AK615 - BO615*1E3/(8.314*(BQ615+273.15)) * AM615/BN615 * AL615) * BN615/(100*BB615) * (1000 - BK615)/1000</f>
        <v>0</v>
      </c>
      <c r="AJ615">
        <v>581.900234481272</v>
      </c>
      <c r="AK615">
        <v>543.536884848485</v>
      </c>
      <c r="AL615">
        <v>3.31147447973313</v>
      </c>
      <c r="AM615">
        <v>66.950256890022</v>
      </c>
      <c r="AN615">
        <f>(AP615 - AO615 + BO615*1E3/(8.314*(BQ615+273.15)) * AR615/BN615 * AQ615) * BN615/(100*BB615) * 1000/(1000 - AP615)</f>
        <v>0</v>
      </c>
      <c r="AO615">
        <v>21.2126646162132</v>
      </c>
      <c r="AP615">
        <v>24.8468076923077</v>
      </c>
      <c r="AQ615">
        <v>1.08899274172923e-05</v>
      </c>
      <c r="AR615">
        <v>78.8929793979058</v>
      </c>
      <c r="AS615">
        <v>99</v>
      </c>
      <c r="AT615">
        <v>20</v>
      </c>
      <c r="AU615">
        <f>IF(AS615*$H$13&gt;=AW615,1.0,(AW615/(AW615-AS615*$H$13)))</f>
        <v>0</v>
      </c>
      <c r="AV615">
        <f>(AU615-1)*100</f>
        <v>0</v>
      </c>
      <c r="AW615">
        <f>MAX(0,($B$13+$C$13*BV615)/(1+$D$13*BV615)*BO615/(BQ615+273)*$E$13)</f>
        <v>0</v>
      </c>
      <c r="AX615">
        <f>$B$11*BW615+$C$11*BX615+$F$11*CI615*(1-CL615)</f>
        <v>0</v>
      </c>
      <c r="AY615">
        <f>AX615*AZ615</f>
        <v>0</v>
      </c>
      <c r="AZ615">
        <f>($B$11*$D$9+$C$11*$D$9+$F$11*((CV615+CN615)/MAX(CV615+CN615+CW615, 0.1)*$I$9+CW615/MAX(CV615+CN615+CW615, 0.1)*$J$9))/($B$11+$C$11+$F$11)</f>
        <v>0</v>
      </c>
      <c r="BA615">
        <f>($B$11*$K$9+$C$11*$K$9+$F$11*((CV615+CN615)/MAX(CV615+CN615+CW615, 0.1)*$P$9+CW615/MAX(CV615+CN615+CW615, 0.1)*$Q$9))/($B$11+$C$11+$F$11)</f>
        <v>0</v>
      </c>
      <c r="BB615">
        <v>2.18</v>
      </c>
      <c r="BC615">
        <v>0.5</v>
      </c>
      <c r="BD615" t="s">
        <v>355</v>
      </c>
      <c r="BE615">
        <v>2</v>
      </c>
      <c r="BF615" t="b">
        <v>1</v>
      </c>
      <c r="BG615">
        <v>1656183214.5</v>
      </c>
      <c r="BH615">
        <v>507.629333333333</v>
      </c>
      <c r="BI615">
        <v>555.391814814815</v>
      </c>
      <c r="BJ615">
        <v>24.8506296296296</v>
      </c>
      <c r="BK615">
        <v>21.2159074074074</v>
      </c>
      <c r="BL615">
        <v>503.75662962963</v>
      </c>
      <c r="BM615">
        <v>24.6063592592593</v>
      </c>
      <c r="BN615">
        <v>500.006407407407</v>
      </c>
      <c r="BO615">
        <v>76.2984888888889</v>
      </c>
      <c r="BP615">
        <v>0.0999978407407408</v>
      </c>
      <c r="BQ615">
        <v>27.9850037037037</v>
      </c>
      <c r="BR615">
        <v>28.575537037037</v>
      </c>
      <c r="BS615">
        <v>999.9</v>
      </c>
      <c r="BT615">
        <v>0</v>
      </c>
      <c r="BU615">
        <v>0</v>
      </c>
      <c r="BV615">
        <v>9983.91074074074</v>
      </c>
      <c r="BW615">
        <v>0</v>
      </c>
      <c r="BX615">
        <v>934.239666666667</v>
      </c>
      <c r="BY615">
        <v>-47.7624333333333</v>
      </c>
      <c r="BZ615">
        <v>520.565666666667</v>
      </c>
      <c r="CA615">
        <v>567.430259259259</v>
      </c>
      <c r="CB615">
        <v>3.63471296296296</v>
      </c>
      <c r="CC615">
        <v>555.391814814815</v>
      </c>
      <c r="CD615">
        <v>21.2159074074074</v>
      </c>
      <c r="CE615">
        <v>1.89606407407407</v>
      </c>
      <c r="CF615">
        <v>1.61874259259259</v>
      </c>
      <c r="CG615">
        <v>16.6021111111111</v>
      </c>
      <c r="CH615">
        <v>14.1383740740741</v>
      </c>
      <c r="CI615">
        <v>1999.99259259259</v>
      </c>
      <c r="CJ615">
        <v>0.980001888888889</v>
      </c>
      <c r="CK615">
        <v>0.0199983814814815</v>
      </c>
      <c r="CL615">
        <v>0</v>
      </c>
      <c r="CM615">
        <v>2.48636296296296</v>
      </c>
      <c r="CN615">
        <v>0</v>
      </c>
      <c r="CO615">
        <v>6118.01740740741</v>
      </c>
      <c r="CP615">
        <v>16705.3555555556</v>
      </c>
      <c r="CQ615">
        <v>48.312</v>
      </c>
      <c r="CR615">
        <v>50.5551111111111</v>
      </c>
      <c r="CS615">
        <v>49.375</v>
      </c>
      <c r="CT615">
        <v>48.625</v>
      </c>
      <c r="CU615">
        <v>47.6525555555556</v>
      </c>
      <c r="CV615">
        <v>1959.99259259259</v>
      </c>
      <c r="CW615">
        <v>40</v>
      </c>
      <c r="CX615">
        <v>0</v>
      </c>
      <c r="CY615">
        <v>1656183221.4</v>
      </c>
      <c r="CZ615">
        <v>0</v>
      </c>
      <c r="DA615">
        <v>1656181403.6</v>
      </c>
      <c r="DB615" t="s">
        <v>1498</v>
      </c>
      <c r="DC615">
        <v>1656181403.6</v>
      </c>
      <c r="DD615">
        <v>1656181398.1</v>
      </c>
      <c r="DE615">
        <v>1</v>
      </c>
      <c r="DF615">
        <v>2.342</v>
      </c>
      <c r="DG615">
        <v>0.193</v>
      </c>
      <c r="DH615">
        <v>3.724</v>
      </c>
      <c r="DI615">
        <v>0.244</v>
      </c>
      <c r="DJ615">
        <v>420</v>
      </c>
      <c r="DK615">
        <v>22</v>
      </c>
      <c r="DL615">
        <v>0.28</v>
      </c>
      <c r="DM615">
        <v>0.02</v>
      </c>
      <c r="DN615">
        <v>-47.16092</v>
      </c>
      <c r="DO615">
        <v>-12.9242476547841</v>
      </c>
      <c r="DP615">
        <v>1.27552667224171</v>
      </c>
      <c r="DQ615">
        <v>0</v>
      </c>
      <c r="DR615">
        <v>3.63366375</v>
      </c>
      <c r="DS615">
        <v>0.0288966979362122</v>
      </c>
      <c r="DT615">
        <v>0.00339449457762122</v>
      </c>
      <c r="DU615">
        <v>1</v>
      </c>
      <c r="DV615">
        <v>1</v>
      </c>
      <c r="DW615">
        <v>2</v>
      </c>
      <c r="DX615" t="s">
        <v>375</v>
      </c>
      <c r="DY615">
        <v>2.78009</v>
      </c>
      <c r="DZ615">
        <v>2.71634</v>
      </c>
      <c r="EA615">
        <v>0.0897153</v>
      </c>
      <c r="EB615">
        <v>0.0959608</v>
      </c>
      <c r="EC615">
        <v>0.0874672</v>
      </c>
      <c r="ED615">
        <v>0.0780514</v>
      </c>
      <c r="EE615">
        <v>25126.1</v>
      </c>
      <c r="EF615">
        <v>21729.8</v>
      </c>
      <c r="EG615">
        <v>24756.3</v>
      </c>
      <c r="EH615">
        <v>23451.8</v>
      </c>
      <c r="EI615">
        <v>38677.5</v>
      </c>
      <c r="EJ615">
        <v>35850.8</v>
      </c>
      <c r="EK615">
        <v>44887.5</v>
      </c>
      <c r="EL615">
        <v>41922.5</v>
      </c>
      <c r="EM615">
        <v>1.50013</v>
      </c>
      <c r="EN615">
        <v>2.02508</v>
      </c>
      <c r="EO615">
        <v>-0.0314191</v>
      </c>
      <c r="EP615">
        <v>0</v>
      </c>
      <c r="EQ615">
        <v>29.082</v>
      </c>
      <c r="ER615">
        <v>999.9</v>
      </c>
      <c r="ES615">
        <v>21.548</v>
      </c>
      <c r="ET615">
        <v>44.031</v>
      </c>
      <c r="EU615">
        <v>25.8903</v>
      </c>
      <c r="EV615">
        <v>53.7994</v>
      </c>
      <c r="EW615">
        <v>32.9567</v>
      </c>
      <c r="EX615">
        <v>2</v>
      </c>
      <c r="EY615">
        <v>0.788316</v>
      </c>
      <c r="EZ615">
        <v>6.62044</v>
      </c>
      <c r="FA615">
        <v>20.1189</v>
      </c>
      <c r="FB615">
        <v>5.23197</v>
      </c>
      <c r="FC615">
        <v>11.9972</v>
      </c>
      <c r="FD615">
        <v>4.9546</v>
      </c>
      <c r="FE615">
        <v>3.30382</v>
      </c>
      <c r="FF615">
        <v>9999</v>
      </c>
      <c r="FG615">
        <v>314.6</v>
      </c>
      <c r="FH615">
        <v>4034.5</v>
      </c>
      <c r="FI615">
        <v>9999</v>
      </c>
      <c r="FJ615">
        <v>1.86812</v>
      </c>
      <c r="FK615">
        <v>1.86399</v>
      </c>
      <c r="FL615">
        <v>1.87129</v>
      </c>
      <c r="FM615">
        <v>1.86253</v>
      </c>
      <c r="FN615">
        <v>1.86188</v>
      </c>
      <c r="FO615">
        <v>1.86815</v>
      </c>
      <c r="FP615">
        <v>1.85836</v>
      </c>
      <c r="FQ615">
        <v>1.86447</v>
      </c>
      <c r="FR615">
        <v>5</v>
      </c>
      <c r="FS615">
        <v>0</v>
      </c>
      <c r="FT615">
        <v>0</v>
      </c>
      <c r="FU615">
        <v>0</v>
      </c>
      <c r="FV615" t="s">
        <v>358</v>
      </c>
      <c r="FW615" t="s">
        <v>359</v>
      </c>
      <c r="FX615" t="s">
        <v>360</v>
      </c>
      <c r="FY615" t="s">
        <v>360</v>
      </c>
      <c r="FZ615" t="s">
        <v>360</v>
      </c>
      <c r="GA615" t="s">
        <v>360</v>
      </c>
      <c r="GB615">
        <v>0</v>
      </c>
      <c r="GC615">
        <v>100</v>
      </c>
      <c r="GD615">
        <v>100</v>
      </c>
      <c r="GE615">
        <v>3.911</v>
      </c>
      <c r="GF615">
        <v>0.2442</v>
      </c>
      <c r="GG615">
        <v>2.73719946232396</v>
      </c>
      <c r="GH615">
        <v>0.00311535208462502</v>
      </c>
      <c r="GI615">
        <v>-2.16445174003142e-06</v>
      </c>
      <c r="GJ615">
        <v>9.0383515404126e-10</v>
      </c>
      <c r="GK615">
        <v>0.244264999999999</v>
      </c>
      <c r="GL615">
        <v>0</v>
      </c>
      <c r="GM615">
        <v>0</v>
      </c>
      <c r="GN615">
        <v>0</v>
      </c>
      <c r="GO615">
        <v>18</v>
      </c>
      <c r="GP615">
        <v>2154</v>
      </c>
      <c r="GQ615">
        <v>2</v>
      </c>
      <c r="GR615">
        <v>17</v>
      </c>
      <c r="GS615">
        <v>30.3</v>
      </c>
      <c r="GT615">
        <v>30.4</v>
      </c>
      <c r="GU615">
        <v>1.7688</v>
      </c>
      <c r="GV615">
        <v>2.4353</v>
      </c>
      <c r="GW615">
        <v>1.99829</v>
      </c>
      <c r="GX615">
        <v>2.65381</v>
      </c>
      <c r="GY615">
        <v>2.09351</v>
      </c>
      <c r="GZ615">
        <v>2.34863</v>
      </c>
      <c r="HA615">
        <v>47.5117</v>
      </c>
      <c r="HB615">
        <v>13.2827</v>
      </c>
      <c r="HC615">
        <v>18</v>
      </c>
      <c r="HD615">
        <v>328.734</v>
      </c>
      <c r="HE615">
        <v>668.761</v>
      </c>
      <c r="HF615">
        <v>22.9973</v>
      </c>
      <c r="HG615">
        <v>37.2076</v>
      </c>
      <c r="HH615">
        <v>29.9993</v>
      </c>
      <c r="HI615">
        <v>37.0823</v>
      </c>
      <c r="HJ615">
        <v>37.0825</v>
      </c>
      <c r="HK615">
        <v>35.563</v>
      </c>
      <c r="HL615">
        <v>0</v>
      </c>
      <c r="HM615">
        <v>0</v>
      </c>
      <c r="HN615">
        <v>23</v>
      </c>
      <c r="HO615">
        <v>608.378</v>
      </c>
      <c r="HP615">
        <v>21.6143</v>
      </c>
      <c r="HQ615">
        <v>94.9025</v>
      </c>
      <c r="HR615">
        <v>98.4882</v>
      </c>
    </row>
    <row r="616" spans="1:226">
      <c r="A616">
        <v>600</v>
      </c>
      <c r="B616">
        <v>1656183227</v>
      </c>
      <c r="C616">
        <v>13430.5</v>
      </c>
      <c r="D616" t="s">
        <v>1565</v>
      </c>
      <c r="E616" t="s">
        <v>1566</v>
      </c>
      <c r="F616">
        <v>5</v>
      </c>
      <c r="G616" t="s">
        <v>1497</v>
      </c>
      <c r="H616" t="s">
        <v>354</v>
      </c>
      <c r="I616">
        <v>1656183219.21429</v>
      </c>
      <c r="J616">
        <f>(K616)/1000</f>
        <v>0</v>
      </c>
      <c r="K616">
        <f>IF(BF616, AN616, AH616)</f>
        <v>0</v>
      </c>
      <c r="L616">
        <f>IF(BF616, AI616, AG616)</f>
        <v>0</v>
      </c>
      <c r="M616">
        <f>BH616 - IF(AU616&gt;1, L616*BB616*100.0/(AW616*BV616), 0)</f>
        <v>0</v>
      </c>
      <c r="N616">
        <f>((T616-J616/2)*M616-L616)/(T616+J616/2)</f>
        <v>0</v>
      </c>
      <c r="O616">
        <f>N616*(BO616+BP616)/1000.0</f>
        <v>0</v>
      </c>
      <c r="P616">
        <f>(BH616 - IF(AU616&gt;1, L616*BB616*100.0/(AW616*BV616), 0))*(BO616+BP616)/1000.0</f>
        <v>0</v>
      </c>
      <c r="Q616">
        <f>2.0/((1/S616-1/R616)+SIGN(S616)*SQRT((1/S616-1/R616)*(1/S616-1/R616) + 4*BC616/((BC616+1)*(BC616+1))*(2*1/S616*1/R616-1/R616*1/R616)))</f>
        <v>0</v>
      </c>
      <c r="R616">
        <f>IF(LEFT(BD616,1)&lt;&gt;"0",IF(LEFT(BD616,1)="1",3.0,BE616),$D$5+$E$5*(BV616*BO616/($K$5*1000))+$F$5*(BV616*BO616/($K$5*1000))*MAX(MIN(BB616,$J$5),$I$5)*MAX(MIN(BB616,$J$5),$I$5)+$G$5*MAX(MIN(BB616,$J$5),$I$5)*(BV616*BO616/($K$5*1000))+$H$5*(BV616*BO616/($K$5*1000))*(BV616*BO616/($K$5*1000)))</f>
        <v>0</v>
      </c>
      <c r="S616">
        <f>J616*(1000-(1000*0.61365*exp(17.502*W616/(240.97+W616))/(BO616+BP616)+BJ616)/2)/(1000*0.61365*exp(17.502*W616/(240.97+W616))/(BO616+BP616)-BJ616)</f>
        <v>0</v>
      </c>
      <c r="T616">
        <f>1/((BC616+1)/(Q616/1.6)+1/(R616/1.37)) + BC616/((BC616+1)/(Q616/1.6) + BC616/(R616/1.37))</f>
        <v>0</v>
      </c>
      <c r="U616">
        <f>(AX616*BA616)</f>
        <v>0</v>
      </c>
      <c r="V616">
        <f>(BQ616+(U616+2*0.95*5.67E-8*(((BQ616+$B$7)+273)^4-(BQ616+273)^4)-44100*J616)/(1.84*29.3*R616+8*0.95*5.67E-8*(BQ616+273)^3))</f>
        <v>0</v>
      </c>
      <c r="W616">
        <f>($C$7*BR616+$D$7*BS616+$E$7*V616)</f>
        <v>0</v>
      </c>
      <c r="X616">
        <f>0.61365*exp(17.502*W616/(240.97+W616))</f>
        <v>0</v>
      </c>
      <c r="Y616">
        <f>(Z616/AA616*100)</f>
        <v>0</v>
      </c>
      <c r="Z616">
        <f>BJ616*(BO616+BP616)/1000</f>
        <v>0</v>
      </c>
      <c r="AA616">
        <f>0.61365*exp(17.502*BQ616/(240.97+BQ616))</f>
        <v>0</v>
      </c>
      <c r="AB616">
        <f>(X616-BJ616*(BO616+BP616)/1000)</f>
        <v>0</v>
      </c>
      <c r="AC616">
        <f>(-J616*44100)</f>
        <v>0</v>
      </c>
      <c r="AD616">
        <f>2*29.3*R616*0.92*(BQ616-W616)</f>
        <v>0</v>
      </c>
      <c r="AE616">
        <f>2*0.95*5.67E-8*(((BQ616+$B$7)+273)^4-(W616+273)^4)</f>
        <v>0</v>
      </c>
      <c r="AF616">
        <f>U616+AE616+AC616+AD616</f>
        <v>0</v>
      </c>
      <c r="AG616">
        <f>BN616*AU616*(BI616-BH616*(1000-AU616*BK616)/(1000-AU616*BJ616))/(100*BB616)</f>
        <v>0</v>
      </c>
      <c r="AH616">
        <f>1000*BN616*AU616*(BJ616-BK616)/(100*BB616*(1000-AU616*BJ616))</f>
        <v>0</v>
      </c>
      <c r="AI616">
        <f>(AJ616 - AK616 - BO616*1E3/(8.314*(BQ616+273.15)) * AM616/BN616 * AL616) * BN616/(100*BB616) * (1000 - BK616)/1000</f>
        <v>0</v>
      </c>
      <c r="AJ616">
        <v>598.862809534262</v>
      </c>
      <c r="AK616">
        <v>559.874139393939</v>
      </c>
      <c r="AL616">
        <v>3.27597502830212</v>
      </c>
      <c r="AM616">
        <v>66.950256890022</v>
      </c>
      <c r="AN616">
        <f>(AP616 - AO616 + BO616*1E3/(8.314*(BQ616+273.15)) * AR616/BN616 * AQ616) * BN616/(100*BB616) * 1000/(1000 - AP616)</f>
        <v>0</v>
      </c>
      <c r="AO616">
        <v>21.2029269805738</v>
      </c>
      <c r="AP616">
        <v>24.8394132867133</v>
      </c>
      <c r="AQ616">
        <v>-1.17796617261799e-05</v>
      </c>
      <c r="AR616">
        <v>78.8929793979058</v>
      </c>
      <c r="AS616">
        <v>98</v>
      </c>
      <c r="AT616">
        <v>20</v>
      </c>
      <c r="AU616">
        <f>IF(AS616*$H$13&gt;=AW616,1.0,(AW616/(AW616-AS616*$H$13)))</f>
        <v>0</v>
      </c>
      <c r="AV616">
        <f>(AU616-1)*100</f>
        <v>0</v>
      </c>
      <c r="AW616">
        <f>MAX(0,($B$13+$C$13*BV616)/(1+$D$13*BV616)*BO616/(BQ616+273)*$E$13)</f>
        <v>0</v>
      </c>
      <c r="AX616">
        <f>$B$11*BW616+$C$11*BX616+$F$11*CI616*(1-CL616)</f>
        <v>0</v>
      </c>
      <c r="AY616">
        <f>AX616*AZ616</f>
        <v>0</v>
      </c>
      <c r="AZ616">
        <f>($B$11*$D$9+$C$11*$D$9+$F$11*((CV616+CN616)/MAX(CV616+CN616+CW616, 0.1)*$I$9+CW616/MAX(CV616+CN616+CW616, 0.1)*$J$9))/($B$11+$C$11+$F$11)</f>
        <v>0</v>
      </c>
      <c r="BA616">
        <f>($B$11*$K$9+$C$11*$K$9+$F$11*((CV616+CN616)/MAX(CV616+CN616+CW616, 0.1)*$P$9+CW616/MAX(CV616+CN616+CW616, 0.1)*$Q$9))/($B$11+$C$11+$F$11)</f>
        <v>0</v>
      </c>
      <c r="BB616">
        <v>2.18</v>
      </c>
      <c r="BC616">
        <v>0.5</v>
      </c>
      <c r="BD616" t="s">
        <v>355</v>
      </c>
      <c r="BE616">
        <v>2</v>
      </c>
      <c r="BF616" t="b">
        <v>1</v>
      </c>
      <c r="BG616">
        <v>1656183219.21429</v>
      </c>
      <c r="BH616">
        <v>522.650071428571</v>
      </c>
      <c r="BI616">
        <v>571.309357142857</v>
      </c>
      <c r="BJ616">
        <v>24.8472928571429</v>
      </c>
      <c r="BK616">
        <v>21.2089642857143</v>
      </c>
      <c r="BL616">
        <v>518.753178571429</v>
      </c>
      <c r="BM616">
        <v>24.6030321428571</v>
      </c>
      <c r="BN616">
        <v>499.998464285714</v>
      </c>
      <c r="BO616">
        <v>76.2985964285714</v>
      </c>
      <c r="BP616">
        <v>0.0999729678571428</v>
      </c>
      <c r="BQ616">
        <v>27.9801928571429</v>
      </c>
      <c r="BR616">
        <v>28.569675</v>
      </c>
      <c r="BS616">
        <v>999.9</v>
      </c>
      <c r="BT616">
        <v>0</v>
      </c>
      <c r="BU616">
        <v>0</v>
      </c>
      <c r="BV616">
        <v>9996.09428571429</v>
      </c>
      <c r="BW616">
        <v>0</v>
      </c>
      <c r="BX616">
        <v>941.92625</v>
      </c>
      <c r="BY616">
        <v>-48.6593571428572</v>
      </c>
      <c r="BZ616">
        <v>535.967321428571</v>
      </c>
      <c r="CA616">
        <v>583.688678571429</v>
      </c>
      <c r="CB616">
        <v>3.63833428571429</v>
      </c>
      <c r="CC616">
        <v>571.309357142857</v>
      </c>
      <c r="CD616">
        <v>21.2089642857143</v>
      </c>
      <c r="CE616">
        <v>1.8958125</v>
      </c>
      <c r="CF616">
        <v>1.61821464285714</v>
      </c>
      <c r="CG616">
        <v>16.6000214285714</v>
      </c>
      <c r="CH616">
        <v>14.1333428571429</v>
      </c>
      <c r="CI616">
        <v>2000.02107142857</v>
      </c>
      <c r="CJ616">
        <v>0.980001857142857</v>
      </c>
      <c r="CK616">
        <v>0.0199984142857143</v>
      </c>
      <c r="CL616">
        <v>0</v>
      </c>
      <c r="CM616">
        <v>2.46512857142857</v>
      </c>
      <c r="CN616">
        <v>0</v>
      </c>
      <c r="CO616">
        <v>6133.74428571428</v>
      </c>
      <c r="CP616">
        <v>16705.5785714286</v>
      </c>
      <c r="CQ616">
        <v>48.312</v>
      </c>
      <c r="CR616">
        <v>50.5354285714286</v>
      </c>
      <c r="CS616">
        <v>49.375</v>
      </c>
      <c r="CT616">
        <v>48.625</v>
      </c>
      <c r="CU616">
        <v>47.6360714285714</v>
      </c>
      <c r="CV616">
        <v>1960.02107142857</v>
      </c>
      <c r="CW616">
        <v>40</v>
      </c>
      <c r="CX616">
        <v>0</v>
      </c>
      <c r="CY616">
        <v>1656183226.2</v>
      </c>
      <c r="CZ616">
        <v>0</v>
      </c>
      <c r="DA616">
        <v>1656181403.6</v>
      </c>
      <c r="DB616" t="s">
        <v>1498</v>
      </c>
      <c r="DC616">
        <v>1656181403.6</v>
      </c>
      <c r="DD616">
        <v>1656181398.1</v>
      </c>
      <c r="DE616">
        <v>1</v>
      </c>
      <c r="DF616">
        <v>2.342</v>
      </c>
      <c r="DG616">
        <v>0.193</v>
      </c>
      <c r="DH616">
        <v>3.724</v>
      </c>
      <c r="DI616">
        <v>0.244</v>
      </c>
      <c r="DJ616">
        <v>420</v>
      </c>
      <c r="DK616">
        <v>22</v>
      </c>
      <c r="DL616">
        <v>0.28</v>
      </c>
      <c r="DM616">
        <v>0.02</v>
      </c>
      <c r="DN616">
        <v>-47.971195</v>
      </c>
      <c r="DO616">
        <v>-11.2056900562851</v>
      </c>
      <c r="DP616">
        <v>1.10654178117006</v>
      </c>
      <c r="DQ616">
        <v>0</v>
      </c>
      <c r="DR616">
        <v>3.63584775</v>
      </c>
      <c r="DS616">
        <v>0.0447247654784228</v>
      </c>
      <c r="DT616">
        <v>0.00455026179878693</v>
      </c>
      <c r="DU616">
        <v>1</v>
      </c>
      <c r="DV616">
        <v>1</v>
      </c>
      <c r="DW616">
        <v>2</v>
      </c>
      <c r="DX616" t="s">
        <v>375</v>
      </c>
      <c r="DY616">
        <v>2.78041</v>
      </c>
      <c r="DZ616">
        <v>2.71672</v>
      </c>
      <c r="EA616">
        <v>0.0916845</v>
      </c>
      <c r="EB616">
        <v>0.0980105</v>
      </c>
      <c r="EC616">
        <v>0.0874503</v>
      </c>
      <c r="ED616">
        <v>0.0780203</v>
      </c>
      <c r="EE616">
        <v>25071.9</v>
      </c>
      <c r="EF616">
        <v>21680.7</v>
      </c>
      <c r="EG616">
        <v>24756.5</v>
      </c>
      <c r="EH616">
        <v>23452</v>
      </c>
      <c r="EI616">
        <v>38678.3</v>
      </c>
      <c r="EJ616">
        <v>35852.4</v>
      </c>
      <c r="EK616">
        <v>44887.6</v>
      </c>
      <c r="EL616">
        <v>41922.9</v>
      </c>
      <c r="EM616">
        <v>1.50075</v>
      </c>
      <c r="EN616">
        <v>2.02502</v>
      </c>
      <c r="EO616">
        <v>-0.0304244</v>
      </c>
      <c r="EP616">
        <v>0</v>
      </c>
      <c r="EQ616">
        <v>29.0732</v>
      </c>
      <c r="ER616">
        <v>999.9</v>
      </c>
      <c r="ES616">
        <v>21.524</v>
      </c>
      <c r="ET616">
        <v>44.031</v>
      </c>
      <c r="EU616">
        <v>25.8606</v>
      </c>
      <c r="EV616">
        <v>53.6894</v>
      </c>
      <c r="EW616">
        <v>33.0409</v>
      </c>
      <c r="EX616">
        <v>2</v>
      </c>
      <c r="EY616">
        <v>0.787373</v>
      </c>
      <c r="EZ616">
        <v>6.61532</v>
      </c>
      <c r="FA616">
        <v>20.1195</v>
      </c>
      <c r="FB616">
        <v>5.23316</v>
      </c>
      <c r="FC616">
        <v>11.996</v>
      </c>
      <c r="FD616">
        <v>4.9552</v>
      </c>
      <c r="FE616">
        <v>3.304</v>
      </c>
      <c r="FF616">
        <v>9999</v>
      </c>
      <c r="FG616">
        <v>314.6</v>
      </c>
      <c r="FH616">
        <v>4034.5</v>
      </c>
      <c r="FI616">
        <v>9999</v>
      </c>
      <c r="FJ616">
        <v>1.86812</v>
      </c>
      <c r="FK616">
        <v>1.86399</v>
      </c>
      <c r="FL616">
        <v>1.8713</v>
      </c>
      <c r="FM616">
        <v>1.86255</v>
      </c>
      <c r="FN616">
        <v>1.86188</v>
      </c>
      <c r="FO616">
        <v>1.86814</v>
      </c>
      <c r="FP616">
        <v>1.85836</v>
      </c>
      <c r="FQ616">
        <v>1.86447</v>
      </c>
      <c r="FR616">
        <v>5</v>
      </c>
      <c r="FS616">
        <v>0</v>
      </c>
      <c r="FT616">
        <v>0</v>
      </c>
      <c r="FU616">
        <v>0</v>
      </c>
      <c r="FV616" t="s">
        <v>358</v>
      </c>
      <c r="FW616" t="s">
        <v>359</v>
      </c>
      <c r="FX616" t="s">
        <v>360</v>
      </c>
      <c r="FY616" t="s">
        <v>360</v>
      </c>
      <c r="FZ616" t="s">
        <v>360</v>
      </c>
      <c r="GA616" t="s">
        <v>360</v>
      </c>
      <c r="GB616">
        <v>0</v>
      </c>
      <c r="GC616">
        <v>100</v>
      </c>
      <c r="GD616">
        <v>100</v>
      </c>
      <c r="GE616">
        <v>3.937</v>
      </c>
      <c r="GF616">
        <v>0.2442</v>
      </c>
      <c r="GG616">
        <v>2.73719946232396</v>
      </c>
      <c r="GH616">
        <v>0.00311535208462502</v>
      </c>
      <c r="GI616">
        <v>-2.16445174003142e-06</v>
      </c>
      <c r="GJ616">
        <v>9.0383515404126e-10</v>
      </c>
      <c r="GK616">
        <v>0.244264999999999</v>
      </c>
      <c r="GL616">
        <v>0</v>
      </c>
      <c r="GM616">
        <v>0</v>
      </c>
      <c r="GN616">
        <v>0</v>
      </c>
      <c r="GO616">
        <v>18</v>
      </c>
      <c r="GP616">
        <v>2154</v>
      </c>
      <c r="GQ616">
        <v>2</v>
      </c>
      <c r="GR616">
        <v>17</v>
      </c>
      <c r="GS616">
        <v>30.4</v>
      </c>
      <c r="GT616">
        <v>30.5</v>
      </c>
      <c r="GU616">
        <v>1.81519</v>
      </c>
      <c r="GV616">
        <v>2.43652</v>
      </c>
      <c r="GW616">
        <v>1.99829</v>
      </c>
      <c r="GX616">
        <v>2.65381</v>
      </c>
      <c r="GY616">
        <v>2.09351</v>
      </c>
      <c r="GZ616">
        <v>2.33887</v>
      </c>
      <c r="HA616">
        <v>47.5117</v>
      </c>
      <c r="HB616">
        <v>13.2827</v>
      </c>
      <c r="HC616">
        <v>18</v>
      </c>
      <c r="HD616">
        <v>329.005</v>
      </c>
      <c r="HE616">
        <v>668.627</v>
      </c>
      <c r="HF616">
        <v>22.9983</v>
      </c>
      <c r="HG616">
        <v>37.1989</v>
      </c>
      <c r="HH616">
        <v>29.9992</v>
      </c>
      <c r="HI616">
        <v>37.0736</v>
      </c>
      <c r="HJ616">
        <v>37.0738</v>
      </c>
      <c r="HK616">
        <v>36.346</v>
      </c>
      <c r="HL616">
        <v>0</v>
      </c>
      <c r="HM616">
        <v>0</v>
      </c>
      <c r="HN616">
        <v>23</v>
      </c>
      <c r="HO616">
        <v>621.855</v>
      </c>
      <c r="HP616">
        <v>21.6163</v>
      </c>
      <c r="HQ616">
        <v>94.903</v>
      </c>
      <c r="HR616">
        <v>98.489</v>
      </c>
    </row>
    <row r="617" spans="1:226">
      <c r="A617">
        <v>601</v>
      </c>
      <c r="B617">
        <v>1656183232</v>
      </c>
      <c r="C617">
        <v>13435.5</v>
      </c>
      <c r="D617" t="s">
        <v>1567</v>
      </c>
      <c r="E617" t="s">
        <v>1568</v>
      </c>
      <c r="F617">
        <v>5</v>
      </c>
      <c r="G617" t="s">
        <v>1497</v>
      </c>
      <c r="H617" t="s">
        <v>354</v>
      </c>
      <c r="I617">
        <v>1656183224.5</v>
      </c>
      <c r="J617">
        <f>(K617)/1000</f>
        <v>0</v>
      </c>
      <c r="K617">
        <f>IF(BF617, AN617, AH617)</f>
        <v>0</v>
      </c>
      <c r="L617">
        <f>IF(BF617, AI617, AG617)</f>
        <v>0</v>
      </c>
      <c r="M617">
        <f>BH617 - IF(AU617&gt;1, L617*BB617*100.0/(AW617*BV617), 0)</f>
        <v>0</v>
      </c>
      <c r="N617">
        <f>((T617-J617/2)*M617-L617)/(T617+J617/2)</f>
        <v>0</v>
      </c>
      <c r="O617">
        <f>N617*(BO617+BP617)/1000.0</f>
        <v>0</v>
      </c>
      <c r="P617">
        <f>(BH617 - IF(AU617&gt;1, L617*BB617*100.0/(AW617*BV617), 0))*(BO617+BP617)/1000.0</f>
        <v>0</v>
      </c>
      <c r="Q617">
        <f>2.0/((1/S617-1/R617)+SIGN(S617)*SQRT((1/S617-1/R617)*(1/S617-1/R617) + 4*BC617/((BC617+1)*(BC617+1))*(2*1/S617*1/R617-1/R617*1/R617)))</f>
        <v>0</v>
      </c>
      <c r="R617">
        <f>IF(LEFT(BD617,1)&lt;&gt;"0",IF(LEFT(BD617,1)="1",3.0,BE617),$D$5+$E$5*(BV617*BO617/($K$5*1000))+$F$5*(BV617*BO617/($K$5*1000))*MAX(MIN(BB617,$J$5),$I$5)*MAX(MIN(BB617,$J$5),$I$5)+$G$5*MAX(MIN(BB617,$J$5),$I$5)*(BV617*BO617/($K$5*1000))+$H$5*(BV617*BO617/($K$5*1000))*(BV617*BO617/($K$5*1000)))</f>
        <v>0</v>
      </c>
      <c r="S617">
        <f>J617*(1000-(1000*0.61365*exp(17.502*W617/(240.97+W617))/(BO617+BP617)+BJ617)/2)/(1000*0.61365*exp(17.502*W617/(240.97+W617))/(BO617+BP617)-BJ617)</f>
        <v>0</v>
      </c>
      <c r="T617">
        <f>1/((BC617+1)/(Q617/1.6)+1/(R617/1.37)) + BC617/((BC617+1)/(Q617/1.6) + BC617/(R617/1.37))</f>
        <v>0</v>
      </c>
      <c r="U617">
        <f>(AX617*BA617)</f>
        <v>0</v>
      </c>
      <c r="V617">
        <f>(BQ617+(U617+2*0.95*5.67E-8*(((BQ617+$B$7)+273)^4-(BQ617+273)^4)-44100*J617)/(1.84*29.3*R617+8*0.95*5.67E-8*(BQ617+273)^3))</f>
        <v>0</v>
      </c>
      <c r="W617">
        <f>($C$7*BR617+$D$7*BS617+$E$7*V617)</f>
        <v>0</v>
      </c>
      <c r="X617">
        <f>0.61365*exp(17.502*W617/(240.97+W617))</f>
        <v>0</v>
      </c>
      <c r="Y617">
        <f>(Z617/AA617*100)</f>
        <v>0</v>
      </c>
      <c r="Z617">
        <f>BJ617*(BO617+BP617)/1000</f>
        <v>0</v>
      </c>
      <c r="AA617">
        <f>0.61365*exp(17.502*BQ617/(240.97+BQ617))</f>
        <v>0</v>
      </c>
      <c r="AB617">
        <f>(X617-BJ617*(BO617+BP617)/1000)</f>
        <v>0</v>
      </c>
      <c r="AC617">
        <f>(-J617*44100)</f>
        <v>0</v>
      </c>
      <c r="AD617">
        <f>2*29.3*R617*0.92*(BQ617-W617)</f>
        <v>0</v>
      </c>
      <c r="AE617">
        <f>2*0.95*5.67E-8*(((BQ617+$B$7)+273)^4-(W617+273)^4)</f>
        <v>0</v>
      </c>
      <c r="AF617">
        <f>U617+AE617+AC617+AD617</f>
        <v>0</v>
      </c>
      <c r="AG617">
        <f>BN617*AU617*(BI617-BH617*(1000-AU617*BK617)/(1000-AU617*BJ617))/(100*BB617)</f>
        <v>0</v>
      </c>
      <c r="AH617">
        <f>1000*BN617*AU617*(BJ617-BK617)/(100*BB617*(1000-AU617*BJ617))</f>
        <v>0</v>
      </c>
      <c r="AI617">
        <f>(AJ617 - AK617 - BO617*1E3/(8.314*(BQ617+273.15)) * AM617/BN617 * AL617) * BN617/(100*BB617) * (1000 - BK617)/1000</f>
        <v>0</v>
      </c>
      <c r="AJ617">
        <v>616.649753533823</v>
      </c>
      <c r="AK617">
        <v>576.58843030303</v>
      </c>
      <c r="AL617">
        <v>3.35556044577033</v>
      </c>
      <c r="AM617">
        <v>66.950256890022</v>
      </c>
      <c r="AN617">
        <f>(AP617 - AO617 + BO617*1E3/(8.314*(BQ617+273.15)) * AR617/BN617 * AQ617) * BN617/(100*BB617) * 1000/(1000 - AP617)</f>
        <v>0</v>
      </c>
      <c r="AO617">
        <v>21.188170551397</v>
      </c>
      <c r="AP617">
        <v>24.8293902097902</v>
      </c>
      <c r="AQ617">
        <v>-1.58746715640605e-05</v>
      </c>
      <c r="AR617">
        <v>78.8929793979058</v>
      </c>
      <c r="AS617">
        <v>99</v>
      </c>
      <c r="AT617">
        <v>20</v>
      </c>
      <c r="AU617">
        <f>IF(AS617*$H$13&gt;=AW617,1.0,(AW617/(AW617-AS617*$H$13)))</f>
        <v>0</v>
      </c>
      <c r="AV617">
        <f>(AU617-1)*100</f>
        <v>0</v>
      </c>
      <c r="AW617">
        <f>MAX(0,($B$13+$C$13*BV617)/(1+$D$13*BV617)*BO617/(BQ617+273)*$E$13)</f>
        <v>0</v>
      </c>
      <c r="AX617">
        <f>$B$11*BW617+$C$11*BX617+$F$11*CI617*(1-CL617)</f>
        <v>0</v>
      </c>
      <c r="AY617">
        <f>AX617*AZ617</f>
        <v>0</v>
      </c>
      <c r="AZ617">
        <f>($B$11*$D$9+$C$11*$D$9+$F$11*((CV617+CN617)/MAX(CV617+CN617+CW617, 0.1)*$I$9+CW617/MAX(CV617+CN617+CW617, 0.1)*$J$9))/($B$11+$C$11+$F$11)</f>
        <v>0</v>
      </c>
      <c r="BA617">
        <f>($B$11*$K$9+$C$11*$K$9+$F$11*((CV617+CN617)/MAX(CV617+CN617+CW617, 0.1)*$P$9+CW617/MAX(CV617+CN617+CW617, 0.1)*$Q$9))/($B$11+$C$11+$F$11)</f>
        <v>0</v>
      </c>
      <c r="BB617">
        <v>2.18</v>
      </c>
      <c r="BC617">
        <v>0.5</v>
      </c>
      <c r="BD617" t="s">
        <v>355</v>
      </c>
      <c r="BE617">
        <v>2</v>
      </c>
      <c r="BF617" t="b">
        <v>1</v>
      </c>
      <c r="BG617">
        <v>1656183224.5</v>
      </c>
      <c r="BH617">
        <v>539.620481481481</v>
      </c>
      <c r="BI617">
        <v>589.273962962963</v>
      </c>
      <c r="BJ617">
        <v>24.8415407407407</v>
      </c>
      <c r="BK617">
        <v>21.1971814814815</v>
      </c>
      <c r="BL617">
        <v>535.69662962963</v>
      </c>
      <c r="BM617">
        <v>24.5972740740741</v>
      </c>
      <c r="BN617">
        <v>499.985814814815</v>
      </c>
      <c r="BO617">
        <v>76.2985925925926</v>
      </c>
      <c r="BP617">
        <v>0.0999691259259259</v>
      </c>
      <c r="BQ617">
        <v>27.9760037037037</v>
      </c>
      <c r="BR617">
        <v>28.5682444444444</v>
      </c>
      <c r="BS617">
        <v>999.9</v>
      </c>
      <c r="BT617">
        <v>0</v>
      </c>
      <c r="BU617">
        <v>0</v>
      </c>
      <c r="BV617">
        <v>10007.342962963</v>
      </c>
      <c r="BW617">
        <v>0</v>
      </c>
      <c r="BX617">
        <v>950.077777777778</v>
      </c>
      <c r="BY617">
        <v>-49.6535851851852</v>
      </c>
      <c r="BZ617">
        <v>553.366740740741</v>
      </c>
      <c r="CA617">
        <v>602.035296296296</v>
      </c>
      <c r="CB617">
        <v>3.64436407407407</v>
      </c>
      <c r="CC617">
        <v>589.273962962963</v>
      </c>
      <c r="CD617">
        <v>21.1971814814815</v>
      </c>
      <c r="CE617">
        <v>1.89537407407407</v>
      </c>
      <c r="CF617">
        <v>1.61731555555556</v>
      </c>
      <c r="CG617">
        <v>16.5963666666667</v>
      </c>
      <c r="CH617">
        <v>14.1247592592593</v>
      </c>
      <c r="CI617">
        <v>2000.03037037037</v>
      </c>
      <c r="CJ617">
        <v>0.980001777777778</v>
      </c>
      <c r="CK617">
        <v>0.0199984962962963</v>
      </c>
      <c r="CL617">
        <v>0</v>
      </c>
      <c r="CM617">
        <v>2.48564074074074</v>
      </c>
      <c r="CN617">
        <v>0</v>
      </c>
      <c r="CO617">
        <v>6148.9637037037</v>
      </c>
      <c r="CP617">
        <v>16705.6481481481</v>
      </c>
      <c r="CQ617">
        <v>48.312</v>
      </c>
      <c r="CR617">
        <v>50.5137777777778</v>
      </c>
      <c r="CS617">
        <v>49.375</v>
      </c>
      <c r="CT617">
        <v>48.618</v>
      </c>
      <c r="CU617">
        <v>47.625</v>
      </c>
      <c r="CV617">
        <v>1960.03037037037</v>
      </c>
      <c r="CW617">
        <v>40</v>
      </c>
      <c r="CX617">
        <v>0</v>
      </c>
      <c r="CY617">
        <v>1656183231</v>
      </c>
      <c r="CZ617">
        <v>0</v>
      </c>
      <c r="DA617">
        <v>1656181403.6</v>
      </c>
      <c r="DB617" t="s">
        <v>1498</v>
      </c>
      <c r="DC617">
        <v>1656181403.6</v>
      </c>
      <c r="DD617">
        <v>1656181398.1</v>
      </c>
      <c r="DE617">
        <v>1</v>
      </c>
      <c r="DF617">
        <v>2.342</v>
      </c>
      <c r="DG617">
        <v>0.193</v>
      </c>
      <c r="DH617">
        <v>3.724</v>
      </c>
      <c r="DI617">
        <v>0.244</v>
      </c>
      <c r="DJ617">
        <v>420</v>
      </c>
      <c r="DK617">
        <v>22</v>
      </c>
      <c r="DL617">
        <v>0.28</v>
      </c>
      <c r="DM617">
        <v>0.02</v>
      </c>
      <c r="DN617">
        <v>-49.156585</v>
      </c>
      <c r="DO617">
        <v>-11.2257793621012</v>
      </c>
      <c r="DP617">
        <v>1.11101789354402</v>
      </c>
      <c r="DQ617">
        <v>0</v>
      </c>
      <c r="DR617">
        <v>3.64135175</v>
      </c>
      <c r="DS617">
        <v>0.0659906566604093</v>
      </c>
      <c r="DT617">
        <v>0.00657572577268089</v>
      </c>
      <c r="DU617">
        <v>1</v>
      </c>
      <c r="DV617">
        <v>1</v>
      </c>
      <c r="DW617">
        <v>2</v>
      </c>
      <c r="DX617" t="s">
        <v>375</v>
      </c>
      <c r="DY617">
        <v>2.78019</v>
      </c>
      <c r="DZ617">
        <v>2.7165</v>
      </c>
      <c r="EA617">
        <v>0.0936604</v>
      </c>
      <c r="EB617">
        <v>0.099929</v>
      </c>
      <c r="EC617">
        <v>0.0874289</v>
      </c>
      <c r="ED617">
        <v>0.0779676</v>
      </c>
      <c r="EE617">
        <v>25018.1</v>
      </c>
      <c r="EF617">
        <v>21635.1</v>
      </c>
      <c r="EG617">
        <v>24757.2</v>
      </c>
      <c r="EH617">
        <v>23452.5</v>
      </c>
      <c r="EI617">
        <v>38679.9</v>
      </c>
      <c r="EJ617">
        <v>35855.4</v>
      </c>
      <c r="EK617">
        <v>44888.4</v>
      </c>
      <c r="EL617">
        <v>41923.9</v>
      </c>
      <c r="EM617">
        <v>1.4999</v>
      </c>
      <c r="EN617">
        <v>2.02533</v>
      </c>
      <c r="EO617">
        <v>-0.0312962</v>
      </c>
      <c r="EP617">
        <v>0</v>
      </c>
      <c r="EQ617">
        <v>29.0639</v>
      </c>
      <c r="ER617">
        <v>999.9</v>
      </c>
      <c r="ES617">
        <v>21.524</v>
      </c>
      <c r="ET617">
        <v>44.041</v>
      </c>
      <c r="EU617">
        <v>25.876</v>
      </c>
      <c r="EV617">
        <v>53.4894</v>
      </c>
      <c r="EW617">
        <v>33.0369</v>
      </c>
      <c r="EX617">
        <v>2</v>
      </c>
      <c r="EY617">
        <v>0.786413</v>
      </c>
      <c r="EZ617">
        <v>6.61209</v>
      </c>
      <c r="FA617">
        <v>20.1196</v>
      </c>
      <c r="FB617">
        <v>5.23271</v>
      </c>
      <c r="FC617">
        <v>11.9965</v>
      </c>
      <c r="FD617">
        <v>4.9549</v>
      </c>
      <c r="FE617">
        <v>3.30395</v>
      </c>
      <c r="FF617">
        <v>9999</v>
      </c>
      <c r="FG617">
        <v>314.6</v>
      </c>
      <c r="FH617">
        <v>4034.8</v>
      </c>
      <c r="FI617">
        <v>9999</v>
      </c>
      <c r="FJ617">
        <v>1.86813</v>
      </c>
      <c r="FK617">
        <v>1.86398</v>
      </c>
      <c r="FL617">
        <v>1.87128</v>
      </c>
      <c r="FM617">
        <v>1.86257</v>
      </c>
      <c r="FN617">
        <v>1.86188</v>
      </c>
      <c r="FO617">
        <v>1.86813</v>
      </c>
      <c r="FP617">
        <v>1.85837</v>
      </c>
      <c r="FQ617">
        <v>1.86447</v>
      </c>
      <c r="FR617">
        <v>5</v>
      </c>
      <c r="FS617">
        <v>0</v>
      </c>
      <c r="FT617">
        <v>0</v>
      </c>
      <c r="FU617">
        <v>0</v>
      </c>
      <c r="FV617" t="s">
        <v>358</v>
      </c>
      <c r="FW617" t="s">
        <v>359</v>
      </c>
      <c r="FX617" t="s">
        <v>360</v>
      </c>
      <c r="FY617" t="s">
        <v>360</v>
      </c>
      <c r="FZ617" t="s">
        <v>360</v>
      </c>
      <c r="GA617" t="s">
        <v>360</v>
      </c>
      <c r="GB617">
        <v>0</v>
      </c>
      <c r="GC617">
        <v>100</v>
      </c>
      <c r="GD617">
        <v>100</v>
      </c>
      <c r="GE617">
        <v>3.961</v>
      </c>
      <c r="GF617">
        <v>0.2443</v>
      </c>
      <c r="GG617">
        <v>2.73719946232396</v>
      </c>
      <c r="GH617">
        <v>0.00311535208462502</v>
      </c>
      <c r="GI617">
        <v>-2.16445174003142e-06</v>
      </c>
      <c r="GJ617">
        <v>9.0383515404126e-10</v>
      </c>
      <c r="GK617">
        <v>0.244264999999999</v>
      </c>
      <c r="GL617">
        <v>0</v>
      </c>
      <c r="GM617">
        <v>0</v>
      </c>
      <c r="GN617">
        <v>0</v>
      </c>
      <c r="GO617">
        <v>18</v>
      </c>
      <c r="GP617">
        <v>2154</v>
      </c>
      <c r="GQ617">
        <v>2</v>
      </c>
      <c r="GR617">
        <v>17</v>
      </c>
      <c r="GS617">
        <v>30.5</v>
      </c>
      <c r="GT617">
        <v>30.6</v>
      </c>
      <c r="GU617">
        <v>1.84937</v>
      </c>
      <c r="GV617">
        <v>2.42065</v>
      </c>
      <c r="GW617">
        <v>1.99829</v>
      </c>
      <c r="GX617">
        <v>2.65381</v>
      </c>
      <c r="GY617">
        <v>2.09351</v>
      </c>
      <c r="GZ617">
        <v>2.44019</v>
      </c>
      <c r="HA617">
        <v>47.4816</v>
      </c>
      <c r="HB617">
        <v>13.3002</v>
      </c>
      <c r="HC617">
        <v>18</v>
      </c>
      <c r="HD617">
        <v>328.546</v>
      </c>
      <c r="HE617">
        <v>668.801</v>
      </c>
      <c r="HF617">
        <v>22.9989</v>
      </c>
      <c r="HG617">
        <v>37.191</v>
      </c>
      <c r="HH617">
        <v>29.9992</v>
      </c>
      <c r="HI617">
        <v>37.065</v>
      </c>
      <c r="HJ617">
        <v>37.0651</v>
      </c>
      <c r="HK617">
        <v>37.1616</v>
      </c>
      <c r="HL617">
        <v>0</v>
      </c>
      <c r="HM617">
        <v>0</v>
      </c>
      <c r="HN617">
        <v>23</v>
      </c>
      <c r="HO617">
        <v>642.009</v>
      </c>
      <c r="HP617">
        <v>21.6161</v>
      </c>
      <c r="HQ617">
        <v>94.905</v>
      </c>
      <c r="HR617">
        <v>98.4914</v>
      </c>
    </row>
    <row r="618" spans="1:226">
      <c r="A618">
        <v>602</v>
      </c>
      <c r="B618">
        <v>1656183237</v>
      </c>
      <c r="C618">
        <v>13440.5</v>
      </c>
      <c r="D618" t="s">
        <v>1569</v>
      </c>
      <c r="E618" t="s">
        <v>1570</v>
      </c>
      <c r="F618">
        <v>5</v>
      </c>
      <c r="G618" t="s">
        <v>1497</v>
      </c>
      <c r="H618" t="s">
        <v>354</v>
      </c>
      <c r="I618">
        <v>1656183229.21429</v>
      </c>
      <c r="J618">
        <f>(K618)/1000</f>
        <v>0</v>
      </c>
      <c r="K618">
        <f>IF(BF618, AN618, AH618)</f>
        <v>0</v>
      </c>
      <c r="L618">
        <f>IF(BF618, AI618, AG618)</f>
        <v>0</v>
      </c>
      <c r="M618">
        <f>BH618 - IF(AU618&gt;1, L618*BB618*100.0/(AW618*BV618), 0)</f>
        <v>0</v>
      </c>
      <c r="N618">
        <f>((T618-J618/2)*M618-L618)/(T618+J618/2)</f>
        <v>0</v>
      </c>
      <c r="O618">
        <f>N618*(BO618+BP618)/1000.0</f>
        <v>0</v>
      </c>
      <c r="P618">
        <f>(BH618 - IF(AU618&gt;1, L618*BB618*100.0/(AW618*BV618), 0))*(BO618+BP618)/1000.0</f>
        <v>0</v>
      </c>
      <c r="Q618">
        <f>2.0/((1/S618-1/R618)+SIGN(S618)*SQRT((1/S618-1/R618)*(1/S618-1/R618) + 4*BC618/((BC618+1)*(BC618+1))*(2*1/S618*1/R618-1/R618*1/R618)))</f>
        <v>0</v>
      </c>
      <c r="R618">
        <f>IF(LEFT(BD618,1)&lt;&gt;"0",IF(LEFT(BD618,1)="1",3.0,BE618),$D$5+$E$5*(BV618*BO618/($K$5*1000))+$F$5*(BV618*BO618/($K$5*1000))*MAX(MIN(BB618,$J$5),$I$5)*MAX(MIN(BB618,$J$5),$I$5)+$G$5*MAX(MIN(BB618,$J$5),$I$5)*(BV618*BO618/($K$5*1000))+$H$5*(BV618*BO618/($K$5*1000))*(BV618*BO618/($K$5*1000)))</f>
        <v>0</v>
      </c>
      <c r="S618">
        <f>J618*(1000-(1000*0.61365*exp(17.502*W618/(240.97+W618))/(BO618+BP618)+BJ618)/2)/(1000*0.61365*exp(17.502*W618/(240.97+W618))/(BO618+BP618)-BJ618)</f>
        <v>0</v>
      </c>
      <c r="T618">
        <f>1/((BC618+1)/(Q618/1.6)+1/(R618/1.37)) + BC618/((BC618+1)/(Q618/1.6) + BC618/(R618/1.37))</f>
        <v>0</v>
      </c>
      <c r="U618">
        <f>(AX618*BA618)</f>
        <v>0</v>
      </c>
      <c r="V618">
        <f>(BQ618+(U618+2*0.95*5.67E-8*(((BQ618+$B$7)+273)^4-(BQ618+273)^4)-44100*J618)/(1.84*29.3*R618+8*0.95*5.67E-8*(BQ618+273)^3))</f>
        <v>0</v>
      </c>
      <c r="W618">
        <f>($C$7*BR618+$D$7*BS618+$E$7*V618)</f>
        <v>0</v>
      </c>
      <c r="X618">
        <f>0.61365*exp(17.502*W618/(240.97+W618))</f>
        <v>0</v>
      </c>
      <c r="Y618">
        <f>(Z618/AA618*100)</f>
        <v>0</v>
      </c>
      <c r="Z618">
        <f>BJ618*(BO618+BP618)/1000</f>
        <v>0</v>
      </c>
      <c r="AA618">
        <f>0.61365*exp(17.502*BQ618/(240.97+BQ618))</f>
        <v>0</v>
      </c>
      <c r="AB618">
        <f>(X618-BJ618*(BO618+BP618)/1000)</f>
        <v>0</v>
      </c>
      <c r="AC618">
        <f>(-J618*44100)</f>
        <v>0</v>
      </c>
      <c r="AD618">
        <f>2*29.3*R618*0.92*(BQ618-W618)</f>
        <v>0</v>
      </c>
      <c r="AE618">
        <f>2*0.95*5.67E-8*(((BQ618+$B$7)+273)^4-(W618+273)^4)</f>
        <v>0</v>
      </c>
      <c r="AF618">
        <f>U618+AE618+AC618+AD618</f>
        <v>0</v>
      </c>
      <c r="AG618">
        <f>BN618*AU618*(BI618-BH618*(1000-AU618*BK618)/(1000-AU618*BJ618))/(100*BB618)</f>
        <v>0</v>
      </c>
      <c r="AH618">
        <f>1000*BN618*AU618*(BJ618-BK618)/(100*BB618*(1000-AU618*BJ618))</f>
        <v>0</v>
      </c>
      <c r="AI618">
        <f>(AJ618 - AK618 - BO618*1E3/(8.314*(BQ618+273.15)) * AM618/BN618 * AL618) * BN618/(100*BB618) * (1000 - BK618)/1000</f>
        <v>0</v>
      </c>
      <c r="AJ618">
        <v>633.628941050904</v>
      </c>
      <c r="AK618">
        <v>593.043412121212</v>
      </c>
      <c r="AL618">
        <v>3.26994744592847</v>
      </c>
      <c r="AM618">
        <v>66.950256890022</v>
      </c>
      <c r="AN618">
        <f>(AP618 - AO618 + BO618*1E3/(8.314*(BQ618+273.15)) * AR618/BN618 * AQ618) * BN618/(100*BB618) * 1000/(1000 - AP618)</f>
        <v>0</v>
      </c>
      <c r="AO618">
        <v>21.1678311427386</v>
      </c>
      <c r="AP618">
        <v>24.8226503496504</v>
      </c>
      <c r="AQ618">
        <v>4.87237613104911e-06</v>
      </c>
      <c r="AR618">
        <v>78.8929793979058</v>
      </c>
      <c r="AS618">
        <v>99</v>
      </c>
      <c r="AT618">
        <v>20</v>
      </c>
      <c r="AU618">
        <f>IF(AS618*$H$13&gt;=AW618,1.0,(AW618/(AW618-AS618*$H$13)))</f>
        <v>0</v>
      </c>
      <c r="AV618">
        <f>(AU618-1)*100</f>
        <v>0</v>
      </c>
      <c r="AW618">
        <f>MAX(0,($B$13+$C$13*BV618)/(1+$D$13*BV618)*BO618/(BQ618+273)*$E$13)</f>
        <v>0</v>
      </c>
      <c r="AX618">
        <f>$B$11*BW618+$C$11*BX618+$F$11*CI618*(1-CL618)</f>
        <v>0</v>
      </c>
      <c r="AY618">
        <f>AX618*AZ618</f>
        <v>0</v>
      </c>
      <c r="AZ618">
        <f>($B$11*$D$9+$C$11*$D$9+$F$11*((CV618+CN618)/MAX(CV618+CN618+CW618, 0.1)*$I$9+CW618/MAX(CV618+CN618+CW618, 0.1)*$J$9))/($B$11+$C$11+$F$11)</f>
        <v>0</v>
      </c>
      <c r="BA618">
        <f>($B$11*$K$9+$C$11*$K$9+$F$11*((CV618+CN618)/MAX(CV618+CN618+CW618, 0.1)*$P$9+CW618/MAX(CV618+CN618+CW618, 0.1)*$Q$9))/($B$11+$C$11+$F$11)</f>
        <v>0</v>
      </c>
      <c r="BB618">
        <v>2.18</v>
      </c>
      <c r="BC618">
        <v>0.5</v>
      </c>
      <c r="BD618" t="s">
        <v>355</v>
      </c>
      <c r="BE618">
        <v>2</v>
      </c>
      <c r="BF618" t="b">
        <v>1</v>
      </c>
      <c r="BG618">
        <v>1656183229.21429</v>
      </c>
      <c r="BH618">
        <v>554.81975</v>
      </c>
      <c r="BI618">
        <v>605.261357142857</v>
      </c>
      <c r="BJ618">
        <v>24.8349857142857</v>
      </c>
      <c r="BK618">
        <v>21.181425</v>
      </c>
      <c r="BL618">
        <v>550.872285714286</v>
      </c>
      <c r="BM618">
        <v>24.5907214285714</v>
      </c>
      <c r="BN618">
        <v>499.991928571429</v>
      </c>
      <c r="BO618">
        <v>76.2981142857143</v>
      </c>
      <c r="BP618">
        <v>0.0999909714285714</v>
      </c>
      <c r="BQ618">
        <v>27.971525</v>
      </c>
      <c r="BR618">
        <v>28.5634107142857</v>
      </c>
      <c r="BS618">
        <v>999.9</v>
      </c>
      <c r="BT618">
        <v>0</v>
      </c>
      <c r="BU618">
        <v>0</v>
      </c>
      <c r="BV618">
        <v>10012.8357142857</v>
      </c>
      <c r="BW618">
        <v>0</v>
      </c>
      <c r="BX618">
        <v>951.862357142857</v>
      </c>
      <c r="BY618">
        <v>-50.44165</v>
      </c>
      <c r="BZ618">
        <v>568.949535714286</v>
      </c>
      <c r="CA618">
        <v>618.358857142857</v>
      </c>
      <c r="CB618">
        <v>3.65356321428571</v>
      </c>
      <c r="CC618">
        <v>605.261357142857</v>
      </c>
      <c r="CD618">
        <v>21.181425</v>
      </c>
      <c r="CE618">
        <v>1.89486214285714</v>
      </c>
      <c r="CF618">
        <v>1.61610285714286</v>
      </c>
      <c r="CG618">
        <v>16.5921178571429</v>
      </c>
      <c r="CH618">
        <v>14.1131928571429</v>
      </c>
      <c r="CI618">
        <v>2000.01714285714</v>
      </c>
      <c r="CJ618">
        <v>0.980001428571429</v>
      </c>
      <c r="CK618">
        <v>0.0199988571428571</v>
      </c>
      <c r="CL618">
        <v>0</v>
      </c>
      <c r="CM618">
        <v>2.48452857142857</v>
      </c>
      <c r="CN618">
        <v>0</v>
      </c>
      <c r="CO618">
        <v>6159.47714285714</v>
      </c>
      <c r="CP618">
        <v>16705.5464285714</v>
      </c>
      <c r="CQ618">
        <v>48.312</v>
      </c>
      <c r="CR618">
        <v>50.5</v>
      </c>
      <c r="CS618">
        <v>49.35475</v>
      </c>
      <c r="CT618">
        <v>48.60475</v>
      </c>
      <c r="CU618">
        <v>47.625</v>
      </c>
      <c r="CV618">
        <v>1960.01714285714</v>
      </c>
      <c r="CW618">
        <v>40</v>
      </c>
      <c r="CX618">
        <v>0</v>
      </c>
      <c r="CY618">
        <v>1656183236.4</v>
      </c>
      <c r="CZ618">
        <v>0</v>
      </c>
      <c r="DA618">
        <v>1656181403.6</v>
      </c>
      <c r="DB618" t="s">
        <v>1498</v>
      </c>
      <c r="DC618">
        <v>1656181403.6</v>
      </c>
      <c r="DD618">
        <v>1656181398.1</v>
      </c>
      <c r="DE618">
        <v>1</v>
      </c>
      <c r="DF618">
        <v>2.342</v>
      </c>
      <c r="DG618">
        <v>0.193</v>
      </c>
      <c r="DH618">
        <v>3.724</v>
      </c>
      <c r="DI618">
        <v>0.244</v>
      </c>
      <c r="DJ618">
        <v>420</v>
      </c>
      <c r="DK618">
        <v>22</v>
      </c>
      <c r="DL618">
        <v>0.28</v>
      </c>
      <c r="DM618">
        <v>0.02</v>
      </c>
      <c r="DN618">
        <v>-49.843385</v>
      </c>
      <c r="DO618">
        <v>-9.94965028142574</v>
      </c>
      <c r="DP618">
        <v>0.989139654586247</v>
      </c>
      <c r="DQ618">
        <v>0</v>
      </c>
      <c r="DR618">
        <v>3.647741</v>
      </c>
      <c r="DS618">
        <v>0.104650356472793</v>
      </c>
      <c r="DT618">
        <v>0.0105879518321534</v>
      </c>
      <c r="DU618">
        <v>0</v>
      </c>
      <c r="DV618">
        <v>0</v>
      </c>
      <c r="DW618">
        <v>2</v>
      </c>
      <c r="DX618" t="s">
        <v>357</v>
      </c>
      <c r="DY618">
        <v>2.78057</v>
      </c>
      <c r="DZ618">
        <v>2.71661</v>
      </c>
      <c r="EA618">
        <v>0.0955829</v>
      </c>
      <c r="EB618">
        <v>0.101906</v>
      </c>
      <c r="EC618">
        <v>0.0874076</v>
      </c>
      <c r="ED618">
        <v>0.0779024</v>
      </c>
      <c r="EE618">
        <v>24965.6</v>
      </c>
      <c r="EF618">
        <v>21588</v>
      </c>
      <c r="EG618">
        <v>24757.8</v>
      </c>
      <c r="EH618">
        <v>23453</v>
      </c>
      <c r="EI618">
        <v>38682</v>
      </c>
      <c r="EJ618">
        <v>35858.7</v>
      </c>
      <c r="EK618">
        <v>44889.7</v>
      </c>
      <c r="EL618">
        <v>41924.8</v>
      </c>
      <c r="EM618">
        <v>1.50045</v>
      </c>
      <c r="EN618">
        <v>2.02515</v>
      </c>
      <c r="EO618">
        <v>-0.0312887</v>
      </c>
      <c r="EP618">
        <v>0</v>
      </c>
      <c r="EQ618">
        <v>29.0539</v>
      </c>
      <c r="ER618">
        <v>999.9</v>
      </c>
      <c r="ES618">
        <v>21.524</v>
      </c>
      <c r="ET618">
        <v>44.031</v>
      </c>
      <c r="EU618">
        <v>25.8621</v>
      </c>
      <c r="EV618">
        <v>53.6194</v>
      </c>
      <c r="EW618">
        <v>32.9006</v>
      </c>
      <c r="EX618">
        <v>2</v>
      </c>
      <c r="EY618">
        <v>0.785518</v>
      </c>
      <c r="EZ618">
        <v>6.60257</v>
      </c>
      <c r="FA618">
        <v>20.12</v>
      </c>
      <c r="FB618">
        <v>5.23271</v>
      </c>
      <c r="FC618">
        <v>11.9966</v>
      </c>
      <c r="FD618">
        <v>4.95485</v>
      </c>
      <c r="FE618">
        <v>3.3039</v>
      </c>
      <c r="FF618">
        <v>9999</v>
      </c>
      <c r="FG618">
        <v>314.6</v>
      </c>
      <c r="FH618">
        <v>4034.8</v>
      </c>
      <c r="FI618">
        <v>9999</v>
      </c>
      <c r="FJ618">
        <v>1.86813</v>
      </c>
      <c r="FK618">
        <v>1.86398</v>
      </c>
      <c r="FL618">
        <v>1.87132</v>
      </c>
      <c r="FM618">
        <v>1.86257</v>
      </c>
      <c r="FN618">
        <v>1.86188</v>
      </c>
      <c r="FO618">
        <v>1.86813</v>
      </c>
      <c r="FP618">
        <v>1.85837</v>
      </c>
      <c r="FQ618">
        <v>1.86447</v>
      </c>
      <c r="FR618">
        <v>5</v>
      </c>
      <c r="FS618">
        <v>0</v>
      </c>
      <c r="FT618">
        <v>0</v>
      </c>
      <c r="FU618">
        <v>0</v>
      </c>
      <c r="FV618" t="s">
        <v>358</v>
      </c>
      <c r="FW618" t="s">
        <v>359</v>
      </c>
      <c r="FX618" t="s">
        <v>360</v>
      </c>
      <c r="FY618" t="s">
        <v>360</v>
      </c>
      <c r="FZ618" t="s">
        <v>360</v>
      </c>
      <c r="GA618" t="s">
        <v>360</v>
      </c>
      <c r="GB618">
        <v>0</v>
      </c>
      <c r="GC618">
        <v>100</v>
      </c>
      <c r="GD618">
        <v>100</v>
      </c>
      <c r="GE618">
        <v>3.987</v>
      </c>
      <c r="GF618">
        <v>0.2442</v>
      </c>
      <c r="GG618">
        <v>2.73719946232396</v>
      </c>
      <c r="GH618">
        <v>0.00311535208462502</v>
      </c>
      <c r="GI618">
        <v>-2.16445174003142e-06</v>
      </c>
      <c r="GJ618">
        <v>9.0383515404126e-10</v>
      </c>
      <c r="GK618">
        <v>0.244264999999999</v>
      </c>
      <c r="GL618">
        <v>0</v>
      </c>
      <c r="GM618">
        <v>0</v>
      </c>
      <c r="GN618">
        <v>0</v>
      </c>
      <c r="GO618">
        <v>18</v>
      </c>
      <c r="GP618">
        <v>2154</v>
      </c>
      <c r="GQ618">
        <v>2</v>
      </c>
      <c r="GR618">
        <v>17</v>
      </c>
      <c r="GS618">
        <v>30.6</v>
      </c>
      <c r="GT618">
        <v>30.6</v>
      </c>
      <c r="GU618">
        <v>1.89331</v>
      </c>
      <c r="GV618">
        <v>2.4231</v>
      </c>
      <c r="GW618">
        <v>1.99829</v>
      </c>
      <c r="GX618">
        <v>2.65381</v>
      </c>
      <c r="GY618">
        <v>2.09351</v>
      </c>
      <c r="GZ618">
        <v>2.44751</v>
      </c>
      <c r="HA618">
        <v>47.4816</v>
      </c>
      <c r="HB618">
        <v>13.2915</v>
      </c>
      <c r="HC618">
        <v>18</v>
      </c>
      <c r="HD618">
        <v>328.78</v>
      </c>
      <c r="HE618">
        <v>668.558</v>
      </c>
      <c r="HF618">
        <v>22.9981</v>
      </c>
      <c r="HG618">
        <v>37.1812</v>
      </c>
      <c r="HH618">
        <v>29.9992</v>
      </c>
      <c r="HI618">
        <v>37.0562</v>
      </c>
      <c r="HJ618">
        <v>37.0564</v>
      </c>
      <c r="HK618">
        <v>37.9303</v>
      </c>
      <c r="HL618">
        <v>0</v>
      </c>
      <c r="HM618">
        <v>0</v>
      </c>
      <c r="HN618">
        <v>23</v>
      </c>
      <c r="HO618">
        <v>655.469</v>
      </c>
      <c r="HP618">
        <v>21.6161</v>
      </c>
      <c r="HQ618">
        <v>94.9075</v>
      </c>
      <c r="HR618">
        <v>98.4936</v>
      </c>
    </row>
    <row r="619" spans="1:226">
      <c r="A619">
        <v>603</v>
      </c>
      <c r="B619">
        <v>1656183242</v>
      </c>
      <c r="C619">
        <v>13445.5</v>
      </c>
      <c r="D619" t="s">
        <v>1571</v>
      </c>
      <c r="E619" t="s">
        <v>1572</v>
      </c>
      <c r="F619">
        <v>5</v>
      </c>
      <c r="G619" t="s">
        <v>1497</v>
      </c>
      <c r="H619" t="s">
        <v>354</v>
      </c>
      <c r="I619">
        <v>1656183234.5</v>
      </c>
      <c r="J619">
        <f>(K619)/1000</f>
        <v>0</v>
      </c>
      <c r="K619">
        <f>IF(BF619, AN619, AH619)</f>
        <v>0</v>
      </c>
      <c r="L619">
        <f>IF(BF619, AI619, AG619)</f>
        <v>0</v>
      </c>
      <c r="M619">
        <f>BH619 - IF(AU619&gt;1, L619*BB619*100.0/(AW619*BV619), 0)</f>
        <v>0</v>
      </c>
      <c r="N619">
        <f>((T619-J619/2)*M619-L619)/(T619+J619/2)</f>
        <v>0</v>
      </c>
      <c r="O619">
        <f>N619*(BO619+BP619)/1000.0</f>
        <v>0</v>
      </c>
      <c r="P619">
        <f>(BH619 - IF(AU619&gt;1, L619*BB619*100.0/(AW619*BV619), 0))*(BO619+BP619)/1000.0</f>
        <v>0</v>
      </c>
      <c r="Q619">
        <f>2.0/((1/S619-1/R619)+SIGN(S619)*SQRT((1/S619-1/R619)*(1/S619-1/R619) + 4*BC619/((BC619+1)*(BC619+1))*(2*1/S619*1/R619-1/R619*1/R619)))</f>
        <v>0</v>
      </c>
      <c r="R619">
        <f>IF(LEFT(BD619,1)&lt;&gt;"0",IF(LEFT(BD619,1)="1",3.0,BE619),$D$5+$E$5*(BV619*BO619/($K$5*1000))+$F$5*(BV619*BO619/($K$5*1000))*MAX(MIN(BB619,$J$5),$I$5)*MAX(MIN(BB619,$J$5),$I$5)+$G$5*MAX(MIN(BB619,$J$5),$I$5)*(BV619*BO619/($K$5*1000))+$H$5*(BV619*BO619/($K$5*1000))*(BV619*BO619/($K$5*1000)))</f>
        <v>0</v>
      </c>
      <c r="S619">
        <f>J619*(1000-(1000*0.61365*exp(17.502*W619/(240.97+W619))/(BO619+BP619)+BJ619)/2)/(1000*0.61365*exp(17.502*W619/(240.97+W619))/(BO619+BP619)-BJ619)</f>
        <v>0</v>
      </c>
      <c r="T619">
        <f>1/((BC619+1)/(Q619/1.6)+1/(R619/1.37)) + BC619/((BC619+1)/(Q619/1.6) + BC619/(R619/1.37))</f>
        <v>0</v>
      </c>
      <c r="U619">
        <f>(AX619*BA619)</f>
        <v>0</v>
      </c>
      <c r="V619">
        <f>(BQ619+(U619+2*0.95*5.67E-8*(((BQ619+$B$7)+273)^4-(BQ619+273)^4)-44100*J619)/(1.84*29.3*R619+8*0.95*5.67E-8*(BQ619+273)^3))</f>
        <v>0</v>
      </c>
      <c r="W619">
        <f>($C$7*BR619+$D$7*BS619+$E$7*V619)</f>
        <v>0</v>
      </c>
      <c r="X619">
        <f>0.61365*exp(17.502*W619/(240.97+W619))</f>
        <v>0</v>
      </c>
      <c r="Y619">
        <f>(Z619/AA619*100)</f>
        <v>0</v>
      </c>
      <c r="Z619">
        <f>BJ619*(BO619+BP619)/1000</f>
        <v>0</v>
      </c>
      <c r="AA619">
        <f>0.61365*exp(17.502*BQ619/(240.97+BQ619))</f>
        <v>0</v>
      </c>
      <c r="AB619">
        <f>(X619-BJ619*(BO619+BP619)/1000)</f>
        <v>0</v>
      </c>
      <c r="AC619">
        <f>(-J619*44100)</f>
        <v>0</v>
      </c>
      <c r="AD619">
        <f>2*29.3*R619*0.92*(BQ619-W619)</f>
        <v>0</v>
      </c>
      <c r="AE619">
        <f>2*0.95*5.67E-8*(((BQ619+$B$7)+273)^4-(W619+273)^4)</f>
        <v>0</v>
      </c>
      <c r="AF619">
        <f>U619+AE619+AC619+AD619</f>
        <v>0</v>
      </c>
      <c r="AG619">
        <f>BN619*AU619*(BI619-BH619*(1000-AU619*BK619)/(1000-AU619*BJ619))/(100*BB619)</f>
        <v>0</v>
      </c>
      <c r="AH619">
        <f>1000*BN619*AU619*(BJ619-BK619)/(100*BB619*(1000-AU619*BJ619))</f>
        <v>0</v>
      </c>
      <c r="AI619">
        <f>(AJ619 - AK619 - BO619*1E3/(8.314*(BQ619+273.15)) * AM619/BN619 * AL619) * BN619/(100*BB619) * (1000 - BK619)/1000</f>
        <v>0</v>
      </c>
      <c r="AJ619">
        <v>651.229093203271</v>
      </c>
      <c r="AK619">
        <v>609.828351515151</v>
      </c>
      <c r="AL619">
        <v>3.35421073492645</v>
      </c>
      <c r="AM619">
        <v>66.950256890022</v>
      </c>
      <c r="AN619">
        <f>(AP619 - AO619 + BO619*1E3/(8.314*(BQ619+273.15)) * AR619/BN619 * AQ619) * BN619/(100*BB619) * 1000/(1000 - AP619)</f>
        <v>0</v>
      </c>
      <c r="AO619">
        <v>21.1425085678103</v>
      </c>
      <c r="AP619">
        <v>24.8065510489511</v>
      </c>
      <c r="AQ619">
        <v>-2.36290265454202e-05</v>
      </c>
      <c r="AR619">
        <v>78.8929793979058</v>
      </c>
      <c r="AS619">
        <v>99</v>
      </c>
      <c r="AT619">
        <v>20</v>
      </c>
      <c r="AU619">
        <f>IF(AS619*$H$13&gt;=AW619,1.0,(AW619/(AW619-AS619*$H$13)))</f>
        <v>0</v>
      </c>
      <c r="AV619">
        <f>(AU619-1)*100</f>
        <v>0</v>
      </c>
      <c r="AW619">
        <f>MAX(0,($B$13+$C$13*BV619)/(1+$D$13*BV619)*BO619/(BQ619+273)*$E$13)</f>
        <v>0</v>
      </c>
      <c r="AX619">
        <f>$B$11*BW619+$C$11*BX619+$F$11*CI619*(1-CL619)</f>
        <v>0</v>
      </c>
      <c r="AY619">
        <f>AX619*AZ619</f>
        <v>0</v>
      </c>
      <c r="AZ619">
        <f>($B$11*$D$9+$C$11*$D$9+$F$11*((CV619+CN619)/MAX(CV619+CN619+CW619, 0.1)*$I$9+CW619/MAX(CV619+CN619+CW619, 0.1)*$J$9))/($B$11+$C$11+$F$11)</f>
        <v>0</v>
      </c>
      <c r="BA619">
        <f>($B$11*$K$9+$C$11*$K$9+$F$11*((CV619+CN619)/MAX(CV619+CN619+CW619, 0.1)*$P$9+CW619/MAX(CV619+CN619+CW619, 0.1)*$Q$9))/($B$11+$C$11+$F$11)</f>
        <v>0</v>
      </c>
      <c r="BB619">
        <v>2.18</v>
      </c>
      <c r="BC619">
        <v>0.5</v>
      </c>
      <c r="BD619" t="s">
        <v>355</v>
      </c>
      <c r="BE619">
        <v>2</v>
      </c>
      <c r="BF619" t="b">
        <v>1</v>
      </c>
      <c r="BG619">
        <v>1656183234.5</v>
      </c>
      <c r="BH619">
        <v>571.938777777778</v>
      </c>
      <c r="BI619">
        <v>623.264222222222</v>
      </c>
      <c r="BJ619">
        <v>24.8249185185185</v>
      </c>
      <c r="BK619">
        <v>21.159062962963</v>
      </c>
      <c r="BL619">
        <v>567.964851851852</v>
      </c>
      <c r="BM619">
        <v>24.5806518518519</v>
      </c>
      <c r="BN619">
        <v>499.98637037037</v>
      </c>
      <c r="BO619">
        <v>76.2970888888889</v>
      </c>
      <c r="BP619">
        <v>0.0999943777777778</v>
      </c>
      <c r="BQ619">
        <v>27.9674962962963</v>
      </c>
      <c r="BR619">
        <v>28.5540703703704</v>
      </c>
      <c r="BS619">
        <v>999.9</v>
      </c>
      <c r="BT619">
        <v>0</v>
      </c>
      <c r="BU619">
        <v>0</v>
      </c>
      <c r="BV619">
        <v>10005.2307407407</v>
      </c>
      <c r="BW619">
        <v>0</v>
      </c>
      <c r="BX619">
        <v>952.081074074074</v>
      </c>
      <c r="BY619">
        <v>-51.3254925925926</v>
      </c>
      <c r="BZ619">
        <v>586.498296296296</v>
      </c>
      <c r="CA619">
        <v>636.736703703704</v>
      </c>
      <c r="CB619">
        <v>3.66584888888889</v>
      </c>
      <c r="CC619">
        <v>623.264222222222</v>
      </c>
      <c r="CD619">
        <v>21.159062962963</v>
      </c>
      <c r="CE619">
        <v>1.89406851851852</v>
      </c>
      <c r="CF619">
        <v>1.61437481481481</v>
      </c>
      <c r="CG619">
        <v>16.5855259259259</v>
      </c>
      <c r="CH619">
        <v>14.0966925925926</v>
      </c>
      <c r="CI619">
        <v>1999.99481481481</v>
      </c>
      <c r="CJ619">
        <v>0.980001111111111</v>
      </c>
      <c r="CK619">
        <v>0.0199991851851852</v>
      </c>
      <c r="CL619">
        <v>0</v>
      </c>
      <c r="CM619">
        <v>2.53272962962963</v>
      </c>
      <c r="CN619">
        <v>0</v>
      </c>
      <c r="CO619">
        <v>6170.62592592593</v>
      </c>
      <c r="CP619">
        <v>16705.3740740741</v>
      </c>
      <c r="CQ619">
        <v>48.2913333333333</v>
      </c>
      <c r="CR619">
        <v>50.5</v>
      </c>
      <c r="CS619">
        <v>49.333</v>
      </c>
      <c r="CT619">
        <v>48.583</v>
      </c>
      <c r="CU619">
        <v>47.625</v>
      </c>
      <c r="CV619">
        <v>1959.99481481481</v>
      </c>
      <c r="CW619">
        <v>40</v>
      </c>
      <c r="CX619">
        <v>0</v>
      </c>
      <c r="CY619">
        <v>1656183241.2</v>
      </c>
      <c r="CZ619">
        <v>0</v>
      </c>
      <c r="DA619">
        <v>1656181403.6</v>
      </c>
      <c r="DB619" t="s">
        <v>1498</v>
      </c>
      <c r="DC619">
        <v>1656181403.6</v>
      </c>
      <c r="DD619">
        <v>1656181398.1</v>
      </c>
      <c r="DE619">
        <v>1</v>
      </c>
      <c r="DF619">
        <v>2.342</v>
      </c>
      <c r="DG619">
        <v>0.193</v>
      </c>
      <c r="DH619">
        <v>3.724</v>
      </c>
      <c r="DI619">
        <v>0.244</v>
      </c>
      <c r="DJ619">
        <v>420</v>
      </c>
      <c r="DK619">
        <v>22</v>
      </c>
      <c r="DL619">
        <v>0.28</v>
      </c>
      <c r="DM619">
        <v>0.02</v>
      </c>
      <c r="DN619">
        <v>-50.679295</v>
      </c>
      <c r="DO619">
        <v>-10.5236082551594</v>
      </c>
      <c r="DP619">
        <v>1.03984905562057</v>
      </c>
      <c r="DQ619">
        <v>0</v>
      </c>
      <c r="DR619">
        <v>3.65746875</v>
      </c>
      <c r="DS619">
        <v>0.140209418386474</v>
      </c>
      <c r="DT619">
        <v>0.0137433229583497</v>
      </c>
      <c r="DU619">
        <v>0</v>
      </c>
      <c r="DV619">
        <v>0</v>
      </c>
      <c r="DW619">
        <v>2</v>
      </c>
      <c r="DX619" t="s">
        <v>357</v>
      </c>
      <c r="DY619">
        <v>2.78022</v>
      </c>
      <c r="DZ619">
        <v>2.71623</v>
      </c>
      <c r="EA619">
        <v>0.0975041</v>
      </c>
      <c r="EB619">
        <v>0.103762</v>
      </c>
      <c r="EC619">
        <v>0.0873659</v>
      </c>
      <c r="ED619">
        <v>0.0778309</v>
      </c>
      <c r="EE619">
        <v>24913.4</v>
      </c>
      <c r="EF619">
        <v>21544.2</v>
      </c>
      <c r="EG619">
        <v>24758.6</v>
      </c>
      <c r="EH619">
        <v>23453.8</v>
      </c>
      <c r="EI619">
        <v>38684.7</v>
      </c>
      <c r="EJ619">
        <v>35862.7</v>
      </c>
      <c r="EK619">
        <v>44890.8</v>
      </c>
      <c r="EL619">
        <v>41926.2</v>
      </c>
      <c r="EM619">
        <v>1.5001</v>
      </c>
      <c r="EN619">
        <v>2.02555</v>
      </c>
      <c r="EO619">
        <v>-0.0310056</v>
      </c>
      <c r="EP619">
        <v>0</v>
      </c>
      <c r="EQ619">
        <v>29.0439</v>
      </c>
      <c r="ER619">
        <v>999.9</v>
      </c>
      <c r="ES619">
        <v>21.499</v>
      </c>
      <c r="ET619">
        <v>44.031</v>
      </c>
      <c r="EU619">
        <v>25.8322</v>
      </c>
      <c r="EV619">
        <v>53.7194</v>
      </c>
      <c r="EW619">
        <v>33.117</v>
      </c>
      <c r="EX619">
        <v>2</v>
      </c>
      <c r="EY619">
        <v>0.784101</v>
      </c>
      <c r="EZ619">
        <v>6.58331</v>
      </c>
      <c r="FA619">
        <v>20.1208</v>
      </c>
      <c r="FB619">
        <v>5.23182</v>
      </c>
      <c r="FC619">
        <v>11.9972</v>
      </c>
      <c r="FD619">
        <v>4.95485</v>
      </c>
      <c r="FE619">
        <v>3.30382</v>
      </c>
      <c r="FF619">
        <v>9999</v>
      </c>
      <c r="FG619">
        <v>314.6</v>
      </c>
      <c r="FH619">
        <v>4035</v>
      </c>
      <c r="FI619">
        <v>9999</v>
      </c>
      <c r="FJ619">
        <v>1.86812</v>
      </c>
      <c r="FK619">
        <v>1.86397</v>
      </c>
      <c r="FL619">
        <v>1.87128</v>
      </c>
      <c r="FM619">
        <v>1.86258</v>
      </c>
      <c r="FN619">
        <v>1.86188</v>
      </c>
      <c r="FO619">
        <v>1.86813</v>
      </c>
      <c r="FP619">
        <v>1.85836</v>
      </c>
      <c r="FQ619">
        <v>1.86447</v>
      </c>
      <c r="FR619">
        <v>5</v>
      </c>
      <c r="FS619">
        <v>0</v>
      </c>
      <c r="FT619">
        <v>0</v>
      </c>
      <c r="FU619">
        <v>0</v>
      </c>
      <c r="FV619" t="s">
        <v>358</v>
      </c>
      <c r="FW619" t="s">
        <v>359</v>
      </c>
      <c r="FX619" t="s">
        <v>360</v>
      </c>
      <c r="FY619" t="s">
        <v>360</v>
      </c>
      <c r="FZ619" t="s">
        <v>360</v>
      </c>
      <c r="GA619" t="s">
        <v>360</v>
      </c>
      <c r="GB619">
        <v>0</v>
      </c>
      <c r="GC619">
        <v>100</v>
      </c>
      <c r="GD619">
        <v>100</v>
      </c>
      <c r="GE619">
        <v>4.011</v>
      </c>
      <c r="GF619">
        <v>0.2442</v>
      </c>
      <c r="GG619">
        <v>2.73719946232396</v>
      </c>
      <c r="GH619">
        <v>0.00311535208462502</v>
      </c>
      <c r="GI619">
        <v>-2.16445174003142e-06</v>
      </c>
      <c r="GJ619">
        <v>9.0383515404126e-10</v>
      </c>
      <c r="GK619">
        <v>0.244264999999999</v>
      </c>
      <c r="GL619">
        <v>0</v>
      </c>
      <c r="GM619">
        <v>0</v>
      </c>
      <c r="GN619">
        <v>0</v>
      </c>
      <c r="GO619">
        <v>18</v>
      </c>
      <c r="GP619">
        <v>2154</v>
      </c>
      <c r="GQ619">
        <v>2</v>
      </c>
      <c r="GR619">
        <v>17</v>
      </c>
      <c r="GS619">
        <v>30.6</v>
      </c>
      <c r="GT619">
        <v>30.7</v>
      </c>
      <c r="GU619">
        <v>1.92749</v>
      </c>
      <c r="GV619">
        <v>2.41211</v>
      </c>
      <c r="GW619">
        <v>1.99829</v>
      </c>
      <c r="GX619">
        <v>2.65381</v>
      </c>
      <c r="GY619">
        <v>2.09351</v>
      </c>
      <c r="GZ619">
        <v>2.45728</v>
      </c>
      <c r="HA619">
        <v>47.4816</v>
      </c>
      <c r="HB619">
        <v>13.2915</v>
      </c>
      <c r="HC619">
        <v>18</v>
      </c>
      <c r="HD619">
        <v>328.562</v>
      </c>
      <c r="HE619">
        <v>668.812</v>
      </c>
      <c r="HF619">
        <v>22.9966</v>
      </c>
      <c r="HG619">
        <v>37.1716</v>
      </c>
      <c r="HH619">
        <v>29.9989</v>
      </c>
      <c r="HI619">
        <v>37.0458</v>
      </c>
      <c r="HJ619">
        <v>37.0469</v>
      </c>
      <c r="HK619">
        <v>38.737</v>
      </c>
      <c r="HL619">
        <v>0</v>
      </c>
      <c r="HM619">
        <v>0</v>
      </c>
      <c r="HN619">
        <v>23</v>
      </c>
      <c r="HO619">
        <v>675.603</v>
      </c>
      <c r="HP619">
        <v>21.6161</v>
      </c>
      <c r="HQ619">
        <v>94.91</v>
      </c>
      <c r="HR619">
        <v>98.4968</v>
      </c>
    </row>
    <row r="620" spans="1:226">
      <c r="A620">
        <v>604</v>
      </c>
      <c r="B620">
        <v>1656183247</v>
      </c>
      <c r="C620">
        <v>13450.5</v>
      </c>
      <c r="D620" t="s">
        <v>1573</v>
      </c>
      <c r="E620" t="s">
        <v>1574</v>
      </c>
      <c r="F620">
        <v>5</v>
      </c>
      <c r="G620" t="s">
        <v>1497</v>
      </c>
      <c r="H620" t="s">
        <v>354</v>
      </c>
      <c r="I620">
        <v>1656183239.21429</v>
      </c>
      <c r="J620">
        <f>(K620)/1000</f>
        <v>0</v>
      </c>
      <c r="K620">
        <f>IF(BF620, AN620, AH620)</f>
        <v>0</v>
      </c>
      <c r="L620">
        <f>IF(BF620, AI620, AG620)</f>
        <v>0</v>
      </c>
      <c r="M620">
        <f>BH620 - IF(AU620&gt;1, L620*BB620*100.0/(AW620*BV620), 0)</f>
        <v>0</v>
      </c>
      <c r="N620">
        <f>((T620-J620/2)*M620-L620)/(T620+J620/2)</f>
        <v>0</v>
      </c>
      <c r="O620">
        <f>N620*(BO620+BP620)/1000.0</f>
        <v>0</v>
      </c>
      <c r="P620">
        <f>(BH620 - IF(AU620&gt;1, L620*BB620*100.0/(AW620*BV620), 0))*(BO620+BP620)/1000.0</f>
        <v>0</v>
      </c>
      <c r="Q620">
        <f>2.0/((1/S620-1/R620)+SIGN(S620)*SQRT((1/S620-1/R620)*(1/S620-1/R620) + 4*BC620/((BC620+1)*(BC620+1))*(2*1/S620*1/R620-1/R620*1/R620)))</f>
        <v>0</v>
      </c>
      <c r="R620">
        <f>IF(LEFT(BD620,1)&lt;&gt;"0",IF(LEFT(BD620,1)="1",3.0,BE620),$D$5+$E$5*(BV620*BO620/($K$5*1000))+$F$5*(BV620*BO620/($K$5*1000))*MAX(MIN(BB620,$J$5),$I$5)*MAX(MIN(BB620,$J$5),$I$5)+$G$5*MAX(MIN(BB620,$J$5),$I$5)*(BV620*BO620/($K$5*1000))+$H$5*(BV620*BO620/($K$5*1000))*(BV620*BO620/($K$5*1000)))</f>
        <v>0</v>
      </c>
      <c r="S620">
        <f>J620*(1000-(1000*0.61365*exp(17.502*W620/(240.97+W620))/(BO620+BP620)+BJ620)/2)/(1000*0.61365*exp(17.502*W620/(240.97+W620))/(BO620+BP620)-BJ620)</f>
        <v>0</v>
      </c>
      <c r="T620">
        <f>1/((BC620+1)/(Q620/1.6)+1/(R620/1.37)) + BC620/((BC620+1)/(Q620/1.6) + BC620/(R620/1.37))</f>
        <v>0</v>
      </c>
      <c r="U620">
        <f>(AX620*BA620)</f>
        <v>0</v>
      </c>
      <c r="V620">
        <f>(BQ620+(U620+2*0.95*5.67E-8*(((BQ620+$B$7)+273)^4-(BQ620+273)^4)-44100*J620)/(1.84*29.3*R620+8*0.95*5.67E-8*(BQ620+273)^3))</f>
        <v>0</v>
      </c>
      <c r="W620">
        <f>($C$7*BR620+$D$7*BS620+$E$7*V620)</f>
        <v>0</v>
      </c>
      <c r="X620">
        <f>0.61365*exp(17.502*W620/(240.97+W620))</f>
        <v>0</v>
      </c>
      <c r="Y620">
        <f>(Z620/AA620*100)</f>
        <v>0</v>
      </c>
      <c r="Z620">
        <f>BJ620*(BO620+BP620)/1000</f>
        <v>0</v>
      </c>
      <c r="AA620">
        <f>0.61365*exp(17.502*BQ620/(240.97+BQ620))</f>
        <v>0</v>
      </c>
      <c r="AB620">
        <f>(X620-BJ620*(BO620+BP620)/1000)</f>
        <v>0</v>
      </c>
      <c r="AC620">
        <f>(-J620*44100)</f>
        <v>0</v>
      </c>
      <c r="AD620">
        <f>2*29.3*R620*0.92*(BQ620-W620)</f>
        <v>0</v>
      </c>
      <c r="AE620">
        <f>2*0.95*5.67E-8*(((BQ620+$B$7)+273)^4-(W620+273)^4)</f>
        <v>0</v>
      </c>
      <c r="AF620">
        <f>U620+AE620+AC620+AD620</f>
        <v>0</v>
      </c>
      <c r="AG620">
        <f>BN620*AU620*(BI620-BH620*(1000-AU620*BK620)/(1000-AU620*BJ620))/(100*BB620)</f>
        <v>0</v>
      </c>
      <c r="AH620">
        <f>1000*BN620*AU620*(BJ620-BK620)/(100*BB620*(1000-AU620*BJ620))</f>
        <v>0</v>
      </c>
      <c r="AI620">
        <f>(AJ620 - AK620 - BO620*1E3/(8.314*(BQ620+273.15)) * AM620/BN620 * AL620) * BN620/(100*BB620) * (1000 - BK620)/1000</f>
        <v>0</v>
      </c>
      <c r="AJ620">
        <v>668.129458442011</v>
      </c>
      <c r="AK620">
        <v>626.200551515151</v>
      </c>
      <c r="AL620">
        <v>3.28419185530102</v>
      </c>
      <c r="AM620">
        <v>66.950256890022</v>
      </c>
      <c r="AN620">
        <f>(AP620 - AO620 + BO620*1E3/(8.314*(BQ620+273.15)) * AR620/BN620 * AQ620) * BN620/(100*BB620) * 1000/(1000 - AP620)</f>
        <v>0</v>
      </c>
      <c r="AO620">
        <v>21.1134772844711</v>
      </c>
      <c r="AP620">
        <v>24.7892454545455</v>
      </c>
      <c r="AQ620">
        <v>-2.20355206947872e-05</v>
      </c>
      <c r="AR620">
        <v>78.8929793979058</v>
      </c>
      <c r="AS620">
        <v>98</v>
      </c>
      <c r="AT620">
        <v>20</v>
      </c>
      <c r="AU620">
        <f>IF(AS620*$H$13&gt;=AW620,1.0,(AW620/(AW620-AS620*$H$13)))</f>
        <v>0</v>
      </c>
      <c r="AV620">
        <f>(AU620-1)*100</f>
        <v>0</v>
      </c>
      <c r="AW620">
        <f>MAX(0,($B$13+$C$13*BV620)/(1+$D$13*BV620)*BO620/(BQ620+273)*$E$13)</f>
        <v>0</v>
      </c>
      <c r="AX620">
        <f>$B$11*BW620+$C$11*BX620+$F$11*CI620*(1-CL620)</f>
        <v>0</v>
      </c>
      <c r="AY620">
        <f>AX620*AZ620</f>
        <v>0</v>
      </c>
      <c r="AZ620">
        <f>($B$11*$D$9+$C$11*$D$9+$F$11*((CV620+CN620)/MAX(CV620+CN620+CW620, 0.1)*$I$9+CW620/MAX(CV620+CN620+CW620, 0.1)*$J$9))/($B$11+$C$11+$F$11)</f>
        <v>0</v>
      </c>
      <c r="BA620">
        <f>($B$11*$K$9+$C$11*$K$9+$F$11*((CV620+CN620)/MAX(CV620+CN620+CW620, 0.1)*$P$9+CW620/MAX(CV620+CN620+CW620, 0.1)*$Q$9))/($B$11+$C$11+$F$11)</f>
        <v>0</v>
      </c>
      <c r="BB620">
        <v>2.18</v>
      </c>
      <c r="BC620">
        <v>0.5</v>
      </c>
      <c r="BD620" t="s">
        <v>355</v>
      </c>
      <c r="BE620">
        <v>2</v>
      </c>
      <c r="BF620" t="b">
        <v>1</v>
      </c>
      <c r="BG620">
        <v>1656183239.21429</v>
      </c>
      <c r="BH620">
        <v>587.195714285714</v>
      </c>
      <c r="BI620">
        <v>639.170214285714</v>
      </c>
      <c r="BJ620">
        <v>24.8133107142857</v>
      </c>
      <c r="BK620">
        <v>21.1346785714286</v>
      </c>
      <c r="BL620">
        <v>583.198678571429</v>
      </c>
      <c r="BM620">
        <v>24.56905</v>
      </c>
      <c r="BN620">
        <v>500.021285714286</v>
      </c>
      <c r="BO620">
        <v>76.2961607142857</v>
      </c>
      <c r="BP620">
        <v>0.100027942857143</v>
      </c>
      <c r="BQ620">
        <v>27.9627678571429</v>
      </c>
      <c r="BR620">
        <v>28.5438464285714</v>
      </c>
      <c r="BS620">
        <v>999.9</v>
      </c>
      <c r="BT620">
        <v>0</v>
      </c>
      <c r="BU620">
        <v>0</v>
      </c>
      <c r="BV620">
        <v>10003.5635714286</v>
      </c>
      <c r="BW620">
        <v>0</v>
      </c>
      <c r="BX620">
        <v>948.582464285714</v>
      </c>
      <c r="BY620">
        <v>-51.974525</v>
      </c>
      <c r="BZ620">
        <v>602.1365</v>
      </c>
      <c r="CA620">
        <v>652.970214285714</v>
      </c>
      <c r="CB620">
        <v>3.67862821428571</v>
      </c>
      <c r="CC620">
        <v>639.170214285714</v>
      </c>
      <c r="CD620">
        <v>21.1346785714286</v>
      </c>
      <c r="CE620">
        <v>1.89316</v>
      </c>
      <c r="CF620">
        <v>1.61249464285714</v>
      </c>
      <c r="CG620">
        <v>16.5779821428571</v>
      </c>
      <c r="CH620">
        <v>14.0787214285714</v>
      </c>
      <c r="CI620">
        <v>2000.01607142857</v>
      </c>
      <c r="CJ620">
        <v>0.980001</v>
      </c>
      <c r="CK620">
        <v>0.0199993</v>
      </c>
      <c r="CL620">
        <v>0</v>
      </c>
      <c r="CM620">
        <v>2.51275357142857</v>
      </c>
      <c r="CN620">
        <v>0</v>
      </c>
      <c r="CO620">
        <v>6176.12571428571</v>
      </c>
      <c r="CP620">
        <v>16705.5571428571</v>
      </c>
      <c r="CQ620">
        <v>48.2721428571429</v>
      </c>
      <c r="CR620">
        <v>50.482</v>
      </c>
      <c r="CS620">
        <v>49.31425</v>
      </c>
      <c r="CT620">
        <v>48.56875</v>
      </c>
      <c r="CU620">
        <v>47.625</v>
      </c>
      <c r="CV620">
        <v>1960.01607142857</v>
      </c>
      <c r="CW620">
        <v>40</v>
      </c>
      <c r="CX620">
        <v>0</v>
      </c>
      <c r="CY620">
        <v>1656183246</v>
      </c>
      <c r="CZ620">
        <v>0</v>
      </c>
      <c r="DA620">
        <v>1656181403.6</v>
      </c>
      <c r="DB620" t="s">
        <v>1498</v>
      </c>
      <c r="DC620">
        <v>1656181403.6</v>
      </c>
      <c r="DD620">
        <v>1656181398.1</v>
      </c>
      <c r="DE620">
        <v>1</v>
      </c>
      <c r="DF620">
        <v>2.342</v>
      </c>
      <c r="DG620">
        <v>0.193</v>
      </c>
      <c r="DH620">
        <v>3.724</v>
      </c>
      <c r="DI620">
        <v>0.244</v>
      </c>
      <c r="DJ620">
        <v>420</v>
      </c>
      <c r="DK620">
        <v>22</v>
      </c>
      <c r="DL620">
        <v>0.28</v>
      </c>
      <c r="DM620">
        <v>0.02</v>
      </c>
      <c r="DN620">
        <v>-51.4846275</v>
      </c>
      <c r="DO620">
        <v>-8.3306555347092</v>
      </c>
      <c r="DP620">
        <v>0.826550272816935</v>
      </c>
      <c r="DQ620">
        <v>0</v>
      </c>
      <c r="DR620">
        <v>3.66917825</v>
      </c>
      <c r="DS620">
        <v>0.159484390243905</v>
      </c>
      <c r="DT620">
        <v>0.0154355754488617</v>
      </c>
      <c r="DU620">
        <v>0</v>
      </c>
      <c r="DV620">
        <v>0</v>
      </c>
      <c r="DW620">
        <v>2</v>
      </c>
      <c r="DX620" t="s">
        <v>357</v>
      </c>
      <c r="DY620">
        <v>2.78075</v>
      </c>
      <c r="DZ620">
        <v>2.71674</v>
      </c>
      <c r="EA620">
        <v>0.099374</v>
      </c>
      <c r="EB620">
        <v>0.105683</v>
      </c>
      <c r="EC620">
        <v>0.0873244</v>
      </c>
      <c r="ED620">
        <v>0.0777582</v>
      </c>
      <c r="EE620">
        <v>24862.5</v>
      </c>
      <c r="EF620">
        <v>21498.9</v>
      </c>
      <c r="EG620">
        <v>24759.3</v>
      </c>
      <c r="EH620">
        <v>23454.8</v>
      </c>
      <c r="EI620">
        <v>38687.8</v>
      </c>
      <c r="EJ620">
        <v>35867</v>
      </c>
      <c r="EK620">
        <v>44892.3</v>
      </c>
      <c r="EL620">
        <v>41927.8</v>
      </c>
      <c r="EM620">
        <v>1.50127</v>
      </c>
      <c r="EN620">
        <v>2.02555</v>
      </c>
      <c r="EO620">
        <v>-0.0301898</v>
      </c>
      <c r="EP620">
        <v>0</v>
      </c>
      <c r="EQ620">
        <v>29.0334</v>
      </c>
      <c r="ER620">
        <v>999.9</v>
      </c>
      <c r="ES620">
        <v>21.475</v>
      </c>
      <c r="ET620">
        <v>44.011</v>
      </c>
      <c r="EU620">
        <v>25.7777</v>
      </c>
      <c r="EV620">
        <v>53.4594</v>
      </c>
      <c r="EW620">
        <v>33.0489</v>
      </c>
      <c r="EX620">
        <v>2</v>
      </c>
      <c r="EY620">
        <v>0.782848</v>
      </c>
      <c r="EZ620">
        <v>6.55859</v>
      </c>
      <c r="FA620">
        <v>20.1217</v>
      </c>
      <c r="FB620">
        <v>5.23092</v>
      </c>
      <c r="FC620">
        <v>11.9969</v>
      </c>
      <c r="FD620">
        <v>4.95505</v>
      </c>
      <c r="FE620">
        <v>3.30395</v>
      </c>
      <c r="FF620">
        <v>9999</v>
      </c>
      <c r="FG620">
        <v>314.6</v>
      </c>
      <c r="FH620">
        <v>4035</v>
      </c>
      <c r="FI620">
        <v>9999</v>
      </c>
      <c r="FJ620">
        <v>1.86812</v>
      </c>
      <c r="FK620">
        <v>1.86397</v>
      </c>
      <c r="FL620">
        <v>1.87126</v>
      </c>
      <c r="FM620">
        <v>1.86257</v>
      </c>
      <c r="FN620">
        <v>1.86186</v>
      </c>
      <c r="FO620">
        <v>1.86813</v>
      </c>
      <c r="FP620">
        <v>1.85836</v>
      </c>
      <c r="FQ620">
        <v>1.86448</v>
      </c>
      <c r="FR620">
        <v>5</v>
      </c>
      <c r="FS620">
        <v>0</v>
      </c>
      <c r="FT620">
        <v>0</v>
      </c>
      <c r="FU620">
        <v>0</v>
      </c>
      <c r="FV620" t="s">
        <v>358</v>
      </c>
      <c r="FW620" t="s">
        <v>359</v>
      </c>
      <c r="FX620" t="s">
        <v>360</v>
      </c>
      <c r="FY620" t="s">
        <v>360</v>
      </c>
      <c r="FZ620" t="s">
        <v>360</v>
      </c>
      <c r="GA620" t="s">
        <v>360</v>
      </c>
      <c r="GB620">
        <v>0</v>
      </c>
      <c r="GC620">
        <v>100</v>
      </c>
      <c r="GD620">
        <v>100</v>
      </c>
      <c r="GE620">
        <v>4.035</v>
      </c>
      <c r="GF620">
        <v>0.2442</v>
      </c>
      <c r="GG620">
        <v>2.73719946232396</v>
      </c>
      <c r="GH620">
        <v>0.00311535208462502</v>
      </c>
      <c r="GI620">
        <v>-2.16445174003142e-06</v>
      </c>
      <c r="GJ620">
        <v>9.0383515404126e-10</v>
      </c>
      <c r="GK620">
        <v>0.244264999999999</v>
      </c>
      <c r="GL620">
        <v>0</v>
      </c>
      <c r="GM620">
        <v>0</v>
      </c>
      <c r="GN620">
        <v>0</v>
      </c>
      <c r="GO620">
        <v>18</v>
      </c>
      <c r="GP620">
        <v>2154</v>
      </c>
      <c r="GQ620">
        <v>2</v>
      </c>
      <c r="GR620">
        <v>17</v>
      </c>
      <c r="GS620">
        <v>30.7</v>
      </c>
      <c r="GT620">
        <v>30.8</v>
      </c>
      <c r="GU620">
        <v>1.97021</v>
      </c>
      <c r="GV620">
        <v>2.41577</v>
      </c>
      <c r="GW620">
        <v>1.99829</v>
      </c>
      <c r="GX620">
        <v>2.65381</v>
      </c>
      <c r="GY620">
        <v>2.09351</v>
      </c>
      <c r="GZ620">
        <v>2.41089</v>
      </c>
      <c r="HA620">
        <v>47.4516</v>
      </c>
      <c r="HB620">
        <v>13.2915</v>
      </c>
      <c r="HC620">
        <v>18</v>
      </c>
      <c r="HD620">
        <v>329.094</v>
      </c>
      <c r="HE620">
        <v>668.704</v>
      </c>
      <c r="HF620">
        <v>22.9954</v>
      </c>
      <c r="HG620">
        <v>37.1611</v>
      </c>
      <c r="HH620">
        <v>29.9989</v>
      </c>
      <c r="HI620">
        <v>37.0345</v>
      </c>
      <c r="HJ620">
        <v>37.0365</v>
      </c>
      <c r="HK620">
        <v>39.4676</v>
      </c>
      <c r="HL620">
        <v>0</v>
      </c>
      <c r="HM620">
        <v>0</v>
      </c>
      <c r="HN620">
        <v>23</v>
      </c>
      <c r="HO620">
        <v>689.071</v>
      </c>
      <c r="HP620">
        <v>21.6161</v>
      </c>
      <c r="HQ620">
        <v>94.9131</v>
      </c>
      <c r="HR620">
        <v>98.5008</v>
      </c>
    </row>
    <row r="621" spans="1:226">
      <c r="A621">
        <v>605</v>
      </c>
      <c r="B621">
        <v>1656183252</v>
      </c>
      <c r="C621">
        <v>13455.5</v>
      </c>
      <c r="D621" t="s">
        <v>1575</v>
      </c>
      <c r="E621" t="s">
        <v>1576</v>
      </c>
      <c r="F621">
        <v>5</v>
      </c>
      <c r="G621" t="s">
        <v>1497</v>
      </c>
      <c r="H621" t="s">
        <v>354</v>
      </c>
      <c r="I621">
        <v>1656183244.5</v>
      </c>
      <c r="J621">
        <f>(K621)/1000</f>
        <v>0</v>
      </c>
      <c r="K621">
        <f>IF(BF621, AN621, AH621)</f>
        <v>0</v>
      </c>
      <c r="L621">
        <f>IF(BF621, AI621, AG621)</f>
        <v>0</v>
      </c>
      <c r="M621">
        <f>BH621 - IF(AU621&gt;1, L621*BB621*100.0/(AW621*BV621), 0)</f>
        <v>0</v>
      </c>
      <c r="N621">
        <f>((T621-J621/2)*M621-L621)/(T621+J621/2)</f>
        <v>0</v>
      </c>
      <c r="O621">
        <f>N621*(BO621+BP621)/1000.0</f>
        <v>0</v>
      </c>
      <c r="P621">
        <f>(BH621 - IF(AU621&gt;1, L621*BB621*100.0/(AW621*BV621), 0))*(BO621+BP621)/1000.0</f>
        <v>0</v>
      </c>
      <c r="Q621">
        <f>2.0/((1/S621-1/R621)+SIGN(S621)*SQRT((1/S621-1/R621)*(1/S621-1/R621) + 4*BC621/((BC621+1)*(BC621+1))*(2*1/S621*1/R621-1/R621*1/R621)))</f>
        <v>0</v>
      </c>
      <c r="R621">
        <f>IF(LEFT(BD621,1)&lt;&gt;"0",IF(LEFT(BD621,1)="1",3.0,BE621),$D$5+$E$5*(BV621*BO621/($K$5*1000))+$F$5*(BV621*BO621/($K$5*1000))*MAX(MIN(BB621,$J$5),$I$5)*MAX(MIN(BB621,$J$5),$I$5)+$G$5*MAX(MIN(BB621,$J$5),$I$5)*(BV621*BO621/($K$5*1000))+$H$5*(BV621*BO621/($K$5*1000))*(BV621*BO621/($K$5*1000)))</f>
        <v>0</v>
      </c>
      <c r="S621">
        <f>J621*(1000-(1000*0.61365*exp(17.502*W621/(240.97+W621))/(BO621+BP621)+BJ621)/2)/(1000*0.61365*exp(17.502*W621/(240.97+W621))/(BO621+BP621)-BJ621)</f>
        <v>0</v>
      </c>
      <c r="T621">
        <f>1/((BC621+1)/(Q621/1.6)+1/(R621/1.37)) + BC621/((BC621+1)/(Q621/1.6) + BC621/(R621/1.37))</f>
        <v>0</v>
      </c>
      <c r="U621">
        <f>(AX621*BA621)</f>
        <v>0</v>
      </c>
      <c r="V621">
        <f>(BQ621+(U621+2*0.95*5.67E-8*(((BQ621+$B$7)+273)^4-(BQ621+273)^4)-44100*J621)/(1.84*29.3*R621+8*0.95*5.67E-8*(BQ621+273)^3))</f>
        <v>0</v>
      </c>
      <c r="W621">
        <f>($C$7*BR621+$D$7*BS621+$E$7*V621)</f>
        <v>0</v>
      </c>
      <c r="X621">
        <f>0.61365*exp(17.502*W621/(240.97+W621))</f>
        <v>0</v>
      </c>
      <c r="Y621">
        <f>(Z621/AA621*100)</f>
        <v>0</v>
      </c>
      <c r="Z621">
        <f>BJ621*(BO621+BP621)/1000</f>
        <v>0</v>
      </c>
      <c r="AA621">
        <f>0.61365*exp(17.502*BQ621/(240.97+BQ621))</f>
        <v>0</v>
      </c>
      <c r="AB621">
        <f>(X621-BJ621*(BO621+BP621)/1000)</f>
        <v>0</v>
      </c>
      <c r="AC621">
        <f>(-J621*44100)</f>
        <v>0</v>
      </c>
      <c r="AD621">
        <f>2*29.3*R621*0.92*(BQ621-W621)</f>
        <v>0</v>
      </c>
      <c r="AE621">
        <f>2*0.95*5.67E-8*(((BQ621+$B$7)+273)^4-(W621+273)^4)</f>
        <v>0</v>
      </c>
      <c r="AF621">
        <f>U621+AE621+AC621+AD621</f>
        <v>0</v>
      </c>
      <c r="AG621">
        <f>BN621*AU621*(BI621-BH621*(1000-AU621*BK621)/(1000-AU621*BJ621))/(100*BB621)</f>
        <v>0</v>
      </c>
      <c r="AH621">
        <f>1000*BN621*AU621*(BJ621-BK621)/(100*BB621*(1000-AU621*BJ621))</f>
        <v>0</v>
      </c>
      <c r="AI621">
        <f>(AJ621 - AK621 - BO621*1E3/(8.314*(BQ621+273.15)) * AM621/BN621 * AL621) * BN621/(100*BB621) * (1000 - BK621)/1000</f>
        <v>0</v>
      </c>
      <c r="AJ621">
        <v>685.594396337864</v>
      </c>
      <c r="AK621">
        <v>642.891296969697</v>
      </c>
      <c r="AL621">
        <v>3.3354095467009</v>
      </c>
      <c r="AM621">
        <v>66.950256890022</v>
      </c>
      <c r="AN621">
        <f>(AP621 - AO621 + BO621*1E3/(8.314*(BQ621+273.15)) * AR621/BN621 * AQ621) * BN621/(100*BB621) * 1000/(1000 - AP621)</f>
        <v>0</v>
      </c>
      <c r="AO621">
        <v>21.0856418099847</v>
      </c>
      <c r="AP621">
        <v>24.7655811188811</v>
      </c>
      <c r="AQ621">
        <v>-0.00577191596104048</v>
      </c>
      <c r="AR621">
        <v>78.8929793979058</v>
      </c>
      <c r="AS621">
        <v>98</v>
      </c>
      <c r="AT621">
        <v>20</v>
      </c>
      <c r="AU621">
        <f>IF(AS621*$H$13&gt;=AW621,1.0,(AW621/(AW621-AS621*$H$13)))</f>
        <v>0</v>
      </c>
      <c r="AV621">
        <f>(AU621-1)*100</f>
        <v>0</v>
      </c>
      <c r="AW621">
        <f>MAX(0,($B$13+$C$13*BV621)/(1+$D$13*BV621)*BO621/(BQ621+273)*$E$13)</f>
        <v>0</v>
      </c>
      <c r="AX621">
        <f>$B$11*BW621+$C$11*BX621+$F$11*CI621*(1-CL621)</f>
        <v>0</v>
      </c>
      <c r="AY621">
        <f>AX621*AZ621</f>
        <v>0</v>
      </c>
      <c r="AZ621">
        <f>($B$11*$D$9+$C$11*$D$9+$F$11*((CV621+CN621)/MAX(CV621+CN621+CW621, 0.1)*$I$9+CW621/MAX(CV621+CN621+CW621, 0.1)*$J$9))/($B$11+$C$11+$F$11)</f>
        <v>0</v>
      </c>
      <c r="BA621">
        <f>($B$11*$K$9+$C$11*$K$9+$F$11*((CV621+CN621)/MAX(CV621+CN621+CW621, 0.1)*$P$9+CW621/MAX(CV621+CN621+CW621, 0.1)*$Q$9))/($B$11+$C$11+$F$11)</f>
        <v>0</v>
      </c>
      <c r="BB621">
        <v>2.18</v>
      </c>
      <c r="BC621">
        <v>0.5</v>
      </c>
      <c r="BD621" t="s">
        <v>355</v>
      </c>
      <c r="BE621">
        <v>2</v>
      </c>
      <c r="BF621" t="b">
        <v>1</v>
      </c>
      <c r="BG621">
        <v>1656183244.5</v>
      </c>
      <c r="BH621">
        <v>604.293962962963</v>
      </c>
      <c r="BI621">
        <v>657.019037037037</v>
      </c>
      <c r="BJ621">
        <v>24.7945444444444</v>
      </c>
      <c r="BK621">
        <v>21.1061</v>
      </c>
      <c r="BL621">
        <v>600.271185185185</v>
      </c>
      <c r="BM621">
        <v>24.5502777777778</v>
      </c>
      <c r="BN621">
        <v>500.020962962963</v>
      </c>
      <c r="BO621">
        <v>76.2958037037037</v>
      </c>
      <c r="BP621">
        <v>0.100026781481482</v>
      </c>
      <c r="BQ621">
        <v>27.9567925925926</v>
      </c>
      <c r="BR621">
        <v>28.5399</v>
      </c>
      <c r="BS621">
        <v>999.9</v>
      </c>
      <c r="BT621">
        <v>0</v>
      </c>
      <c r="BU621">
        <v>0</v>
      </c>
      <c r="BV621">
        <v>9997.12777777778</v>
      </c>
      <c r="BW621">
        <v>0</v>
      </c>
      <c r="BX621">
        <v>938.606851851852</v>
      </c>
      <c r="BY621">
        <v>-52.7250703703704</v>
      </c>
      <c r="BZ621">
        <v>619.657814814815</v>
      </c>
      <c r="CA621">
        <v>671.184814814815</v>
      </c>
      <c r="CB621">
        <v>3.68844259259259</v>
      </c>
      <c r="CC621">
        <v>657.019037037037</v>
      </c>
      <c r="CD621">
        <v>21.1061</v>
      </c>
      <c r="CE621">
        <v>1.89171888888889</v>
      </c>
      <c r="CF621">
        <v>1.61030666666667</v>
      </c>
      <c r="CG621">
        <v>16.5660037037037</v>
      </c>
      <c r="CH621">
        <v>14.0577814814815</v>
      </c>
      <c r="CI621">
        <v>2000.01296296296</v>
      </c>
      <c r="CJ621">
        <v>0.980000666666667</v>
      </c>
      <c r="CK621">
        <v>0.0199996444444444</v>
      </c>
      <c r="CL621">
        <v>0</v>
      </c>
      <c r="CM621">
        <v>2.5433</v>
      </c>
      <c r="CN621">
        <v>0</v>
      </c>
      <c r="CO621">
        <v>6181.78925925926</v>
      </c>
      <c r="CP621">
        <v>16705.5185185185</v>
      </c>
      <c r="CQ621">
        <v>48.25</v>
      </c>
      <c r="CR621">
        <v>50.4603333333333</v>
      </c>
      <c r="CS621">
        <v>49.312</v>
      </c>
      <c r="CT621">
        <v>48.562</v>
      </c>
      <c r="CU621">
        <v>47.625</v>
      </c>
      <c r="CV621">
        <v>1960.01296296296</v>
      </c>
      <c r="CW621">
        <v>40</v>
      </c>
      <c r="CX621">
        <v>0</v>
      </c>
      <c r="CY621">
        <v>1656183251.4</v>
      </c>
      <c r="CZ621">
        <v>0</v>
      </c>
      <c r="DA621">
        <v>1656181403.6</v>
      </c>
      <c r="DB621" t="s">
        <v>1498</v>
      </c>
      <c r="DC621">
        <v>1656181403.6</v>
      </c>
      <c r="DD621">
        <v>1656181398.1</v>
      </c>
      <c r="DE621">
        <v>1</v>
      </c>
      <c r="DF621">
        <v>2.342</v>
      </c>
      <c r="DG621">
        <v>0.193</v>
      </c>
      <c r="DH621">
        <v>3.724</v>
      </c>
      <c r="DI621">
        <v>0.244</v>
      </c>
      <c r="DJ621">
        <v>420</v>
      </c>
      <c r="DK621">
        <v>22</v>
      </c>
      <c r="DL621">
        <v>0.28</v>
      </c>
      <c r="DM621">
        <v>0.02</v>
      </c>
      <c r="DN621">
        <v>-52.19514</v>
      </c>
      <c r="DO621">
        <v>-9.14000150093805</v>
      </c>
      <c r="DP621">
        <v>0.904114660261629</v>
      </c>
      <c r="DQ621">
        <v>0</v>
      </c>
      <c r="DR621">
        <v>3.680785</v>
      </c>
      <c r="DS621">
        <v>0.12851414634146</v>
      </c>
      <c r="DT621">
        <v>0.0127092914830057</v>
      </c>
      <c r="DU621">
        <v>0</v>
      </c>
      <c r="DV621">
        <v>0</v>
      </c>
      <c r="DW621">
        <v>2</v>
      </c>
      <c r="DX621" t="s">
        <v>357</v>
      </c>
      <c r="DY621">
        <v>2.78064</v>
      </c>
      <c r="DZ621">
        <v>2.71632</v>
      </c>
      <c r="EA621">
        <v>0.101241</v>
      </c>
      <c r="EB621">
        <v>0.107449</v>
      </c>
      <c r="EC621">
        <v>0.0872665</v>
      </c>
      <c r="ED621">
        <v>0.0776953</v>
      </c>
      <c r="EE621">
        <v>24812.1</v>
      </c>
      <c r="EF621">
        <v>21457.1</v>
      </c>
      <c r="EG621">
        <v>24760.4</v>
      </c>
      <c r="EH621">
        <v>23455.6</v>
      </c>
      <c r="EI621">
        <v>38691.7</v>
      </c>
      <c r="EJ621">
        <v>35870.6</v>
      </c>
      <c r="EK621">
        <v>44893.9</v>
      </c>
      <c r="EL621">
        <v>41929.1</v>
      </c>
      <c r="EM621">
        <v>1.50145</v>
      </c>
      <c r="EN621">
        <v>2.02588</v>
      </c>
      <c r="EO621">
        <v>-0.0289381</v>
      </c>
      <c r="EP621">
        <v>0</v>
      </c>
      <c r="EQ621">
        <v>29.0233</v>
      </c>
      <c r="ER621">
        <v>999.9</v>
      </c>
      <c r="ES621">
        <v>21.475</v>
      </c>
      <c r="ET621">
        <v>44.031</v>
      </c>
      <c r="EU621">
        <v>25.8028</v>
      </c>
      <c r="EV621">
        <v>53.7994</v>
      </c>
      <c r="EW621">
        <v>33.0649</v>
      </c>
      <c r="EX621">
        <v>2</v>
      </c>
      <c r="EY621">
        <v>0.712993</v>
      </c>
      <c r="EZ621">
        <v>6.57765</v>
      </c>
      <c r="FA621">
        <v>20.1225</v>
      </c>
      <c r="FB621">
        <v>5.23047</v>
      </c>
      <c r="FC621">
        <v>11.9971</v>
      </c>
      <c r="FD621">
        <v>4.95505</v>
      </c>
      <c r="FE621">
        <v>3.30393</v>
      </c>
      <c r="FF621">
        <v>9999</v>
      </c>
      <c r="FG621">
        <v>314.6</v>
      </c>
      <c r="FH621">
        <v>4035.3</v>
      </c>
      <c r="FI621">
        <v>9999</v>
      </c>
      <c r="FJ621">
        <v>1.86813</v>
      </c>
      <c r="FK621">
        <v>1.86396</v>
      </c>
      <c r="FL621">
        <v>1.87126</v>
      </c>
      <c r="FM621">
        <v>1.86254</v>
      </c>
      <c r="FN621">
        <v>1.86188</v>
      </c>
      <c r="FO621">
        <v>1.86813</v>
      </c>
      <c r="FP621">
        <v>1.85835</v>
      </c>
      <c r="FQ621">
        <v>1.86447</v>
      </c>
      <c r="FR621">
        <v>5</v>
      </c>
      <c r="FS621">
        <v>0</v>
      </c>
      <c r="FT621">
        <v>0</v>
      </c>
      <c r="FU621">
        <v>0</v>
      </c>
      <c r="FV621" t="s">
        <v>358</v>
      </c>
      <c r="FW621" t="s">
        <v>359</v>
      </c>
      <c r="FX621" t="s">
        <v>360</v>
      </c>
      <c r="FY621" t="s">
        <v>360</v>
      </c>
      <c r="FZ621" t="s">
        <v>360</v>
      </c>
      <c r="GA621" t="s">
        <v>360</v>
      </c>
      <c r="GB621">
        <v>0</v>
      </c>
      <c r="GC621">
        <v>100</v>
      </c>
      <c r="GD621">
        <v>100</v>
      </c>
      <c r="GE621">
        <v>4.059</v>
      </c>
      <c r="GF621">
        <v>0.2442</v>
      </c>
      <c r="GG621">
        <v>2.73719946232396</v>
      </c>
      <c r="GH621">
        <v>0.00311535208462502</v>
      </c>
      <c r="GI621">
        <v>-2.16445174003142e-06</v>
      </c>
      <c r="GJ621">
        <v>9.0383515404126e-10</v>
      </c>
      <c r="GK621">
        <v>0.244264999999999</v>
      </c>
      <c r="GL621">
        <v>0</v>
      </c>
      <c r="GM621">
        <v>0</v>
      </c>
      <c r="GN621">
        <v>0</v>
      </c>
      <c r="GO621">
        <v>18</v>
      </c>
      <c r="GP621">
        <v>2154</v>
      </c>
      <c r="GQ621">
        <v>2</v>
      </c>
      <c r="GR621">
        <v>17</v>
      </c>
      <c r="GS621">
        <v>30.8</v>
      </c>
      <c r="GT621">
        <v>30.9</v>
      </c>
      <c r="GU621">
        <v>2.00684</v>
      </c>
      <c r="GV621">
        <v>2.42432</v>
      </c>
      <c r="GW621">
        <v>1.99829</v>
      </c>
      <c r="GX621">
        <v>2.65381</v>
      </c>
      <c r="GY621">
        <v>2.09351</v>
      </c>
      <c r="GZ621">
        <v>2.34497</v>
      </c>
      <c r="HA621">
        <v>47.4516</v>
      </c>
      <c r="HB621">
        <v>13.2827</v>
      </c>
      <c r="HC621">
        <v>18</v>
      </c>
      <c r="HD621">
        <v>329.131</v>
      </c>
      <c r="HE621">
        <v>668.872</v>
      </c>
      <c r="HF621">
        <v>22.9952</v>
      </c>
      <c r="HG621">
        <v>37.1497</v>
      </c>
      <c r="HH621">
        <v>29.9987</v>
      </c>
      <c r="HI621">
        <v>37.0234</v>
      </c>
      <c r="HJ621">
        <v>37.0251</v>
      </c>
      <c r="HK621">
        <v>40.1798</v>
      </c>
      <c r="HL621">
        <v>0</v>
      </c>
      <c r="HM621">
        <v>0</v>
      </c>
      <c r="HN621">
        <v>23</v>
      </c>
      <c r="HO621">
        <v>709.294</v>
      </c>
      <c r="HP621">
        <v>21.6277</v>
      </c>
      <c r="HQ621">
        <v>94.9167</v>
      </c>
      <c r="HR621">
        <v>98.5037</v>
      </c>
    </row>
    <row r="622" spans="1:226">
      <c r="A622">
        <v>606</v>
      </c>
      <c r="B622">
        <v>1656183257</v>
      </c>
      <c r="C622">
        <v>13460.5</v>
      </c>
      <c r="D622" t="s">
        <v>1577</v>
      </c>
      <c r="E622" t="s">
        <v>1578</v>
      </c>
      <c r="F622">
        <v>5</v>
      </c>
      <c r="G622" t="s">
        <v>1497</v>
      </c>
      <c r="H622" t="s">
        <v>354</v>
      </c>
      <c r="I622">
        <v>1656183249.21429</v>
      </c>
      <c r="J622">
        <f>(K622)/1000</f>
        <v>0</v>
      </c>
      <c r="K622">
        <f>IF(BF622, AN622, AH622)</f>
        <v>0</v>
      </c>
      <c r="L622">
        <f>IF(BF622, AI622, AG622)</f>
        <v>0</v>
      </c>
      <c r="M622">
        <f>BH622 - IF(AU622&gt;1, L622*BB622*100.0/(AW622*BV622), 0)</f>
        <v>0</v>
      </c>
      <c r="N622">
        <f>((T622-J622/2)*M622-L622)/(T622+J622/2)</f>
        <v>0</v>
      </c>
      <c r="O622">
        <f>N622*(BO622+BP622)/1000.0</f>
        <v>0</v>
      </c>
      <c r="P622">
        <f>(BH622 - IF(AU622&gt;1, L622*BB622*100.0/(AW622*BV622), 0))*(BO622+BP622)/1000.0</f>
        <v>0</v>
      </c>
      <c r="Q622">
        <f>2.0/((1/S622-1/R622)+SIGN(S622)*SQRT((1/S622-1/R622)*(1/S622-1/R622) + 4*BC622/((BC622+1)*(BC622+1))*(2*1/S622*1/R622-1/R622*1/R622)))</f>
        <v>0</v>
      </c>
      <c r="R622">
        <f>IF(LEFT(BD622,1)&lt;&gt;"0",IF(LEFT(BD622,1)="1",3.0,BE622),$D$5+$E$5*(BV622*BO622/($K$5*1000))+$F$5*(BV622*BO622/($K$5*1000))*MAX(MIN(BB622,$J$5),$I$5)*MAX(MIN(BB622,$J$5),$I$5)+$G$5*MAX(MIN(BB622,$J$5),$I$5)*(BV622*BO622/($K$5*1000))+$H$5*(BV622*BO622/($K$5*1000))*(BV622*BO622/($K$5*1000)))</f>
        <v>0</v>
      </c>
      <c r="S622">
        <f>J622*(1000-(1000*0.61365*exp(17.502*W622/(240.97+W622))/(BO622+BP622)+BJ622)/2)/(1000*0.61365*exp(17.502*W622/(240.97+W622))/(BO622+BP622)-BJ622)</f>
        <v>0</v>
      </c>
      <c r="T622">
        <f>1/((BC622+1)/(Q622/1.6)+1/(R622/1.37)) + BC622/((BC622+1)/(Q622/1.6) + BC622/(R622/1.37))</f>
        <v>0</v>
      </c>
      <c r="U622">
        <f>(AX622*BA622)</f>
        <v>0</v>
      </c>
      <c r="V622">
        <f>(BQ622+(U622+2*0.95*5.67E-8*(((BQ622+$B$7)+273)^4-(BQ622+273)^4)-44100*J622)/(1.84*29.3*R622+8*0.95*5.67E-8*(BQ622+273)^3))</f>
        <v>0</v>
      </c>
      <c r="W622">
        <f>($C$7*BR622+$D$7*BS622+$E$7*V622)</f>
        <v>0</v>
      </c>
      <c r="X622">
        <f>0.61365*exp(17.502*W622/(240.97+W622))</f>
        <v>0</v>
      </c>
      <c r="Y622">
        <f>(Z622/AA622*100)</f>
        <v>0</v>
      </c>
      <c r="Z622">
        <f>BJ622*(BO622+BP622)/1000</f>
        <v>0</v>
      </c>
      <c r="AA622">
        <f>0.61365*exp(17.502*BQ622/(240.97+BQ622))</f>
        <v>0</v>
      </c>
      <c r="AB622">
        <f>(X622-BJ622*(BO622+BP622)/1000)</f>
        <v>0</v>
      </c>
      <c r="AC622">
        <f>(-J622*44100)</f>
        <v>0</v>
      </c>
      <c r="AD622">
        <f>2*29.3*R622*0.92*(BQ622-W622)</f>
        <v>0</v>
      </c>
      <c r="AE622">
        <f>2*0.95*5.67E-8*(((BQ622+$B$7)+273)^4-(W622+273)^4)</f>
        <v>0</v>
      </c>
      <c r="AF622">
        <f>U622+AE622+AC622+AD622</f>
        <v>0</v>
      </c>
      <c r="AG622">
        <f>BN622*AU622*(BI622-BH622*(1000-AU622*BK622)/(1000-AU622*BJ622))/(100*BB622)</f>
        <v>0</v>
      </c>
      <c r="AH622">
        <f>1000*BN622*AU622*(BJ622-BK622)/(100*BB622*(1000-AU622*BJ622))</f>
        <v>0</v>
      </c>
      <c r="AI622">
        <f>(AJ622 - AK622 - BO622*1E3/(8.314*(BQ622+273.15)) * AM622/BN622 * AL622) * BN622/(100*BB622) * (1000 - BK622)/1000</f>
        <v>0</v>
      </c>
      <c r="AJ622">
        <v>701.978285603811</v>
      </c>
      <c r="AK622">
        <v>659.214896969697</v>
      </c>
      <c r="AL622">
        <v>3.2656092355166</v>
      </c>
      <c r="AM622">
        <v>66.950256890022</v>
      </c>
      <c r="AN622">
        <f>(AP622 - AO622 + BO622*1E3/(8.314*(BQ622+273.15)) * AR622/BN622 * AQ622) * BN622/(100*BB622) * 1000/(1000 - AP622)</f>
        <v>0</v>
      </c>
      <c r="AO622">
        <v>21.0611730556438</v>
      </c>
      <c r="AP622">
        <v>24.7465391608392</v>
      </c>
      <c r="AQ622">
        <v>-0.00141179045680063</v>
      </c>
      <c r="AR622">
        <v>78.8929793979058</v>
      </c>
      <c r="AS622">
        <v>99</v>
      </c>
      <c r="AT622">
        <v>20</v>
      </c>
      <c r="AU622">
        <f>IF(AS622*$H$13&gt;=AW622,1.0,(AW622/(AW622-AS622*$H$13)))</f>
        <v>0</v>
      </c>
      <c r="AV622">
        <f>(AU622-1)*100</f>
        <v>0</v>
      </c>
      <c r="AW622">
        <f>MAX(0,($B$13+$C$13*BV622)/(1+$D$13*BV622)*BO622/(BQ622+273)*$E$13)</f>
        <v>0</v>
      </c>
      <c r="AX622">
        <f>$B$11*BW622+$C$11*BX622+$F$11*CI622*(1-CL622)</f>
        <v>0</v>
      </c>
      <c r="AY622">
        <f>AX622*AZ622</f>
        <v>0</v>
      </c>
      <c r="AZ622">
        <f>($B$11*$D$9+$C$11*$D$9+$F$11*((CV622+CN622)/MAX(CV622+CN622+CW622, 0.1)*$I$9+CW622/MAX(CV622+CN622+CW622, 0.1)*$J$9))/($B$11+$C$11+$F$11)</f>
        <v>0</v>
      </c>
      <c r="BA622">
        <f>($B$11*$K$9+$C$11*$K$9+$F$11*((CV622+CN622)/MAX(CV622+CN622+CW622, 0.1)*$P$9+CW622/MAX(CV622+CN622+CW622, 0.1)*$Q$9))/($B$11+$C$11+$F$11)</f>
        <v>0</v>
      </c>
      <c r="BB622">
        <v>2.18</v>
      </c>
      <c r="BC622">
        <v>0.5</v>
      </c>
      <c r="BD622" t="s">
        <v>355</v>
      </c>
      <c r="BE622">
        <v>2</v>
      </c>
      <c r="BF622" t="b">
        <v>1</v>
      </c>
      <c r="BG622">
        <v>1656183249.21429</v>
      </c>
      <c r="BH622">
        <v>619.492678571429</v>
      </c>
      <c r="BI622">
        <v>672.658035714286</v>
      </c>
      <c r="BJ622">
        <v>24.7758357142857</v>
      </c>
      <c r="BK622">
        <v>21.0802392857143</v>
      </c>
      <c r="BL622">
        <v>615.447392857143</v>
      </c>
      <c r="BM622">
        <v>24.531575</v>
      </c>
      <c r="BN622">
        <v>500.011071428571</v>
      </c>
      <c r="BO622">
        <v>76.295125</v>
      </c>
      <c r="BP622">
        <v>0.100005521428571</v>
      </c>
      <c r="BQ622">
        <v>27.9509392857143</v>
      </c>
      <c r="BR622">
        <v>28.5411821428571</v>
      </c>
      <c r="BS622">
        <v>999.9</v>
      </c>
      <c r="BT622">
        <v>0</v>
      </c>
      <c r="BU622">
        <v>0</v>
      </c>
      <c r="BV622">
        <v>9996.33714285714</v>
      </c>
      <c r="BW622">
        <v>0</v>
      </c>
      <c r="BX622">
        <v>922.805964285714</v>
      </c>
      <c r="BY622">
        <v>-53.1653357142857</v>
      </c>
      <c r="BZ622">
        <v>635.230821428571</v>
      </c>
      <c r="CA622">
        <v>687.142857142857</v>
      </c>
      <c r="CB622">
        <v>3.69560321428571</v>
      </c>
      <c r="CC622">
        <v>672.658035714286</v>
      </c>
      <c r="CD622">
        <v>21.0802392857143</v>
      </c>
      <c r="CE622">
        <v>1.89027571428571</v>
      </c>
      <c r="CF622">
        <v>1.60831892857143</v>
      </c>
      <c r="CG622">
        <v>16.554</v>
      </c>
      <c r="CH622">
        <v>14.0387357142857</v>
      </c>
      <c r="CI622">
        <v>2000.00928571429</v>
      </c>
      <c r="CJ622">
        <v>0.980000357142857</v>
      </c>
      <c r="CK622">
        <v>0.0199999642857143</v>
      </c>
      <c r="CL622">
        <v>0</v>
      </c>
      <c r="CM622">
        <v>2.53914642857143</v>
      </c>
      <c r="CN622">
        <v>0</v>
      </c>
      <c r="CO622">
        <v>6188.79857142857</v>
      </c>
      <c r="CP622">
        <v>16705.4785714286</v>
      </c>
      <c r="CQ622">
        <v>48.25</v>
      </c>
      <c r="CR622">
        <v>50.4415</v>
      </c>
      <c r="CS622">
        <v>49.3031428571429</v>
      </c>
      <c r="CT622">
        <v>48.5531428571429</v>
      </c>
      <c r="CU622">
        <v>47.6115</v>
      </c>
      <c r="CV622">
        <v>1960.00928571429</v>
      </c>
      <c r="CW622">
        <v>40</v>
      </c>
      <c r="CX622">
        <v>0</v>
      </c>
      <c r="CY622">
        <v>1656183256.2</v>
      </c>
      <c r="CZ622">
        <v>0</v>
      </c>
      <c r="DA622">
        <v>1656181403.6</v>
      </c>
      <c r="DB622" t="s">
        <v>1498</v>
      </c>
      <c r="DC622">
        <v>1656181403.6</v>
      </c>
      <c r="DD622">
        <v>1656181398.1</v>
      </c>
      <c r="DE622">
        <v>1</v>
      </c>
      <c r="DF622">
        <v>2.342</v>
      </c>
      <c r="DG622">
        <v>0.193</v>
      </c>
      <c r="DH622">
        <v>3.724</v>
      </c>
      <c r="DI622">
        <v>0.244</v>
      </c>
      <c r="DJ622">
        <v>420</v>
      </c>
      <c r="DK622">
        <v>22</v>
      </c>
      <c r="DL622">
        <v>0.28</v>
      </c>
      <c r="DM622">
        <v>0.02</v>
      </c>
      <c r="DN622">
        <v>-52.797625</v>
      </c>
      <c r="DO622">
        <v>-6.11077148217637</v>
      </c>
      <c r="DP622">
        <v>0.634528570968243</v>
      </c>
      <c r="DQ622">
        <v>0</v>
      </c>
      <c r="DR622">
        <v>3.6896885</v>
      </c>
      <c r="DS622">
        <v>0.0904378986866725</v>
      </c>
      <c r="DT622">
        <v>0.00912584750858788</v>
      </c>
      <c r="DU622">
        <v>1</v>
      </c>
      <c r="DV622">
        <v>1</v>
      </c>
      <c r="DW622">
        <v>2</v>
      </c>
      <c r="DX622" t="s">
        <v>375</v>
      </c>
      <c r="DY622">
        <v>2.78063</v>
      </c>
      <c r="DZ622">
        <v>2.71633</v>
      </c>
      <c r="EA622">
        <v>0.103046</v>
      </c>
      <c r="EB622">
        <v>0.109234</v>
      </c>
      <c r="EC622">
        <v>0.0872208</v>
      </c>
      <c r="ED622">
        <v>0.0776203</v>
      </c>
      <c r="EE622">
        <v>24763.1</v>
      </c>
      <c r="EF622">
        <v>21414.6</v>
      </c>
      <c r="EG622">
        <v>24761.2</v>
      </c>
      <c r="EH622">
        <v>23455.9</v>
      </c>
      <c r="EI622">
        <v>38694.7</v>
      </c>
      <c r="EJ622">
        <v>35874.6</v>
      </c>
      <c r="EK622">
        <v>44895.1</v>
      </c>
      <c r="EL622">
        <v>41930.3</v>
      </c>
      <c r="EM622">
        <v>1.50098</v>
      </c>
      <c r="EN622">
        <v>2.02597</v>
      </c>
      <c r="EO622">
        <v>-0.0292994</v>
      </c>
      <c r="EP622">
        <v>0</v>
      </c>
      <c r="EQ622">
        <v>29.0109</v>
      </c>
      <c r="ER622">
        <v>999.9</v>
      </c>
      <c r="ES622">
        <v>21.45</v>
      </c>
      <c r="ET622">
        <v>44.011</v>
      </c>
      <c r="EU622">
        <v>25.7469</v>
      </c>
      <c r="EV622">
        <v>53.8694</v>
      </c>
      <c r="EW622">
        <v>32.9728</v>
      </c>
      <c r="EX622">
        <v>2</v>
      </c>
      <c r="EY622">
        <v>0.780102</v>
      </c>
      <c r="EZ622">
        <v>6.51394</v>
      </c>
      <c r="FA622">
        <v>20.1232</v>
      </c>
      <c r="FB622">
        <v>5.22957</v>
      </c>
      <c r="FC622">
        <v>11.9972</v>
      </c>
      <c r="FD622">
        <v>4.9552</v>
      </c>
      <c r="FE622">
        <v>3.30395</v>
      </c>
      <c r="FF622">
        <v>9999</v>
      </c>
      <c r="FG622">
        <v>314.6</v>
      </c>
      <c r="FH622">
        <v>4035.3</v>
      </c>
      <c r="FI622">
        <v>9999</v>
      </c>
      <c r="FJ622">
        <v>1.86813</v>
      </c>
      <c r="FK622">
        <v>1.86394</v>
      </c>
      <c r="FL622">
        <v>1.87125</v>
      </c>
      <c r="FM622">
        <v>1.86254</v>
      </c>
      <c r="FN622">
        <v>1.86187</v>
      </c>
      <c r="FO622">
        <v>1.86813</v>
      </c>
      <c r="FP622">
        <v>1.85834</v>
      </c>
      <c r="FQ622">
        <v>1.86447</v>
      </c>
      <c r="FR622">
        <v>5</v>
      </c>
      <c r="FS622">
        <v>0</v>
      </c>
      <c r="FT622">
        <v>0</v>
      </c>
      <c r="FU622">
        <v>0</v>
      </c>
      <c r="FV622" t="s">
        <v>358</v>
      </c>
      <c r="FW622" t="s">
        <v>359</v>
      </c>
      <c r="FX622" t="s">
        <v>360</v>
      </c>
      <c r="FY622" t="s">
        <v>360</v>
      </c>
      <c r="FZ622" t="s">
        <v>360</v>
      </c>
      <c r="GA622" t="s">
        <v>360</v>
      </c>
      <c r="GB622">
        <v>0</v>
      </c>
      <c r="GC622">
        <v>100</v>
      </c>
      <c r="GD622">
        <v>100</v>
      </c>
      <c r="GE622">
        <v>4.082</v>
      </c>
      <c r="GF622">
        <v>0.2443</v>
      </c>
      <c r="GG622">
        <v>2.73719946232396</v>
      </c>
      <c r="GH622">
        <v>0.00311535208462502</v>
      </c>
      <c r="GI622">
        <v>-2.16445174003142e-06</v>
      </c>
      <c r="GJ622">
        <v>9.0383515404126e-10</v>
      </c>
      <c r="GK622">
        <v>0.244264999999999</v>
      </c>
      <c r="GL622">
        <v>0</v>
      </c>
      <c r="GM622">
        <v>0</v>
      </c>
      <c r="GN622">
        <v>0</v>
      </c>
      <c r="GO622">
        <v>18</v>
      </c>
      <c r="GP622">
        <v>2154</v>
      </c>
      <c r="GQ622">
        <v>2</v>
      </c>
      <c r="GR622">
        <v>17</v>
      </c>
      <c r="GS622">
        <v>30.9</v>
      </c>
      <c r="GT622">
        <v>31</v>
      </c>
      <c r="GU622">
        <v>2.04712</v>
      </c>
      <c r="GV622">
        <v>2.43286</v>
      </c>
      <c r="GW622">
        <v>1.99829</v>
      </c>
      <c r="GX622">
        <v>2.65381</v>
      </c>
      <c r="GY622">
        <v>2.09351</v>
      </c>
      <c r="GZ622">
        <v>2.38525</v>
      </c>
      <c r="HA622">
        <v>47.4516</v>
      </c>
      <c r="HB622">
        <v>13.2827</v>
      </c>
      <c r="HC622">
        <v>18</v>
      </c>
      <c r="HD622">
        <v>328.846</v>
      </c>
      <c r="HE622">
        <v>668.853</v>
      </c>
      <c r="HF622">
        <v>22.9952</v>
      </c>
      <c r="HG622">
        <v>37.1366</v>
      </c>
      <c r="HH622">
        <v>29.9989</v>
      </c>
      <c r="HI622">
        <v>37.0121</v>
      </c>
      <c r="HJ622">
        <v>37.0148</v>
      </c>
      <c r="HK622">
        <v>40.9824</v>
      </c>
      <c r="HL622">
        <v>0</v>
      </c>
      <c r="HM622">
        <v>0</v>
      </c>
      <c r="HN622">
        <v>23</v>
      </c>
      <c r="HO622">
        <v>722.871</v>
      </c>
      <c r="HP622">
        <v>21.6487</v>
      </c>
      <c r="HQ622">
        <v>94.9194</v>
      </c>
      <c r="HR622">
        <v>98.5062</v>
      </c>
    </row>
    <row r="623" spans="1:226">
      <c r="A623">
        <v>607</v>
      </c>
      <c r="B623">
        <v>1656183262</v>
      </c>
      <c r="C623">
        <v>13465.5</v>
      </c>
      <c r="D623" t="s">
        <v>1579</v>
      </c>
      <c r="E623" t="s">
        <v>1580</v>
      </c>
      <c r="F623">
        <v>5</v>
      </c>
      <c r="G623" t="s">
        <v>1497</v>
      </c>
      <c r="H623" t="s">
        <v>354</v>
      </c>
      <c r="I623">
        <v>1656183254.5</v>
      </c>
      <c r="J623">
        <f>(K623)/1000</f>
        <v>0</v>
      </c>
      <c r="K623">
        <f>IF(BF623, AN623, AH623)</f>
        <v>0</v>
      </c>
      <c r="L623">
        <f>IF(BF623, AI623, AG623)</f>
        <v>0</v>
      </c>
      <c r="M623">
        <f>BH623 - IF(AU623&gt;1, L623*BB623*100.0/(AW623*BV623), 0)</f>
        <v>0</v>
      </c>
      <c r="N623">
        <f>((T623-J623/2)*M623-L623)/(T623+J623/2)</f>
        <v>0</v>
      </c>
      <c r="O623">
        <f>N623*(BO623+BP623)/1000.0</f>
        <v>0</v>
      </c>
      <c r="P623">
        <f>(BH623 - IF(AU623&gt;1, L623*BB623*100.0/(AW623*BV623), 0))*(BO623+BP623)/1000.0</f>
        <v>0</v>
      </c>
      <c r="Q623">
        <f>2.0/((1/S623-1/R623)+SIGN(S623)*SQRT((1/S623-1/R623)*(1/S623-1/R623) + 4*BC623/((BC623+1)*(BC623+1))*(2*1/S623*1/R623-1/R623*1/R623)))</f>
        <v>0</v>
      </c>
      <c r="R623">
        <f>IF(LEFT(BD623,1)&lt;&gt;"0",IF(LEFT(BD623,1)="1",3.0,BE623),$D$5+$E$5*(BV623*BO623/($K$5*1000))+$F$5*(BV623*BO623/($K$5*1000))*MAX(MIN(BB623,$J$5),$I$5)*MAX(MIN(BB623,$J$5),$I$5)+$G$5*MAX(MIN(BB623,$J$5),$I$5)*(BV623*BO623/($K$5*1000))+$H$5*(BV623*BO623/($K$5*1000))*(BV623*BO623/($K$5*1000)))</f>
        <v>0</v>
      </c>
      <c r="S623">
        <f>J623*(1000-(1000*0.61365*exp(17.502*W623/(240.97+W623))/(BO623+BP623)+BJ623)/2)/(1000*0.61365*exp(17.502*W623/(240.97+W623))/(BO623+BP623)-BJ623)</f>
        <v>0</v>
      </c>
      <c r="T623">
        <f>1/((BC623+1)/(Q623/1.6)+1/(R623/1.37)) + BC623/((BC623+1)/(Q623/1.6) + BC623/(R623/1.37))</f>
        <v>0</v>
      </c>
      <c r="U623">
        <f>(AX623*BA623)</f>
        <v>0</v>
      </c>
      <c r="V623">
        <f>(BQ623+(U623+2*0.95*5.67E-8*(((BQ623+$B$7)+273)^4-(BQ623+273)^4)-44100*J623)/(1.84*29.3*R623+8*0.95*5.67E-8*(BQ623+273)^3))</f>
        <v>0</v>
      </c>
      <c r="W623">
        <f>($C$7*BR623+$D$7*BS623+$E$7*V623)</f>
        <v>0</v>
      </c>
      <c r="X623">
        <f>0.61365*exp(17.502*W623/(240.97+W623))</f>
        <v>0</v>
      </c>
      <c r="Y623">
        <f>(Z623/AA623*100)</f>
        <v>0</v>
      </c>
      <c r="Z623">
        <f>BJ623*(BO623+BP623)/1000</f>
        <v>0</v>
      </c>
      <c r="AA623">
        <f>0.61365*exp(17.502*BQ623/(240.97+BQ623))</f>
        <v>0</v>
      </c>
      <c r="AB623">
        <f>(X623-BJ623*(BO623+BP623)/1000)</f>
        <v>0</v>
      </c>
      <c r="AC623">
        <f>(-J623*44100)</f>
        <v>0</v>
      </c>
      <c r="AD623">
        <f>2*29.3*R623*0.92*(BQ623-W623)</f>
        <v>0</v>
      </c>
      <c r="AE623">
        <f>2*0.95*5.67E-8*(((BQ623+$B$7)+273)^4-(W623+273)^4)</f>
        <v>0</v>
      </c>
      <c r="AF623">
        <f>U623+AE623+AC623+AD623</f>
        <v>0</v>
      </c>
      <c r="AG623">
        <f>BN623*AU623*(BI623-BH623*(1000-AU623*BK623)/(1000-AU623*BJ623))/(100*BB623)</f>
        <v>0</v>
      </c>
      <c r="AH623">
        <f>1000*BN623*AU623*(BJ623-BK623)/(100*BB623*(1000-AU623*BJ623))</f>
        <v>0</v>
      </c>
      <c r="AI623">
        <f>(AJ623 - AK623 - BO623*1E3/(8.314*(BQ623+273.15)) * AM623/BN623 * AL623) * BN623/(100*BB623) * (1000 - BK623)/1000</f>
        <v>0</v>
      </c>
      <c r="AJ623">
        <v>718.867258674375</v>
      </c>
      <c r="AK623">
        <v>675.428496969697</v>
      </c>
      <c r="AL623">
        <v>3.24173070852964</v>
      </c>
      <c r="AM623">
        <v>66.950256890022</v>
      </c>
      <c r="AN623">
        <f>(AP623 - AO623 + BO623*1E3/(8.314*(BQ623+273.15)) * AR623/BN623 * AQ623) * BN623/(100*BB623) * 1000/(1000 - AP623)</f>
        <v>0</v>
      </c>
      <c r="AO623">
        <v>21.0329642706642</v>
      </c>
      <c r="AP623">
        <v>24.717234965035</v>
      </c>
      <c r="AQ623">
        <v>-0.00531307435132029</v>
      </c>
      <c r="AR623">
        <v>78.8929793979058</v>
      </c>
      <c r="AS623">
        <v>98</v>
      </c>
      <c r="AT623">
        <v>20</v>
      </c>
      <c r="AU623">
        <f>IF(AS623*$H$13&gt;=AW623,1.0,(AW623/(AW623-AS623*$H$13)))</f>
        <v>0</v>
      </c>
      <c r="AV623">
        <f>(AU623-1)*100</f>
        <v>0</v>
      </c>
      <c r="AW623">
        <f>MAX(0,($B$13+$C$13*BV623)/(1+$D$13*BV623)*BO623/(BQ623+273)*$E$13)</f>
        <v>0</v>
      </c>
      <c r="AX623">
        <f>$B$11*BW623+$C$11*BX623+$F$11*CI623*(1-CL623)</f>
        <v>0</v>
      </c>
      <c r="AY623">
        <f>AX623*AZ623</f>
        <v>0</v>
      </c>
      <c r="AZ623">
        <f>($B$11*$D$9+$C$11*$D$9+$F$11*((CV623+CN623)/MAX(CV623+CN623+CW623, 0.1)*$I$9+CW623/MAX(CV623+CN623+CW623, 0.1)*$J$9))/($B$11+$C$11+$F$11)</f>
        <v>0</v>
      </c>
      <c r="BA623">
        <f>($B$11*$K$9+$C$11*$K$9+$F$11*((CV623+CN623)/MAX(CV623+CN623+CW623, 0.1)*$P$9+CW623/MAX(CV623+CN623+CW623, 0.1)*$Q$9))/($B$11+$C$11+$F$11)</f>
        <v>0</v>
      </c>
      <c r="BB623">
        <v>2.18</v>
      </c>
      <c r="BC623">
        <v>0.5</v>
      </c>
      <c r="BD623" t="s">
        <v>355</v>
      </c>
      <c r="BE623">
        <v>2</v>
      </c>
      <c r="BF623" t="b">
        <v>1</v>
      </c>
      <c r="BG623">
        <v>1656183254.5</v>
      </c>
      <c r="BH623">
        <v>636.465814814815</v>
      </c>
      <c r="BI623">
        <v>690.150333333333</v>
      </c>
      <c r="BJ623">
        <v>24.7527185185185</v>
      </c>
      <c r="BK623">
        <v>21.0522777777778</v>
      </c>
      <c r="BL623">
        <v>632.395592592593</v>
      </c>
      <c r="BM623">
        <v>24.5084518518519</v>
      </c>
      <c r="BN623">
        <v>500.003296296296</v>
      </c>
      <c r="BO623">
        <v>76.2945703703704</v>
      </c>
      <c r="BP623">
        <v>0.100006548148148</v>
      </c>
      <c r="BQ623">
        <v>27.9431111111111</v>
      </c>
      <c r="BR623">
        <v>28.5364444444444</v>
      </c>
      <c r="BS623">
        <v>999.9</v>
      </c>
      <c r="BT623">
        <v>0</v>
      </c>
      <c r="BU623">
        <v>0</v>
      </c>
      <c r="BV623">
        <v>9992.08296296296</v>
      </c>
      <c r="BW623">
        <v>0</v>
      </c>
      <c r="BX623">
        <v>906.142111111111</v>
      </c>
      <c r="BY623">
        <v>-53.684562962963</v>
      </c>
      <c r="BZ623">
        <v>652.619703703704</v>
      </c>
      <c r="CA623">
        <v>704.991740740741</v>
      </c>
      <c r="CB623">
        <v>3.70044555555556</v>
      </c>
      <c r="CC623">
        <v>690.150333333333</v>
      </c>
      <c r="CD623">
        <v>21.0522777777778</v>
      </c>
      <c r="CE623">
        <v>1.88849777777778</v>
      </c>
      <c r="CF623">
        <v>1.60617407407407</v>
      </c>
      <c r="CG623">
        <v>16.5392111111111</v>
      </c>
      <c r="CH623">
        <v>14.0181555555556</v>
      </c>
      <c r="CI623">
        <v>1999.99111111111</v>
      </c>
      <c r="CJ623">
        <v>0.979999666666666</v>
      </c>
      <c r="CK623">
        <v>0.0200006777777778</v>
      </c>
      <c r="CL623">
        <v>0</v>
      </c>
      <c r="CM623">
        <v>2.53633333333333</v>
      </c>
      <c r="CN623">
        <v>0</v>
      </c>
      <c r="CO623">
        <v>6200.06407407407</v>
      </c>
      <c r="CP623">
        <v>16705.3222222222</v>
      </c>
      <c r="CQ623">
        <v>48.229</v>
      </c>
      <c r="CR623">
        <v>50.4324074074074</v>
      </c>
      <c r="CS623">
        <v>49.2821481481481</v>
      </c>
      <c r="CT623">
        <v>48.5321481481481</v>
      </c>
      <c r="CU623">
        <v>47.59</v>
      </c>
      <c r="CV623">
        <v>1959.99037037037</v>
      </c>
      <c r="CW623">
        <v>40.0007407407407</v>
      </c>
      <c r="CX623">
        <v>0</v>
      </c>
      <c r="CY623">
        <v>1656183261</v>
      </c>
      <c r="CZ623">
        <v>0</v>
      </c>
      <c r="DA623">
        <v>1656181403.6</v>
      </c>
      <c r="DB623" t="s">
        <v>1498</v>
      </c>
      <c r="DC623">
        <v>1656181403.6</v>
      </c>
      <c r="DD623">
        <v>1656181398.1</v>
      </c>
      <c r="DE623">
        <v>1</v>
      </c>
      <c r="DF623">
        <v>2.342</v>
      </c>
      <c r="DG623">
        <v>0.193</v>
      </c>
      <c r="DH623">
        <v>3.724</v>
      </c>
      <c r="DI623">
        <v>0.244</v>
      </c>
      <c r="DJ623">
        <v>420</v>
      </c>
      <c r="DK623">
        <v>22</v>
      </c>
      <c r="DL623">
        <v>0.28</v>
      </c>
      <c r="DM623">
        <v>0.02</v>
      </c>
      <c r="DN623">
        <v>-53.41998</v>
      </c>
      <c r="DO623">
        <v>-5.5063654784239</v>
      </c>
      <c r="DP623">
        <v>0.574295970384609</v>
      </c>
      <c r="DQ623">
        <v>0</v>
      </c>
      <c r="DR623">
        <v>3.6981265</v>
      </c>
      <c r="DS623">
        <v>0.0570556097560883</v>
      </c>
      <c r="DT623">
        <v>0.00597635446990887</v>
      </c>
      <c r="DU623">
        <v>1</v>
      </c>
      <c r="DV623">
        <v>1</v>
      </c>
      <c r="DW623">
        <v>2</v>
      </c>
      <c r="DX623" t="s">
        <v>375</v>
      </c>
      <c r="DY623">
        <v>2.78096</v>
      </c>
      <c r="DZ623">
        <v>2.71647</v>
      </c>
      <c r="EA623">
        <v>0.104821</v>
      </c>
      <c r="EB623">
        <v>0.111024</v>
      </c>
      <c r="EC623">
        <v>0.0871491</v>
      </c>
      <c r="ED623">
        <v>0.0775591</v>
      </c>
      <c r="EE623">
        <v>24714.7</v>
      </c>
      <c r="EF623">
        <v>21372.6</v>
      </c>
      <c r="EG623">
        <v>24761.8</v>
      </c>
      <c r="EH623">
        <v>23457.1</v>
      </c>
      <c r="EI623">
        <v>38698.5</v>
      </c>
      <c r="EJ623">
        <v>35878.5</v>
      </c>
      <c r="EK623">
        <v>44896</v>
      </c>
      <c r="EL623">
        <v>41932</v>
      </c>
      <c r="EM623">
        <v>1.50183</v>
      </c>
      <c r="EN623">
        <v>2.02618</v>
      </c>
      <c r="EO623">
        <v>-0.0295229</v>
      </c>
      <c r="EP623">
        <v>0</v>
      </c>
      <c r="EQ623">
        <v>28.996</v>
      </c>
      <c r="ER623">
        <v>999.9</v>
      </c>
      <c r="ES623">
        <v>21.45</v>
      </c>
      <c r="ET623">
        <v>44.001</v>
      </c>
      <c r="EU623">
        <v>25.7323</v>
      </c>
      <c r="EV623">
        <v>53.5494</v>
      </c>
      <c r="EW623">
        <v>33.0449</v>
      </c>
      <c r="EX623">
        <v>2</v>
      </c>
      <c r="EY623">
        <v>0.778813</v>
      </c>
      <c r="EZ623">
        <v>6.47928</v>
      </c>
      <c r="FA623">
        <v>20.1244</v>
      </c>
      <c r="FB623">
        <v>5.22942</v>
      </c>
      <c r="FC623">
        <v>11.9968</v>
      </c>
      <c r="FD623">
        <v>4.95505</v>
      </c>
      <c r="FE623">
        <v>3.3039</v>
      </c>
      <c r="FF623">
        <v>9999</v>
      </c>
      <c r="FG623">
        <v>314.6</v>
      </c>
      <c r="FH623">
        <v>4035.6</v>
      </c>
      <c r="FI623">
        <v>9999</v>
      </c>
      <c r="FJ623">
        <v>1.86813</v>
      </c>
      <c r="FK623">
        <v>1.86398</v>
      </c>
      <c r="FL623">
        <v>1.87129</v>
      </c>
      <c r="FM623">
        <v>1.86252</v>
      </c>
      <c r="FN623">
        <v>1.86188</v>
      </c>
      <c r="FO623">
        <v>1.86813</v>
      </c>
      <c r="FP623">
        <v>1.85836</v>
      </c>
      <c r="FQ623">
        <v>1.86447</v>
      </c>
      <c r="FR623">
        <v>5</v>
      </c>
      <c r="FS623">
        <v>0</v>
      </c>
      <c r="FT623">
        <v>0</v>
      </c>
      <c r="FU623">
        <v>0</v>
      </c>
      <c r="FV623" t="s">
        <v>358</v>
      </c>
      <c r="FW623" t="s">
        <v>359</v>
      </c>
      <c r="FX623" t="s">
        <v>360</v>
      </c>
      <c r="FY623" t="s">
        <v>360</v>
      </c>
      <c r="FZ623" t="s">
        <v>360</v>
      </c>
      <c r="GA623" t="s">
        <v>360</v>
      </c>
      <c r="GB623">
        <v>0</v>
      </c>
      <c r="GC623">
        <v>100</v>
      </c>
      <c r="GD623">
        <v>100</v>
      </c>
      <c r="GE623">
        <v>4.105</v>
      </c>
      <c r="GF623">
        <v>0.2443</v>
      </c>
      <c r="GG623">
        <v>2.73719946232396</v>
      </c>
      <c r="GH623">
        <v>0.00311535208462502</v>
      </c>
      <c r="GI623">
        <v>-2.16445174003142e-06</v>
      </c>
      <c r="GJ623">
        <v>9.0383515404126e-10</v>
      </c>
      <c r="GK623">
        <v>0.244264999999999</v>
      </c>
      <c r="GL623">
        <v>0</v>
      </c>
      <c r="GM623">
        <v>0</v>
      </c>
      <c r="GN623">
        <v>0</v>
      </c>
      <c r="GO623">
        <v>18</v>
      </c>
      <c r="GP623">
        <v>2154</v>
      </c>
      <c r="GQ623">
        <v>2</v>
      </c>
      <c r="GR623">
        <v>17</v>
      </c>
      <c r="GS623">
        <v>31</v>
      </c>
      <c r="GT623">
        <v>31.1</v>
      </c>
      <c r="GU623">
        <v>2.08374</v>
      </c>
      <c r="GV623">
        <v>2.41455</v>
      </c>
      <c r="GW623">
        <v>1.99829</v>
      </c>
      <c r="GX623">
        <v>2.65503</v>
      </c>
      <c r="GY623">
        <v>2.09351</v>
      </c>
      <c r="GZ623">
        <v>2.45117</v>
      </c>
      <c r="HA623">
        <v>47.4216</v>
      </c>
      <c r="HB623">
        <v>13.2915</v>
      </c>
      <c r="HC623">
        <v>18</v>
      </c>
      <c r="HD623">
        <v>329.221</v>
      </c>
      <c r="HE623">
        <v>668.919</v>
      </c>
      <c r="HF623">
        <v>22.9933</v>
      </c>
      <c r="HG623">
        <v>37.1243</v>
      </c>
      <c r="HH623">
        <v>29.9988</v>
      </c>
      <c r="HI623">
        <v>37.0017</v>
      </c>
      <c r="HJ623">
        <v>37.0042</v>
      </c>
      <c r="HK623">
        <v>41.7173</v>
      </c>
      <c r="HL623">
        <v>0</v>
      </c>
      <c r="HM623">
        <v>0</v>
      </c>
      <c r="HN623">
        <v>23</v>
      </c>
      <c r="HO623">
        <v>743.022</v>
      </c>
      <c r="HP623">
        <v>21.6868</v>
      </c>
      <c r="HQ623">
        <v>94.9216</v>
      </c>
      <c r="HR623">
        <v>98.5105</v>
      </c>
    </row>
    <row r="624" spans="1:226">
      <c r="A624">
        <v>608</v>
      </c>
      <c r="B624">
        <v>1656183267</v>
      </c>
      <c r="C624">
        <v>13470.5</v>
      </c>
      <c r="D624" t="s">
        <v>1581</v>
      </c>
      <c r="E624" t="s">
        <v>1582</v>
      </c>
      <c r="F624">
        <v>5</v>
      </c>
      <c r="G624" t="s">
        <v>1497</v>
      </c>
      <c r="H624" t="s">
        <v>354</v>
      </c>
      <c r="I624">
        <v>1656183259.21429</v>
      </c>
      <c r="J624">
        <f>(K624)/1000</f>
        <v>0</v>
      </c>
      <c r="K624">
        <f>IF(BF624, AN624, AH624)</f>
        <v>0</v>
      </c>
      <c r="L624">
        <f>IF(BF624, AI624, AG624)</f>
        <v>0</v>
      </c>
      <c r="M624">
        <f>BH624 - IF(AU624&gt;1, L624*BB624*100.0/(AW624*BV624), 0)</f>
        <v>0</v>
      </c>
      <c r="N624">
        <f>((T624-J624/2)*M624-L624)/(T624+J624/2)</f>
        <v>0</v>
      </c>
      <c r="O624">
        <f>N624*(BO624+BP624)/1000.0</f>
        <v>0</v>
      </c>
      <c r="P624">
        <f>(BH624 - IF(AU624&gt;1, L624*BB624*100.0/(AW624*BV624), 0))*(BO624+BP624)/1000.0</f>
        <v>0</v>
      </c>
      <c r="Q624">
        <f>2.0/((1/S624-1/R624)+SIGN(S624)*SQRT((1/S624-1/R624)*(1/S624-1/R624) + 4*BC624/((BC624+1)*(BC624+1))*(2*1/S624*1/R624-1/R624*1/R624)))</f>
        <v>0</v>
      </c>
      <c r="R624">
        <f>IF(LEFT(BD624,1)&lt;&gt;"0",IF(LEFT(BD624,1)="1",3.0,BE624),$D$5+$E$5*(BV624*BO624/($K$5*1000))+$F$5*(BV624*BO624/($K$5*1000))*MAX(MIN(BB624,$J$5),$I$5)*MAX(MIN(BB624,$J$5),$I$5)+$G$5*MAX(MIN(BB624,$J$5),$I$5)*(BV624*BO624/($K$5*1000))+$H$5*(BV624*BO624/($K$5*1000))*(BV624*BO624/($K$5*1000)))</f>
        <v>0</v>
      </c>
      <c r="S624">
        <f>J624*(1000-(1000*0.61365*exp(17.502*W624/(240.97+W624))/(BO624+BP624)+BJ624)/2)/(1000*0.61365*exp(17.502*W624/(240.97+W624))/(BO624+BP624)-BJ624)</f>
        <v>0</v>
      </c>
      <c r="T624">
        <f>1/((BC624+1)/(Q624/1.6)+1/(R624/1.37)) + BC624/((BC624+1)/(Q624/1.6) + BC624/(R624/1.37))</f>
        <v>0</v>
      </c>
      <c r="U624">
        <f>(AX624*BA624)</f>
        <v>0</v>
      </c>
      <c r="V624">
        <f>(BQ624+(U624+2*0.95*5.67E-8*(((BQ624+$B$7)+273)^4-(BQ624+273)^4)-44100*J624)/(1.84*29.3*R624+8*0.95*5.67E-8*(BQ624+273)^3))</f>
        <v>0</v>
      </c>
      <c r="W624">
        <f>($C$7*BR624+$D$7*BS624+$E$7*V624)</f>
        <v>0</v>
      </c>
      <c r="X624">
        <f>0.61365*exp(17.502*W624/(240.97+W624))</f>
        <v>0</v>
      </c>
      <c r="Y624">
        <f>(Z624/AA624*100)</f>
        <v>0</v>
      </c>
      <c r="Z624">
        <f>BJ624*(BO624+BP624)/1000</f>
        <v>0</v>
      </c>
      <c r="AA624">
        <f>0.61365*exp(17.502*BQ624/(240.97+BQ624))</f>
        <v>0</v>
      </c>
      <c r="AB624">
        <f>(X624-BJ624*(BO624+BP624)/1000)</f>
        <v>0</v>
      </c>
      <c r="AC624">
        <f>(-J624*44100)</f>
        <v>0</v>
      </c>
      <c r="AD624">
        <f>2*29.3*R624*0.92*(BQ624-W624)</f>
        <v>0</v>
      </c>
      <c r="AE624">
        <f>2*0.95*5.67E-8*(((BQ624+$B$7)+273)^4-(W624+273)^4)</f>
        <v>0</v>
      </c>
      <c r="AF624">
        <f>U624+AE624+AC624+AD624</f>
        <v>0</v>
      </c>
      <c r="AG624">
        <f>BN624*AU624*(BI624-BH624*(1000-AU624*BK624)/(1000-AU624*BJ624))/(100*BB624)</f>
        <v>0</v>
      </c>
      <c r="AH624">
        <f>1000*BN624*AU624*(BJ624-BK624)/(100*BB624*(1000-AU624*BJ624))</f>
        <v>0</v>
      </c>
      <c r="AI624">
        <f>(AJ624 - AK624 - BO624*1E3/(8.314*(BQ624+273.15)) * AM624/BN624 * AL624) * BN624/(100*BB624) * (1000 - BK624)/1000</f>
        <v>0</v>
      </c>
      <c r="AJ624">
        <v>736.058210655058</v>
      </c>
      <c r="AK624">
        <v>691.976812121212</v>
      </c>
      <c r="AL624">
        <v>3.32965904692845</v>
      </c>
      <c r="AM624">
        <v>66.950256890022</v>
      </c>
      <c r="AN624">
        <f>(AP624 - AO624 + BO624*1E3/(8.314*(BQ624+273.15)) * AR624/BN624 * AQ624) * BN624/(100*BB624) * 1000/(1000 - AP624)</f>
        <v>0</v>
      </c>
      <c r="AO624">
        <v>21.008524807879</v>
      </c>
      <c r="AP624">
        <v>24.6984006993007</v>
      </c>
      <c r="AQ624">
        <v>-0.00299074026915254</v>
      </c>
      <c r="AR624">
        <v>78.8929793979058</v>
      </c>
      <c r="AS624">
        <v>98</v>
      </c>
      <c r="AT624">
        <v>20</v>
      </c>
      <c r="AU624">
        <f>IF(AS624*$H$13&gt;=AW624,1.0,(AW624/(AW624-AS624*$H$13)))</f>
        <v>0</v>
      </c>
      <c r="AV624">
        <f>(AU624-1)*100</f>
        <v>0</v>
      </c>
      <c r="AW624">
        <f>MAX(0,($B$13+$C$13*BV624)/(1+$D$13*BV624)*BO624/(BQ624+273)*$E$13)</f>
        <v>0</v>
      </c>
      <c r="AX624">
        <f>$B$11*BW624+$C$11*BX624+$F$11*CI624*(1-CL624)</f>
        <v>0</v>
      </c>
      <c r="AY624">
        <f>AX624*AZ624</f>
        <v>0</v>
      </c>
      <c r="AZ624">
        <f>($B$11*$D$9+$C$11*$D$9+$F$11*((CV624+CN624)/MAX(CV624+CN624+CW624, 0.1)*$I$9+CW624/MAX(CV624+CN624+CW624, 0.1)*$J$9))/($B$11+$C$11+$F$11)</f>
        <v>0</v>
      </c>
      <c r="BA624">
        <f>($B$11*$K$9+$C$11*$K$9+$F$11*((CV624+CN624)/MAX(CV624+CN624+CW624, 0.1)*$P$9+CW624/MAX(CV624+CN624+CW624, 0.1)*$Q$9))/($B$11+$C$11+$F$11)</f>
        <v>0</v>
      </c>
      <c r="BB624">
        <v>2.18</v>
      </c>
      <c r="BC624">
        <v>0.5</v>
      </c>
      <c r="BD624" t="s">
        <v>355</v>
      </c>
      <c r="BE624">
        <v>2</v>
      </c>
      <c r="BF624" t="b">
        <v>1</v>
      </c>
      <c r="BG624">
        <v>1656183259.21429</v>
      </c>
      <c r="BH624">
        <v>651.520392857143</v>
      </c>
      <c r="BI624">
        <v>705.756607142857</v>
      </c>
      <c r="BJ624">
        <v>24.7312464285714</v>
      </c>
      <c r="BK624">
        <v>21.0286892857143</v>
      </c>
      <c r="BL624">
        <v>647.428357142857</v>
      </c>
      <c r="BM624">
        <v>24.4869892857143</v>
      </c>
      <c r="BN624">
        <v>500.001642857143</v>
      </c>
      <c r="BO624">
        <v>76.2944321428571</v>
      </c>
      <c r="BP624">
        <v>0.0999885857142857</v>
      </c>
      <c r="BQ624">
        <v>27.9372714285714</v>
      </c>
      <c r="BR624">
        <v>28.525125</v>
      </c>
      <c r="BS624">
        <v>999.9</v>
      </c>
      <c r="BT624">
        <v>0</v>
      </c>
      <c r="BU624">
        <v>0</v>
      </c>
      <c r="BV624">
        <v>9993.10214285714</v>
      </c>
      <c r="BW624">
        <v>0</v>
      </c>
      <c r="BX624">
        <v>897.562357142857</v>
      </c>
      <c r="BY624">
        <v>-54.2362607142857</v>
      </c>
      <c r="BZ624">
        <v>668.041642857143</v>
      </c>
      <c r="CA624">
        <v>720.91625</v>
      </c>
      <c r="CB624">
        <v>3.70256285714286</v>
      </c>
      <c r="CC624">
        <v>705.756607142857</v>
      </c>
      <c r="CD624">
        <v>21.0286892857143</v>
      </c>
      <c r="CE624">
        <v>1.88685642857143</v>
      </c>
      <c r="CF624">
        <v>1.60437178571429</v>
      </c>
      <c r="CG624">
        <v>16.5255428571429</v>
      </c>
      <c r="CH624">
        <v>14.0008464285714</v>
      </c>
      <c r="CI624">
        <v>2000.00178571429</v>
      </c>
      <c r="CJ624">
        <v>0.9799995</v>
      </c>
      <c r="CK624">
        <v>0.02000085</v>
      </c>
      <c r="CL624">
        <v>0</v>
      </c>
      <c r="CM624">
        <v>2.535975</v>
      </c>
      <c r="CN624">
        <v>0</v>
      </c>
      <c r="CO624">
        <v>6210.0575</v>
      </c>
      <c r="CP624">
        <v>16705.4178571429</v>
      </c>
      <c r="CQ624">
        <v>48.2095</v>
      </c>
      <c r="CR624">
        <v>50.4126428571428</v>
      </c>
      <c r="CS624">
        <v>49.2632857142857</v>
      </c>
      <c r="CT624">
        <v>48.5132857142857</v>
      </c>
      <c r="CU624">
        <v>47.571</v>
      </c>
      <c r="CV624">
        <v>1960.00071428571</v>
      </c>
      <c r="CW624">
        <v>40.0010714285714</v>
      </c>
      <c r="CX624">
        <v>0</v>
      </c>
      <c r="CY624">
        <v>1656183266.4</v>
      </c>
      <c r="CZ624">
        <v>0</v>
      </c>
      <c r="DA624">
        <v>1656181403.6</v>
      </c>
      <c r="DB624" t="s">
        <v>1498</v>
      </c>
      <c r="DC624">
        <v>1656181403.6</v>
      </c>
      <c r="DD624">
        <v>1656181398.1</v>
      </c>
      <c r="DE624">
        <v>1</v>
      </c>
      <c r="DF624">
        <v>2.342</v>
      </c>
      <c r="DG624">
        <v>0.193</v>
      </c>
      <c r="DH624">
        <v>3.724</v>
      </c>
      <c r="DI624">
        <v>0.244</v>
      </c>
      <c r="DJ624">
        <v>420</v>
      </c>
      <c r="DK624">
        <v>22</v>
      </c>
      <c r="DL624">
        <v>0.28</v>
      </c>
      <c r="DM624">
        <v>0.02</v>
      </c>
      <c r="DN624">
        <v>-53.91155</v>
      </c>
      <c r="DO624">
        <v>-6.35061613508436</v>
      </c>
      <c r="DP624">
        <v>0.661862392797777</v>
      </c>
      <c r="DQ624">
        <v>0</v>
      </c>
      <c r="DR624">
        <v>3.7005215</v>
      </c>
      <c r="DS624">
        <v>0.0328189868667818</v>
      </c>
      <c r="DT624">
        <v>0.004313246196312</v>
      </c>
      <c r="DU624">
        <v>1</v>
      </c>
      <c r="DV624">
        <v>1</v>
      </c>
      <c r="DW624">
        <v>2</v>
      </c>
      <c r="DX624" t="s">
        <v>375</v>
      </c>
      <c r="DY624">
        <v>2.78081</v>
      </c>
      <c r="DZ624">
        <v>2.71645</v>
      </c>
      <c r="EA624">
        <v>0.106614</v>
      </c>
      <c r="EB624">
        <v>0.112821</v>
      </c>
      <c r="EC624">
        <v>0.0871027</v>
      </c>
      <c r="ED624">
        <v>0.0775139</v>
      </c>
      <c r="EE624">
        <v>24666.1</v>
      </c>
      <c r="EF624">
        <v>21329.4</v>
      </c>
      <c r="EG624">
        <v>24762.7</v>
      </c>
      <c r="EH624">
        <v>23457.1</v>
      </c>
      <c r="EI624">
        <v>38701.9</v>
      </c>
      <c r="EJ624">
        <v>35880.8</v>
      </c>
      <c r="EK624">
        <v>44897.5</v>
      </c>
      <c r="EL624">
        <v>41932.6</v>
      </c>
      <c r="EM624">
        <v>1.50153</v>
      </c>
      <c r="EN624">
        <v>2.0264</v>
      </c>
      <c r="EO624">
        <v>-0.0295565</v>
      </c>
      <c r="EP624">
        <v>0</v>
      </c>
      <c r="EQ624">
        <v>28.9799</v>
      </c>
      <c r="ER624">
        <v>999.9</v>
      </c>
      <c r="ES624">
        <v>21.426</v>
      </c>
      <c r="ET624">
        <v>44.001</v>
      </c>
      <c r="EU624">
        <v>25.7022</v>
      </c>
      <c r="EV624">
        <v>53.5294</v>
      </c>
      <c r="EW624">
        <v>33.0329</v>
      </c>
      <c r="EX624">
        <v>2</v>
      </c>
      <c r="EY624">
        <v>0.777383</v>
      </c>
      <c r="EZ624">
        <v>6.45126</v>
      </c>
      <c r="FA624">
        <v>20.1257</v>
      </c>
      <c r="FB624">
        <v>5.22927</v>
      </c>
      <c r="FC624">
        <v>11.9965</v>
      </c>
      <c r="FD624">
        <v>4.9551</v>
      </c>
      <c r="FE624">
        <v>3.30393</v>
      </c>
      <c r="FF624">
        <v>9999</v>
      </c>
      <c r="FG624">
        <v>314.6</v>
      </c>
      <c r="FH624">
        <v>4035.6</v>
      </c>
      <c r="FI624">
        <v>9999</v>
      </c>
      <c r="FJ624">
        <v>1.86813</v>
      </c>
      <c r="FK624">
        <v>1.86398</v>
      </c>
      <c r="FL624">
        <v>1.87124</v>
      </c>
      <c r="FM624">
        <v>1.86253</v>
      </c>
      <c r="FN624">
        <v>1.86188</v>
      </c>
      <c r="FO624">
        <v>1.86813</v>
      </c>
      <c r="FP624">
        <v>1.85835</v>
      </c>
      <c r="FQ624">
        <v>1.86447</v>
      </c>
      <c r="FR624">
        <v>5</v>
      </c>
      <c r="FS624">
        <v>0</v>
      </c>
      <c r="FT624">
        <v>0</v>
      </c>
      <c r="FU624">
        <v>0</v>
      </c>
      <c r="FV624" t="s">
        <v>358</v>
      </c>
      <c r="FW624" t="s">
        <v>359</v>
      </c>
      <c r="FX624" t="s">
        <v>360</v>
      </c>
      <c r="FY624" t="s">
        <v>360</v>
      </c>
      <c r="FZ624" t="s">
        <v>360</v>
      </c>
      <c r="GA624" t="s">
        <v>360</v>
      </c>
      <c r="GB624">
        <v>0</v>
      </c>
      <c r="GC624">
        <v>100</v>
      </c>
      <c r="GD624">
        <v>100</v>
      </c>
      <c r="GE624">
        <v>4.128</v>
      </c>
      <c r="GF624">
        <v>0.2442</v>
      </c>
      <c r="GG624">
        <v>2.73719946232396</v>
      </c>
      <c r="GH624">
        <v>0.00311535208462502</v>
      </c>
      <c r="GI624">
        <v>-2.16445174003142e-06</v>
      </c>
      <c r="GJ624">
        <v>9.0383515404126e-10</v>
      </c>
      <c r="GK624">
        <v>0.244264999999999</v>
      </c>
      <c r="GL624">
        <v>0</v>
      </c>
      <c r="GM624">
        <v>0</v>
      </c>
      <c r="GN624">
        <v>0</v>
      </c>
      <c r="GO624">
        <v>18</v>
      </c>
      <c r="GP624">
        <v>2154</v>
      </c>
      <c r="GQ624">
        <v>2</v>
      </c>
      <c r="GR624">
        <v>17</v>
      </c>
      <c r="GS624">
        <v>31.1</v>
      </c>
      <c r="GT624">
        <v>31.1</v>
      </c>
      <c r="GU624">
        <v>2.1228</v>
      </c>
      <c r="GV624">
        <v>2.40845</v>
      </c>
      <c r="GW624">
        <v>1.99829</v>
      </c>
      <c r="GX624">
        <v>2.65503</v>
      </c>
      <c r="GY624">
        <v>2.09351</v>
      </c>
      <c r="GZ624">
        <v>2.44263</v>
      </c>
      <c r="HA624">
        <v>47.4216</v>
      </c>
      <c r="HB624">
        <v>13.2915</v>
      </c>
      <c r="HC624">
        <v>18</v>
      </c>
      <c r="HD624">
        <v>329.024</v>
      </c>
      <c r="HE624">
        <v>669</v>
      </c>
      <c r="HF624">
        <v>22.9941</v>
      </c>
      <c r="HG624">
        <v>37.1112</v>
      </c>
      <c r="HH624">
        <v>29.9988</v>
      </c>
      <c r="HI624">
        <v>36.9905</v>
      </c>
      <c r="HJ624">
        <v>36.9929</v>
      </c>
      <c r="HK624">
        <v>42.519</v>
      </c>
      <c r="HL624">
        <v>0</v>
      </c>
      <c r="HM624">
        <v>0</v>
      </c>
      <c r="HN624">
        <v>23</v>
      </c>
      <c r="HO624">
        <v>756.447</v>
      </c>
      <c r="HP624">
        <v>21.7254</v>
      </c>
      <c r="HQ624">
        <v>94.9248</v>
      </c>
      <c r="HR624">
        <v>98.5115</v>
      </c>
    </row>
    <row r="625" spans="1:226">
      <c r="A625">
        <v>609</v>
      </c>
      <c r="B625">
        <v>1656183272</v>
      </c>
      <c r="C625">
        <v>13475.5</v>
      </c>
      <c r="D625" t="s">
        <v>1583</v>
      </c>
      <c r="E625" t="s">
        <v>1584</v>
      </c>
      <c r="F625">
        <v>5</v>
      </c>
      <c r="G625" t="s">
        <v>1497</v>
      </c>
      <c r="H625" t="s">
        <v>354</v>
      </c>
      <c r="I625">
        <v>1656183264.5</v>
      </c>
      <c r="J625">
        <f>(K625)/1000</f>
        <v>0</v>
      </c>
      <c r="K625">
        <f>IF(BF625, AN625, AH625)</f>
        <v>0</v>
      </c>
      <c r="L625">
        <f>IF(BF625, AI625, AG625)</f>
        <v>0</v>
      </c>
      <c r="M625">
        <f>BH625 - IF(AU625&gt;1, L625*BB625*100.0/(AW625*BV625), 0)</f>
        <v>0</v>
      </c>
      <c r="N625">
        <f>((T625-J625/2)*M625-L625)/(T625+J625/2)</f>
        <v>0</v>
      </c>
      <c r="O625">
        <f>N625*(BO625+BP625)/1000.0</f>
        <v>0</v>
      </c>
      <c r="P625">
        <f>(BH625 - IF(AU625&gt;1, L625*BB625*100.0/(AW625*BV625), 0))*(BO625+BP625)/1000.0</f>
        <v>0</v>
      </c>
      <c r="Q625">
        <f>2.0/((1/S625-1/R625)+SIGN(S625)*SQRT((1/S625-1/R625)*(1/S625-1/R625) + 4*BC625/((BC625+1)*(BC625+1))*(2*1/S625*1/R625-1/R625*1/R625)))</f>
        <v>0</v>
      </c>
      <c r="R625">
        <f>IF(LEFT(BD625,1)&lt;&gt;"0",IF(LEFT(BD625,1)="1",3.0,BE625),$D$5+$E$5*(BV625*BO625/($K$5*1000))+$F$5*(BV625*BO625/($K$5*1000))*MAX(MIN(BB625,$J$5),$I$5)*MAX(MIN(BB625,$J$5),$I$5)+$G$5*MAX(MIN(BB625,$J$5),$I$5)*(BV625*BO625/($K$5*1000))+$H$5*(BV625*BO625/($K$5*1000))*(BV625*BO625/($K$5*1000)))</f>
        <v>0</v>
      </c>
      <c r="S625">
        <f>J625*(1000-(1000*0.61365*exp(17.502*W625/(240.97+W625))/(BO625+BP625)+BJ625)/2)/(1000*0.61365*exp(17.502*W625/(240.97+W625))/(BO625+BP625)-BJ625)</f>
        <v>0</v>
      </c>
      <c r="T625">
        <f>1/((BC625+1)/(Q625/1.6)+1/(R625/1.37)) + BC625/((BC625+1)/(Q625/1.6) + BC625/(R625/1.37))</f>
        <v>0</v>
      </c>
      <c r="U625">
        <f>(AX625*BA625)</f>
        <v>0</v>
      </c>
      <c r="V625">
        <f>(BQ625+(U625+2*0.95*5.67E-8*(((BQ625+$B$7)+273)^4-(BQ625+273)^4)-44100*J625)/(1.84*29.3*R625+8*0.95*5.67E-8*(BQ625+273)^3))</f>
        <v>0</v>
      </c>
      <c r="W625">
        <f>($C$7*BR625+$D$7*BS625+$E$7*V625)</f>
        <v>0</v>
      </c>
      <c r="X625">
        <f>0.61365*exp(17.502*W625/(240.97+W625))</f>
        <v>0</v>
      </c>
      <c r="Y625">
        <f>(Z625/AA625*100)</f>
        <v>0</v>
      </c>
      <c r="Z625">
        <f>BJ625*(BO625+BP625)/1000</f>
        <v>0</v>
      </c>
      <c r="AA625">
        <f>0.61365*exp(17.502*BQ625/(240.97+BQ625))</f>
        <v>0</v>
      </c>
      <c r="AB625">
        <f>(X625-BJ625*(BO625+BP625)/1000)</f>
        <v>0</v>
      </c>
      <c r="AC625">
        <f>(-J625*44100)</f>
        <v>0</v>
      </c>
      <c r="AD625">
        <f>2*29.3*R625*0.92*(BQ625-W625)</f>
        <v>0</v>
      </c>
      <c r="AE625">
        <f>2*0.95*5.67E-8*(((BQ625+$B$7)+273)^4-(W625+273)^4)</f>
        <v>0</v>
      </c>
      <c r="AF625">
        <f>U625+AE625+AC625+AD625</f>
        <v>0</v>
      </c>
      <c r="AG625">
        <f>BN625*AU625*(BI625-BH625*(1000-AU625*BK625)/(1000-AU625*BJ625))/(100*BB625)</f>
        <v>0</v>
      </c>
      <c r="AH625">
        <f>1000*BN625*AU625*(BJ625-BK625)/(100*BB625*(1000-AU625*BJ625))</f>
        <v>0</v>
      </c>
      <c r="AI625">
        <f>(AJ625 - AK625 - BO625*1E3/(8.314*(BQ625+273.15)) * AM625/BN625 * AL625) * BN625/(100*BB625) * (1000 - BK625)/1000</f>
        <v>0</v>
      </c>
      <c r="AJ625">
        <v>753.377270401043</v>
      </c>
      <c r="AK625">
        <v>708.699181818182</v>
      </c>
      <c r="AL625">
        <v>3.35160776436251</v>
      </c>
      <c r="AM625">
        <v>66.950256890022</v>
      </c>
      <c r="AN625">
        <f>(AP625 - AO625 + BO625*1E3/(8.314*(BQ625+273.15)) * AR625/BN625 * AQ625) * BN625/(100*BB625) * 1000/(1000 - AP625)</f>
        <v>0</v>
      </c>
      <c r="AO625">
        <v>20.9917373342927</v>
      </c>
      <c r="AP625">
        <v>24.6770804195804</v>
      </c>
      <c r="AQ625">
        <v>-0.000891437123789274</v>
      </c>
      <c r="AR625">
        <v>78.8929793979058</v>
      </c>
      <c r="AS625">
        <v>98</v>
      </c>
      <c r="AT625">
        <v>20</v>
      </c>
      <c r="AU625">
        <f>IF(AS625*$H$13&gt;=AW625,1.0,(AW625/(AW625-AS625*$H$13)))</f>
        <v>0</v>
      </c>
      <c r="AV625">
        <f>(AU625-1)*100</f>
        <v>0</v>
      </c>
      <c r="AW625">
        <f>MAX(0,($B$13+$C$13*BV625)/(1+$D$13*BV625)*BO625/(BQ625+273)*$E$13)</f>
        <v>0</v>
      </c>
      <c r="AX625">
        <f>$B$11*BW625+$C$11*BX625+$F$11*CI625*(1-CL625)</f>
        <v>0</v>
      </c>
      <c r="AY625">
        <f>AX625*AZ625</f>
        <v>0</v>
      </c>
      <c r="AZ625">
        <f>($B$11*$D$9+$C$11*$D$9+$F$11*((CV625+CN625)/MAX(CV625+CN625+CW625, 0.1)*$I$9+CW625/MAX(CV625+CN625+CW625, 0.1)*$J$9))/($B$11+$C$11+$F$11)</f>
        <v>0</v>
      </c>
      <c r="BA625">
        <f>($B$11*$K$9+$C$11*$K$9+$F$11*((CV625+CN625)/MAX(CV625+CN625+CW625, 0.1)*$P$9+CW625/MAX(CV625+CN625+CW625, 0.1)*$Q$9))/($B$11+$C$11+$F$11)</f>
        <v>0</v>
      </c>
      <c r="BB625">
        <v>2.18</v>
      </c>
      <c r="BC625">
        <v>0.5</v>
      </c>
      <c r="BD625" t="s">
        <v>355</v>
      </c>
      <c r="BE625">
        <v>2</v>
      </c>
      <c r="BF625" t="b">
        <v>1</v>
      </c>
      <c r="BG625">
        <v>1656183264.5</v>
      </c>
      <c r="BH625">
        <v>668.479666666667</v>
      </c>
      <c r="BI625">
        <v>723.506222222222</v>
      </c>
      <c r="BJ625">
        <v>24.7076074074074</v>
      </c>
      <c r="BK625">
        <v>21.0053296296296</v>
      </c>
      <c r="BL625">
        <v>664.363185185185</v>
      </c>
      <c r="BM625">
        <v>24.4633481481481</v>
      </c>
      <c r="BN625">
        <v>500.001407407407</v>
      </c>
      <c r="BO625">
        <v>76.295162962963</v>
      </c>
      <c r="BP625">
        <v>0.0999933888888889</v>
      </c>
      <c r="BQ625">
        <v>27.928462962963</v>
      </c>
      <c r="BR625">
        <v>28.509137037037</v>
      </c>
      <c r="BS625">
        <v>999.9</v>
      </c>
      <c r="BT625">
        <v>0</v>
      </c>
      <c r="BU625">
        <v>0</v>
      </c>
      <c r="BV625">
        <v>9998.89259259259</v>
      </c>
      <c r="BW625">
        <v>0</v>
      </c>
      <c r="BX625">
        <v>895.074296296296</v>
      </c>
      <c r="BY625">
        <v>-55.0265296296296</v>
      </c>
      <c r="BZ625">
        <v>685.414407407407</v>
      </c>
      <c r="CA625">
        <v>739.029407407408</v>
      </c>
      <c r="CB625">
        <v>3.70228296296296</v>
      </c>
      <c r="CC625">
        <v>723.506222222222</v>
      </c>
      <c r="CD625">
        <v>21.0053296296296</v>
      </c>
      <c r="CE625">
        <v>1.88507111111111</v>
      </c>
      <c r="CF625">
        <v>1.60260481481481</v>
      </c>
      <c r="CG625">
        <v>16.5106592592593</v>
      </c>
      <c r="CH625">
        <v>13.9838703703704</v>
      </c>
      <c r="CI625">
        <v>2000.01925925926</v>
      </c>
      <c r="CJ625">
        <v>0.979999222222222</v>
      </c>
      <c r="CK625">
        <v>0.020001137037037</v>
      </c>
      <c r="CL625">
        <v>0</v>
      </c>
      <c r="CM625">
        <v>2.52688518518519</v>
      </c>
      <c r="CN625">
        <v>0</v>
      </c>
      <c r="CO625">
        <v>6218.7137037037</v>
      </c>
      <c r="CP625">
        <v>16705.5592592593</v>
      </c>
      <c r="CQ625">
        <v>48.187</v>
      </c>
      <c r="CR625">
        <v>50.3910740740741</v>
      </c>
      <c r="CS625">
        <v>49.25</v>
      </c>
      <c r="CT625">
        <v>48.4813333333333</v>
      </c>
      <c r="CU625">
        <v>47.562</v>
      </c>
      <c r="CV625">
        <v>1960.01740740741</v>
      </c>
      <c r="CW625">
        <v>40.0018518518519</v>
      </c>
      <c r="CX625">
        <v>0</v>
      </c>
      <c r="CY625">
        <v>1656183271.2</v>
      </c>
      <c r="CZ625">
        <v>0</v>
      </c>
      <c r="DA625">
        <v>1656181403.6</v>
      </c>
      <c r="DB625" t="s">
        <v>1498</v>
      </c>
      <c r="DC625">
        <v>1656181403.6</v>
      </c>
      <c r="DD625">
        <v>1656181398.1</v>
      </c>
      <c r="DE625">
        <v>1</v>
      </c>
      <c r="DF625">
        <v>2.342</v>
      </c>
      <c r="DG625">
        <v>0.193</v>
      </c>
      <c r="DH625">
        <v>3.724</v>
      </c>
      <c r="DI625">
        <v>0.244</v>
      </c>
      <c r="DJ625">
        <v>420</v>
      </c>
      <c r="DK625">
        <v>22</v>
      </c>
      <c r="DL625">
        <v>0.28</v>
      </c>
      <c r="DM625">
        <v>0.02</v>
      </c>
      <c r="DN625">
        <v>-54.6109125</v>
      </c>
      <c r="DO625">
        <v>-9.16979549718564</v>
      </c>
      <c r="DP625">
        <v>0.886376398373597</v>
      </c>
      <c r="DQ625">
        <v>0</v>
      </c>
      <c r="DR625">
        <v>3.7020555</v>
      </c>
      <c r="DS625">
        <v>-0.00760975609755746</v>
      </c>
      <c r="DT625">
        <v>0.00286261065288314</v>
      </c>
      <c r="DU625">
        <v>1</v>
      </c>
      <c r="DV625">
        <v>1</v>
      </c>
      <c r="DW625">
        <v>2</v>
      </c>
      <c r="DX625" t="s">
        <v>375</v>
      </c>
      <c r="DY625">
        <v>2.78103</v>
      </c>
      <c r="DZ625">
        <v>2.7165</v>
      </c>
      <c r="EA625">
        <v>0.1084</v>
      </c>
      <c r="EB625">
        <v>0.114591</v>
      </c>
      <c r="EC625">
        <v>0.0870516</v>
      </c>
      <c r="ED625">
        <v>0.077474</v>
      </c>
      <c r="EE625">
        <v>24617.7</v>
      </c>
      <c r="EF625">
        <v>21287.8</v>
      </c>
      <c r="EG625">
        <v>24763.6</v>
      </c>
      <c r="EH625">
        <v>23458.2</v>
      </c>
      <c r="EI625">
        <v>38705.8</v>
      </c>
      <c r="EJ625">
        <v>35883.7</v>
      </c>
      <c r="EK625">
        <v>44899.5</v>
      </c>
      <c r="EL625">
        <v>41934.1</v>
      </c>
      <c r="EM625">
        <v>1.50165</v>
      </c>
      <c r="EN625">
        <v>2.0266</v>
      </c>
      <c r="EO625">
        <v>-0.0283122</v>
      </c>
      <c r="EP625">
        <v>0</v>
      </c>
      <c r="EQ625">
        <v>28.9646</v>
      </c>
      <c r="ER625">
        <v>999.9</v>
      </c>
      <c r="ES625">
        <v>21.426</v>
      </c>
      <c r="ET625">
        <v>44.001</v>
      </c>
      <c r="EU625">
        <v>25.7023</v>
      </c>
      <c r="EV625">
        <v>53.5394</v>
      </c>
      <c r="EW625">
        <v>33.129</v>
      </c>
      <c r="EX625">
        <v>2</v>
      </c>
      <c r="EY625">
        <v>0.776125</v>
      </c>
      <c r="EZ625">
        <v>6.42654</v>
      </c>
      <c r="FA625">
        <v>20.1265</v>
      </c>
      <c r="FB625">
        <v>5.22927</v>
      </c>
      <c r="FC625">
        <v>11.9971</v>
      </c>
      <c r="FD625">
        <v>4.95535</v>
      </c>
      <c r="FE625">
        <v>3.30395</v>
      </c>
      <c r="FF625">
        <v>9999</v>
      </c>
      <c r="FG625">
        <v>314.6</v>
      </c>
      <c r="FH625">
        <v>4035.8</v>
      </c>
      <c r="FI625">
        <v>9999</v>
      </c>
      <c r="FJ625">
        <v>1.86812</v>
      </c>
      <c r="FK625">
        <v>1.86392</v>
      </c>
      <c r="FL625">
        <v>1.87124</v>
      </c>
      <c r="FM625">
        <v>1.86251</v>
      </c>
      <c r="FN625">
        <v>1.86187</v>
      </c>
      <c r="FO625">
        <v>1.86813</v>
      </c>
      <c r="FP625">
        <v>1.85834</v>
      </c>
      <c r="FQ625">
        <v>1.86447</v>
      </c>
      <c r="FR625">
        <v>5</v>
      </c>
      <c r="FS625">
        <v>0</v>
      </c>
      <c r="FT625">
        <v>0</v>
      </c>
      <c r="FU625">
        <v>0</v>
      </c>
      <c r="FV625" t="s">
        <v>358</v>
      </c>
      <c r="FW625" t="s">
        <v>359</v>
      </c>
      <c r="FX625" t="s">
        <v>360</v>
      </c>
      <c r="FY625" t="s">
        <v>360</v>
      </c>
      <c r="FZ625" t="s">
        <v>360</v>
      </c>
      <c r="GA625" t="s">
        <v>360</v>
      </c>
      <c r="GB625">
        <v>0</v>
      </c>
      <c r="GC625">
        <v>100</v>
      </c>
      <c r="GD625">
        <v>100</v>
      </c>
      <c r="GE625">
        <v>4.152</v>
      </c>
      <c r="GF625">
        <v>0.2443</v>
      </c>
      <c r="GG625">
        <v>2.73719946232396</v>
      </c>
      <c r="GH625">
        <v>0.00311535208462502</v>
      </c>
      <c r="GI625">
        <v>-2.16445174003142e-06</v>
      </c>
      <c r="GJ625">
        <v>9.0383515404126e-10</v>
      </c>
      <c r="GK625">
        <v>0.244264999999999</v>
      </c>
      <c r="GL625">
        <v>0</v>
      </c>
      <c r="GM625">
        <v>0</v>
      </c>
      <c r="GN625">
        <v>0</v>
      </c>
      <c r="GO625">
        <v>18</v>
      </c>
      <c r="GP625">
        <v>2154</v>
      </c>
      <c r="GQ625">
        <v>2</v>
      </c>
      <c r="GR625">
        <v>17</v>
      </c>
      <c r="GS625">
        <v>31.1</v>
      </c>
      <c r="GT625">
        <v>31.2</v>
      </c>
      <c r="GU625">
        <v>2.16064</v>
      </c>
      <c r="GV625">
        <v>2.41211</v>
      </c>
      <c r="GW625">
        <v>1.99829</v>
      </c>
      <c r="GX625">
        <v>2.65381</v>
      </c>
      <c r="GY625">
        <v>2.09351</v>
      </c>
      <c r="GZ625">
        <v>2.42065</v>
      </c>
      <c r="HA625">
        <v>47.4216</v>
      </c>
      <c r="HB625">
        <v>13.2827</v>
      </c>
      <c r="HC625">
        <v>18</v>
      </c>
      <c r="HD625">
        <v>329.041</v>
      </c>
      <c r="HE625">
        <v>669.061</v>
      </c>
      <c r="HF625">
        <v>22.9943</v>
      </c>
      <c r="HG625">
        <v>37.0984</v>
      </c>
      <c r="HH625">
        <v>29.9988</v>
      </c>
      <c r="HI625">
        <v>36.9803</v>
      </c>
      <c r="HJ625">
        <v>36.9818</v>
      </c>
      <c r="HK625">
        <v>43.2461</v>
      </c>
      <c r="HL625">
        <v>0</v>
      </c>
      <c r="HM625">
        <v>0</v>
      </c>
      <c r="HN625">
        <v>23</v>
      </c>
      <c r="HO625">
        <v>776.846</v>
      </c>
      <c r="HP625">
        <v>21.781</v>
      </c>
      <c r="HQ625">
        <v>94.9288</v>
      </c>
      <c r="HR625">
        <v>98.5153</v>
      </c>
    </row>
    <row r="626" spans="1:226">
      <c r="A626">
        <v>610</v>
      </c>
      <c r="B626">
        <v>1656183277</v>
      </c>
      <c r="C626">
        <v>13480.5</v>
      </c>
      <c r="D626" t="s">
        <v>1585</v>
      </c>
      <c r="E626" t="s">
        <v>1586</v>
      </c>
      <c r="F626">
        <v>5</v>
      </c>
      <c r="G626" t="s">
        <v>1497</v>
      </c>
      <c r="H626" t="s">
        <v>354</v>
      </c>
      <c r="I626">
        <v>1656183269.21429</v>
      </c>
      <c r="J626">
        <f>(K626)/1000</f>
        <v>0</v>
      </c>
      <c r="K626">
        <f>IF(BF626, AN626, AH626)</f>
        <v>0</v>
      </c>
      <c r="L626">
        <f>IF(BF626, AI626, AG626)</f>
        <v>0</v>
      </c>
      <c r="M626">
        <f>BH626 - IF(AU626&gt;1, L626*BB626*100.0/(AW626*BV626), 0)</f>
        <v>0</v>
      </c>
      <c r="N626">
        <f>((T626-J626/2)*M626-L626)/(T626+J626/2)</f>
        <v>0</v>
      </c>
      <c r="O626">
        <f>N626*(BO626+BP626)/1000.0</f>
        <v>0</v>
      </c>
      <c r="P626">
        <f>(BH626 - IF(AU626&gt;1, L626*BB626*100.0/(AW626*BV626), 0))*(BO626+BP626)/1000.0</f>
        <v>0</v>
      </c>
      <c r="Q626">
        <f>2.0/((1/S626-1/R626)+SIGN(S626)*SQRT((1/S626-1/R626)*(1/S626-1/R626) + 4*BC626/((BC626+1)*(BC626+1))*(2*1/S626*1/R626-1/R626*1/R626)))</f>
        <v>0</v>
      </c>
      <c r="R626">
        <f>IF(LEFT(BD626,1)&lt;&gt;"0",IF(LEFT(BD626,1)="1",3.0,BE626),$D$5+$E$5*(BV626*BO626/($K$5*1000))+$F$5*(BV626*BO626/($K$5*1000))*MAX(MIN(BB626,$J$5),$I$5)*MAX(MIN(BB626,$J$5),$I$5)+$G$5*MAX(MIN(BB626,$J$5),$I$5)*(BV626*BO626/($K$5*1000))+$H$5*(BV626*BO626/($K$5*1000))*(BV626*BO626/($K$5*1000)))</f>
        <v>0</v>
      </c>
      <c r="S626">
        <f>J626*(1000-(1000*0.61365*exp(17.502*W626/(240.97+W626))/(BO626+BP626)+BJ626)/2)/(1000*0.61365*exp(17.502*W626/(240.97+W626))/(BO626+BP626)-BJ626)</f>
        <v>0</v>
      </c>
      <c r="T626">
        <f>1/((BC626+1)/(Q626/1.6)+1/(R626/1.37)) + BC626/((BC626+1)/(Q626/1.6) + BC626/(R626/1.37))</f>
        <v>0</v>
      </c>
      <c r="U626">
        <f>(AX626*BA626)</f>
        <v>0</v>
      </c>
      <c r="V626">
        <f>(BQ626+(U626+2*0.95*5.67E-8*(((BQ626+$B$7)+273)^4-(BQ626+273)^4)-44100*J626)/(1.84*29.3*R626+8*0.95*5.67E-8*(BQ626+273)^3))</f>
        <v>0</v>
      </c>
      <c r="W626">
        <f>($C$7*BR626+$D$7*BS626+$E$7*V626)</f>
        <v>0</v>
      </c>
      <c r="X626">
        <f>0.61365*exp(17.502*W626/(240.97+W626))</f>
        <v>0</v>
      </c>
      <c r="Y626">
        <f>(Z626/AA626*100)</f>
        <v>0</v>
      </c>
      <c r="Z626">
        <f>BJ626*(BO626+BP626)/1000</f>
        <v>0</v>
      </c>
      <c r="AA626">
        <f>0.61365*exp(17.502*BQ626/(240.97+BQ626))</f>
        <v>0</v>
      </c>
      <c r="AB626">
        <f>(X626-BJ626*(BO626+BP626)/1000)</f>
        <v>0</v>
      </c>
      <c r="AC626">
        <f>(-J626*44100)</f>
        <v>0</v>
      </c>
      <c r="AD626">
        <f>2*29.3*R626*0.92*(BQ626-W626)</f>
        <v>0</v>
      </c>
      <c r="AE626">
        <f>2*0.95*5.67E-8*(((BQ626+$B$7)+273)^4-(W626+273)^4)</f>
        <v>0</v>
      </c>
      <c r="AF626">
        <f>U626+AE626+AC626+AD626</f>
        <v>0</v>
      </c>
      <c r="AG626">
        <f>BN626*AU626*(BI626-BH626*(1000-AU626*BK626)/(1000-AU626*BJ626))/(100*BB626)</f>
        <v>0</v>
      </c>
      <c r="AH626">
        <f>1000*BN626*AU626*(BJ626-BK626)/(100*BB626*(1000-AU626*BJ626))</f>
        <v>0</v>
      </c>
      <c r="AI626">
        <f>(AJ626 - AK626 - BO626*1E3/(8.314*(BQ626+273.15)) * AM626/BN626 * AL626) * BN626/(100*BB626) * (1000 - BK626)/1000</f>
        <v>0</v>
      </c>
      <c r="AJ626">
        <v>770.706380392888</v>
      </c>
      <c r="AK626">
        <v>725.416624242424</v>
      </c>
      <c r="AL626">
        <v>3.3547341207744</v>
      </c>
      <c r="AM626">
        <v>66.950256890022</v>
      </c>
      <c r="AN626">
        <f>(AP626 - AO626 + BO626*1E3/(8.314*(BQ626+273.15)) * AR626/BN626 * AQ626) * BN626/(100*BB626) * 1000/(1000 - AP626)</f>
        <v>0</v>
      </c>
      <c r="AO626">
        <v>20.9753554699847</v>
      </c>
      <c r="AP626">
        <v>24.656348951049</v>
      </c>
      <c r="AQ626">
        <v>-0.00379115236200146</v>
      </c>
      <c r="AR626">
        <v>78.8929793979058</v>
      </c>
      <c r="AS626">
        <v>98</v>
      </c>
      <c r="AT626">
        <v>20</v>
      </c>
      <c r="AU626">
        <f>IF(AS626*$H$13&gt;=AW626,1.0,(AW626/(AW626-AS626*$H$13)))</f>
        <v>0</v>
      </c>
      <c r="AV626">
        <f>(AU626-1)*100</f>
        <v>0</v>
      </c>
      <c r="AW626">
        <f>MAX(0,($B$13+$C$13*BV626)/(1+$D$13*BV626)*BO626/(BQ626+273)*$E$13)</f>
        <v>0</v>
      </c>
      <c r="AX626">
        <f>$B$11*BW626+$C$11*BX626+$F$11*CI626*(1-CL626)</f>
        <v>0</v>
      </c>
      <c r="AY626">
        <f>AX626*AZ626</f>
        <v>0</v>
      </c>
      <c r="AZ626">
        <f>($B$11*$D$9+$C$11*$D$9+$F$11*((CV626+CN626)/MAX(CV626+CN626+CW626, 0.1)*$I$9+CW626/MAX(CV626+CN626+CW626, 0.1)*$J$9))/($B$11+$C$11+$F$11)</f>
        <v>0</v>
      </c>
      <c r="BA626">
        <f>($B$11*$K$9+$C$11*$K$9+$F$11*((CV626+CN626)/MAX(CV626+CN626+CW626, 0.1)*$P$9+CW626/MAX(CV626+CN626+CW626, 0.1)*$Q$9))/($B$11+$C$11+$F$11)</f>
        <v>0</v>
      </c>
      <c r="BB626">
        <v>2.18</v>
      </c>
      <c r="BC626">
        <v>0.5</v>
      </c>
      <c r="BD626" t="s">
        <v>355</v>
      </c>
      <c r="BE626">
        <v>2</v>
      </c>
      <c r="BF626" t="b">
        <v>1</v>
      </c>
      <c r="BG626">
        <v>1656183269.21429</v>
      </c>
      <c r="BH626">
        <v>683.743</v>
      </c>
      <c r="BI626">
        <v>739.491428571429</v>
      </c>
      <c r="BJ626">
        <v>24.6865</v>
      </c>
      <c r="BK626">
        <v>20.9885107142857</v>
      </c>
      <c r="BL626">
        <v>679.604785714286</v>
      </c>
      <c r="BM626">
        <v>24.44225</v>
      </c>
      <c r="BN626">
        <v>499.997428571429</v>
      </c>
      <c r="BO626">
        <v>76.296425</v>
      </c>
      <c r="BP626">
        <v>0.0999796571428571</v>
      </c>
      <c r="BQ626">
        <v>27.9214714285714</v>
      </c>
      <c r="BR626">
        <v>28.5030571428571</v>
      </c>
      <c r="BS626">
        <v>999.9</v>
      </c>
      <c r="BT626">
        <v>0</v>
      </c>
      <c r="BU626">
        <v>0</v>
      </c>
      <c r="BV626">
        <v>10003.2446428571</v>
      </c>
      <c r="BW626">
        <v>0</v>
      </c>
      <c r="BX626">
        <v>897.913142857143</v>
      </c>
      <c r="BY626">
        <v>-55.7483357142857</v>
      </c>
      <c r="BZ626">
        <v>701.049214285714</v>
      </c>
      <c r="CA626">
        <v>755.344607142857</v>
      </c>
      <c r="CB626">
        <v>3.69800428571429</v>
      </c>
      <c r="CC626">
        <v>739.491428571429</v>
      </c>
      <c r="CD626">
        <v>20.9885107142857</v>
      </c>
      <c r="CE626">
        <v>1.88349178571429</v>
      </c>
      <c r="CF626">
        <v>1.60134785714286</v>
      </c>
      <c r="CG626">
        <v>16.4974857142857</v>
      </c>
      <c r="CH626">
        <v>13.9717821428571</v>
      </c>
      <c r="CI626">
        <v>2000.00785714286</v>
      </c>
      <c r="CJ626">
        <v>0.979999071428571</v>
      </c>
      <c r="CK626">
        <v>0.0200012928571429</v>
      </c>
      <c r="CL626">
        <v>0</v>
      </c>
      <c r="CM626">
        <v>2.54245714285714</v>
      </c>
      <c r="CN626">
        <v>0</v>
      </c>
      <c r="CO626">
        <v>6225.43142857143</v>
      </c>
      <c r="CP626">
        <v>16705.4642857143</v>
      </c>
      <c r="CQ626">
        <v>48.1737142857143</v>
      </c>
      <c r="CR626">
        <v>50.3772142857143</v>
      </c>
      <c r="CS626">
        <v>49.25</v>
      </c>
      <c r="CT626">
        <v>48.46175</v>
      </c>
      <c r="CU626">
        <v>47.5575714285714</v>
      </c>
      <c r="CV626">
        <v>1960.00607142857</v>
      </c>
      <c r="CW626">
        <v>40.0017857142857</v>
      </c>
      <c r="CX626">
        <v>0</v>
      </c>
      <c r="CY626">
        <v>1656183276</v>
      </c>
      <c r="CZ626">
        <v>0</v>
      </c>
      <c r="DA626">
        <v>1656181403.6</v>
      </c>
      <c r="DB626" t="s">
        <v>1498</v>
      </c>
      <c r="DC626">
        <v>1656181403.6</v>
      </c>
      <c r="DD626">
        <v>1656181398.1</v>
      </c>
      <c r="DE626">
        <v>1</v>
      </c>
      <c r="DF626">
        <v>2.342</v>
      </c>
      <c r="DG626">
        <v>0.193</v>
      </c>
      <c r="DH626">
        <v>3.724</v>
      </c>
      <c r="DI626">
        <v>0.244</v>
      </c>
      <c r="DJ626">
        <v>420</v>
      </c>
      <c r="DK626">
        <v>22</v>
      </c>
      <c r="DL626">
        <v>0.28</v>
      </c>
      <c r="DM626">
        <v>0.02</v>
      </c>
      <c r="DN626">
        <v>-55.2015275</v>
      </c>
      <c r="DO626">
        <v>-9.1132964352719</v>
      </c>
      <c r="DP626">
        <v>0.881140945305432</v>
      </c>
      <c r="DQ626">
        <v>0</v>
      </c>
      <c r="DR626">
        <v>3.70074025</v>
      </c>
      <c r="DS626">
        <v>-0.0441666416510421</v>
      </c>
      <c r="DT626">
        <v>0.00456429046375227</v>
      </c>
      <c r="DU626">
        <v>1</v>
      </c>
      <c r="DV626">
        <v>1</v>
      </c>
      <c r="DW626">
        <v>2</v>
      </c>
      <c r="DX626" t="s">
        <v>375</v>
      </c>
      <c r="DY626">
        <v>2.78118</v>
      </c>
      <c r="DZ626">
        <v>2.71657</v>
      </c>
      <c r="EA626">
        <v>0.110171</v>
      </c>
      <c r="EB626">
        <v>0.116363</v>
      </c>
      <c r="EC626">
        <v>0.0870012</v>
      </c>
      <c r="ED626">
        <v>0.0774496</v>
      </c>
      <c r="EE626">
        <v>24569.8</v>
      </c>
      <c r="EF626">
        <v>21246</v>
      </c>
      <c r="EG626">
        <v>24764.6</v>
      </c>
      <c r="EH626">
        <v>23459</v>
      </c>
      <c r="EI626">
        <v>38709.2</v>
      </c>
      <c r="EJ626">
        <v>35885.8</v>
      </c>
      <c r="EK626">
        <v>44901</v>
      </c>
      <c r="EL626">
        <v>41935.3</v>
      </c>
      <c r="EM626">
        <v>1.50192</v>
      </c>
      <c r="EN626">
        <v>2.02682</v>
      </c>
      <c r="EO626">
        <v>-0.0280179</v>
      </c>
      <c r="EP626">
        <v>0</v>
      </c>
      <c r="EQ626">
        <v>28.9476</v>
      </c>
      <c r="ER626">
        <v>999.9</v>
      </c>
      <c r="ES626">
        <v>21.395</v>
      </c>
      <c r="ET626">
        <v>44.001</v>
      </c>
      <c r="EU626">
        <v>25.6661</v>
      </c>
      <c r="EV626">
        <v>53.4594</v>
      </c>
      <c r="EW626">
        <v>33.1571</v>
      </c>
      <c r="EX626">
        <v>2</v>
      </c>
      <c r="EY626">
        <v>0.774845</v>
      </c>
      <c r="EZ626">
        <v>6.40345</v>
      </c>
      <c r="FA626">
        <v>20.1272</v>
      </c>
      <c r="FB626">
        <v>5.22987</v>
      </c>
      <c r="FC626">
        <v>11.9962</v>
      </c>
      <c r="FD626">
        <v>4.95525</v>
      </c>
      <c r="FE626">
        <v>3.30398</v>
      </c>
      <c r="FF626">
        <v>9999</v>
      </c>
      <c r="FG626">
        <v>314.6</v>
      </c>
      <c r="FH626">
        <v>4035.8</v>
      </c>
      <c r="FI626">
        <v>9999</v>
      </c>
      <c r="FJ626">
        <v>1.86812</v>
      </c>
      <c r="FK626">
        <v>1.86393</v>
      </c>
      <c r="FL626">
        <v>1.87123</v>
      </c>
      <c r="FM626">
        <v>1.86251</v>
      </c>
      <c r="FN626">
        <v>1.86188</v>
      </c>
      <c r="FO626">
        <v>1.86813</v>
      </c>
      <c r="FP626">
        <v>1.85834</v>
      </c>
      <c r="FQ626">
        <v>1.86447</v>
      </c>
      <c r="FR626">
        <v>5</v>
      </c>
      <c r="FS626">
        <v>0</v>
      </c>
      <c r="FT626">
        <v>0</v>
      </c>
      <c r="FU626">
        <v>0</v>
      </c>
      <c r="FV626" t="s">
        <v>358</v>
      </c>
      <c r="FW626" t="s">
        <v>359</v>
      </c>
      <c r="FX626" t="s">
        <v>360</v>
      </c>
      <c r="FY626" t="s">
        <v>360</v>
      </c>
      <c r="FZ626" t="s">
        <v>360</v>
      </c>
      <c r="GA626" t="s">
        <v>360</v>
      </c>
      <c r="GB626">
        <v>0</v>
      </c>
      <c r="GC626">
        <v>100</v>
      </c>
      <c r="GD626">
        <v>100</v>
      </c>
      <c r="GE626">
        <v>4.175</v>
      </c>
      <c r="GF626">
        <v>0.2443</v>
      </c>
      <c r="GG626">
        <v>2.73719946232396</v>
      </c>
      <c r="GH626">
        <v>0.00311535208462502</v>
      </c>
      <c r="GI626">
        <v>-2.16445174003142e-06</v>
      </c>
      <c r="GJ626">
        <v>9.0383515404126e-10</v>
      </c>
      <c r="GK626">
        <v>0.244264999999999</v>
      </c>
      <c r="GL626">
        <v>0</v>
      </c>
      <c r="GM626">
        <v>0</v>
      </c>
      <c r="GN626">
        <v>0</v>
      </c>
      <c r="GO626">
        <v>18</v>
      </c>
      <c r="GP626">
        <v>2154</v>
      </c>
      <c r="GQ626">
        <v>2</v>
      </c>
      <c r="GR626">
        <v>17</v>
      </c>
      <c r="GS626">
        <v>31.2</v>
      </c>
      <c r="GT626">
        <v>31.3</v>
      </c>
      <c r="GU626">
        <v>2.19971</v>
      </c>
      <c r="GV626">
        <v>2.41699</v>
      </c>
      <c r="GW626">
        <v>1.99829</v>
      </c>
      <c r="GX626">
        <v>2.65381</v>
      </c>
      <c r="GY626">
        <v>2.09351</v>
      </c>
      <c r="GZ626">
        <v>2.35107</v>
      </c>
      <c r="HA626">
        <v>47.3917</v>
      </c>
      <c r="HB626">
        <v>13.2827</v>
      </c>
      <c r="HC626">
        <v>18</v>
      </c>
      <c r="HD626">
        <v>329.127</v>
      </c>
      <c r="HE626">
        <v>669.141</v>
      </c>
      <c r="HF626">
        <v>22.995</v>
      </c>
      <c r="HG626">
        <v>37.085</v>
      </c>
      <c r="HH626">
        <v>29.9989</v>
      </c>
      <c r="HI626">
        <v>36.9688</v>
      </c>
      <c r="HJ626">
        <v>36.9704</v>
      </c>
      <c r="HK626">
        <v>44.0365</v>
      </c>
      <c r="HL626">
        <v>0</v>
      </c>
      <c r="HM626">
        <v>0.387751</v>
      </c>
      <c r="HN626">
        <v>23</v>
      </c>
      <c r="HO626">
        <v>790.285</v>
      </c>
      <c r="HP626">
        <v>21.8322</v>
      </c>
      <c r="HQ626">
        <v>94.9322</v>
      </c>
      <c r="HR626">
        <v>98.5184</v>
      </c>
    </row>
    <row r="627" spans="1:226">
      <c r="A627">
        <v>611</v>
      </c>
      <c r="B627">
        <v>1656183282</v>
      </c>
      <c r="C627">
        <v>13485.5</v>
      </c>
      <c r="D627" t="s">
        <v>1587</v>
      </c>
      <c r="E627" t="s">
        <v>1588</v>
      </c>
      <c r="F627">
        <v>5</v>
      </c>
      <c r="G627" t="s">
        <v>1497</v>
      </c>
      <c r="H627" t="s">
        <v>354</v>
      </c>
      <c r="I627">
        <v>1656183274.5</v>
      </c>
      <c r="J627">
        <f>(K627)/1000</f>
        <v>0</v>
      </c>
      <c r="K627">
        <f>IF(BF627, AN627, AH627)</f>
        <v>0</v>
      </c>
      <c r="L627">
        <f>IF(BF627, AI627, AG627)</f>
        <v>0</v>
      </c>
      <c r="M627">
        <f>BH627 - IF(AU627&gt;1, L627*BB627*100.0/(AW627*BV627), 0)</f>
        <v>0</v>
      </c>
      <c r="N627">
        <f>((T627-J627/2)*M627-L627)/(T627+J627/2)</f>
        <v>0</v>
      </c>
      <c r="O627">
        <f>N627*(BO627+BP627)/1000.0</f>
        <v>0</v>
      </c>
      <c r="P627">
        <f>(BH627 - IF(AU627&gt;1, L627*BB627*100.0/(AW627*BV627), 0))*(BO627+BP627)/1000.0</f>
        <v>0</v>
      </c>
      <c r="Q627">
        <f>2.0/((1/S627-1/R627)+SIGN(S627)*SQRT((1/S627-1/R627)*(1/S627-1/R627) + 4*BC627/((BC627+1)*(BC627+1))*(2*1/S627*1/R627-1/R627*1/R627)))</f>
        <v>0</v>
      </c>
      <c r="R627">
        <f>IF(LEFT(BD627,1)&lt;&gt;"0",IF(LEFT(BD627,1)="1",3.0,BE627),$D$5+$E$5*(BV627*BO627/($K$5*1000))+$F$5*(BV627*BO627/($K$5*1000))*MAX(MIN(BB627,$J$5),$I$5)*MAX(MIN(BB627,$J$5),$I$5)+$G$5*MAX(MIN(BB627,$J$5),$I$5)*(BV627*BO627/($K$5*1000))+$H$5*(BV627*BO627/($K$5*1000))*(BV627*BO627/($K$5*1000)))</f>
        <v>0</v>
      </c>
      <c r="S627">
        <f>J627*(1000-(1000*0.61365*exp(17.502*W627/(240.97+W627))/(BO627+BP627)+BJ627)/2)/(1000*0.61365*exp(17.502*W627/(240.97+W627))/(BO627+BP627)-BJ627)</f>
        <v>0</v>
      </c>
      <c r="T627">
        <f>1/((BC627+1)/(Q627/1.6)+1/(R627/1.37)) + BC627/((BC627+1)/(Q627/1.6) + BC627/(R627/1.37))</f>
        <v>0</v>
      </c>
      <c r="U627">
        <f>(AX627*BA627)</f>
        <v>0</v>
      </c>
      <c r="V627">
        <f>(BQ627+(U627+2*0.95*5.67E-8*(((BQ627+$B$7)+273)^4-(BQ627+273)^4)-44100*J627)/(1.84*29.3*R627+8*0.95*5.67E-8*(BQ627+273)^3))</f>
        <v>0</v>
      </c>
      <c r="W627">
        <f>($C$7*BR627+$D$7*BS627+$E$7*V627)</f>
        <v>0</v>
      </c>
      <c r="X627">
        <f>0.61365*exp(17.502*W627/(240.97+W627))</f>
        <v>0</v>
      </c>
      <c r="Y627">
        <f>(Z627/AA627*100)</f>
        <v>0</v>
      </c>
      <c r="Z627">
        <f>BJ627*(BO627+BP627)/1000</f>
        <v>0</v>
      </c>
      <c r="AA627">
        <f>0.61365*exp(17.502*BQ627/(240.97+BQ627))</f>
        <v>0</v>
      </c>
      <c r="AB627">
        <f>(X627-BJ627*(BO627+BP627)/1000)</f>
        <v>0</v>
      </c>
      <c r="AC627">
        <f>(-J627*44100)</f>
        <v>0</v>
      </c>
      <c r="AD627">
        <f>2*29.3*R627*0.92*(BQ627-W627)</f>
        <v>0</v>
      </c>
      <c r="AE627">
        <f>2*0.95*5.67E-8*(((BQ627+$B$7)+273)^4-(W627+273)^4)</f>
        <v>0</v>
      </c>
      <c r="AF627">
        <f>U627+AE627+AC627+AD627</f>
        <v>0</v>
      </c>
      <c r="AG627">
        <f>BN627*AU627*(BI627-BH627*(1000-AU627*BK627)/(1000-AU627*BJ627))/(100*BB627)</f>
        <v>0</v>
      </c>
      <c r="AH627">
        <f>1000*BN627*AU627*(BJ627-BK627)/(100*BB627*(1000-AU627*BJ627))</f>
        <v>0</v>
      </c>
      <c r="AI627">
        <f>(AJ627 - AK627 - BO627*1E3/(8.314*(BQ627+273.15)) * AM627/BN627 * AL627) * BN627/(100*BB627) * (1000 - BK627)/1000</f>
        <v>0</v>
      </c>
      <c r="AJ627">
        <v>788.125500989749</v>
      </c>
      <c r="AK627">
        <v>742.315339393939</v>
      </c>
      <c r="AL627">
        <v>3.38183581667269</v>
      </c>
      <c r="AM627">
        <v>66.950256890022</v>
      </c>
      <c r="AN627">
        <f>(AP627 - AO627 + BO627*1E3/(8.314*(BQ627+273.15)) * AR627/BN627 * AQ627) * BN627/(100*BB627) * 1000/(1000 - AP627)</f>
        <v>0</v>
      </c>
      <c r="AO627">
        <v>20.9661259583414</v>
      </c>
      <c r="AP627">
        <v>24.6381307692308</v>
      </c>
      <c r="AQ627">
        <v>-0.00117544669435123</v>
      </c>
      <c r="AR627">
        <v>78.8929793979058</v>
      </c>
      <c r="AS627">
        <v>98</v>
      </c>
      <c r="AT627">
        <v>20</v>
      </c>
      <c r="AU627">
        <f>IF(AS627*$H$13&gt;=AW627,1.0,(AW627/(AW627-AS627*$H$13)))</f>
        <v>0</v>
      </c>
      <c r="AV627">
        <f>(AU627-1)*100</f>
        <v>0</v>
      </c>
      <c r="AW627">
        <f>MAX(0,($B$13+$C$13*BV627)/(1+$D$13*BV627)*BO627/(BQ627+273)*$E$13)</f>
        <v>0</v>
      </c>
      <c r="AX627">
        <f>$B$11*BW627+$C$11*BX627+$F$11*CI627*(1-CL627)</f>
        <v>0</v>
      </c>
      <c r="AY627">
        <f>AX627*AZ627</f>
        <v>0</v>
      </c>
      <c r="AZ627">
        <f>($B$11*$D$9+$C$11*$D$9+$F$11*((CV627+CN627)/MAX(CV627+CN627+CW627, 0.1)*$I$9+CW627/MAX(CV627+CN627+CW627, 0.1)*$J$9))/($B$11+$C$11+$F$11)</f>
        <v>0</v>
      </c>
      <c r="BA627">
        <f>($B$11*$K$9+$C$11*$K$9+$F$11*((CV627+CN627)/MAX(CV627+CN627+CW627, 0.1)*$P$9+CW627/MAX(CV627+CN627+CW627, 0.1)*$Q$9))/($B$11+$C$11+$F$11)</f>
        <v>0</v>
      </c>
      <c r="BB627">
        <v>2.18</v>
      </c>
      <c r="BC627">
        <v>0.5</v>
      </c>
      <c r="BD627" t="s">
        <v>355</v>
      </c>
      <c r="BE627">
        <v>2</v>
      </c>
      <c r="BF627" t="b">
        <v>1</v>
      </c>
      <c r="BG627">
        <v>1656183274.5</v>
      </c>
      <c r="BH627">
        <v>701.024111111111</v>
      </c>
      <c r="BI627">
        <v>757.465444444444</v>
      </c>
      <c r="BJ627">
        <v>24.6649851851852</v>
      </c>
      <c r="BK627">
        <v>20.9740296296296</v>
      </c>
      <c r="BL627">
        <v>696.861296296296</v>
      </c>
      <c r="BM627">
        <v>24.4207185185185</v>
      </c>
      <c r="BN627">
        <v>499.989777777778</v>
      </c>
      <c r="BO627">
        <v>76.2974925925926</v>
      </c>
      <c r="BP627">
        <v>0.0999737148148148</v>
      </c>
      <c r="BQ627">
        <v>27.9136592592593</v>
      </c>
      <c r="BR627">
        <v>28.497037037037</v>
      </c>
      <c r="BS627">
        <v>999.9</v>
      </c>
      <c r="BT627">
        <v>0</v>
      </c>
      <c r="BU627">
        <v>0</v>
      </c>
      <c r="BV627">
        <v>10005.24</v>
      </c>
      <c r="BW627">
        <v>0</v>
      </c>
      <c r="BX627">
        <v>909.841888888889</v>
      </c>
      <c r="BY627">
        <v>-56.4412518518518</v>
      </c>
      <c r="BZ627">
        <v>718.751888888889</v>
      </c>
      <c r="CA627">
        <v>773.69262962963</v>
      </c>
      <c r="CB627">
        <v>3.69096888888889</v>
      </c>
      <c r="CC627">
        <v>757.465444444444</v>
      </c>
      <c r="CD627">
        <v>20.9740296296296</v>
      </c>
      <c r="CE627">
        <v>1.88187592592593</v>
      </c>
      <c r="CF627">
        <v>1.60026481481481</v>
      </c>
      <c r="CG627">
        <v>16.484</v>
      </c>
      <c r="CH627">
        <v>13.961362962963</v>
      </c>
      <c r="CI627">
        <v>1999.99</v>
      </c>
      <c r="CJ627">
        <v>0.979998888888889</v>
      </c>
      <c r="CK627">
        <v>0.0200014814814815</v>
      </c>
      <c r="CL627">
        <v>0</v>
      </c>
      <c r="CM627">
        <v>2.60248518518518</v>
      </c>
      <c r="CN627">
        <v>0</v>
      </c>
      <c r="CO627">
        <v>6232.93185185185</v>
      </c>
      <c r="CP627">
        <v>16705.3148148148</v>
      </c>
      <c r="CQ627">
        <v>48.1525555555556</v>
      </c>
      <c r="CR627">
        <v>50.3656666666667</v>
      </c>
      <c r="CS627">
        <v>49.2313333333333</v>
      </c>
      <c r="CT627">
        <v>48.4393333333333</v>
      </c>
      <c r="CU627">
        <v>47.5482222222222</v>
      </c>
      <c r="CV627">
        <v>1959.98851851852</v>
      </c>
      <c r="CW627">
        <v>40.0014814814815</v>
      </c>
      <c r="CX627">
        <v>0</v>
      </c>
      <c r="CY627">
        <v>1656183281.4</v>
      </c>
      <c r="CZ627">
        <v>0</v>
      </c>
      <c r="DA627">
        <v>1656181403.6</v>
      </c>
      <c r="DB627" t="s">
        <v>1498</v>
      </c>
      <c r="DC627">
        <v>1656181403.6</v>
      </c>
      <c r="DD627">
        <v>1656181398.1</v>
      </c>
      <c r="DE627">
        <v>1</v>
      </c>
      <c r="DF627">
        <v>2.342</v>
      </c>
      <c r="DG627">
        <v>0.193</v>
      </c>
      <c r="DH627">
        <v>3.724</v>
      </c>
      <c r="DI627">
        <v>0.244</v>
      </c>
      <c r="DJ627">
        <v>420</v>
      </c>
      <c r="DK627">
        <v>22</v>
      </c>
      <c r="DL627">
        <v>0.28</v>
      </c>
      <c r="DM627">
        <v>0.02</v>
      </c>
      <c r="DN627">
        <v>-56.0787125</v>
      </c>
      <c r="DO627">
        <v>-7.92306529080667</v>
      </c>
      <c r="DP627">
        <v>0.764449901624528</v>
      </c>
      <c r="DQ627">
        <v>0</v>
      </c>
      <c r="DR627">
        <v>3.693995</v>
      </c>
      <c r="DS627">
        <v>-0.0817404878048858</v>
      </c>
      <c r="DT627">
        <v>0.008224858357443</v>
      </c>
      <c r="DU627">
        <v>1</v>
      </c>
      <c r="DV627">
        <v>1</v>
      </c>
      <c r="DW627">
        <v>2</v>
      </c>
      <c r="DX627" t="s">
        <v>375</v>
      </c>
      <c r="DY627">
        <v>2.78102</v>
      </c>
      <c r="DZ627">
        <v>2.71631</v>
      </c>
      <c r="EA627">
        <v>0.111932</v>
      </c>
      <c r="EB627">
        <v>0.118103</v>
      </c>
      <c r="EC627">
        <v>0.0869598</v>
      </c>
      <c r="ED627">
        <v>0.0774225</v>
      </c>
      <c r="EE627">
        <v>24522.1</v>
      </c>
      <c r="EF627">
        <v>21205.1</v>
      </c>
      <c r="EG627">
        <v>24765.5</v>
      </c>
      <c r="EH627">
        <v>23460.2</v>
      </c>
      <c r="EI627">
        <v>38712.3</v>
      </c>
      <c r="EJ627">
        <v>35888.3</v>
      </c>
      <c r="EK627">
        <v>44902.4</v>
      </c>
      <c r="EL627">
        <v>41937</v>
      </c>
      <c r="EM627">
        <v>1.50148</v>
      </c>
      <c r="EN627">
        <v>2.02712</v>
      </c>
      <c r="EO627">
        <v>-0.0266507</v>
      </c>
      <c r="EP627">
        <v>0</v>
      </c>
      <c r="EQ627">
        <v>28.9333</v>
      </c>
      <c r="ER627">
        <v>999.9</v>
      </c>
      <c r="ES627">
        <v>21.395</v>
      </c>
      <c r="ET627">
        <v>44.001</v>
      </c>
      <c r="EU627">
        <v>25.6669</v>
      </c>
      <c r="EV627">
        <v>53.5294</v>
      </c>
      <c r="EW627">
        <v>33.1691</v>
      </c>
      <c r="EX627">
        <v>2</v>
      </c>
      <c r="EY627">
        <v>0.773481</v>
      </c>
      <c r="EZ627">
        <v>6.39362</v>
      </c>
      <c r="FA627">
        <v>20.1277</v>
      </c>
      <c r="FB627">
        <v>5.22972</v>
      </c>
      <c r="FC627">
        <v>11.9953</v>
      </c>
      <c r="FD627">
        <v>4.9553</v>
      </c>
      <c r="FE627">
        <v>3.304</v>
      </c>
      <c r="FF627">
        <v>9999</v>
      </c>
      <c r="FG627">
        <v>314.6</v>
      </c>
      <c r="FH627">
        <v>4036.1</v>
      </c>
      <c r="FI627">
        <v>9999</v>
      </c>
      <c r="FJ627">
        <v>1.86812</v>
      </c>
      <c r="FK627">
        <v>1.86395</v>
      </c>
      <c r="FL627">
        <v>1.87124</v>
      </c>
      <c r="FM627">
        <v>1.86253</v>
      </c>
      <c r="FN627">
        <v>1.86187</v>
      </c>
      <c r="FO627">
        <v>1.86814</v>
      </c>
      <c r="FP627">
        <v>1.85834</v>
      </c>
      <c r="FQ627">
        <v>1.86447</v>
      </c>
      <c r="FR627">
        <v>5</v>
      </c>
      <c r="FS627">
        <v>0</v>
      </c>
      <c r="FT627">
        <v>0</v>
      </c>
      <c r="FU627">
        <v>0</v>
      </c>
      <c r="FV627" t="s">
        <v>358</v>
      </c>
      <c r="FW627" t="s">
        <v>359</v>
      </c>
      <c r="FX627" t="s">
        <v>360</v>
      </c>
      <c r="FY627" t="s">
        <v>360</v>
      </c>
      <c r="FZ627" t="s">
        <v>360</v>
      </c>
      <c r="GA627" t="s">
        <v>360</v>
      </c>
      <c r="GB627">
        <v>0</v>
      </c>
      <c r="GC627">
        <v>100</v>
      </c>
      <c r="GD627">
        <v>100</v>
      </c>
      <c r="GE627">
        <v>4.198</v>
      </c>
      <c r="GF627">
        <v>0.2442</v>
      </c>
      <c r="GG627">
        <v>2.73719946232396</v>
      </c>
      <c r="GH627">
        <v>0.00311535208462502</v>
      </c>
      <c r="GI627">
        <v>-2.16445174003142e-06</v>
      </c>
      <c r="GJ627">
        <v>9.0383515404126e-10</v>
      </c>
      <c r="GK627">
        <v>0.244264999999999</v>
      </c>
      <c r="GL627">
        <v>0</v>
      </c>
      <c r="GM627">
        <v>0</v>
      </c>
      <c r="GN627">
        <v>0</v>
      </c>
      <c r="GO627">
        <v>18</v>
      </c>
      <c r="GP627">
        <v>2154</v>
      </c>
      <c r="GQ627">
        <v>2</v>
      </c>
      <c r="GR627">
        <v>17</v>
      </c>
      <c r="GS627">
        <v>31.3</v>
      </c>
      <c r="GT627">
        <v>31.4</v>
      </c>
      <c r="GU627">
        <v>2.23511</v>
      </c>
      <c r="GV627">
        <v>2.4292</v>
      </c>
      <c r="GW627">
        <v>1.99829</v>
      </c>
      <c r="GX627">
        <v>2.65381</v>
      </c>
      <c r="GY627">
        <v>2.09351</v>
      </c>
      <c r="GZ627">
        <v>2.33765</v>
      </c>
      <c r="HA627">
        <v>47.3917</v>
      </c>
      <c r="HB627">
        <v>13.274</v>
      </c>
      <c r="HC627">
        <v>18</v>
      </c>
      <c r="HD627">
        <v>328.851</v>
      </c>
      <c r="HE627">
        <v>669.288</v>
      </c>
      <c r="HF627">
        <v>22.997</v>
      </c>
      <c r="HG627">
        <v>37.0718</v>
      </c>
      <c r="HH627">
        <v>29.9989</v>
      </c>
      <c r="HI627">
        <v>36.9568</v>
      </c>
      <c r="HJ627">
        <v>36.9592</v>
      </c>
      <c r="HK627">
        <v>44.7512</v>
      </c>
      <c r="HL627">
        <v>0</v>
      </c>
      <c r="HM627">
        <v>0.387751</v>
      </c>
      <c r="HN627">
        <v>23</v>
      </c>
      <c r="HO627">
        <v>810.416</v>
      </c>
      <c r="HP627">
        <v>21.8855</v>
      </c>
      <c r="HQ627">
        <v>94.9354</v>
      </c>
      <c r="HR627">
        <v>98.5226</v>
      </c>
    </row>
    <row r="628" spans="1:226">
      <c r="A628">
        <v>612</v>
      </c>
      <c r="B628">
        <v>1656183287</v>
      </c>
      <c r="C628">
        <v>13490.5</v>
      </c>
      <c r="D628" t="s">
        <v>1589</v>
      </c>
      <c r="E628" t="s">
        <v>1590</v>
      </c>
      <c r="F628">
        <v>5</v>
      </c>
      <c r="G628" t="s">
        <v>1497</v>
      </c>
      <c r="H628" t="s">
        <v>354</v>
      </c>
      <c r="I628">
        <v>1656183279.21429</v>
      </c>
      <c r="J628">
        <f>(K628)/1000</f>
        <v>0</v>
      </c>
      <c r="K628">
        <f>IF(BF628, AN628, AH628)</f>
        <v>0</v>
      </c>
      <c r="L628">
        <f>IF(BF628, AI628, AG628)</f>
        <v>0</v>
      </c>
      <c r="M628">
        <f>BH628 - IF(AU628&gt;1, L628*BB628*100.0/(AW628*BV628), 0)</f>
        <v>0</v>
      </c>
      <c r="N628">
        <f>((T628-J628/2)*M628-L628)/(T628+J628/2)</f>
        <v>0</v>
      </c>
      <c r="O628">
        <f>N628*(BO628+BP628)/1000.0</f>
        <v>0</v>
      </c>
      <c r="P628">
        <f>(BH628 - IF(AU628&gt;1, L628*BB628*100.0/(AW628*BV628), 0))*(BO628+BP628)/1000.0</f>
        <v>0</v>
      </c>
      <c r="Q628">
        <f>2.0/((1/S628-1/R628)+SIGN(S628)*SQRT((1/S628-1/R628)*(1/S628-1/R628) + 4*BC628/((BC628+1)*(BC628+1))*(2*1/S628*1/R628-1/R628*1/R628)))</f>
        <v>0</v>
      </c>
      <c r="R628">
        <f>IF(LEFT(BD628,1)&lt;&gt;"0",IF(LEFT(BD628,1)="1",3.0,BE628),$D$5+$E$5*(BV628*BO628/($K$5*1000))+$F$5*(BV628*BO628/($K$5*1000))*MAX(MIN(BB628,$J$5),$I$5)*MAX(MIN(BB628,$J$5),$I$5)+$G$5*MAX(MIN(BB628,$J$5),$I$5)*(BV628*BO628/($K$5*1000))+$H$5*(BV628*BO628/($K$5*1000))*(BV628*BO628/($K$5*1000)))</f>
        <v>0</v>
      </c>
      <c r="S628">
        <f>J628*(1000-(1000*0.61365*exp(17.502*W628/(240.97+W628))/(BO628+BP628)+BJ628)/2)/(1000*0.61365*exp(17.502*W628/(240.97+W628))/(BO628+BP628)-BJ628)</f>
        <v>0</v>
      </c>
      <c r="T628">
        <f>1/((BC628+1)/(Q628/1.6)+1/(R628/1.37)) + BC628/((BC628+1)/(Q628/1.6) + BC628/(R628/1.37))</f>
        <v>0</v>
      </c>
      <c r="U628">
        <f>(AX628*BA628)</f>
        <v>0</v>
      </c>
      <c r="V628">
        <f>(BQ628+(U628+2*0.95*5.67E-8*(((BQ628+$B$7)+273)^4-(BQ628+273)^4)-44100*J628)/(1.84*29.3*R628+8*0.95*5.67E-8*(BQ628+273)^3))</f>
        <v>0</v>
      </c>
      <c r="W628">
        <f>($C$7*BR628+$D$7*BS628+$E$7*V628)</f>
        <v>0</v>
      </c>
      <c r="X628">
        <f>0.61365*exp(17.502*W628/(240.97+W628))</f>
        <v>0</v>
      </c>
      <c r="Y628">
        <f>(Z628/AA628*100)</f>
        <v>0</v>
      </c>
      <c r="Z628">
        <f>BJ628*(BO628+BP628)/1000</f>
        <v>0</v>
      </c>
      <c r="AA628">
        <f>0.61365*exp(17.502*BQ628/(240.97+BQ628))</f>
        <v>0</v>
      </c>
      <c r="AB628">
        <f>(X628-BJ628*(BO628+BP628)/1000)</f>
        <v>0</v>
      </c>
      <c r="AC628">
        <f>(-J628*44100)</f>
        <v>0</v>
      </c>
      <c r="AD628">
        <f>2*29.3*R628*0.92*(BQ628-W628)</f>
        <v>0</v>
      </c>
      <c r="AE628">
        <f>2*0.95*5.67E-8*(((BQ628+$B$7)+273)^4-(W628+273)^4)</f>
        <v>0</v>
      </c>
      <c r="AF628">
        <f>U628+AE628+AC628+AD628</f>
        <v>0</v>
      </c>
      <c r="AG628">
        <f>BN628*AU628*(BI628-BH628*(1000-AU628*BK628)/(1000-AU628*BJ628))/(100*BB628)</f>
        <v>0</v>
      </c>
      <c r="AH628">
        <f>1000*BN628*AU628*(BJ628-BK628)/(100*BB628*(1000-AU628*BJ628))</f>
        <v>0</v>
      </c>
      <c r="AI628">
        <f>(AJ628 - AK628 - BO628*1E3/(8.314*(BQ628+273.15)) * AM628/BN628 * AL628) * BN628/(100*BB628) * (1000 - BK628)/1000</f>
        <v>0</v>
      </c>
      <c r="AJ628">
        <v>805.472972710361</v>
      </c>
      <c r="AK628">
        <v>759.203351515151</v>
      </c>
      <c r="AL628">
        <v>3.38855592858009</v>
      </c>
      <c r="AM628">
        <v>66.950256890022</v>
      </c>
      <c r="AN628">
        <f>(AP628 - AO628 + BO628*1E3/(8.314*(BQ628+273.15)) * AR628/BN628 * AQ628) * BN628/(100*BB628) * 1000/(1000 - AP628)</f>
        <v>0</v>
      </c>
      <c r="AO628">
        <v>20.9542516895955</v>
      </c>
      <c r="AP628">
        <v>24.6236090909091</v>
      </c>
      <c r="AQ628">
        <v>-0.000472192522622921</v>
      </c>
      <c r="AR628">
        <v>78.8929793979058</v>
      </c>
      <c r="AS628">
        <v>99</v>
      </c>
      <c r="AT628">
        <v>20</v>
      </c>
      <c r="AU628">
        <f>IF(AS628*$H$13&gt;=AW628,1.0,(AW628/(AW628-AS628*$H$13)))</f>
        <v>0</v>
      </c>
      <c r="AV628">
        <f>(AU628-1)*100</f>
        <v>0</v>
      </c>
      <c r="AW628">
        <f>MAX(0,($B$13+$C$13*BV628)/(1+$D$13*BV628)*BO628/(BQ628+273)*$E$13)</f>
        <v>0</v>
      </c>
      <c r="AX628">
        <f>$B$11*BW628+$C$11*BX628+$F$11*CI628*(1-CL628)</f>
        <v>0</v>
      </c>
      <c r="AY628">
        <f>AX628*AZ628</f>
        <v>0</v>
      </c>
      <c r="AZ628">
        <f>($B$11*$D$9+$C$11*$D$9+$F$11*((CV628+CN628)/MAX(CV628+CN628+CW628, 0.1)*$I$9+CW628/MAX(CV628+CN628+CW628, 0.1)*$J$9))/($B$11+$C$11+$F$11)</f>
        <v>0</v>
      </c>
      <c r="BA628">
        <f>($B$11*$K$9+$C$11*$K$9+$F$11*((CV628+CN628)/MAX(CV628+CN628+CW628, 0.1)*$P$9+CW628/MAX(CV628+CN628+CW628, 0.1)*$Q$9))/($B$11+$C$11+$F$11)</f>
        <v>0</v>
      </c>
      <c r="BB628">
        <v>2.18</v>
      </c>
      <c r="BC628">
        <v>0.5</v>
      </c>
      <c r="BD628" t="s">
        <v>355</v>
      </c>
      <c r="BE628">
        <v>2</v>
      </c>
      <c r="BF628" t="b">
        <v>1</v>
      </c>
      <c r="BG628">
        <v>1656183279.21429</v>
      </c>
      <c r="BH628">
        <v>716.495607142857</v>
      </c>
      <c r="BI628">
        <v>773.50875</v>
      </c>
      <c r="BJ628">
        <v>24.6470392857143</v>
      </c>
      <c r="BK628">
        <v>20.9621107142857</v>
      </c>
      <c r="BL628">
        <v>712.310964285714</v>
      </c>
      <c r="BM628">
        <v>24.4027642857143</v>
      </c>
      <c r="BN628">
        <v>499.977464285714</v>
      </c>
      <c r="BO628">
        <v>76.2979821428572</v>
      </c>
      <c r="BP628">
        <v>0.099963525</v>
      </c>
      <c r="BQ628">
        <v>27.9080107142857</v>
      </c>
      <c r="BR628">
        <v>28.50005</v>
      </c>
      <c r="BS628">
        <v>999.9</v>
      </c>
      <c r="BT628">
        <v>0</v>
      </c>
      <c r="BU628">
        <v>0</v>
      </c>
      <c r="BV628">
        <v>10002.8385714286</v>
      </c>
      <c r="BW628">
        <v>0</v>
      </c>
      <c r="BX628">
        <v>924.408357142857</v>
      </c>
      <c r="BY628">
        <v>-57.013175</v>
      </c>
      <c r="BZ628">
        <v>734.601107142857</v>
      </c>
      <c r="CA628">
        <v>790.070071428571</v>
      </c>
      <c r="CB628">
        <v>3.68493785714286</v>
      </c>
      <c r="CC628">
        <v>773.50875</v>
      </c>
      <c r="CD628">
        <v>20.9621107142857</v>
      </c>
      <c r="CE628">
        <v>1.88051857142857</v>
      </c>
      <c r="CF628">
        <v>1.59936571428571</v>
      </c>
      <c r="CG628">
        <v>16.4726607142857</v>
      </c>
      <c r="CH628">
        <v>13.9526964285714</v>
      </c>
      <c r="CI628">
        <v>1999.95607142857</v>
      </c>
      <c r="CJ628">
        <v>0.979998642857143</v>
      </c>
      <c r="CK628">
        <v>0.0200017357142857</v>
      </c>
      <c r="CL628">
        <v>0</v>
      </c>
      <c r="CM628">
        <v>2.59308571428571</v>
      </c>
      <c r="CN628">
        <v>0</v>
      </c>
      <c r="CO628">
        <v>6239.10714285714</v>
      </c>
      <c r="CP628">
        <v>16705.0392857143</v>
      </c>
      <c r="CQ628">
        <v>48.1338571428571</v>
      </c>
      <c r="CR628">
        <v>50.34575</v>
      </c>
      <c r="CS628">
        <v>49.21175</v>
      </c>
      <c r="CT628">
        <v>48.437</v>
      </c>
      <c r="CU628">
        <v>47.5287857142857</v>
      </c>
      <c r="CV628">
        <v>1959.955</v>
      </c>
      <c r="CW628">
        <v>40.0010714285714</v>
      </c>
      <c r="CX628">
        <v>0</v>
      </c>
      <c r="CY628">
        <v>1656183286.2</v>
      </c>
      <c r="CZ628">
        <v>0</v>
      </c>
      <c r="DA628">
        <v>1656181403.6</v>
      </c>
      <c r="DB628" t="s">
        <v>1498</v>
      </c>
      <c r="DC628">
        <v>1656181403.6</v>
      </c>
      <c r="DD628">
        <v>1656181398.1</v>
      </c>
      <c r="DE628">
        <v>1</v>
      </c>
      <c r="DF628">
        <v>2.342</v>
      </c>
      <c r="DG628">
        <v>0.193</v>
      </c>
      <c r="DH628">
        <v>3.724</v>
      </c>
      <c r="DI628">
        <v>0.244</v>
      </c>
      <c r="DJ628">
        <v>420</v>
      </c>
      <c r="DK628">
        <v>22</v>
      </c>
      <c r="DL628">
        <v>0.28</v>
      </c>
      <c r="DM628">
        <v>0.02</v>
      </c>
      <c r="DN628">
        <v>-56.5808975</v>
      </c>
      <c r="DO628">
        <v>-7.47434183864914</v>
      </c>
      <c r="DP628">
        <v>0.722083635906361</v>
      </c>
      <c r="DQ628">
        <v>0</v>
      </c>
      <c r="DR628">
        <v>3.68955</v>
      </c>
      <c r="DS628">
        <v>-0.0865555722326429</v>
      </c>
      <c r="DT628">
        <v>0.00859974999636616</v>
      </c>
      <c r="DU628">
        <v>1</v>
      </c>
      <c r="DV628">
        <v>1</v>
      </c>
      <c r="DW628">
        <v>2</v>
      </c>
      <c r="DX628" t="s">
        <v>375</v>
      </c>
      <c r="DY628">
        <v>2.78156</v>
      </c>
      <c r="DZ628">
        <v>2.7166</v>
      </c>
      <c r="EA628">
        <v>0.113674</v>
      </c>
      <c r="EB628">
        <v>0.119811</v>
      </c>
      <c r="EC628">
        <v>0.086929</v>
      </c>
      <c r="ED628">
        <v>0.0773832</v>
      </c>
      <c r="EE628">
        <v>24474.8</v>
      </c>
      <c r="EF628">
        <v>21164.7</v>
      </c>
      <c r="EG628">
        <v>24766.3</v>
      </c>
      <c r="EH628">
        <v>23460.8</v>
      </c>
      <c r="EI628">
        <v>38715.1</v>
      </c>
      <c r="EJ628">
        <v>35891</v>
      </c>
      <c r="EK628">
        <v>44904.2</v>
      </c>
      <c r="EL628">
        <v>41938.3</v>
      </c>
      <c r="EM628">
        <v>1.5012</v>
      </c>
      <c r="EN628">
        <v>2.02708</v>
      </c>
      <c r="EO628">
        <v>-0.0259057</v>
      </c>
      <c r="EP628">
        <v>0</v>
      </c>
      <c r="EQ628">
        <v>28.9189</v>
      </c>
      <c r="ER628">
        <v>999.9</v>
      </c>
      <c r="ES628">
        <v>21.371</v>
      </c>
      <c r="ET628">
        <v>43.981</v>
      </c>
      <c r="EU628">
        <v>25.6099</v>
      </c>
      <c r="EV628">
        <v>53.5994</v>
      </c>
      <c r="EW628">
        <v>33.0088</v>
      </c>
      <c r="EX628">
        <v>2</v>
      </c>
      <c r="EY628">
        <v>0.772193</v>
      </c>
      <c r="EZ628">
        <v>6.39056</v>
      </c>
      <c r="FA628">
        <v>20.1277</v>
      </c>
      <c r="FB628">
        <v>5.23047</v>
      </c>
      <c r="FC628">
        <v>11.996</v>
      </c>
      <c r="FD628">
        <v>4.9551</v>
      </c>
      <c r="FE628">
        <v>3.30382</v>
      </c>
      <c r="FF628">
        <v>9999</v>
      </c>
      <c r="FG628">
        <v>314.6</v>
      </c>
      <c r="FH628">
        <v>4036.1</v>
      </c>
      <c r="FI628">
        <v>9999</v>
      </c>
      <c r="FJ628">
        <v>1.86813</v>
      </c>
      <c r="FK628">
        <v>1.86395</v>
      </c>
      <c r="FL628">
        <v>1.87127</v>
      </c>
      <c r="FM628">
        <v>1.86254</v>
      </c>
      <c r="FN628">
        <v>1.86188</v>
      </c>
      <c r="FO628">
        <v>1.86814</v>
      </c>
      <c r="FP628">
        <v>1.85835</v>
      </c>
      <c r="FQ628">
        <v>1.86448</v>
      </c>
      <c r="FR628">
        <v>5</v>
      </c>
      <c r="FS628">
        <v>0</v>
      </c>
      <c r="FT628">
        <v>0</v>
      </c>
      <c r="FU628">
        <v>0</v>
      </c>
      <c r="FV628" t="s">
        <v>358</v>
      </c>
      <c r="FW628" t="s">
        <v>359</v>
      </c>
      <c r="FX628" t="s">
        <v>360</v>
      </c>
      <c r="FY628" t="s">
        <v>360</v>
      </c>
      <c r="FZ628" t="s">
        <v>360</v>
      </c>
      <c r="GA628" t="s">
        <v>360</v>
      </c>
      <c r="GB628">
        <v>0</v>
      </c>
      <c r="GC628">
        <v>100</v>
      </c>
      <c r="GD628">
        <v>100</v>
      </c>
      <c r="GE628">
        <v>4.221</v>
      </c>
      <c r="GF628">
        <v>0.2443</v>
      </c>
      <c r="GG628">
        <v>2.73719946232396</v>
      </c>
      <c r="GH628">
        <v>0.00311535208462502</v>
      </c>
      <c r="GI628">
        <v>-2.16445174003142e-06</v>
      </c>
      <c r="GJ628">
        <v>9.0383515404126e-10</v>
      </c>
      <c r="GK628">
        <v>0.244264999999999</v>
      </c>
      <c r="GL628">
        <v>0</v>
      </c>
      <c r="GM628">
        <v>0</v>
      </c>
      <c r="GN628">
        <v>0</v>
      </c>
      <c r="GO628">
        <v>18</v>
      </c>
      <c r="GP628">
        <v>2154</v>
      </c>
      <c r="GQ628">
        <v>2</v>
      </c>
      <c r="GR628">
        <v>17</v>
      </c>
      <c r="GS628">
        <v>31.4</v>
      </c>
      <c r="GT628">
        <v>31.5</v>
      </c>
      <c r="GU628">
        <v>2.27417</v>
      </c>
      <c r="GV628">
        <v>2.42065</v>
      </c>
      <c r="GW628">
        <v>1.99829</v>
      </c>
      <c r="GX628">
        <v>2.65381</v>
      </c>
      <c r="GY628">
        <v>2.09351</v>
      </c>
      <c r="GZ628">
        <v>2.46338</v>
      </c>
      <c r="HA628">
        <v>47.3617</v>
      </c>
      <c r="HB628">
        <v>13.2827</v>
      </c>
      <c r="HC628">
        <v>18</v>
      </c>
      <c r="HD628">
        <v>328.662</v>
      </c>
      <c r="HE628">
        <v>669.11</v>
      </c>
      <c r="HF628">
        <v>22.9983</v>
      </c>
      <c r="HG628">
        <v>37.0579</v>
      </c>
      <c r="HH628">
        <v>29.9989</v>
      </c>
      <c r="HI628">
        <v>36.9447</v>
      </c>
      <c r="HJ628">
        <v>36.9462</v>
      </c>
      <c r="HK628">
        <v>45.5259</v>
      </c>
      <c r="HL628">
        <v>0</v>
      </c>
      <c r="HM628">
        <v>0.773074</v>
      </c>
      <c r="HN628">
        <v>23</v>
      </c>
      <c r="HO628">
        <v>823.856</v>
      </c>
      <c r="HP628">
        <v>21.946</v>
      </c>
      <c r="HQ628">
        <v>94.9389</v>
      </c>
      <c r="HR628">
        <v>98.5256</v>
      </c>
    </row>
    <row r="629" spans="1:226">
      <c r="A629">
        <v>613</v>
      </c>
      <c r="B629">
        <v>1656183292</v>
      </c>
      <c r="C629">
        <v>13495.5</v>
      </c>
      <c r="D629" t="s">
        <v>1591</v>
      </c>
      <c r="E629" t="s">
        <v>1592</v>
      </c>
      <c r="F629">
        <v>5</v>
      </c>
      <c r="G629" t="s">
        <v>1497</v>
      </c>
      <c r="H629" t="s">
        <v>354</v>
      </c>
      <c r="I629">
        <v>1656183284.5</v>
      </c>
      <c r="J629">
        <f>(K629)/1000</f>
        <v>0</v>
      </c>
      <c r="K629">
        <f>IF(BF629, AN629, AH629)</f>
        <v>0</v>
      </c>
      <c r="L629">
        <f>IF(BF629, AI629, AG629)</f>
        <v>0</v>
      </c>
      <c r="M629">
        <f>BH629 - IF(AU629&gt;1, L629*BB629*100.0/(AW629*BV629), 0)</f>
        <v>0</v>
      </c>
      <c r="N629">
        <f>((T629-J629/2)*M629-L629)/(T629+J629/2)</f>
        <v>0</v>
      </c>
      <c r="O629">
        <f>N629*(BO629+BP629)/1000.0</f>
        <v>0</v>
      </c>
      <c r="P629">
        <f>(BH629 - IF(AU629&gt;1, L629*BB629*100.0/(AW629*BV629), 0))*(BO629+BP629)/1000.0</f>
        <v>0</v>
      </c>
      <c r="Q629">
        <f>2.0/((1/S629-1/R629)+SIGN(S629)*SQRT((1/S629-1/R629)*(1/S629-1/R629) + 4*BC629/((BC629+1)*(BC629+1))*(2*1/S629*1/R629-1/R629*1/R629)))</f>
        <v>0</v>
      </c>
      <c r="R629">
        <f>IF(LEFT(BD629,1)&lt;&gt;"0",IF(LEFT(BD629,1)="1",3.0,BE629),$D$5+$E$5*(BV629*BO629/($K$5*1000))+$F$5*(BV629*BO629/($K$5*1000))*MAX(MIN(BB629,$J$5),$I$5)*MAX(MIN(BB629,$J$5),$I$5)+$G$5*MAX(MIN(BB629,$J$5),$I$5)*(BV629*BO629/($K$5*1000))+$H$5*(BV629*BO629/($K$5*1000))*(BV629*BO629/($K$5*1000)))</f>
        <v>0</v>
      </c>
      <c r="S629">
        <f>J629*(1000-(1000*0.61365*exp(17.502*W629/(240.97+W629))/(BO629+BP629)+BJ629)/2)/(1000*0.61365*exp(17.502*W629/(240.97+W629))/(BO629+BP629)-BJ629)</f>
        <v>0</v>
      </c>
      <c r="T629">
        <f>1/((BC629+1)/(Q629/1.6)+1/(R629/1.37)) + BC629/((BC629+1)/(Q629/1.6) + BC629/(R629/1.37))</f>
        <v>0</v>
      </c>
      <c r="U629">
        <f>(AX629*BA629)</f>
        <v>0</v>
      </c>
      <c r="V629">
        <f>(BQ629+(U629+2*0.95*5.67E-8*(((BQ629+$B$7)+273)^4-(BQ629+273)^4)-44100*J629)/(1.84*29.3*R629+8*0.95*5.67E-8*(BQ629+273)^3))</f>
        <v>0</v>
      </c>
      <c r="W629">
        <f>($C$7*BR629+$D$7*BS629+$E$7*V629)</f>
        <v>0</v>
      </c>
      <c r="X629">
        <f>0.61365*exp(17.502*W629/(240.97+W629))</f>
        <v>0</v>
      </c>
      <c r="Y629">
        <f>(Z629/AA629*100)</f>
        <v>0</v>
      </c>
      <c r="Z629">
        <f>BJ629*(BO629+BP629)/1000</f>
        <v>0</v>
      </c>
      <c r="AA629">
        <f>0.61365*exp(17.502*BQ629/(240.97+BQ629))</f>
        <v>0</v>
      </c>
      <c r="AB629">
        <f>(X629-BJ629*(BO629+BP629)/1000)</f>
        <v>0</v>
      </c>
      <c r="AC629">
        <f>(-J629*44100)</f>
        <v>0</v>
      </c>
      <c r="AD629">
        <f>2*29.3*R629*0.92*(BQ629-W629)</f>
        <v>0</v>
      </c>
      <c r="AE629">
        <f>2*0.95*5.67E-8*(((BQ629+$B$7)+273)^4-(W629+273)^4)</f>
        <v>0</v>
      </c>
      <c r="AF629">
        <f>U629+AE629+AC629+AD629</f>
        <v>0</v>
      </c>
      <c r="AG629">
        <f>BN629*AU629*(BI629-BH629*(1000-AU629*BK629)/(1000-AU629*BJ629))/(100*BB629)</f>
        <v>0</v>
      </c>
      <c r="AH629">
        <f>1000*BN629*AU629*(BJ629-BK629)/(100*BB629*(1000-AU629*BJ629))</f>
        <v>0</v>
      </c>
      <c r="AI629">
        <f>(AJ629 - AK629 - BO629*1E3/(8.314*(BQ629+273.15)) * AM629/BN629 * AL629) * BN629/(100*BB629) * (1000 - BK629)/1000</f>
        <v>0</v>
      </c>
      <c r="AJ629">
        <v>822.693105224469</v>
      </c>
      <c r="AK629">
        <v>776.245781818181</v>
      </c>
      <c r="AL629">
        <v>3.40721986671491</v>
      </c>
      <c r="AM629">
        <v>66.950256890022</v>
      </c>
      <c r="AN629">
        <f>(AP629 - AO629 + BO629*1E3/(8.314*(BQ629+273.15)) * AR629/BN629 * AQ629) * BN629/(100*BB629) * 1000/(1000 - AP629)</f>
        <v>0</v>
      </c>
      <c r="AO629">
        <v>20.9379267770591</v>
      </c>
      <c r="AP629">
        <v>24.6</v>
      </c>
      <c r="AQ629">
        <v>-0.00043725552391783</v>
      </c>
      <c r="AR629">
        <v>78.8929793979058</v>
      </c>
      <c r="AS629">
        <v>99</v>
      </c>
      <c r="AT629">
        <v>20</v>
      </c>
      <c r="AU629">
        <f>IF(AS629*$H$13&gt;=AW629,1.0,(AW629/(AW629-AS629*$H$13)))</f>
        <v>0</v>
      </c>
      <c r="AV629">
        <f>(AU629-1)*100</f>
        <v>0</v>
      </c>
      <c r="AW629">
        <f>MAX(0,($B$13+$C$13*BV629)/(1+$D$13*BV629)*BO629/(BQ629+273)*$E$13)</f>
        <v>0</v>
      </c>
      <c r="AX629">
        <f>$B$11*BW629+$C$11*BX629+$F$11*CI629*(1-CL629)</f>
        <v>0</v>
      </c>
      <c r="AY629">
        <f>AX629*AZ629</f>
        <v>0</v>
      </c>
      <c r="AZ629">
        <f>($B$11*$D$9+$C$11*$D$9+$F$11*((CV629+CN629)/MAX(CV629+CN629+CW629, 0.1)*$I$9+CW629/MAX(CV629+CN629+CW629, 0.1)*$J$9))/($B$11+$C$11+$F$11)</f>
        <v>0</v>
      </c>
      <c r="BA629">
        <f>($B$11*$K$9+$C$11*$K$9+$F$11*((CV629+CN629)/MAX(CV629+CN629+CW629, 0.1)*$P$9+CW629/MAX(CV629+CN629+CW629, 0.1)*$Q$9))/($B$11+$C$11+$F$11)</f>
        <v>0</v>
      </c>
      <c r="BB629">
        <v>2.18</v>
      </c>
      <c r="BC629">
        <v>0.5</v>
      </c>
      <c r="BD629" t="s">
        <v>355</v>
      </c>
      <c r="BE629">
        <v>2</v>
      </c>
      <c r="BF629" t="b">
        <v>1</v>
      </c>
      <c r="BG629">
        <v>1656183284.5</v>
      </c>
      <c r="BH629">
        <v>733.938555555556</v>
      </c>
      <c r="BI629">
        <v>791.442925925926</v>
      </c>
      <c r="BJ629">
        <v>24.6284333333333</v>
      </c>
      <c r="BK629">
        <v>20.9484851851852</v>
      </c>
      <c r="BL629">
        <v>729.72937037037</v>
      </c>
      <c r="BM629">
        <v>24.3841555555556</v>
      </c>
      <c r="BN629">
        <v>499.981296296296</v>
      </c>
      <c r="BO629">
        <v>76.2984592592593</v>
      </c>
      <c r="BP629">
        <v>0.0999723296296296</v>
      </c>
      <c r="BQ629">
        <v>27.9044407407407</v>
      </c>
      <c r="BR629">
        <v>28.496662962963</v>
      </c>
      <c r="BS629">
        <v>999.9</v>
      </c>
      <c r="BT629">
        <v>0</v>
      </c>
      <c r="BU629">
        <v>0</v>
      </c>
      <c r="BV629">
        <v>10001.7807407407</v>
      </c>
      <c r="BW629">
        <v>0</v>
      </c>
      <c r="BX629">
        <v>942.618074074074</v>
      </c>
      <c r="BY629">
        <v>-57.5043555555555</v>
      </c>
      <c r="BZ629">
        <v>752.470518518518</v>
      </c>
      <c r="CA629">
        <v>808.376888888889</v>
      </c>
      <c r="CB629">
        <v>3.67995407407407</v>
      </c>
      <c r="CC629">
        <v>791.442925925926</v>
      </c>
      <c r="CD629">
        <v>20.9484851851852</v>
      </c>
      <c r="CE629">
        <v>1.87911148148148</v>
      </c>
      <c r="CF629">
        <v>1.5983362962963</v>
      </c>
      <c r="CG629">
        <v>16.4608888888889</v>
      </c>
      <c r="CH629">
        <v>13.9427666666667</v>
      </c>
      <c r="CI629">
        <v>1999.95518518519</v>
      </c>
      <c r="CJ629">
        <v>0.979998555555555</v>
      </c>
      <c r="CK629">
        <v>0.0200018259259259</v>
      </c>
      <c r="CL629">
        <v>0</v>
      </c>
      <c r="CM629">
        <v>2.57574074074074</v>
      </c>
      <c r="CN629">
        <v>0</v>
      </c>
      <c r="CO629">
        <v>6246.39111111111</v>
      </c>
      <c r="CP629">
        <v>16705.0222222222</v>
      </c>
      <c r="CQ629">
        <v>48.125</v>
      </c>
      <c r="CR629">
        <v>50.3236666666667</v>
      </c>
      <c r="CS629">
        <v>49.1847407407407</v>
      </c>
      <c r="CT629">
        <v>48.4278148148148</v>
      </c>
      <c r="CU629">
        <v>47.5114814814815</v>
      </c>
      <c r="CV629">
        <v>1959.95444444444</v>
      </c>
      <c r="CW629">
        <v>40.0007407407407</v>
      </c>
      <c r="CX629">
        <v>0</v>
      </c>
      <c r="CY629">
        <v>1656183291</v>
      </c>
      <c r="CZ629">
        <v>0</v>
      </c>
      <c r="DA629">
        <v>1656181403.6</v>
      </c>
      <c r="DB629" t="s">
        <v>1498</v>
      </c>
      <c r="DC629">
        <v>1656181403.6</v>
      </c>
      <c r="DD629">
        <v>1656181398.1</v>
      </c>
      <c r="DE629">
        <v>1</v>
      </c>
      <c r="DF629">
        <v>2.342</v>
      </c>
      <c r="DG629">
        <v>0.193</v>
      </c>
      <c r="DH629">
        <v>3.724</v>
      </c>
      <c r="DI629">
        <v>0.244</v>
      </c>
      <c r="DJ629">
        <v>420</v>
      </c>
      <c r="DK629">
        <v>22</v>
      </c>
      <c r="DL629">
        <v>0.28</v>
      </c>
      <c r="DM629">
        <v>0.02</v>
      </c>
      <c r="DN629">
        <v>-57.12489</v>
      </c>
      <c r="DO629">
        <v>-6.1165418386492</v>
      </c>
      <c r="DP629">
        <v>0.599930634657041</v>
      </c>
      <c r="DQ629">
        <v>0</v>
      </c>
      <c r="DR629">
        <v>3.68438525</v>
      </c>
      <c r="DS629">
        <v>-0.0556323827392164</v>
      </c>
      <c r="DT629">
        <v>0.00621527995648626</v>
      </c>
      <c r="DU629">
        <v>1</v>
      </c>
      <c r="DV629">
        <v>1</v>
      </c>
      <c r="DW629">
        <v>2</v>
      </c>
      <c r="DX629" t="s">
        <v>375</v>
      </c>
      <c r="DY629">
        <v>2.78164</v>
      </c>
      <c r="DZ629">
        <v>2.7166</v>
      </c>
      <c r="EA629">
        <v>0.115414</v>
      </c>
      <c r="EB629">
        <v>0.121505</v>
      </c>
      <c r="EC629">
        <v>0.0868741</v>
      </c>
      <c r="ED629">
        <v>0.0773484</v>
      </c>
      <c r="EE629">
        <v>24428.1</v>
      </c>
      <c r="EF629">
        <v>21124.8</v>
      </c>
      <c r="EG629">
        <v>24767.6</v>
      </c>
      <c r="EH629">
        <v>23461.8</v>
      </c>
      <c r="EI629">
        <v>38718.3</v>
      </c>
      <c r="EJ629">
        <v>35893.7</v>
      </c>
      <c r="EK629">
        <v>44905.2</v>
      </c>
      <c r="EL629">
        <v>41939.9</v>
      </c>
      <c r="EM629">
        <v>1.5016</v>
      </c>
      <c r="EN629">
        <v>2.02728</v>
      </c>
      <c r="EO629">
        <v>-0.0248104</v>
      </c>
      <c r="EP629">
        <v>0</v>
      </c>
      <c r="EQ629">
        <v>28.9041</v>
      </c>
      <c r="ER629">
        <v>999.9</v>
      </c>
      <c r="ES629">
        <v>21.347</v>
      </c>
      <c r="ET629">
        <v>43.981</v>
      </c>
      <c r="EU629">
        <v>25.5797</v>
      </c>
      <c r="EV629">
        <v>53.4894</v>
      </c>
      <c r="EW629">
        <v>33.0168</v>
      </c>
      <c r="EX629">
        <v>2</v>
      </c>
      <c r="EY629">
        <v>0.770897</v>
      </c>
      <c r="EZ629">
        <v>6.38267</v>
      </c>
      <c r="FA629">
        <v>20.1281</v>
      </c>
      <c r="FB629">
        <v>5.23137</v>
      </c>
      <c r="FC629">
        <v>11.9959</v>
      </c>
      <c r="FD629">
        <v>4.9553</v>
      </c>
      <c r="FE629">
        <v>3.30395</v>
      </c>
      <c r="FF629">
        <v>9999</v>
      </c>
      <c r="FG629">
        <v>314.6</v>
      </c>
      <c r="FH629">
        <v>4036.4</v>
      </c>
      <c r="FI629">
        <v>9999</v>
      </c>
      <c r="FJ629">
        <v>1.86812</v>
      </c>
      <c r="FK629">
        <v>1.86395</v>
      </c>
      <c r="FL629">
        <v>1.87123</v>
      </c>
      <c r="FM629">
        <v>1.86255</v>
      </c>
      <c r="FN629">
        <v>1.86188</v>
      </c>
      <c r="FO629">
        <v>1.86813</v>
      </c>
      <c r="FP629">
        <v>1.85836</v>
      </c>
      <c r="FQ629">
        <v>1.86447</v>
      </c>
      <c r="FR629">
        <v>5</v>
      </c>
      <c r="FS629">
        <v>0</v>
      </c>
      <c r="FT629">
        <v>0</v>
      </c>
      <c r="FU629">
        <v>0</v>
      </c>
      <c r="FV629" t="s">
        <v>358</v>
      </c>
      <c r="FW629" t="s">
        <v>359</v>
      </c>
      <c r="FX629" t="s">
        <v>360</v>
      </c>
      <c r="FY629" t="s">
        <v>360</v>
      </c>
      <c r="FZ629" t="s">
        <v>360</v>
      </c>
      <c r="GA629" t="s">
        <v>360</v>
      </c>
      <c r="GB629">
        <v>0</v>
      </c>
      <c r="GC629">
        <v>100</v>
      </c>
      <c r="GD629">
        <v>100</v>
      </c>
      <c r="GE629">
        <v>4.244</v>
      </c>
      <c r="GF629">
        <v>0.2442</v>
      </c>
      <c r="GG629">
        <v>2.73719946232396</v>
      </c>
      <c r="GH629">
        <v>0.00311535208462502</v>
      </c>
      <c r="GI629">
        <v>-2.16445174003142e-06</v>
      </c>
      <c r="GJ629">
        <v>9.0383515404126e-10</v>
      </c>
      <c r="GK629">
        <v>0.244264999999999</v>
      </c>
      <c r="GL629">
        <v>0</v>
      </c>
      <c r="GM629">
        <v>0</v>
      </c>
      <c r="GN629">
        <v>0</v>
      </c>
      <c r="GO629">
        <v>18</v>
      </c>
      <c r="GP629">
        <v>2154</v>
      </c>
      <c r="GQ629">
        <v>2</v>
      </c>
      <c r="GR629">
        <v>17</v>
      </c>
      <c r="GS629">
        <v>31.5</v>
      </c>
      <c r="GT629">
        <v>31.6</v>
      </c>
      <c r="GU629">
        <v>2.30957</v>
      </c>
      <c r="GV629">
        <v>2.41577</v>
      </c>
      <c r="GW629">
        <v>1.99829</v>
      </c>
      <c r="GX629">
        <v>2.65381</v>
      </c>
      <c r="GY629">
        <v>2.09351</v>
      </c>
      <c r="GZ629">
        <v>2.44263</v>
      </c>
      <c r="HA629">
        <v>47.3617</v>
      </c>
      <c r="HB629">
        <v>13.2915</v>
      </c>
      <c r="HC629">
        <v>18</v>
      </c>
      <c r="HD629">
        <v>328.803</v>
      </c>
      <c r="HE629">
        <v>669.16</v>
      </c>
      <c r="HF629">
        <v>22.9982</v>
      </c>
      <c r="HG629">
        <v>37.0439</v>
      </c>
      <c r="HH629">
        <v>29.9988</v>
      </c>
      <c r="HI629">
        <v>36.9317</v>
      </c>
      <c r="HJ629">
        <v>36.934</v>
      </c>
      <c r="HK629">
        <v>46.2348</v>
      </c>
      <c r="HL629">
        <v>0</v>
      </c>
      <c r="HM629">
        <v>0.773074</v>
      </c>
      <c r="HN629">
        <v>23</v>
      </c>
      <c r="HO629">
        <v>837.292</v>
      </c>
      <c r="HP629">
        <v>22.0237</v>
      </c>
      <c r="HQ629">
        <v>94.942</v>
      </c>
      <c r="HR629">
        <v>98.5295</v>
      </c>
    </row>
    <row r="630" spans="1:226">
      <c r="A630">
        <v>614</v>
      </c>
      <c r="B630">
        <v>1656183297</v>
      </c>
      <c r="C630">
        <v>13500.5</v>
      </c>
      <c r="D630" t="s">
        <v>1593</v>
      </c>
      <c r="E630" t="s">
        <v>1594</v>
      </c>
      <c r="F630">
        <v>5</v>
      </c>
      <c r="G630" t="s">
        <v>1497</v>
      </c>
      <c r="H630" t="s">
        <v>354</v>
      </c>
      <c r="I630">
        <v>1656183289.21429</v>
      </c>
      <c r="J630">
        <f>(K630)/1000</f>
        <v>0</v>
      </c>
      <c r="K630">
        <f>IF(BF630, AN630, AH630)</f>
        <v>0</v>
      </c>
      <c r="L630">
        <f>IF(BF630, AI630, AG630)</f>
        <v>0</v>
      </c>
      <c r="M630">
        <f>BH630 - IF(AU630&gt;1, L630*BB630*100.0/(AW630*BV630), 0)</f>
        <v>0</v>
      </c>
      <c r="N630">
        <f>((T630-J630/2)*M630-L630)/(T630+J630/2)</f>
        <v>0</v>
      </c>
      <c r="O630">
        <f>N630*(BO630+BP630)/1000.0</f>
        <v>0</v>
      </c>
      <c r="P630">
        <f>(BH630 - IF(AU630&gt;1, L630*BB630*100.0/(AW630*BV630), 0))*(BO630+BP630)/1000.0</f>
        <v>0</v>
      </c>
      <c r="Q630">
        <f>2.0/((1/S630-1/R630)+SIGN(S630)*SQRT((1/S630-1/R630)*(1/S630-1/R630) + 4*BC630/((BC630+1)*(BC630+1))*(2*1/S630*1/R630-1/R630*1/R630)))</f>
        <v>0</v>
      </c>
      <c r="R630">
        <f>IF(LEFT(BD630,1)&lt;&gt;"0",IF(LEFT(BD630,1)="1",3.0,BE630),$D$5+$E$5*(BV630*BO630/($K$5*1000))+$F$5*(BV630*BO630/($K$5*1000))*MAX(MIN(BB630,$J$5),$I$5)*MAX(MIN(BB630,$J$5),$I$5)+$G$5*MAX(MIN(BB630,$J$5),$I$5)*(BV630*BO630/($K$5*1000))+$H$5*(BV630*BO630/($K$5*1000))*(BV630*BO630/($K$5*1000)))</f>
        <v>0</v>
      </c>
      <c r="S630">
        <f>J630*(1000-(1000*0.61365*exp(17.502*W630/(240.97+W630))/(BO630+BP630)+BJ630)/2)/(1000*0.61365*exp(17.502*W630/(240.97+W630))/(BO630+BP630)-BJ630)</f>
        <v>0</v>
      </c>
      <c r="T630">
        <f>1/((BC630+1)/(Q630/1.6)+1/(R630/1.37)) + BC630/((BC630+1)/(Q630/1.6) + BC630/(R630/1.37))</f>
        <v>0</v>
      </c>
      <c r="U630">
        <f>(AX630*BA630)</f>
        <v>0</v>
      </c>
      <c r="V630">
        <f>(BQ630+(U630+2*0.95*5.67E-8*(((BQ630+$B$7)+273)^4-(BQ630+273)^4)-44100*J630)/(1.84*29.3*R630+8*0.95*5.67E-8*(BQ630+273)^3))</f>
        <v>0</v>
      </c>
      <c r="W630">
        <f>($C$7*BR630+$D$7*BS630+$E$7*V630)</f>
        <v>0</v>
      </c>
      <c r="X630">
        <f>0.61365*exp(17.502*W630/(240.97+W630))</f>
        <v>0</v>
      </c>
      <c r="Y630">
        <f>(Z630/AA630*100)</f>
        <v>0</v>
      </c>
      <c r="Z630">
        <f>BJ630*(BO630+BP630)/1000</f>
        <v>0</v>
      </c>
      <c r="AA630">
        <f>0.61365*exp(17.502*BQ630/(240.97+BQ630))</f>
        <v>0</v>
      </c>
      <c r="AB630">
        <f>(X630-BJ630*(BO630+BP630)/1000)</f>
        <v>0</v>
      </c>
      <c r="AC630">
        <f>(-J630*44100)</f>
        <v>0</v>
      </c>
      <c r="AD630">
        <f>2*29.3*R630*0.92*(BQ630-W630)</f>
        <v>0</v>
      </c>
      <c r="AE630">
        <f>2*0.95*5.67E-8*(((BQ630+$B$7)+273)^4-(W630+273)^4)</f>
        <v>0</v>
      </c>
      <c r="AF630">
        <f>U630+AE630+AC630+AD630</f>
        <v>0</v>
      </c>
      <c r="AG630">
        <f>BN630*AU630*(BI630-BH630*(1000-AU630*BK630)/(1000-AU630*BJ630))/(100*BB630)</f>
        <v>0</v>
      </c>
      <c r="AH630">
        <f>1000*BN630*AU630*(BJ630-BK630)/(100*BB630*(1000-AU630*BJ630))</f>
        <v>0</v>
      </c>
      <c r="AI630">
        <f>(AJ630 - AK630 - BO630*1E3/(8.314*(BQ630+273.15)) * AM630/BN630 * AL630) * BN630/(100*BB630) * (1000 - BK630)/1000</f>
        <v>0</v>
      </c>
      <c r="AJ630">
        <v>839.785963362061</v>
      </c>
      <c r="AK630">
        <v>792.677175757576</v>
      </c>
      <c r="AL630">
        <v>3.28276919870983</v>
      </c>
      <c r="AM630">
        <v>66.950256890022</v>
      </c>
      <c r="AN630">
        <f>(AP630 - AO630 + BO630*1E3/(8.314*(BQ630+273.15)) * AR630/BN630 * AQ630) * BN630/(100*BB630) * 1000/(1000 - AP630)</f>
        <v>0</v>
      </c>
      <c r="AO630">
        <v>20.9220655092943</v>
      </c>
      <c r="AP630">
        <v>24.5799951048951</v>
      </c>
      <c r="AQ630">
        <v>-0.00128161240394851</v>
      </c>
      <c r="AR630">
        <v>78.8929793979058</v>
      </c>
      <c r="AS630">
        <v>99</v>
      </c>
      <c r="AT630">
        <v>20</v>
      </c>
      <c r="AU630">
        <f>IF(AS630*$H$13&gt;=AW630,1.0,(AW630/(AW630-AS630*$H$13)))</f>
        <v>0</v>
      </c>
      <c r="AV630">
        <f>(AU630-1)*100</f>
        <v>0</v>
      </c>
      <c r="AW630">
        <f>MAX(0,($B$13+$C$13*BV630)/(1+$D$13*BV630)*BO630/(BQ630+273)*$E$13)</f>
        <v>0</v>
      </c>
      <c r="AX630">
        <f>$B$11*BW630+$C$11*BX630+$F$11*CI630*(1-CL630)</f>
        <v>0</v>
      </c>
      <c r="AY630">
        <f>AX630*AZ630</f>
        <v>0</v>
      </c>
      <c r="AZ630">
        <f>($B$11*$D$9+$C$11*$D$9+$F$11*((CV630+CN630)/MAX(CV630+CN630+CW630, 0.1)*$I$9+CW630/MAX(CV630+CN630+CW630, 0.1)*$J$9))/($B$11+$C$11+$F$11)</f>
        <v>0</v>
      </c>
      <c r="BA630">
        <f>($B$11*$K$9+$C$11*$K$9+$F$11*((CV630+CN630)/MAX(CV630+CN630+CW630, 0.1)*$P$9+CW630/MAX(CV630+CN630+CW630, 0.1)*$Q$9))/($B$11+$C$11+$F$11)</f>
        <v>0</v>
      </c>
      <c r="BB630">
        <v>2.18</v>
      </c>
      <c r="BC630">
        <v>0.5</v>
      </c>
      <c r="BD630" t="s">
        <v>355</v>
      </c>
      <c r="BE630">
        <v>2</v>
      </c>
      <c r="BF630" t="b">
        <v>1</v>
      </c>
      <c r="BG630">
        <v>1656183289.21429</v>
      </c>
      <c r="BH630">
        <v>749.454571428571</v>
      </c>
      <c r="BI630">
        <v>807.270571428571</v>
      </c>
      <c r="BJ630">
        <v>24.61125</v>
      </c>
      <c r="BK630">
        <v>20.9337964285714</v>
      </c>
      <c r="BL630">
        <v>745.223678571429</v>
      </c>
      <c r="BM630">
        <v>24.3669821428571</v>
      </c>
      <c r="BN630">
        <v>499.990928571429</v>
      </c>
      <c r="BO630">
        <v>76.3000035714286</v>
      </c>
      <c r="BP630">
        <v>0.0999906928571428</v>
      </c>
      <c r="BQ630">
        <v>27.9008571428571</v>
      </c>
      <c r="BR630">
        <v>28.5022821428571</v>
      </c>
      <c r="BS630">
        <v>999.9</v>
      </c>
      <c r="BT630">
        <v>0</v>
      </c>
      <c r="BU630">
        <v>0</v>
      </c>
      <c r="BV630">
        <v>9997.69928571429</v>
      </c>
      <c r="BW630">
        <v>0</v>
      </c>
      <c r="BX630">
        <v>952.947714285714</v>
      </c>
      <c r="BY630">
        <v>-57.8160321428571</v>
      </c>
      <c r="BZ630">
        <v>768.364678571428</v>
      </c>
      <c r="CA630">
        <v>824.530785714285</v>
      </c>
      <c r="CB630">
        <v>3.67745785714286</v>
      </c>
      <c r="CC630">
        <v>807.270571428571</v>
      </c>
      <c r="CD630">
        <v>20.9337964285714</v>
      </c>
      <c r="CE630">
        <v>1.87783892857143</v>
      </c>
      <c r="CF630">
        <v>1.59724857142857</v>
      </c>
      <c r="CG630">
        <v>16.4502357142857</v>
      </c>
      <c r="CH630">
        <v>13.932275</v>
      </c>
      <c r="CI630">
        <v>1999.98678571429</v>
      </c>
      <c r="CJ630">
        <v>0.979998535714286</v>
      </c>
      <c r="CK630">
        <v>0.0200018464285714</v>
      </c>
      <c r="CL630">
        <v>0</v>
      </c>
      <c r="CM630">
        <v>2.49628928571429</v>
      </c>
      <c r="CN630">
        <v>0</v>
      </c>
      <c r="CO630">
        <v>6252.05785714286</v>
      </c>
      <c r="CP630">
        <v>16705.2892857143</v>
      </c>
      <c r="CQ630">
        <v>48.1205</v>
      </c>
      <c r="CR630">
        <v>50.3031428571429</v>
      </c>
      <c r="CS630">
        <v>49.1626428571429</v>
      </c>
      <c r="CT630">
        <v>48.4082142857143</v>
      </c>
      <c r="CU630">
        <v>47.4977142857143</v>
      </c>
      <c r="CV630">
        <v>1959.98607142857</v>
      </c>
      <c r="CW630">
        <v>40.0007142857143</v>
      </c>
      <c r="CX630">
        <v>0</v>
      </c>
      <c r="CY630">
        <v>1656183296.4</v>
      </c>
      <c r="CZ630">
        <v>0</v>
      </c>
      <c r="DA630">
        <v>1656181403.6</v>
      </c>
      <c r="DB630" t="s">
        <v>1498</v>
      </c>
      <c r="DC630">
        <v>1656181403.6</v>
      </c>
      <c r="DD630">
        <v>1656181398.1</v>
      </c>
      <c r="DE630">
        <v>1</v>
      </c>
      <c r="DF630">
        <v>2.342</v>
      </c>
      <c r="DG630">
        <v>0.193</v>
      </c>
      <c r="DH630">
        <v>3.724</v>
      </c>
      <c r="DI630">
        <v>0.244</v>
      </c>
      <c r="DJ630">
        <v>420</v>
      </c>
      <c r="DK630">
        <v>22</v>
      </c>
      <c r="DL630">
        <v>0.28</v>
      </c>
      <c r="DM630">
        <v>0.02</v>
      </c>
      <c r="DN630">
        <v>-57.570185</v>
      </c>
      <c r="DO630">
        <v>-4.39420637898683</v>
      </c>
      <c r="DP630">
        <v>0.433419091382693</v>
      </c>
      <c r="DQ630">
        <v>0</v>
      </c>
      <c r="DR630">
        <v>3.67932</v>
      </c>
      <c r="DS630">
        <v>-0.0350384240150119</v>
      </c>
      <c r="DT630">
        <v>0.00398235734207769</v>
      </c>
      <c r="DU630">
        <v>1</v>
      </c>
      <c r="DV630">
        <v>1</v>
      </c>
      <c r="DW630">
        <v>2</v>
      </c>
      <c r="DX630" t="s">
        <v>375</v>
      </c>
      <c r="DY630">
        <v>2.7816</v>
      </c>
      <c r="DZ630">
        <v>2.71649</v>
      </c>
      <c r="EA630">
        <v>0.117077</v>
      </c>
      <c r="EB630">
        <v>0.12308</v>
      </c>
      <c r="EC630">
        <v>0.0868211</v>
      </c>
      <c r="ED630">
        <v>0.0773027</v>
      </c>
      <c r="EE630">
        <v>24382.7</v>
      </c>
      <c r="EF630">
        <v>21087.8</v>
      </c>
      <c r="EG630">
        <v>24768.1</v>
      </c>
      <c r="EH630">
        <v>23462.7</v>
      </c>
      <c r="EI630">
        <v>38721.7</v>
      </c>
      <c r="EJ630">
        <v>35896.6</v>
      </c>
      <c r="EK630">
        <v>44906.5</v>
      </c>
      <c r="EL630">
        <v>41941.1</v>
      </c>
      <c r="EM630">
        <v>1.50168</v>
      </c>
      <c r="EN630">
        <v>2.02775</v>
      </c>
      <c r="EO630">
        <v>-0.023704</v>
      </c>
      <c r="EP630">
        <v>0</v>
      </c>
      <c r="EQ630">
        <v>28.8899</v>
      </c>
      <c r="ER630">
        <v>999.9</v>
      </c>
      <c r="ES630">
        <v>21.347</v>
      </c>
      <c r="ET630">
        <v>43.981</v>
      </c>
      <c r="EU630">
        <v>25.5801</v>
      </c>
      <c r="EV630">
        <v>53.8294</v>
      </c>
      <c r="EW630">
        <v>33.0849</v>
      </c>
      <c r="EX630">
        <v>2</v>
      </c>
      <c r="EY630">
        <v>0.769449</v>
      </c>
      <c r="EZ630">
        <v>6.36562</v>
      </c>
      <c r="FA630">
        <v>20.1283</v>
      </c>
      <c r="FB630">
        <v>5.23062</v>
      </c>
      <c r="FC630">
        <v>11.996</v>
      </c>
      <c r="FD630">
        <v>4.9542</v>
      </c>
      <c r="FE630">
        <v>3.30395</v>
      </c>
      <c r="FF630">
        <v>9999</v>
      </c>
      <c r="FG630">
        <v>314.6</v>
      </c>
      <c r="FH630">
        <v>4036.4</v>
      </c>
      <c r="FI630">
        <v>9999</v>
      </c>
      <c r="FJ630">
        <v>1.86812</v>
      </c>
      <c r="FK630">
        <v>1.86396</v>
      </c>
      <c r="FL630">
        <v>1.8713</v>
      </c>
      <c r="FM630">
        <v>1.86253</v>
      </c>
      <c r="FN630">
        <v>1.86188</v>
      </c>
      <c r="FO630">
        <v>1.86813</v>
      </c>
      <c r="FP630">
        <v>1.85835</v>
      </c>
      <c r="FQ630">
        <v>1.86447</v>
      </c>
      <c r="FR630">
        <v>5</v>
      </c>
      <c r="FS630">
        <v>0</v>
      </c>
      <c r="FT630">
        <v>0</v>
      </c>
      <c r="FU630">
        <v>0</v>
      </c>
      <c r="FV630" t="s">
        <v>358</v>
      </c>
      <c r="FW630" t="s">
        <v>359</v>
      </c>
      <c r="FX630" t="s">
        <v>360</v>
      </c>
      <c r="FY630" t="s">
        <v>360</v>
      </c>
      <c r="FZ630" t="s">
        <v>360</v>
      </c>
      <c r="GA630" t="s">
        <v>360</v>
      </c>
      <c r="GB630">
        <v>0</v>
      </c>
      <c r="GC630">
        <v>100</v>
      </c>
      <c r="GD630">
        <v>100</v>
      </c>
      <c r="GE630">
        <v>4.266</v>
      </c>
      <c r="GF630">
        <v>0.2443</v>
      </c>
      <c r="GG630">
        <v>2.73719946232396</v>
      </c>
      <c r="GH630">
        <v>0.00311535208462502</v>
      </c>
      <c r="GI630">
        <v>-2.16445174003142e-06</v>
      </c>
      <c r="GJ630">
        <v>9.0383515404126e-10</v>
      </c>
      <c r="GK630">
        <v>0.244264999999999</v>
      </c>
      <c r="GL630">
        <v>0</v>
      </c>
      <c r="GM630">
        <v>0</v>
      </c>
      <c r="GN630">
        <v>0</v>
      </c>
      <c r="GO630">
        <v>18</v>
      </c>
      <c r="GP630">
        <v>2154</v>
      </c>
      <c r="GQ630">
        <v>2</v>
      </c>
      <c r="GR630">
        <v>17</v>
      </c>
      <c r="GS630">
        <v>31.6</v>
      </c>
      <c r="GT630">
        <v>31.6</v>
      </c>
      <c r="GU630">
        <v>2.34497</v>
      </c>
      <c r="GV630">
        <v>2.39868</v>
      </c>
      <c r="GW630">
        <v>1.99829</v>
      </c>
      <c r="GX630">
        <v>2.65381</v>
      </c>
      <c r="GY630">
        <v>2.09351</v>
      </c>
      <c r="GZ630">
        <v>2.4646</v>
      </c>
      <c r="HA630">
        <v>47.3617</v>
      </c>
      <c r="HB630">
        <v>13.2915</v>
      </c>
      <c r="HC630">
        <v>18</v>
      </c>
      <c r="HD630">
        <v>328.776</v>
      </c>
      <c r="HE630">
        <v>669.434</v>
      </c>
      <c r="HF630">
        <v>22.9969</v>
      </c>
      <c r="HG630">
        <v>37.0292</v>
      </c>
      <c r="HH630">
        <v>29.9987</v>
      </c>
      <c r="HI630">
        <v>36.9171</v>
      </c>
      <c r="HJ630">
        <v>36.9202</v>
      </c>
      <c r="HK630">
        <v>46.9395</v>
      </c>
      <c r="HL630">
        <v>0</v>
      </c>
      <c r="HM630">
        <v>1.1457</v>
      </c>
      <c r="HN630">
        <v>23</v>
      </c>
      <c r="HO630">
        <v>857.572</v>
      </c>
      <c r="HP630">
        <v>22.1035</v>
      </c>
      <c r="HQ630">
        <v>94.9444</v>
      </c>
      <c r="HR630">
        <v>98.5327</v>
      </c>
    </row>
    <row r="631" spans="1:226">
      <c r="A631">
        <v>615</v>
      </c>
      <c r="B631">
        <v>1656183302</v>
      </c>
      <c r="C631">
        <v>13505.5</v>
      </c>
      <c r="D631" t="s">
        <v>1595</v>
      </c>
      <c r="E631" t="s">
        <v>1596</v>
      </c>
      <c r="F631">
        <v>5</v>
      </c>
      <c r="G631" t="s">
        <v>1497</v>
      </c>
      <c r="H631" t="s">
        <v>354</v>
      </c>
      <c r="I631">
        <v>1656183294.5</v>
      </c>
      <c r="J631">
        <f>(K631)/1000</f>
        <v>0</v>
      </c>
      <c r="K631">
        <f>IF(BF631, AN631, AH631)</f>
        <v>0</v>
      </c>
      <c r="L631">
        <f>IF(BF631, AI631, AG631)</f>
        <v>0</v>
      </c>
      <c r="M631">
        <f>BH631 - IF(AU631&gt;1, L631*BB631*100.0/(AW631*BV631), 0)</f>
        <v>0</v>
      </c>
      <c r="N631">
        <f>((T631-J631/2)*M631-L631)/(T631+J631/2)</f>
        <v>0</v>
      </c>
      <c r="O631">
        <f>N631*(BO631+BP631)/1000.0</f>
        <v>0</v>
      </c>
      <c r="P631">
        <f>(BH631 - IF(AU631&gt;1, L631*BB631*100.0/(AW631*BV631), 0))*(BO631+BP631)/1000.0</f>
        <v>0</v>
      </c>
      <c r="Q631">
        <f>2.0/((1/S631-1/R631)+SIGN(S631)*SQRT((1/S631-1/R631)*(1/S631-1/R631) + 4*BC631/((BC631+1)*(BC631+1))*(2*1/S631*1/R631-1/R631*1/R631)))</f>
        <v>0</v>
      </c>
      <c r="R631">
        <f>IF(LEFT(BD631,1)&lt;&gt;"0",IF(LEFT(BD631,1)="1",3.0,BE631),$D$5+$E$5*(BV631*BO631/($K$5*1000))+$F$5*(BV631*BO631/($K$5*1000))*MAX(MIN(BB631,$J$5),$I$5)*MAX(MIN(BB631,$J$5),$I$5)+$G$5*MAX(MIN(BB631,$J$5),$I$5)*(BV631*BO631/($K$5*1000))+$H$5*(BV631*BO631/($K$5*1000))*(BV631*BO631/($K$5*1000)))</f>
        <v>0</v>
      </c>
      <c r="S631">
        <f>J631*(1000-(1000*0.61365*exp(17.502*W631/(240.97+W631))/(BO631+BP631)+BJ631)/2)/(1000*0.61365*exp(17.502*W631/(240.97+W631))/(BO631+BP631)-BJ631)</f>
        <v>0</v>
      </c>
      <c r="T631">
        <f>1/((BC631+1)/(Q631/1.6)+1/(R631/1.37)) + BC631/((BC631+1)/(Q631/1.6) + BC631/(R631/1.37))</f>
        <v>0</v>
      </c>
      <c r="U631">
        <f>(AX631*BA631)</f>
        <v>0</v>
      </c>
      <c r="V631">
        <f>(BQ631+(U631+2*0.95*5.67E-8*(((BQ631+$B$7)+273)^4-(BQ631+273)^4)-44100*J631)/(1.84*29.3*R631+8*0.95*5.67E-8*(BQ631+273)^3))</f>
        <v>0</v>
      </c>
      <c r="W631">
        <f>($C$7*BR631+$D$7*BS631+$E$7*V631)</f>
        <v>0</v>
      </c>
      <c r="X631">
        <f>0.61365*exp(17.502*W631/(240.97+W631))</f>
        <v>0</v>
      </c>
      <c r="Y631">
        <f>(Z631/AA631*100)</f>
        <v>0</v>
      </c>
      <c r="Z631">
        <f>BJ631*(BO631+BP631)/1000</f>
        <v>0</v>
      </c>
      <c r="AA631">
        <f>0.61365*exp(17.502*BQ631/(240.97+BQ631))</f>
        <v>0</v>
      </c>
      <c r="AB631">
        <f>(X631-BJ631*(BO631+BP631)/1000)</f>
        <v>0</v>
      </c>
      <c r="AC631">
        <f>(-J631*44100)</f>
        <v>0</v>
      </c>
      <c r="AD631">
        <f>2*29.3*R631*0.92*(BQ631-W631)</f>
        <v>0</v>
      </c>
      <c r="AE631">
        <f>2*0.95*5.67E-8*(((BQ631+$B$7)+273)^4-(W631+273)^4)</f>
        <v>0</v>
      </c>
      <c r="AF631">
        <f>U631+AE631+AC631+AD631</f>
        <v>0</v>
      </c>
      <c r="AG631">
        <f>BN631*AU631*(BI631-BH631*(1000-AU631*BK631)/(1000-AU631*BJ631))/(100*BB631)</f>
        <v>0</v>
      </c>
      <c r="AH631">
        <f>1000*BN631*AU631*(BJ631-BK631)/(100*BB631*(1000-AU631*BJ631))</f>
        <v>0</v>
      </c>
      <c r="AI631">
        <f>(AJ631 - AK631 - BO631*1E3/(8.314*(BQ631+273.15)) * AM631/BN631 * AL631) * BN631/(100*BB631) * (1000 - BK631)/1000</f>
        <v>0</v>
      </c>
      <c r="AJ631">
        <v>855.902097560769</v>
      </c>
      <c r="AK631">
        <v>808.906084848485</v>
      </c>
      <c r="AL631">
        <v>3.23655015401198</v>
      </c>
      <c r="AM631">
        <v>66.950256890022</v>
      </c>
      <c r="AN631">
        <f>(AP631 - AO631 + BO631*1E3/(8.314*(BQ631+273.15)) * AR631/BN631 * AQ631) * BN631/(100*BB631) * 1000/(1000 - AP631)</f>
        <v>0</v>
      </c>
      <c r="AO631">
        <v>20.9026590783462</v>
      </c>
      <c r="AP631">
        <v>24.551834965035</v>
      </c>
      <c r="AQ631">
        <v>-0.00540542972185283</v>
      </c>
      <c r="AR631">
        <v>78.8929793979058</v>
      </c>
      <c r="AS631">
        <v>98</v>
      </c>
      <c r="AT631">
        <v>20</v>
      </c>
      <c r="AU631">
        <f>IF(AS631*$H$13&gt;=AW631,1.0,(AW631/(AW631-AS631*$H$13)))</f>
        <v>0</v>
      </c>
      <c r="AV631">
        <f>(AU631-1)*100</f>
        <v>0</v>
      </c>
      <c r="AW631">
        <f>MAX(0,($B$13+$C$13*BV631)/(1+$D$13*BV631)*BO631/(BQ631+273)*$E$13)</f>
        <v>0</v>
      </c>
      <c r="AX631">
        <f>$B$11*BW631+$C$11*BX631+$F$11*CI631*(1-CL631)</f>
        <v>0</v>
      </c>
      <c r="AY631">
        <f>AX631*AZ631</f>
        <v>0</v>
      </c>
      <c r="AZ631">
        <f>($B$11*$D$9+$C$11*$D$9+$F$11*((CV631+CN631)/MAX(CV631+CN631+CW631, 0.1)*$I$9+CW631/MAX(CV631+CN631+CW631, 0.1)*$J$9))/($B$11+$C$11+$F$11)</f>
        <v>0</v>
      </c>
      <c r="BA631">
        <f>($B$11*$K$9+$C$11*$K$9+$F$11*((CV631+CN631)/MAX(CV631+CN631+CW631, 0.1)*$P$9+CW631/MAX(CV631+CN631+CW631, 0.1)*$Q$9))/($B$11+$C$11+$F$11)</f>
        <v>0</v>
      </c>
      <c r="BB631">
        <v>2.18</v>
      </c>
      <c r="BC631">
        <v>0.5</v>
      </c>
      <c r="BD631" t="s">
        <v>355</v>
      </c>
      <c r="BE631">
        <v>2</v>
      </c>
      <c r="BF631" t="b">
        <v>1</v>
      </c>
      <c r="BG631">
        <v>1656183294.5</v>
      </c>
      <c r="BH631">
        <v>766.678037037037</v>
      </c>
      <c r="BI631">
        <v>824.688888888889</v>
      </c>
      <c r="BJ631">
        <v>24.5880037037037</v>
      </c>
      <c r="BK631">
        <v>20.9156</v>
      </c>
      <c r="BL631">
        <v>762.423148148148</v>
      </c>
      <c r="BM631">
        <v>24.343737037037</v>
      </c>
      <c r="BN631">
        <v>500.016888888889</v>
      </c>
      <c r="BO631">
        <v>76.3016592592592</v>
      </c>
      <c r="BP631">
        <v>0.100019607407407</v>
      </c>
      <c r="BQ631">
        <v>27.8946074074074</v>
      </c>
      <c r="BR631">
        <v>28.4973</v>
      </c>
      <c r="BS631">
        <v>999.9</v>
      </c>
      <c r="BT631">
        <v>0</v>
      </c>
      <c r="BU631">
        <v>0</v>
      </c>
      <c r="BV631">
        <v>9997.31407407407</v>
      </c>
      <c r="BW631">
        <v>0</v>
      </c>
      <c r="BX631">
        <v>960.141703703704</v>
      </c>
      <c r="BY631">
        <v>-58.0107407407407</v>
      </c>
      <c r="BZ631">
        <v>786.004</v>
      </c>
      <c r="CA631">
        <v>842.305814814815</v>
      </c>
      <c r="CB631">
        <v>3.67241111111111</v>
      </c>
      <c r="CC631">
        <v>824.688888888889</v>
      </c>
      <c r="CD631">
        <v>20.9156</v>
      </c>
      <c r="CE631">
        <v>1.87610555555556</v>
      </c>
      <c r="CF631">
        <v>1.59589481481481</v>
      </c>
      <c r="CG631">
        <v>16.4357296296296</v>
      </c>
      <c r="CH631">
        <v>13.9192111111111</v>
      </c>
      <c r="CI631">
        <v>2000.00925925926</v>
      </c>
      <c r="CJ631">
        <v>0.979998222222222</v>
      </c>
      <c r="CK631">
        <v>0.0200021703703704</v>
      </c>
      <c r="CL631">
        <v>0</v>
      </c>
      <c r="CM631">
        <v>2.49873703703704</v>
      </c>
      <c r="CN631">
        <v>0</v>
      </c>
      <c r="CO631">
        <v>6257.68740740741</v>
      </c>
      <c r="CP631">
        <v>16705.4666666667</v>
      </c>
      <c r="CQ631">
        <v>48.0993333333333</v>
      </c>
      <c r="CR631">
        <v>50.2821481481481</v>
      </c>
      <c r="CS631">
        <v>49.1410740740741</v>
      </c>
      <c r="CT631">
        <v>48.3818148148148</v>
      </c>
      <c r="CU631">
        <v>47.4813333333333</v>
      </c>
      <c r="CV631">
        <v>1960.00592592593</v>
      </c>
      <c r="CW631">
        <v>40.0037037037037</v>
      </c>
      <c r="CX631">
        <v>0</v>
      </c>
      <c r="CY631">
        <v>1656183301.2</v>
      </c>
      <c r="CZ631">
        <v>0</v>
      </c>
      <c r="DA631">
        <v>1656181403.6</v>
      </c>
      <c r="DB631" t="s">
        <v>1498</v>
      </c>
      <c r="DC631">
        <v>1656181403.6</v>
      </c>
      <c r="DD631">
        <v>1656181398.1</v>
      </c>
      <c r="DE631">
        <v>1</v>
      </c>
      <c r="DF631">
        <v>2.342</v>
      </c>
      <c r="DG631">
        <v>0.193</v>
      </c>
      <c r="DH631">
        <v>3.724</v>
      </c>
      <c r="DI631">
        <v>0.244</v>
      </c>
      <c r="DJ631">
        <v>420</v>
      </c>
      <c r="DK631">
        <v>22</v>
      </c>
      <c r="DL631">
        <v>0.28</v>
      </c>
      <c r="DM631">
        <v>0.02</v>
      </c>
      <c r="DN631">
        <v>-57.83216</v>
      </c>
      <c r="DO631">
        <v>-2.28281425891173</v>
      </c>
      <c r="DP631">
        <v>0.256480014621023</v>
      </c>
      <c r="DQ631">
        <v>0</v>
      </c>
      <c r="DR631">
        <v>3.67546925</v>
      </c>
      <c r="DS631">
        <v>-0.050586303939968</v>
      </c>
      <c r="DT631">
        <v>0.00536233735767344</v>
      </c>
      <c r="DU631">
        <v>1</v>
      </c>
      <c r="DV631">
        <v>1</v>
      </c>
      <c r="DW631">
        <v>2</v>
      </c>
      <c r="DX631" t="s">
        <v>375</v>
      </c>
      <c r="DY631">
        <v>2.78159</v>
      </c>
      <c r="DZ631">
        <v>2.71646</v>
      </c>
      <c r="EA631">
        <v>0.118687</v>
      </c>
      <c r="EB631">
        <v>0.124705</v>
      </c>
      <c r="EC631">
        <v>0.086751</v>
      </c>
      <c r="ED631">
        <v>0.077253</v>
      </c>
      <c r="EE631">
        <v>24338.9</v>
      </c>
      <c r="EF631">
        <v>21049.2</v>
      </c>
      <c r="EG631">
        <v>24768.8</v>
      </c>
      <c r="EH631">
        <v>23463.2</v>
      </c>
      <c r="EI631">
        <v>38726.3</v>
      </c>
      <c r="EJ631">
        <v>35899.4</v>
      </c>
      <c r="EK631">
        <v>44908.3</v>
      </c>
      <c r="EL631">
        <v>41942</v>
      </c>
      <c r="EM631">
        <v>1.50203</v>
      </c>
      <c r="EN631">
        <v>2.0281</v>
      </c>
      <c r="EO631">
        <v>-0.0244677</v>
      </c>
      <c r="EP631">
        <v>0</v>
      </c>
      <c r="EQ631">
        <v>28.872</v>
      </c>
      <c r="ER631">
        <v>999.9</v>
      </c>
      <c r="ES631">
        <v>21.322</v>
      </c>
      <c r="ET631">
        <v>43.971</v>
      </c>
      <c r="EU631">
        <v>25.5393</v>
      </c>
      <c r="EV631">
        <v>53.7194</v>
      </c>
      <c r="EW631">
        <v>33.1891</v>
      </c>
      <c r="EX631">
        <v>2</v>
      </c>
      <c r="EY631">
        <v>0.767846</v>
      </c>
      <c r="EZ631">
        <v>6.31998</v>
      </c>
      <c r="FA631">
        <v>20.1298</v>
      </c>
      <c r="FB631">
        <v>5.23241</v>
      </c>
      <c r="FC631">
        <v>11.996</v>
      </c>
      <c r="FD631">
        <v>4.9551</v>
      </c>
      <c r="FE631">
        <v>3.3039</v>
      </c>
      <c r="FF631">
        <v>9999</v>
      </c>
      <c r="FG631">
        <v>314.6</v>
      </c>
      <c r="FH631">
        <v>4036.4</v>
      </c>
      <c r="FI631">
        <v>9999</v>
      </c>
      <c r="FJ631">
        <v>1.86812</v>
      </c>
      <c r="FK631">
        <v>1.86397</v>
      </c>
      <c r="FL631">
        <v>1.87133</v>
      </c>
      <c r="FM631">
        <v>1.86252</v>
      </c>
      <c r="FN631">
        <v>1.86188</v>
      </c>
      <c r="FO631">
        <v>1.86814</v>
      </c>
      <c r="FP631">
        <v>1.85835</v>
      </c>
      <c r="FQ631">
        <v>1.86447</v>
      </c>
      <c r="FR631">
        <v>5</v>
      </c>
      <c r="FS631">
        <v>0</v>
      </c>
      <c r="FT631">
        <v>0</v>
      </c>
      <c r="FU631">
        <v>0</v>
      </c>
      <c r="FV631" t="s">
        <v>358</v>
      </c>
      <c r="FW631" t="s">
        <v>359</v>
      </c>
      <c r="FX631" t="s">
        <v>360</v>
      </c>
      <c r="FY631" t="s">
        <v>360</v>
      </c>
      <c r="FZ631" t="s">
        <v>360</v>
      </c>
      <c r="GA631" t="s">
        <v>360</v>
      </c>
      <c r="GB631">
        <v>0</v>
      </c>
      <c r="GC631">
        <v>100</v>
      </c>
      <c r="GD631">
        <v>100</v>
      </c>
      <c r="GE631">
        <v>4.288</v>
      </c>
      <c r="GF631">
        <v>0.2443</v>
      </c>
      <c r="GG631">
        <v>2.73719946232396</v>
      </c>
      <c r="GH631">
        <v>0.00311535208462502</v>
      </c>
      <c r="GI631">
        <v>-2.16445174003142e-06</v>
      </c>
      <c r="GJ631">
        <v>9.0383515404126e-10</v>
      </c>
      <c r="GK631">
        <v>0.244264999999999</v>
      </c>
      <c r="GL631">
        <v>0</v>
      </c>
      <c r="GM631">
        <v>0</v>
      </c>
      <c r="GN631">
        <v>0</v>
      </c>
      <c r="GO631">
        <v>18</v>
      </c>
      <c r="GP631">
        <v>2154</v>
      </c>
      <c r="GQ631">
        <v>2</v>
      </c>
      <c r="GR631">
        <v>17</v>
      </c>
      <c r="GS631">
        <v>31.6</v>
      </c>
      <c r="GT631">
        <v>31.7</v>
      </c>
      <c r="GU631">
        <v>2.38037</v>
      </c>
      <c r="GV631">
        <v>2.40479</v>
      </c>
      <c r="GW631">
        <v>1.99829</v>
      </c>
      <c r="GX631">
        <v>2.65381</v>
      </c>
      <c r="GY631">
        <v>2.09351</v>
      </c>
      <c r="GZ631">
        <v>2.4231</v>
      </c>
      <c r="HA631">
        <v>47.3318</v>
      </c>
      <c r="HB631">
        <v>13.2915</v>
      </c>
      <c r="HC631">
        <v>18</v>
      </c>
      <c r="HD631">
        <v>328.884</v>
      </c>
      <c r="HE631">
        <v>669.591</v>
      </c>
      <c r="HF631">
        <v>22.9923</v>
      </c>
      <c r="HG631">
        <v>37.0126</v>
      </c>
      <c r="HH631">
        <v>29.9986</v>
      </c>
      <c r="HI631">
        <v>36.9023</v>
      </c>
      <c r="HJ631">
        <v>36.9056</v>
      </c>
      <c r="HK631">
        <v>47.6409</v>
      </c>
      <c r="HL631">
        <v>0</v>
      </c>
      <c r="HM631">
        <v>1.1457</v>
      </c>
      <c r="HN631">
        <v>23</v>
      </c>
      <c r="HO631">
        <v>871.121</v>
      </c>
      <c r="HP631">
        <v>22.0762</v>
      </c>
      <c r="HQ631">
        <v>94.9479</v>
      </c>
      <c r="HR631">
        <v>98.5348</v>
      </c>
    </row>
    <row r="632" spans="1:226">
      <c r="A632">
        <v>616</v>
      </c>
      <c r="B632">
        <v>1656183307</v>
      </c>
      <c r="C632">
        <v>13510.5</v>
      </c>
      <c r="D632" t="s">
        <v>1597</v>
      </c>
      <c r="E632" t="s">
        <v>1598</v>
      </c>
      <c r="F632">
        <v>5</v>
      </c>
      <c r="G632" t="s">
        <v>1497</v>
      </c>
      <c r="H632" t="s">
        <v>354</v>
      </c>
      <c r="I632">
        <v>1656183299.21429</v>
      </c>
      <c r="J632">
        <f>(K632)/1000</f>
        <v>0</v>
      </c>
      <c r="K632">
        <f>IF(BF632, AN632, AH632)</f>
        <v>0</v>
      </c>
      <c r="L632">
        <f>IF(BF632, AI632, AG632)</f>
        <v>0</v>
      </c>
      <c r="M632">
        <f>BH632 - IF(AU632&gt;1, L632*BB632*100.0/(AW632*BV632), 0)</f>
        <v>0</v>
      </c>
      <c r="N632">
        <f>((T632-J632/2)*M632-L632)/(T632+J632/2)</f>
        <v>0</v>
      </c>
      <c r="O632">
        <f>N632*(BO632+BP632)/1000.0</f>
        <v>0</v>
      </c>
      <c r="P632">
        <f>(BH632 - IF(AU632&gt;1, L632*BB632*100.0/(AW632*BV632), 0))*(BO632+BP632)/1000.0</f>
        <v>0</v>
      </c>
      <c r="Q632">
        <f>2.0/((1/S632-1/R632)+SIGN(S632)*SQRT((1/S632-1/R632)*(1/S632-1/R632) + 4*BC632/((BC632+1)*(BC632+1))*(2*1/S632*1/R632-1/R632*1/R632)))</f>
        <v>0</v>
      </c>
      <c r="R632">
        <f>IF(LEFT(BD632,1)&lt;&gt;"0",IF(LEFT(BD632,1)="1",3.0,BE632),$D$5+$E$5*(BV632*BO632/($K$5*1000))+$F$5*(BV632*BO632/($K$5*1000))*MAX(MIN(BB632,$J$5),$I$5)*MAX(MIN(BB632,$J$5),$I$5)+$G$5*MAX(MIN(BB632,$J$5),$I$5)*(BV632*BO632/($K$5*1000))+$H$5*(BV632*BO632/($K$5*1000))*(BV632*BO632/($K$5*1000)))</f>
        <v>0</v>
      </c>
      <c r="S632">
        <f>J632*(1000-(1000*0.61365*exp(17.502*W632/(240.97+W632))/(BO632+BP632)+BJ632)/2)/(1000*0.61365*exp(17.502*W632/(240.97+W632))/(BO632+BP632)-BJ632)</f>
        <v>0</v>
      </c>
      <c r="T632">
        <f>1/((BC632+1)/(Q632/1.6)+1/(R632/1.37)) + BC632/((BC632+1)/(Q632/1.6) + BC632/(R632/1.37))</f>
        <v>0</v>
      </c>
      <c r="U632">
        <f>(AX632*BA632)</f>
        <v>0</v>
      </c>
      <c r="V632">
        <f>(BQ632+(U632+2*0.95*5.67E-8*(((BQ632+$B$7)+273)^4-(BQ632+273)^4)-44100*J632)/(1.84*29.3*R632+8*0.95*5.67E-8*(BQ632+273)^3))</f>
        <v>0</v>
      </c>
      <c r="W632">
        <f>($C$7*BR632+$D$7*BS632+$E$7*V632)</f>
        <v>0</v>
      </c>
      <c r="X632">
        <f>0.61365*exp(17.502*W632/(240.97+W632))</f>
        <v>0</v>
      </c>
      <c r="Y632">
        <f>(Z632/AA632*100)</f>
        <v>0</v>
      </c>
      <c r="Z632">
        <f>BJ632*(BO632+BP632)/1000</f>
        <v>0</v>
      </c>
      <c r="AA632">
        <f>0.61365*exp(17.502*BQ632/(240.97+BQ632))</f>
        <v>0</v>
      </c>
      <c r="AB632">
        <f>(X632-BJ632*(BO632+BP632)/1000)</f>
        <v>0</v>
      </c>
      <c r="AC632">
        <f>(-J632*44100)</f>
        <v>0</v>
      </c>
      <c r="AD632">
        <f>2*29.3*R632*0.92*(BQ632-W632)</f>
        <v>0</v>
      </c>
      <c r="AE632">
        <f>2*0.95*5.67E-8*(((BQ632+$B$7)+273)^4-(W632+273)^4)</f>
        <v>0</v>
      </c>
      <c r="AF632">
        <f>U632+AE632+AC632+AD632</f>
        <v>0</v>
      </c>
      <c r="AG632">
        <f>BN632*AU632*(BI632-BH632*(1000-AU632*BK632)/(1000-AU632*BJ632))/(100*BB632)</f>
        <v>0</v>
      </c>
      <c r="AH632">
        <f>1000*BN632*AU632*(BJ632-BK632)/(100*BB632*(1000-AU632*BJ632))</f>
        <v>0</v>
      </c>
      <c r="AI632">
        <f>(AJ632 - AK632 - BO632*1E3/(8.314*(BQ632+273.15)) * AM632/BN632 * AL632) * BN632/(100*BB632) * (1000 - BK632)/1000</f>
        <v>0</v>
      </c>
      <c r="AJ632">
        <v>873.045495942427</v>
      </c>
      <c r="AK632">
        <v>825.384945454545</v>
      </c>
      <c r="AL632">
        <v>3.31786238370091</v>
      </c>
      <c r="AM632">
        <v>66.950256890022</v>
      </c>
      <c r="AN632">
        <f>(AP632 - AO632 + BO632*1E3/(8.314*(BQ632+273.15)) * AR632/BN632 * AQ632) * BN632/(100*BB632) * 1000/(1000 - AP632)</f>
        <v>0</v>
      </c>
      <c r="AO632">
        <v>20.8846594187585</v>
      </c>
      <c r="AP632">
        <v>24.5215902097902</v>
      </c>
      <c r="AQ632">
        <v>-0.00605961371938893</v>
      </c>
      <c r="AR632">
        <v>78.8929793979058</v>
      </c>
      <c r="AS632">
        <v>98</v>
      </c>
      <c r="AT632">
        <v>20</v>
      </c>
      <c r="AU632">
        <f>IF(AS632*$H$13&gt;=AW632,1.0,(AW632/(AW632-AS632*$H$13)))</f>
        <v>0</v>
      </c>
      <c r="AV632">
        <f>(AU632-1)*100</f>
        <v>0</v>
      </c>
      <c r="AW632">
        <f>MAX(0,($B$13+$C$13*BV632)/(1+$D$13*BV632)*BO632/(BQ632+273)*$E$13)</f>
        <v>0</v>
      </c>
      <c r="AX632">
        <f>$B$11*BW632+$C$11*BX632+$F$11*CI632*(1-CL632)</f>
        <v>0</v>
      </c>
      <c r="AY632">
        <f>AX632*AZ632</f>
        <v>0</v>
      </c>
      <c r="AZ632">
        <f>($B$11*$D$9+$C$11*$D$9+$F$11*((CV632+CN632)/MAX(CV632+CN632+CW632, 0.1)*$I$9+CW632/MAX(CV632+CN632+CW632, 0.1)*$J$9))/($B$11+$C$11+$F$11)</f>
        <v>0</v>
      </c>
      <c r="BA632">
        <f>($B$11*$K$9+$C$11*$K$9+$F$11*((CV632+CN632)/MAX(CV632+CN632+CW632, 0.1)*$P$9+CW632/MAX(CV632+CN632+CW632, 0.1)*$Q$9))/($B$11+$C$11+$F$11)</f>
        <v>0</v>
      </c>
      <c r="BB632">
        <v>2.18</v>
      </c>
      <c r="BC632">
        <v>0.5</v>
      </c>
      <c r="BD632" t="s">
        <v>355</v>
      </c>
      <c r="BE632">
        <v>2</v>
      </c>
      <c r="BF632" t="b">
        <v>1</v>
      </c>
      <c r="BG632">
        <v>1656183299.21429</v>
      </c>
      <c r="BH632">
        <v>781.817107142857</v>
      </c>
      <c r="BI632">
        <v>840.153821428571</v>
      </c>
      <c r="BJ632">
        <v>24.5632892857143</v>
      </c>
      <c r="BK632">
        <v>20.8993357142857</v>
      </c>
      <c r="BL632">
        <v>777.541142857143</v>
      </c>
      <c r="BM632">
        <v>24.319025</v>
      </c>
      <c r="BN632">
        <v>500.01</v>
      </c>
      <c r="BO632">
        <v>76.3020321428572</v>
      </c>
      <c r="BP632">
        <v>0.100007839285714</v>
      </c>
      <c r="BQ632">
        <v>27.8813178571429</v>
      </c>
      <c r="BR632">
        <v>28.4880857142857</v>
      </c>
      <c r="BS632">
        <v>999.9</v>
      </c>
      <c r="BT632">
        <v>0</v>
      </c>
      <c r="BU632">
        <v>0</v>
      </c>
      <c r="BV632">
        <v>10003.2992857143</v>
      </c>
      <c r="BW632">
        <v>0</v>
      </c>
      <c r="BX632">
        <v>963.436642857143</v>
      </c>
      <c r="BY632">
        <v>-58.3366178571429</v>
      </c>
      <c r="BZ632">
        <v>801.504285714286</v>
      </c>
      <c r="CA632">
        <v>858.086928571429</v>
      </c>
      <c r="CB632">
        <v>3.66395678571429</v>
      </c>
      <c r="CC632">
        <v>840.153821428571</v>
      </c>
      <c r="CD632">
        <v>20.8993357142857</v>
      </c>
      <c r="CE632">
        <v>1.87422892857143</v>
      </c>
      <c r="CF632">
        <v>1.59466107142857</v>
      </c>
      <c r="CG632">
        <v>16.4200071428571</v>
      </c>
      <c r="CH632">
        <v>13.9073107142857</v>
      </c>
      <c r="CI632">
        <v>2000.01571428571</v>
      </c>
      <c r="CJ632">
        <v>0.979997392857143</v>
      </c>
      <c r="CK632">
        <v>0.0200028428571429</v>
      </c>
      <c r="CL632">
        <v>0</v>
      </c>
      <c r="CM632">
        <v>2.50630357142857</v>
      </c>
      <c r="CN632">
        <v>0</v>
      </c>
      <c r="CO632">
        <v>6261.0275</v>
      </c>
      <c r="CP632">
        <v>16705.5178571429</v>
      </c>
      <c r="CQ632">
        <v>48.0667142857143</v>
      </c>
      <c r="CR632">
        <v>50.2632857142857</v>
      </c>
      <c r="CS632">
        <v>49.125</v>
      </c>
      <c r="CT632">
        <v>48.3524642857143</v>
      </c>
      <c r="CU632">
        <v>47.46175</v>
      </c>
      <c r="CV632">
        <v>1960.00928571429</v>
      </c>
      <c r="CW632">
        <v>40.0067857142857</v>
      </c>
      <c r="CX632">
        <v>0</v>
      </c>
      <c r="CY632">
        <v>1656183306</v>
      </c>
      <c r="CZ632">
        <v>0</v>
      </c>
      <c r="DA632">
        <v>1656181403.6</v>
      </c>
      <c r="DB632" t="s">
        <v>1498</v>
      </c>
      <c r="DC632">
        <v>1656181403.6</v>
      </c>
      <c r="DD632">
        <v>1656181398.1</v>
      </c>
      <c r="DE632">
        <v>1</v>
      </c>
      <c r="DF632">
        <v>2.342</v>
      </c>
      <c r="DG632">
        <v>0.193</v>
      </c>
      <c r="DH632">
        <v>3.724</v>
      </c>
      <c r="DI632">
        <v>0.244</v>
      </c>
      <c r="DJ632">
        <v>420</v>
      </c>
      <c r="DK632">
        <v>22</v>
      </c>
      <c r="DL632">
        <v>0.28</v>
      </c>
      <c r="DM632">
        <v>0.02</v>
      </c>
      <c r="DN632">
        <v>-58.15713</v>
      </c>
      <c r="DO632">
        <v>-3.49017410881797</v>
      </c>
      <c r="DP632">
        <v>0.396609658984751</v>
      </c>
      <c r="DQ632">
        <v>0</v>
      </c>
      <c r="DR632">
        <v>3.669559</v>
      </c>
      <c r="DS632">
        <v>-0.0929628517823769</v>
      </c>
      <c r="DT632">
        <v>0.00924436714978373</v>
      </c>
      <c r="DU632">
        <v>1</v>
      </c>
      <c r="DV632">
        <v>1</v>
      </c>
      <c r="DW632">
        <v>2</v>
      </c>
      <c r="DX632" t="s">
        <v>375</v>
      </c>
      <c r="DY632">
        <v>2.78204</v>
      </c>
      <c r="DZ632">
        <v>2.71675</v>
      </c>
      <c r="EA632">
        <v>0.120317</v>
      </c>
      <c r="EB632">
        <v>0.126287</v>
      </c>
      <c r="EC632">
        <v>0.0866737</v>
      </c>
      <c r="ED632">
        <v>0.0772276</v>
      </c>
      <c r="EE632">
        <v>24295.3</v>
      </c>
      <c r="EF632">
        <v>21011.7</v>
      </c>
      <c r="EG632">
        <v>24770.3</v>
      </c>
      <c r="EH632">
        <v>23463.8</v>
      </c>
      <c r="EI632">
        <v>38731</v>
      </c>
      <c r="EJ632">
        <v>35901.5</v>
      </c>
      <c r="EK632">
        <v>44909.9</v>
      </c>
      <c r="EL632">
        <v>41943.3</v>
      </c>
      <c r="EM632">
        <v>1.50248</v>
      </c>
      <c r="EN632">
        <v>2.02813</v>
      </c>
      <c r="EO632">
        <v>-0.0242628</v>
      </c>
      <c r="EP632">
        <v>0</v>
      </c>
      <c r="EQ632">
        <v>28.8486</v>
      </c>
      <c r="ER632">
        <v>999.9</v>
      </c>
      <c r="ES632">
        <v>21.322</v>
      </c>
      <c r="ET632">
        <v>43.981</v>
      </c>
      <c r="EU632">
        <v>25.5509</v>
      </c>
      <c r="EV632">
        <v>53.8194</v>
      </c>
      <c r="EW632">
        <v>33.129</v>
      </c>
      <c r="EX632">
        <v>2</v>
      </c>
      <c r="EY632">
        <v>0.766052</v>
      </c>
      <c r="EZ632">
        <v>6.244</v>
      </c>
      <c r="FA632">
        <v>20.1323</v>
      </c>
      <c r="FB632">
        <v>5.23212</v>
      </c>
      <c r="FC632">
        <v>11.9965</v>
      </c>
      <c r="FD632">
        <v>4.955</v>
      </c>
      <c r="FE632">
        <v>3.30385</v>
      </c>
      <c r="FF632">
        <v>9999</v>
      </c>
      <c r="FG632">
        <v>314.6</v>
      </c>
      <c r="FH632">
        <v>4036.7</v>
      </c>
      <c r="FI632">
        <v>9999</v>
      </c>
      <c r="FJ632">
        <v>1.86813</v>
      </c>
      <c r="FK632">
        <v>1.86398</v>
      </c>
      <c r="FL632">
        <v>1.87131</v>
      </c>
      <c r="FM632">
        <v>1.86252</v>
      </c>
      <c r="FN632">
        <v>1.86188</v>
      </c>
      <c r="FO632">
        <v>1.86813</v>
      </c>
      <c r="FP632">
        <v>1.85837</v>
      </c>
      <c r="FQ632">
        <v>1.86448</v>
      </c>
      <c r="FR632">
        <v>5</v>
      </c>
      <c r="FS632">
        <v>0</v>
      </c>
      <c r="FT632">
        <v>0</v>
      </c>
      <c r="FU632">
        <v>0</v>
      </c>
      <c r="FV632" t="s">
        <v>358</v>
      </c>
      <c r="FW632" t="s">
        <v>359</v>
      </c>
      <c r="FX632" t="s">
        <v>360</v>
      </c>
      <c r="FY632" t="s">
        <v>360</v>
      </c>
      <c r="FZ632" t="s">
        <v>360</v>
      </c>
      <c r="GA632" t="s">
        <v>360</v>
      </c>
      <c r="GB632">
        <v>0</v>
      </c>
      <c r="GC632">
        <v>100</v>
      </c>
      <c r="GD632">
        <v>100</v>
      </c>
      <c r="GE632">
        <v>4.311</v>
      </c>
      <c r="GF632">
        <v>0.2442</v>
      </c>
      <c r="GG632">
        <v>2.73719946232396</v>
      </c>
      <c r="GH632">
        <v>0.00311535208462502</v>
      </c>
      <c r="GI632">
        <v>-2.16445174003142e-06</v>
      </c>
      <c r="GJ632">
        <v>9.0383515404126e-10</v>
      </c>
      <c r="GK632">
        <v>0.244264999999999</v>
      </c>
      <c r="GL632">
        <v>0</v>
      </c>
      <c r="GM632">
        <v>0</v>
      </c>
      <c r="GN632">
        <v>0</v>
      </c>
      <c r="GO632">
        <v>18</v>
      </c>
      <c r="GP632">
        <v>2154</v>
      </c>
      <c r="GQ632">
        <v>2</v>
      </c>
      <c r="GR632">
        <v>17</v>
      </c>
      <c r="GS632">
        <v>31.7</v>
      </c>
      <c r="GT632">
        <v>31.8</v>
      </c>
      <c r="GU632">
        <v>2.41699</v>
      </c>
      <c r="GV632">
        <v>2.39868</v>
      </c>
      <c r="GW632">
        <v>1.99829</v>
      </c>
      <c r="GX632">
        <v>2.65381</v>
      </c>
      <c r="GY632">
        <v>2.09351</v>
      </c>
      <c r="GZ632">
        <v>2.43774</v>
      </c>
      <c r="HA632">
        <v>47.3318</v>
      </c>
      <c r="HB632">
        <v>13.2827</v>
      </c>
      <c r="HC632">
        <v>18</v>
      </c>
      <c r="HD632">
        <v>329.035</v>
      </c>
      <c r="HE632">
        <v>669.47</v>
      </c>
      <c r="HF632">
        <v>22.9868</v>
      </c>
      <c r="HG632">
        <v>36.9952</v>
      </c>
      <c r="HH632">
        <v>29.9985</v>
      </c>
      <c r="HI632">
        <v>36.8861</v>
      </c>
      <c r="HJ632">
        <v>36.8918</v>
      </c>
      <c r="HK632">
        <v>48.3818</v>
      </c>
      <c r="HL632">
        <v>0</v>
      </c>
      <c r="HM632">
        <v>1.53294</v>
      </c>
      <c r="HN632">
        <v>23</v>
      </c>
      <c r="HO632">
        <v>891.275</v>
      </c>
      <c r="HP632">
        <v>22.1385</v>
      </c>
      <c r="HQ632">
        <v>94.9521</v>
      </c>
      <c r="HR632">
        <v>98.5376</v>
      </c>
    </row>
    <row r="633" spans="1:226">
      <c r="A633">
        <v>617</v>
      </c>
      <c r="B633">
        <v>1656183312</v>
      </c>
      <c r="C633">
        <v>13515.5</v>
      </c>
      <c r="D633" t="s">
        <v>1599</v>
      </c>
      <c r="E633" t="s">
        <v>1600</v>
      </c>
      <c r="F633">
        <v>5</v>
      </c>
      <c r="G633" t="s">
        <v>1497</v>
      </c>
      <c r="H633" t="s">
        <v>354</v>
      </c>
      <c r="I633">
        <v>1656183304.5</v>
      </c>
      <c r="J633">
        <f>(K633)/1000</f>
        <v>0</v>
      </c>
      <c r="K633">
        <f>IF(BF633, AN633, AH633)</f>
        <v>0</v>
      </c>
      <c r="L633">
        <f>IF(BF633, AI633, AG633)</f>
        <v>0</v>
      </c>
      <c r="M633">
        <f>BH633 - IF(AU633&gt;1, L633*BB633*100.0/(AW633*BV633), 0)</f>
        <v>0</v>
      </c>
      <c r="N633">
        <f>((T633-J633/2)*M633-L633)/(T633+J633/2)</f>
        <v>0</v>
      </c>
      <c r="O633">
        <f>N633*(BO633+BP633)/1000.0</f>
        <v>0</v>
      </c>
      <c r="P633">
        <f>(BH633 - IF(AU633&gt;1, L633*BB633*100.0/(AW633*BV633), 0))*(BO633+BP633)/1000.0</f>
        <v>0</v>
      </c>
      <c r="Q633">
        <f>2.0/((1/S633-1/R633)+SIGN(S633)*SQRT((1/S633-1/R633)*(1/S633-1/R633) + 4*BC633/((BC633+1)*(BC633+1))*(2*1/S633*1/R633-1/R633*1/R633)))</f>
        <v>0</v>
      </c>
      <c r="R633">
        <f>IF(LEFT(BD633,1)&lt;&gt;"0",IF(LEFT(BD633,1)="1",3.0,BE633),$D$5+$E$5*(BV633*BO633/($K$5*1000))+$F$5*(BV633*BO633/($K$5*1000))*MAX(MIN(BB633,$J$5),$I$5)*MAX(MIN(BB633,$J$5),$I$5)+$G$5*MAX(MIN(BB633,$J$5),$I$5)*(BV633*BO633/($K$5*1000))+$H$5*(BV633*BO633/($K$5*1000))*(BV633*BO633/($K$5*1000)))</f>
        <v>0</v>
      </c>
      <c r="S633">
        <f>J633*(1000-(1000*0.61365*exp(17.502*W633/(240.97+W633))/(BO633+BP633)+BJ633)/2)/(1000*0.61365*exp(17.502*W633/(240.97+W633))/(BO633+BP633)-BJ633)</f>
        <v>0</v>
      </c>
      <c r="T633">
        <f>1/((BC633+1)/(Q633/1.6)+1/(R633/1.37)) + BC633/((BC633+1)/(Q633/1.6) + BC633/(R633/1.37))</f>
        <v>0</v>
      </c>
      <c r="U633">
        <f>(AX633*BA633)</f>
        <v>0</v>
      </c>
      <c r="V633">
        <f>(BQ633+(U633+2*0.95*5.67E-8*(((BQ633+$B$7)+273)^4-(BQ633+273)^4)-44100*J633)/(1.84*29.3*R633+8*0.95*5.67E-8*(BQ633+273)^3))</f>
        <v>0</v>
      </c>
      <c r="W633">
        <f>($C$7*BR633+$D$7*BS633+$E$7*V633)</f>
        <v>0</v>
      </c>
      <c r="X633">
        <f>0.61365*exp(17.502*W633/(240.97+W633))</f>
        <v>0</v>
      </c>
      <c r="Y633">
        <f>(Z633/AA633*100)</f>
        <v>0</v>
      </c>
      <c r="Z633">
        <f>BJ633*(BO633+BP633)/1000</f>
        <v>0</v>
      </c>
      <c r="AA633">
        <f>0.61365*exp(17.502*BQ633/(240.97+BQ633))</f>
        <v>0</v>
      </c>
      <c r="AB633">
        <f>(X633-BJ633*(BO633+BP633)/1000)</f>
        <v>0</v>
      </c>
      <c r="AC633">
        <f>(-J633*44100)</f>
        <v>0</v>
      </c>
      <c r="AD633">
        <f>2*29.3*R633*0.92*(BQ633-W633)</f>
        <v>0</v>
      </c>
      <c r="AE633">
        <f>2*0.95*5.67E-8*(((BQ633+$B$7)+273)^4-(W633+273)^4)</f>
        <v>0</v>
      </c>
      <c r="AF633">
        <f>U633+AE633+AC633+AD633</f>
        <v>0</v>
      </c>
      <c r="AG633">
        <f>BN633*AU633*(BI633-BH633*(1000-AU633*BK633)/(1000-AU633*BJ633))/(100*BB633)</f>
        <v>0</v>
      </c>
      <c r="AH633">
        <f>1000*BN633*AU633*(BJ633-BK633)/(100*BB633*(1000-AU633*BJ633))</f>
        <v>0</v>
      </c>
      <c r="AI633">
        <f>(AJ633 - AK633 - BO633*1E3/(8.314*(BQ633+273.15)) * AM633/BN633 * AL633) * BN633/(100*BB633) * (1000 - BK633)/1000</f>
        <v>0</v>
      </c>
      <c r="AJ633">
        <v>889.832591777595</v>
      </c>
      <c r="AK633">
        <v>841.715733333333</v>
      </c>
      <c r="AL633">
        <v>3.27047230293035</v>
      </c>
      <c r="AM633">
        <v>66.950256890022</v>
      </c>
      <c r="AN633">
        <f>(AP633 - AO633 + BO633*1E3/(8.314*(BQ633+273.15)) * AR633/BN633 * AQ633) * BN633/(100*BB633) * 1000/(1000 - AP633)</f>
        <v>0</v>
      </c>
      <c r="AO633">
        <v>20.8766037819999</v>
      </c>
      <c r="AP633">
        <v>24.489820979021</v>
      </c>
      <c r="AQ633">
        <v>-0.00693192292448936</v>
      </c>
      <c r="AR633">
        <v>78.8929793979058</v>
      </c>
      <c r="AS633">
        <v>98</v>
      </c>
      <c r="AT633">
        <v>20</v>
      </c>
      <c r="AU633">
        <f>IF(AS633*$H$13&gt;=AW633,1.0,(AW633/(AW633-AS633*$H$13)))</f>
        <v>0</v>
      </c>
      <c r="AV633">
        <f>(AU633-1)*100</f>
        <v>0</v>
      </c>
      <c r="AW633">
        <f>MAX(0,($B$13+$C$13*BV633)/(1+$D$13*BV633)*BO633/(BQ633+273)*$E$13)</f>
        <v>0</v>
      </c>
      <c r="AX633">
        <f>$B$11*BW633+$C$11*BX633+$F$11*CI633*(1-CL633)</f>
        <v>0</v>
      </c>
      <c r="AY633">
        <f>AX633*AZ633</f>
        <v>0</v>
      </c>
      <c r="AZ633">
        <f>($B$11*$D$9+$C$11*$D$9+$F$11*((CV633+CN633)/MAX(CV633+CN633+CW633, 0.1)*$I$9+CW633/MAX(CV633+CN633+CW633, 0.1)*$J$9))/($B$11+$C$11+$F$11)</f>
        <v>0</v>
      </c>
      <c r="BA633">
        <f>($B$11*$K$9+$C$11*$K$9+$F$11*((CV633+CN633)/MAX(CV633+CN633+CW633, 0.1)*$P$9+CW633/MAX(CV633+CN633+CW633, 0.1)*$Q$9))/($B$11+$C$11+$F$11)</f>
        <v>0</v>
      </c>
      <c r="BB633">
        <v>2.18</v>
      </c>
      <c r="BC633">
        <v>0.5</v>
      </c>
      <c r="BD633" t="s">
        <v>355</v>
      </c>
      <c r="BE633">
        <v>2</v>
      </c>
      <c r="BF633" t="b">
        <v>1</v>
      </c>
      <c r="BG633">
        <v>1656183304.5</v>
      </c>
      <c r="BH633">
        <v>798.694074074074</v>
      </c>
      <c r="BI633">
        <v>857.526185185185</v>
      </c>
      <c r="BJ633">
        <v>24.5325148148148</v>
      </c>
      <c r="BK633">
        <v>20.8845518518518</v>
      </c>
      <c r="BL633">
        <v>794.394740740741</v>
      </c>
      <c r="BM633">
        <v>24.2882444444444</v>
      </c>
      <c r="BN633">
        <v>500.025592592593</v>
      </c>
      <c r="BO633">
        <v>76.3008814814815</v>
      </c>
      <c r="BP633">
        <v>0.100016640740741</v>
      </c>
      <c r="BQ633">
        <v>27.8639074074074</v>
      </c>
      <c r="BR633">
        <v>28.4675703703704</v>
      </c>
      <c r="BS633">
        <v>999.9</v>
      </c>
      <c r="BT633">
        <v>0</v>
      </c>
      <c r="BU633">
        <v>0</v>
      </c>
      <c r="BV633">
        <v>10006.06</v>
      </c>
      <c r="BW633">
        <v>0</v>
      </c>
      <c r="BX633">
        <v>965.38162962963</v>
      </c>
      <c r="BY633">
        <v>-58.8319962962963</v>
      </c>
      <c r="BZ633">
        <v>818.780444444444</v>
      </c>
      <c r="CA633">
        <v>875.817</v>
      </c>
      <c r="CB633">
        <v>3.6479637037037</v>
      </c>
      <c r="CC633">
        <v>857.526185185185</v>
      </c>
      <c r="CD633">
        <v>20.8845518518518</v>
      </c>
      <c r="CE633">
        <v>1.87185222222222</v>
      </c>
      <c r="CF633">
        <v>1.59350814814815</v>
      </c>
      <c r="CG633">
        <v>16.4000814814815</v>
      </c>
      <c r="CH633">
        <v>13.8961703703704</v>
      </c>
      <c r="CI633">
        <v>2000.00481481481</v>
      </c>
      <c r="CJ633">
        <v>0.97999637037037</v>
      </c>
      <c r="CK633">
        <v>0.020003662962963</v>
      </c>
      <c r="CL633">
        <v>0</v>
      </c>
      <c r="CM633">
        <v>2.54074074074074</v>
      </c>
      <c r="CN633">
        <v>0</v>
      </c>
      <c r="CO633">
        <v>6263.78518518519</v>
      </c>
      <c r="CP633">
        <v>16705.4222222222</v>
      </c>
      <c r="CQ633">
        <v>48.0275555555556</v>
      </c>
      <c r="CR633">
        <v>50.229</v>
      </c>
      <c r="CS633">
        <v>49.104</v>
      </c>
      <c r="CT633">
        <v>48.3145555555556</v>
      </c>
      <c r="CU633">
        <v>47.4348148148148</v>
      </c>
      <c r="CV633">
        <v>1959.99518518519</v>
      </c>
      <c r="CW633">
        <v>40.01</v>
      </c>
      <c r="CX633">
        <v>0</v>
      </c>
      <c r="CY633">
        <v>1656183311.4</v>
      </c>
      <c r="CZ633">
        <v>0</v>
      </c>
      <c r="DA633">
        <v>1656181403.6</v>
      </c>
      <c r="DB633" t="s">
        <v>1498</v>
      </c>
      <c r="DC633">
        <v>1656181403.6</v>
      </c>
      <c r="DD633">
        <v>1656181398.1</v>
      </c>
      <c r="DE633">
        <v>1</v>
      </c>
      <c r="DF633">
        <v>2.342</v>
      </c>
      <c r="DG633">
        <v>0.193</v>
      </c>
      <c r="DH633">
        <v>3.724</v>
      </c>
      <c r="DI633">
        <v>0.244</v>
      </c>
      <c r="DJ633">
        <v>420</v>
      </c>
      <c r="DK633">
        <v>22</v>
      </c>
      <c r="DL633">
        <v>0.28</v>
      </c>
      <c r="DM633">
        <v>0.02</v>
      </c>
      <c r="DN633">
        <v>-58.509265</v>
      </c>
      <c r="DO633">
        <v>-5.23382814258888</v>
      </c>
      <c r="DP633">
        <v>0.562409371610219</v>
      </c>
      <c r="DQ633">
        <v>0</v>
      </c>
      <c r="DR633">
        <v>3.6577875</v>
      </c>
      <c r="DS633">
        <v>-0.160507992495311</v>
      </c>
      <c r="DT633">
        <v>0.0163317714516828</v>
      </c>
      <c r="DU633">
        <v>0</v>
      </c>
      <c r="DV633">
        <v>0</v>
      </c>
      <c r="DW633">
        <v>2</v>
      </c>
      <c r="DX633" t="s">
        <v>357</v>
      </c>
      <c r="DY633">
        <v>2.7822</v>
      </c>
      <c r="DZ633">
        <v>2.71662</v>
      </c>
      <c r="EA633">
        <v>0.121928</v>
      </c>
      <c r="EB633">
        <v>0.127942</v>
      </c>
      <c r="EC633">
        <v>0.0865999</v>
      </c>
      <c r="ED633">
        <v>0.0772143</v>
      </c>
      <c r="EE633">
        <v>24251.8</v>
      </c>
      <c r="EF633">
        <v>20972.8</v>
      </c>
      <c r="EG633">
        <v>24771.2</v>
      </c>
      <c r="EH633">
        <v>23464.8</v>
      </c>
      <c r="EI633">
        <v>38736.1</v>
      </c>
      <c r="EJ633">
        <v>35903.8</v>
      </c>
      <c r="EK633">
        <v>44912.2</v>
      </c>
      <c r="EL633">
        <v>41945.2</v>
      </c>
      <c r="EM633">
        <v>1.5034</v>
      </c>
      <c r="EN633">
        <v>2.02845</v>
      </c>
      <c r="EO633">
        <v>-0.0237338</v>
      </c>
      <c r="EP633">
        <v>0</v>
      </c>
      <c r="EQ633">
        <v>28.8215</v>
      </c>
      <c r="ER633">
        <v>999.9</v>
      </c>
      <c r="ES633">
        <v>21.322</v>
      </c>
      <c r="ET633">
        <v>43.981</v>
      </c>
      <c r="EU633">
        <v>25.5506</v>
      </c>
      <c r="EV633">
        <v>53.6494</v>
      </c>
      <c r="EW633">
        <v>33.0088</v>
      </c>
      <c r="EX633">
        <v>2</v>
      </c>
      <c r="EY633">
        <v>0.763981</v>
      </c>
      <c r="EZ633">
        <v>6.15545</v>
      </c>
      <c r="FA633">
        <v>20.1357</v>
      </c>
      <c r="FB633">
        <v>5.23361</v>
      </c>
      <c r="FC633">
        <v>11.9947</v>
      </c>
      <c r="FD633">
        <v>4.95525</v>
      </c>
      <c r="FE633">
        <v>3.30395</v>
      </c>
      <c r="FF633">
        <v>9999</v>
      </c>
      <c r="FG633">
        <v>314.6</v>
      </c>
      <c r="FH633">
        <v>4036.7</v>
      </c>
      <c r="FI633">
        <v>9999</v>
      </c>
      <c r="FJ633">
        <v>1.86813</v>
      </c>
      <c r="FK633">
        <v>1.86395</v>
      </c>
      <c r="FL633">
        <v>1.87131</v>
      </c>
      <c r="FM633">
        <v>1.86254</v>
      </c>
      <c r="FN633">
        <v>1.86188</v>
      </c>
      <c r="FO633">
        <v>1.86815</v>
      </c>
      <c r="FP633">
        <v>1.85835</v>
      </c>
      <c r="FQ633">
        <v>1.86447</v>
      </c>
      <c r="FR633">
        <v>5</v>
      </c>
      <c r="FS633">
        <v>0</v>
      </c>
      <c r="FT633">
        <v>0</v>
      </c>
      <c r="FU633">
        <v>0</v>
      </c>
      <c r="FV633" t="s">
        <v>358</v>
      </c>
      <c r="FW633" t="s">
        <v>359</v>
      </c>
      <c r="FX633" t="s">
        <v>360</v>
      </c>
      <c r="FY633" t="s">
        <v>360</v>
      </c>
      <c r="FZ633" t="s">
        <v>360</v>
      </c>
      <c r="GA633" t="s">
        <v>360</v>
      </c>
      <c r="GB633">
        <v>0</v>
      </c>
      <c r="GC633">
        <v>100</v>
      </c>
      <c r="GD633">
        <v>100</v>
      </c>
      <c r="GE633">
        <v>4.333</v>
      </c>
      <c r="GF633">
        <v>0.2443</v>
      </c>
      <c r="GG633">
        <v>2.73719946232396</v>
      </c>
      <c r="GH633">
        <v>0.00311535208462502</v>
      </c>
      <c r="GI633">
        <v>-2.16445174003142e-06</v>
      </c>
      <c r="GJ633">
        <v>9.0383515404126e-10</v>
      </c>
      <c r="GK633">
        <v>0.244264999999999</v>
      </c>
      <c r="GL633">
        <v>0</v>
      </c>
      <c r="GM633">
        <v>0</v>
      </c>
      <c r="GN633">
        <v>0</v>
      </c>
      <c r="GO633">
        <v>18</v>
      </c>
      <c r="GP633">
        <v>2154</v>
      </c>
      <c r="GQ633">
        <v>2</v>
      </c>
      <c r="GR633">
        <v>17</v>
      </c>
      <c r="GS633">
        <v>31.8</v>
      </c>
      <c r="GT633">
        <v>31.9</v>
      </c>
      <c r="GU633">
        <v>2.45239</v>
      </c>
      <c r="GV633">
        <v>2.43896</v>
      </c>
      <c r="GW633">
        <v>1.99829</v>
      </c>
      <c r="GX633">
        <v>2.65381</v>
      </c>
      <c r="GY633">
        <v>2.09351</v>
      </c>
      <c r="GZ633">
        <v>2.34009</v>
      </c>
      <c r="HA633">
        <v>47.3318</v>
      </c>
      <c r="HB633">
        <v>13.274</v>
      </c>
      <c r="HC633">
        <v>18</v>
      </c>
      <c r="HD633">
        <v>329.428</v>
      </c>
      <c r="HE633">
        <v>669.576</v>
      </c>
      <c r="HF633">
        <v>22.9832</v>
      </c>
      <c r="HG633">
        <v>36.9751</v>
      </c>
      <c r="HH633">
        <v>29.9982</v>
      </c>
      <c r="HI633">
        <v>36.8713</v>
      </c>
      <c r="HJ633">
        <v>36.8745</v>
      </c>
      <c r="HK633">
        <v>49.0877</v>
      </c>
      <c r="HL633">
        <v>0</v>
      </c>
      <c r="HM633">
        <v>1.92193</v>
      </c>
      <c r="HN633">
        <v>23</v>
      </c>
      <c r="HO633">
        <v>904.756</v>
      </c>
      <c r="HP633">
        <v>22.2139</v>
      </c>
      <c r="HQ633">
        <v>94.9564</v>
      </c>
      <c r="HR633">
        <v>98.5421</v>
      </c>
    </row>
    <row r="634" spans="1:226">
      <c r="A634">
        <v>618</v>
      </c>
      <c r="B634">
        <v>1656183317</v>
      </c>
      <c r="C634">
        <v>13520.5</v>
      </c>
      <c r="D634" t="s">
        <v>1601</v>
      </c>
      <c r="E634" t="s">
        <v>1602</v>
      </c>
      <c r="F634">
        <v>5</v>
      </c>
      <c r="G634" t="s">
        <v>1497</v>
      </c>
      <c r="H634" t="s">
        <v>354</v>
      </c>
      <c r="I634">
        <v>1656183309.21429</v>
      </c>
      <c r="J634">
        <f>(K634)/1000</f>
        <v>0</v>
      </c>
      <c r="K634">
        <f>IF(BF634, AN634, AH634)</f>
        <v>0</v>
      </c>
      <c r="L634">
        <f>IF(BF634, AI634, AG634)</f>
        <v>0</v>
      </c>
      <c r="M634">
        <f>BH634 - IF(AU634&gt;1, L634*BB634*100.0/(AW634*BV634), 0)</f>
        <v>0</v>
      </c>
      <c r="N634">
        <f>((T634-J634/2)*M634-L634)/(T634+J634/2)</f>
        <v>0</v>
      </c>
      <c r="O634">
        <f>N634*(BO634+BP634)/1000.0</f>
        <v>0</v>
      </c>
      <c r="P634">
        <f>(BH634 - IF(AU634&gt;1, L634*BB634*100.0/(AW634*BV634), 0))*(BO634+BP634)/1000.0</f>
        <v>0</v>
      </c>
      <c r="Q634">
        <f>2.0/((1/S634-1/R634)+SIGN(S634)*SQRT((1/S634-1/R634)*(1/S634-1/R634) + 4*BC634/((BC634+1)*(BC634+1))*(2*1/S634*1/R634-1/R634*1/R634)))</f>
        <v>0</v>
      </c>
      <c r="R634">
        <f>IF(LEFT(BD634,1)&lt;&gt;"0",IF(LEFT(BD634,1)="1",3.0,BE634),$D$5+$E$5*(BV634*BO634/($K$5*1000))+$F$5*(BV634*BO634/($K$5*1000))*MAX(MIN(BB634,$J$5),$I$5)*MAX(MIN(BB634,$J$5),$I$5)+$G$5*MAX(MIN(BB634,$J$5),$I$5)*(BV634*BO634/($K$5*1000))+$H$5*(BV634*BO634/($K$5*1000))*(BV634*BO634/($K$5*1000)))</f>
        <v>0</v>
      </c>
      <c r="S634">
        <f>J634*(1000-(1000*0.61365*exp(17.502*W634/(240.97+W634))/(BO634+BP634)+BJ634)/2)/(1000*0.61365*exp(17.502*W634/(240.97+W634))/(BO634+BP634)-BJ634)</f>
        <v>0</v>
      </c>
      <c r="T634">
        <f>1/((BC634+1)/(Q634/1.6)+1/(R634/1.37)) + BC634/((BC634+1)/(Q634/1.6) + BC634/(R634/1.37))</f>
        <v>0</v>
      </c>
      <c r="U634">
        <f>(AX634*BA634)</f>
        <v>0</v>
      </c>
      <c r="V634">
        <f>(BQ634+(U634+2*0.95*5.67E-8*(((BQ634+$B$7)+273)^4-(BQ634+273)^4)-44100*J634)/(1.84*29.3*R634+8*0.95*5.67E-8*(BQ634+273)^3))</f>
        <v>0</v>
      </c>
      <c r="W634">
        <f>($C$7*BR634+$D$7*BS634+$E$7*V634)</f>
        <v>0</v>
      </c>
      <c r="X634">
        <f>0.61365*exp(17.502*W634/(240.97+W634))</f>
        <v>0</v>
      </c>
      <c r="Y634">
        <f>(Z634/AA634*100)</f>
        <v>0</v>
      </c>
      <c r="Z634">
        <f>BJ634*(BO634+BP634)/1000</f>
        <v>0</v>
      </c>
      <c r="AA634">
        <f>0.61365*exp(17.502*BQ634/(240.97+BQ634))</f>
        <v>0</v>
      </c>
      <c r="AB634">
        <f>(X634-BJ634*(BO634+BP634)/1000)</f>
        <v>0</v>
      </c>
      <c r="AC634">
        <f>(-J634*44100)</f>
        <v>0</v>
      </c>
      <c r="AD634">
        <f>2*29.3*R634*0.92*(BQ634-W634)</f>
        <v>0</v>
      </c>
      <c r="AE634">
        <f>2*0.95*5.67E-8*(((BQ634+$B$7)+273)^4-(W634+273)^4)</f>
        <v>0</v>
      </c>
      <c r="AF634">
        <f>U634+AE634+AC634+AD634</f>
        <v>0</v>
      </c>
      <c r="AG634">
        <f>BN634*AU634*(BI634-BH634*(1000-AU634*BK634)/(1000-AU634*BJ634))/(100*BB634)</f>
        <v>0</v>
      </c>
      <c r="AH634">
        <f>1000*BN634*AU634*(BJ634-BK634)/(100*BB634*(1000-AU634*BJ634))</f>
        <v>0</v>
      </c>
      <c r="AI634">
        <f>(AJ634 - AK634 - BO634*1E3/(8.314*(BQ634+273.15)) * AM634/BN634 * AL634) * BN634/(100*BB634) * (1000 - BK634)/1000</f>
        <v>0</v>
      </c>
      <c r="AJ634">
        <v>907.263310830867</v>
      </c>
      <c r="AK634">
        <v>858.640218181818</v>
      </c>
      <c r="AL634">
        <v>3.3755257072748</v>
      </c>
      <c r="AM634">
        <v>66.950256890022</v>
      </c>
      <c r="AN634">
        <f>(AP634 - AO634 + BO634*1E3/(8.314*(BQ634+273.15)) * AR634/BN634 * AQ634) * BN634/(100*BB634) * 1000/(1000 - AP634)</f>
        <v>0</v>
      </c>
      <c r="AO634">
        <v>20.8705591940236</v>
      </c>
      <c r="AP634">
        <v>24.4631699300699</v>
      </c>
      <c r="AQ634">
        <v>-0.00547832008873389</v>
      </c>
      <c r="AR634">
        <v>78.8929793979058</v>
      </c>
      <c r="AS634">
        <v>98</v>
      </c>
      <c r="AT634">
        <v>20</v>
      </c>
      <c r="AU634">
        <f>IF(AS634*$H$13&gt;=AW634,1.0,(AW634/(AW634-AS634*$H$13)))</f>
        <v>0</v>
      </c>
      <c r="AV634">
        <f>(AU634-1)*100</f>
        <v>0</v>
      </c>
      <c r="AW634">
        <f>MAX(0,($B$13+$C$13*BV634)/(1+$D$13*BV634)*BO634/(BQ634+273)*$E$13)</f>
        <v>0</v>
      </c>
      <c r="AX634">
        <f>$B$11*BW634+$C$11*BX634+$F$11*CI634*(1-CL634)</f>
        <v>0</v>
      </c>
      <c r="AY634">
        <f>AX634*AZ634</f>
        <v>0</v>
      </c>
      <c r="AZ634">
        <f>($B$11*$D$9+$C$11*$D$9+$F$11*((CV634+CN634)/MAX(CV634+CN634+CW634, 0.1)*$I$9+CW634/MAX(CV634+CN634+CW634, 0.1)*$J$9))/($B$11+$C$11+$F$11)</f>
        <v>0</v>
      </c>
      <c r="BA634">
        <f>($B$11*$K$9+$C$11*$K$9+$F$11*((CV634+CN634)/MAX(CV634+CN634+CW634, 0.1)*$P$9+CW634/MAX(CV634+CN634+CW634, 0.1)*$Q$9))/($B$11+$C$11+$F$11)</f>
        <v>0</v>
      </c>
      <c r="BB634">
        <v>2.18</v>
      </c>
      <c r="BC634">
        <v>0.5</v>
      </c>
      <c r="BD634" t="s">
        <v>355</v>
      </c>
      <c r="BE634">
        <v>2</v>
      </c>
      <c r="BF634" t="b">
        <v>1</v>
      </c>
      <c r="BG634">
        <v>1656183309.21429</v>
      </c>
      <c r="BH634">
        <v>813.876535714286</v>
      </c>
      <c r="BI634">
        <v>873.3055</v>
      </c>
      <c r="BJ634">
        <v>24.5045464285714</v>
      </c>
      <c r="BK634">
        <v>20.8761642857143</v>
      </c>
      <c r="BL634">
        <v>809.556178571429</v>
      </c>
      <c r="BM634">
        <v>24.2602714285714</v>
      </c>
      <c r="BN634">
        <v>499.994678571429</v>
      </c>
      <c r="BO634">
        <v>76.2996035714286</v>
      </c>
      <c r="BP634">
        <v>0.099965225</v>
      </c>
      <c r="BQ634">
        <v>27.8456571428571</v>
      </c>
      <c r="BR634">
        <v>28.4481678571429</v>
      </c>
      <c r="BS634">
        <v>999.9</v>
      </c>
      <c r="BT634">
        <v>0</v>
      </c>
      <c r="BU634">
        <v>0</v>
      </c>
      <c r="BV634">
        <v>10010.5310714286</v>
      </c>
      <c r="BW634">
        <v>0</v>
      </c>
      <c r="BX634">
        <v>967.595821428571</v>
      </c>
      <c r="BY634">
        <v>-59.4289642857143</v>
      </c>
      <c r="BZ634">
        <v>834.320821428571</v>
      </c>
      <c r="CA634">
        <v>891.925428571428</v>
      </c>
      <c r="CB634">
        <v>3.62837857142857</v>
      </c>
      <c r="CC634">
        <v>873.3055</v>
      </c>
      <c r="CD634">
        <v>20.8761642857143</v>
      </c>
      <c r="CE634">
        <v>1.86968607142857</v>
      </c>
      <c r="CF634">
        <v>1.59284178571429</v>
      </c>
      <c r="CG634">
        <v>16.3819</v>
      </c>
      <c r="CH634">
        <v>13.889725</v>
      </c>
      <c r="CI634">
        <v>1999.9675</v>
      </c>
      <c r="CJ634">
        <v>0.979995285714286</v>
      </c>
      <c r="CK634">
        <v>0.0200045035714286</v>
      </c>
      <c r="CL634">
        <v>0</v>
      </c>
      <c r="CM634">
        <v>2.52732142857143</v>
      </c>
      <c r="CN634">
        <v>0</v>
      </c>
      <c r="CO634">
        <v>6265.32928571429</v>
      </c>
      <c r="CP634">
        <v>16705.1071428571</v>
      </c>
      <c r="CQ634">
        <v>47.9908571428571</v>
      </c>
      <c r="CR634">
        <v>50.2095</v>
      </c>
      <c r="CS634">
        <v>49.0845</v>
      </c>
      <c r="CT634">
        <v>48.2787857142857</v>
      </c>
      <c r="CU634">
        <v>47.4082142857143</v>
      </c>
      <c r="CV634">
        <v>1959.9575</v>
      </c>
      <c r="CW634">
        <v>40.01</v>
      </c>
      <c r="CX634">
        <v>0</v>
      </c>
      <c r="CY634">
        <v>1656183316.2</v>
      </c>
      <c r="CZ634">
        <v>0</v>
      </c>
      <c r="DA634">
        <v>1656181403.6</v>
      </c>
      <c r="DB634" t="s">
        <v>1498</v>
      </c>
      <c r="DC634">
        <v>1656181403.6</v>
      </c>
      <c r="DD634">
        <v>1656181398.1</v>
      </c>
      <c r="DE634">
        <v>1</v>
      </c>
      <c r="DF634">
        <v>2.342</v>
      </c>
      <c r="DG634">
        <v>0.193</v>
      </c>
      <c r="DH634">
        <v>3.724</v>
      </c>
      <c r="DI634">
        <v>0.244</v>
      </c>
      <c r="DJ634">
        <v>420</v>
      </c>
      <c r="DK634">
        <v>22</v>
      </c>
      <c r="DL634">
        <v>0.28</v>
      </c>
      <c r="DM634">
        <v>0.02</v>
      </c>
      <c r="DN634">
        <v>-59.0976375</v>
      </c>
      <c r="DO634">
        <v>-7.54768367729818</v>
      </c>
      <c r="DP634">
        <v>0.756739431273242</v>
      </c>
      <c r="DQ634">
        <v>0</v>
      </c>
      <c r="DR634">
        <v>3.63773375</v>
      </c>
      <c r="DS634">
        <v>-0.250553358348972</v>
      </c>
      <c r="DT634">
        <v>0.0243865380576559</v>
      </c>
      <c r="DU634">
        <v>0</v>
      </c>
      <c r="DV634">
        <v>0</v>
      </c>
      <c r="DW634">
        <v>2</v>
      </c>
      <c r="DX634" t="s">
        <v>357</v>
      </c>
      <c r="DY634">
        <v>2.78178</v>
      </c>
      <c r="DZ634">
        <v>2.71648</v>
      </c>
      <c r="EA634">
        <v>0.123559</v>
      </c>
      <c r="EB634">
        <v>0.129504</v>
      </c>
      <c r="EC634">
        <v>0.0865321</v>
      </c>
      <c r="ED634">
        <v>0.0772132</v>
      </c>
      <c r="EE634">
        <v>24208.4</v>
      </c>
      <c r="EF634">
        <v>20936</v>
      </c>
      <c r="EG634">
        <v>24772.9</v>
      </c>
      <c r="EH634">
        <v>23465.7</v>
      </c>
      <c r="EI634">
        <v>38741.3</v>
      </c>
      <c r="EJ634">
        <v>35905.2</v>
      </c>
      <c r="EK634">
        <v>44914.8</v>
      </c>
      <c r="EL634">
        <v>41946.7</v>
      </c>
      <c r="EM634">
        <v>1.503</v>
      </c>
      <c r="EN634">
        <v>2.02903</v>
      </c>
      <c r="EO634">
        <v>-0.0228807</v>
      </c>
      <c r="EP634">
        <v>0</v>
      </c>
      <c r="EQ634">
        <v>28.7906</v>
      </c>
      <c r="ER634">
        <v>999.9</v>
      </c>
      <c r="ES634">
        <v>21.322</v>
      </c>
      <c r="ET634">
        <v>43.971</v>
      </c>
      <c r="EU634">
        <v>25.537</v>
      </c>
      <c r="EV634">
        <v>53.4494</v>
      </c>
      <c r="EW634">
        <v>33.1611</v>
      </c>
      <c r="EX634">
        <v>2</v>
      </c>
      <c r="EY634">
        <v>0.761367</v>
      </c>
      <c r="EZ634">
        <v>6.07578</v>
      </c>
      <c r="FA634">
        <v>20.1387</v>
      </c>
      <c r="FB634">
        <v>5.23301</v>
      </c>
      <c r="FC634">
        <v>11.9941</v>
      </c>
      <c r="FD634">
        <v>4.9549</v>
      </c>
      <c r="FE634">
        <v>3.30393</v>
      </c>
      <c r="FF634">
        <v>9999</v>
      </c>
      <c r="FG634">
        <v>314.6</v>
      </c>
      <c r="FH634">
        <v>4036.9</v>
      </c>
      <c r="FI634">
        <v>9999</v>
      </c>
      <c r="FJ634">
        <v>1.86813</v>
      </c>
      <c r="FK634">
        <v>1.86396</v>
      </c>
      <c r="FL634">
        <v>1.87131</v>
      </c>
      <c r="FM634">
        <v>1.86252</v>
      </c>
      <c r="FN634">
        <v>1.86188</v>
      </c>
      <c r="FO634">
        <v>1.86813</v>
      </c>
      <c r="FP634">
        <v>1.85836</v>
      </c>
      <c r="FQ634">
        <v>1.86447</v>
      </c>
      <c r="FR634">
        <v>5</v>
      </c>
      <c r="FS634">
        <v>0</v>
      </c>
      <c r="FT634">
        <v>0</v>
      </c>
      <c r="FU634">
        <v>0</v>
      </c>
      <c r="FV634" t="s">
        <v>358</v>
      </c>
      <c r="FW634" t="s">
        <v>359</v>
      </c>
      <c r="FX634" t="s">
        <v>360</v>
      </c>
      <c r="FY634" t="s">
        <v>360</v>
      </c>
      <c r="FZ634" t="s">
        <v>360</v>
      </c>
      <c r="GA634" t="s">
        <v>360</v>
      </c>
      <c r="GB634">
        <v>0</v>
      </c>
      <c r="GC634">
        <v>100</v>
      </c>
      <c r="GD634">
        <v>100</v>
      </c>
      <c r="GE634">
        <v>4.355</v>
      </c>
      <c r="GF634">
        <v>0.2443</v>
      </c>
      <c r="GG634">
        <v>2.73719946232396</v>
      </c>
      <c r="GH634">
        <v>0.00311535208462502</v>
      </c>
      <c r="GI634">
        <v>-2.16445174003142e-06</v>
      </c>
      <c r="GJ634">
        <v>9.0383515404126e-10</v>
      </c>
      <c r="GK634">
        <v>0.244264999999999</v>
      </c>
      <c r="GL634">
        <v>0</v>
      </c>
      <c r="GM634">
        <v>0</v>
      </c>
      <c r="GN634">
        <v>0</v>
      </c>
      <c r="GO634">
        <v>18</v>
      </c>
      <c r="GP634">
        <v>2154</v>
      </c>
      <c r="GQ634">
        <v>2</v>
      </c>
      <c r="GR634">
        <v>17</v>
      </c>
      <c r="GS634">
        <v>31.9</v>
      </c>
      <c r="GT634">
        <v>32</v>
      </c>
      <c r="GU634">
        <v>2.48779</v>
      </c>
      <c r="GV634">
        <v>2.29858</v>
      </c>
      <c r="GW634">
        <v>1.99829</v>
      </c>
      <c r="GX634">
        <v>2.65381</v>
      </c>
      <c r="GY634">
        <v>2.09351</v>
      </c>
      <c r="GZ634">
        <v>2.39868</v>
      </c>
      <c r="HA634">
        <v>47.3019</v>
      </c>
      <c r="HB634">
        <v>13.2827</v>
      </c>
      <c r="HC634">
        <v>18</v>
      </c>
      <c r="HD634">
        <v>329.155</v>
      </c>
      <c r="HE634">
        <v>669.918</v>
      </c>
      <c r="HF634">
        <v>22.9834</v>
      </c>
      <c r="HG634">
        <v>36.9551</v>
      </c>
      <c r="HH634">
        <v>29.9978</v>
      </c>
      <c r="HI634">
        <v>36.8542</v>
      </c>
      <c r="HJ634">
        <v>36.8589</v>
      </c>
      <c r="HK634">
        <v>49.8292</v>
      </c>
      <c r="HL634">
        <v>0</v>
      </c>
      <c r="HM634">
        <v>1.92193</v>
      </c>
      <c r="HN634">
        <v>23</v>
      </c>
      <c r="HO634">
        <v>924.893</v>
      </c>
      <c r="HP634">
        <v>22.2986</v>
      </c>
      <c r="HQ634">
        <v>94.9624</v>
      </c>
      <c r="HR634">
        <v>98.5456</v>
      </c>
    </row>
    <row r="635" spans="1:226">
      <c r="A635">
        <v>619</v>
      </c>
      <c r="B635">
        <v>1656183322</v>
      </c>
      <c r="C635">
        <v>13525.5</v>
      </c>
      <c r="D635" t="s">
        <v>1603</v>
      </c>
      <c r="E635" t="s">
        <v>1604</v>
      </c>
      <c r="F635">
        <v>5</v>
      </c>
      <c r="G635" t="s">
        <v>1497</v>
      </c>
      <c r="H635" t="s">
        <v>354</v>
      </c>
      <c r="I635">
        <v>1656183314.5</v>
      </c>
      <c r="J635">
        <f>(K635)/1000</f>
        <v>0</v>
      </c>
      <c r="K635">
        <f>IF(BF635, AN635, AH635)</f>
        <v>0</v>
      </c>
      <c r="L635">
        <f>IF(BF635, AI635, AG635)</f>
        <v>0</v>
      </c>
      <c r="M635">
        <f>BH635 - IF(AU635&gt;1, L635*BB635*100.0/(AW635*BV635), 0)</f>
        <v>0</v>
      </c>
      <c r="N635">
        <f>((T635-J635/2)*M635-L635)/(T635+J635/2)</f>
        <v>0</v>
      </c>
      <c r="O635">
        <f>N635*(BO635+BP635)/1000.0</f>
        <v>0</v>
      </c>
      <c r="P635">
        <f>(BH635 - IF(AU635&gt;1, L635*BB635*100.0/(AW635*BV635), 0))*(BO635+BP635)/1000.0</f>
        <v>0</v>
      </c>
      <c r="Q635">
        <f>2.0/((1/S635-1/R635)+SIGN(S635)*SQRT((1/S635-1/R635)*(1/S635-1/R635) + 4*BC635/((BC635+1)*(BC635+1))*(2*1/S635*1/R635-1/R635*1/R635)))</f>
        <v>0</v>
      </c>
      <c r="R635">
        <f>IF(LEFT(BD635,1)&lt;&gt;"0",IF(LEFT(BD635,1)="1",3.0,BE635),$D$5+$E$5*(BV635*BO635/($K$5*1000))+$F$5*(BV635*BO635/($K$5*1000))*MAX(MIN(BB635,$J$5),$I$5)*MAX(MIN(BB635,$J$5),$I$5)+$G$5*MAX(MIN(BB635,$J$5),$I$5)*(BV635*BO635/($K$5*1000))+$H$5*(BV635*BO635/($K$5*1000))*(BV635*BO635/($K$5*1000)))</f>
        <v>0</v>
      </c>
      <c r="S635">
        <f>J635*(1000-(1000*0.61365*exp(17.502*W635/(240.97+W635))/(BO635+BP635)+BJ635)/2)/(1000*0.61365*exp(17.502*W635/(240.97+W635))/(BO635+BP635)-BJ635)</f>
        <v>0</v>
      </c>
      <c r="T635">
        <f>1/((BC635+1)/(Q635/1.6)+1/(R635/1.37)) + BC635/((BC635+1)/(Q635/1.6) + BC635/(R635/1.37))</f>
        <v>0</v>
      </c>
      <c r="U635">
        <f>(AX635*BA635)</f>
        <v>0</v>
      </c>
      <c r="V635">
        <f>(BQ635+(U635+2*0.95*5.67E-8*(((BQ635+$B$7)+273)^4-(BQ635+273)^4)-44100*J635)/(1.84*29.3*R635+8*0.95*5.67E-8*(BQ635+273)^3))</f>
        <v>0</v>
      </c>
      <c r="W635">
        <f>($C$7*BR635+$D$7*BS635+$E$7*V635)</f>
        <v>0</v>
      </c>
      <c r="X635">
        <f>0.61365*exp(17.502*W635/(240.97+W635))</f>
        <v>0</v>
      </c>
      <c r="Y635">
        <f>(Z635/AA635*100)</f>
        <v>0</v>
      </c>
      <c r="Z635">
        <f>BJ635*(BO635+BP635)/1000</f>
        <v>0</v>
      </c>
      <c r="AA635">
        <f>0.61365*exp(17.502*BQ635/(240.97+BQ635))</f>
        <v>0</v>
      </c>
      <c r="AB635">
        <f>(X635-BJ635*(BO635+BP635)/1000)</f>
        <v>0</v>
      </c>
      <c r="AC635">
        <f>(-J635*44100)</f>
        <v>0</v>
      </c>
      <c r="AD635">
        <f>2*29.3*R635*0.92*(BQ635-W635)</f>
        <v>0</v>
      </c>
      <c r="AE635">
        <f>2*0.95*5.67E-8*(((BQ635+$B$7)+273)^4-(W635+273)^4)</f>
        <v>0</v>
      </c>
      <c r="AF635">
        <f>U635+AE635+AC635+AD635</f>
        <v>0</v>
      </c>
      <c r="AG635">
        <f>BN635*AU635*(BI635-BH635*(1000-AU635*BK635)/(1000-AU635*BJ635))/(100*BB635)</f>
        <v>0</v>
      </c>
      <c r="AH635">
        <f>1000*BN635*AU635*(BJ635-BK635)/(100*BB635*(1000-AU635*BJ635))</f>
        <v>0</v>
      </c>
      <c r="AI635">
        <f>(AJ635 - AK635 - BO635*1E3/(8.314*(BQ635+273.15)) * AM635/BN635 * AL635) * BN635/(100*BB635) * (1000 - BK635)/1000</f>
        <v>0</v>
      </c>
      <c r="AJ635">
        <v>924.242446736429</v>
      </c>
      <c r="AK635">
        <v>875.431721212121</v>
      </c>
      <c r="AL635">
        <v>3.35887046556784</v>
      </c>
      <c r="AM635">
        <v>66.950256890022</v>
      </c>
      <c r="AN635">
        <f>(AP635 - AO635 + BO635*1E3/(8.314*(BQ635+273.15)) * AR635/BN635 * AQ635) * BN635/(100*BB635) * 1000/(1000 - AP635)</f>
        <v>0</v>
      </c>
      <c r="AO635">
        <v>20.8693999585339</v>
      </c>
      <c r="AP635">
        <v>24.4357251748252</v>
      </c>
      <c r="AQ635">
        <v>-0.00620114143319927</v>
      </c>
      <c r="AR635">
        <v>78.8929793979058</v>
      </c>
      <c r="AS635">
        <v>97</v>
      </c>
      <c r="AT635">
        <v>19</v>
      </c>
      <c r="AU635">
        <f>IF(AS635*$H$13&gt;=AW635,1.0,(AW635/(AW635-AS635*$H$13)))</f>
        <v>0</v>
      </c>
      <c r="AV635">
        <f>(AU635-1)*100</f>
        <v>0</v>
      </c>
      <c r="AW635">
        <f>MAX(0,($B$13+$C$13*BV635)/(1+$D$13*BV635)*BO635/(BQ635+273)*$E$13)</f>
        <v>0</v>
      </c>
      <c r="AX635">
        <f>$B$11*BW635+$C$11*BX635+$F$11*CI635*(1-CL635)</f>
        <v>0</v>
      </c>
      <c r="AY635">
        <f>AX635*AZ635</f>
        <v>0</v>
      </c>
      <c r="AZ635">
        <f>($B$11*$D$9+$C$11*$D$9+$F$11*((CV635+CN635)/MAX(CV635+CN635+CW635, 0.1)*$I$9+CW635/MAX(CV635+CN635+CW635, 0.1)*$J$9))/($B$11+$C$11+$F$11)</f>
        <v>0</v>
      </c>
      <c r="BA635">
        <f>($B$11*$K$9+$C$11*$K$9+$F$11*((CV635+CN635)/MAX(CV635+CN635+CW635, 0.1)*$P$9+CW635/MAX(CV635+CN635+CW635, 0.1)*$Q$9))/($B$11+$C$11+$F$11)</f>
        <v>0</v>
      </c>
      <c r="BB635">
        <v>2.18</v>
      </c>
      <c r="BC635">
        <v>0.5</v>
      </c>
      <c r="BD635" t="s">
        <v>355</v>
      </c>
      <c r="BE635">
        <v>2</v>
      </c>
      <c r="BF635" t="b">
        <v>1</v>
      </c>
      <c r="BG635">
        <v>1656183314.5</v>
      </c>
      <c r="BH635">
        <v>831.064333333333</v>
      </c>
      <c r="BI635">
        <v>891.061814814815</v>
      </c>
      <c r="BJ635">
        <v>24.4737407407407</v>
      </c>
      <c r="BK635">
        <v>20.8716</v>
      </c>
      <c r="BL635">
        <v>826.720185185185</v>
      </c>
      <c r="BM635">
        <v>24.229462962963</v>
      </c>
      <c r="BN635">
        <v>499.995555555556</v>
      </c>
      <c r="BO635">
        <v>76.2994296296296</v>
      </c>
      <c r="BP635">
        <v>0.0999863</v>
      </c>
      <c r="BQ635">
        <v>27.8257074074074</v>
      </c>
      <c r="BR635">
        <v>28.4263481481482</v>
      </c>
      <c r="BS635">
        <v>999.9</v>
      </c>
      <c r="BT635">
        <v>0</v>
      </c>
      <c r="BU635">
        <v>0</v>
      </c>
      <c r="BV635">
        <v>10005.5951851852</v>
      </c>
      <c r="BW635">
        <v>0</v>
      </c>
      <c r="BX635">
        <v>970.528962962963</v>
      </c>
      <c r="BY635">
        <v>-59.9974777777778</v>
      </c>
      <c r="BZ635">
        <v>851.91362962963</v>
      </c>
      <c r="CA635">
        <v>910.056111111111</v>
      </c>
      <c r="CB635">
        <v>3.60213222222222</v>
      </c>
      <c r="CC635">
        <v>891.061814814815</v>
      </c>
      <c r="CD635">
        <v>20.8716</v>
      </c>
      <c r="CE635">
        <v>1.86733148148148</v>
      </c>
      <c r="CF635">
        <v>1.59249111111111</v>
      </c>
      <c r="CG635">
        <v>16.3621148148148</v>
      </c>
      <c r="CH635">
        <v>13.8863222222222</v>
      </c>
      <c r="CI635">
        <v>1999.96962962963</v>
      </c>
      <c r="CJ635">
        <v>0.979994888888889</v>
      </c>
      <c r="CK635">
        <v>0.0200048111111111</v>
      </c>
      <c r="CL635">
        <v>0</v>
      </c>
      <c r="CM635">
        <v>2.52191851851852</v>
      </c>
      <c r="CN635">
        <v>0</v>
      </c>
      <c r="CO635">
        <v>6265.97333333333</v>
      </c>
      <c r="CP635">
        <v>16705.1296296296</v>
      </c>
      <c r="CQ635">
        <v>47.9603333333333</v>
      </c>
      <c r="CR635">
        <v>50.1686296296296</v>
      </c>
      <c r="CS635">
        <v>49.062</v>
      </c>
      <c r="CT635">
        <v>48.2382222222222</v>
      </c>
      <c r="CU635">
        <v>47.3794814814815</v>
      </c>
      <c r="CV635">
        <v>1959.95962962963</v>
      </c>
      <c r="CW635">
        <v>40.01</v>
      </c>
      <c r="CX635">
        <v>0</v>
      </c>
      <c r="CY635">
        <v>1656183321</v>
      </c>
      <c r="CZ635">
        <v>0</v>
      </c>
      <c r="DA635">
        <v>1656181403.6</v>
      </c>
      <c r="DB635" t="s">
        <v>1498</v>
      </c>
      <c r="DC635">
        <v>1656181403.6</v>
      </c>
      <c r="DD635">
        <v>1656181398.1</v>
      </c>
      <c r="DE635">
        <v>1</v>
      </c>
      <c r="DF635">
        <v>2.342</v>
      </c>
      <c r="DG635">
        <v>0.193</v>
      </c>
      <c r="DH635">
        <v>3.724</v>
      </c>
      <c r="DI635">
        <v>0.244</v>
      </c>
      <c r="DJ635">
        <v>420</v>
      </c>
      <c r="DK635">
        <v>22</v>
      </c>
      <c r="DL635">
        <v>0.28</v>
      </c>
      <c r="DM635">
        <v>0.02</v>
      </c>
      <c r="DN635">
        <v>-59.558095</v>
      </c>
      <c r="DO635">
        <v>-6.37962776735439</v>
      </c>
      <c r="DP635">
        <v>0.655087420482946</v>
      </c>
      <c r="DQ635">
        <v>0</v>
      </c>
      <c r="DR635">
        <v>3.620556</v>
      </c>
      <c r="DS635">
        <v>-0.290238348968112</v>
      </c>
      <c r="DT635">
        <v>0.027966987753421</v>
      </c>
      <c r="DU635">
        <v>0</v>
      </c>
      <c r="DV635">
        <v>0</v>
      </c>
      <c r="DW635">
        <v>2</v>
      </c>
      <c r="DX635" t="s">
        <v>357</v>
      </c>
      <c r="DY635">
        <v>2.78253</v>
      </c>
      <c r="DZ635">
        <v>2.71662</v>
      </c>
      <c r="EA635">
        <v>0.12518</v>
      </c>
      <c r="EB635">
        <v>0.131142</v>
      </c>
      <c r="EC635">
        <v>0.0864705</v>
      </c>
      <c r="ED635">
        <v>0.0772178</v>
      </c>
      <c r="EE635">
        <v>24165.2</v>
      </c>
      <c r="EF635">
        <v>20897.7</v>
      </c>
      <c r="EG635">
        <v>24774.5</v>
      </c>
      <c r="EH635">
        <v>23466.9</v>
      </c>
      <c r="EI635">
        <v>38745.9</v>
      </c>
      <c r="EJ635">
        <v>35907</v>
      </c>
      <c r="EK635">
        <v>44917.1</v>
      </c>
      <c r="EL635">
        <v>41949</v>
      </c>
      <c r="EM635">
        <v>1.5052</v>
      </c>
      <c r="EN635">
        <v>2.02893</v>
      </c>
      <c r="EO635">
        <v>-0.0232235</v>
      </c>
      <c r="EP635">
        <v>0</v>
      </c>
      <c r="EQ635">
        <v>28.7592</v>
      </c>
      <c r="ER635">
        <v>999.9</v>
      </c>
      <c r="ES635">
        <v>21.322</v>
      </c>
      <c r="ET635">
        <v>43.971</v>
      </c>
      <c r="EU635">
        <v>25.5389</v>
      </c>
      <c r="EV635">
        <v>53.3994</v>
      </c>
      <c r="EW635">
        <v>32.9968</v>
      </c>
      <c r="EX635">
        <v>2</v>
      </c>
      <c r="EY635">
        <v>0.759024</v>
      </c>
      <c r="EZ635">
        <v>6.01897</v>
      </c>
      <c r="FA635">
        <v>20.1403</v>
      </c>
      <c r="FB635">
        <v>5.23301</v>
      </c>
      <c r="FC635">
        <v>11.9936</v>
      </c>
      <c r="FD635">
        <v>4.95475</v>
      </c>
      <c r="FE635">
        <v>3.30382</v>
      </c>
      <c r="FF635">
        <v>9999</v>
      </c>
      <c r="FG635">
        <v>314.6</v>
      </c>
      <c r="FH635">
        <v>4036.9</v>
      </c>
      <c r="FI635">
        <v>9999</v>
      </c>
      <c r="FJ635">
        <v>1.86813</v>
      </c>
      <c r="FK635">
        <v>1.86394</v>
      </c>
      <c r="FL635">
        <v>1.87128</v>
      </c>
      <c r="FM635">
        <v>1.86253</v>
      </c>
      <c r="FN635">
        <v>1.86188</v>
      </c>
      <c r="FO635">
        <v>1.86817</v>
      </c>
      <c r="FP635">
        <v>1.85836</v>
      </c>
      <c r="FQ635">
        <v>1.86448</v>
      </c>
      <c r="FR635">
        <v>5</v>
      </c>
      <c r="FS635">
        <v>0</v>
      </c>
      <c r="FT635">
        <v>0</v>
      </c>
      <c r="FU635">
        <v>0</v>
      </c>
      <c r="FV635" t="s">
        <v>358</v>
      </c>
      <c r="FW635" t="s">
        <v>359</v>
      </c>
      <c r="FX635" t="s">
        <v>360</v>
      </c>
      <c r="FY635" t="s">
        <v>360</v>
      </c>
      <c r="FZ635" t="s">
        <v>360</v>
      </c>
      <c r="GA635" t="s">
        <v>360</v>
      </c>
      <c r="GB635">
        <v>0</v>
      </c>
      <c r="GC635">
        <v>100</v>
      </c>
      <c r="GD635">
        <v>100</v>
      </c>
      <c r="GE635">
        <v>4.378</v>
      </c>
      <c r="GF635">
        <v>0.2443</v>
      </c>
      <c r="GG635">
        <v>2.73719946232396</v>
      </c>
      <c r="GH635">
        <v>0.00311535208462502</v>
      </c>
      <c r="GI635">
        <v>-2.16445174003142e-06</v>
      </c>
      <c r="GJ635">
        <v>9.0383515404126e-10</v>
      </c>
      <c r="GK635">
        <v>0.244264999999999</v>
      </c>
      <c r="GL635">
        <v>0</v>
      </c>
      <c r="GM635">
        <v>0</v>
      </c>
      <c r="GN635">
        <v>0</v>
      </c>
      <c r="GO635">
        <v>18</v>
      </c>
      <c r="GP635">
        <v>2154</v>
      </c>
      <c r="GQ635">
        <v>2</v>
      </c>
      <c r="GR635">
        <v>17</v>
      </c>
      <c r="GS635">
        <v>32</v>
      </c>
      <c r="GT635">
        <v>32.1</v>
      </c>
      <c r="GU635">
        <v>2.52441</v>
      </c>
      <c r="GV635">
        <v>2.4231</v>
      </c>
      <c r="GW635">
        <v>1.99829</v>
      </c>
      <c r="GX635">
        <v>2.65381</v>
      </c>
      <c r="GY635">
        <v>2.09351</v>
      </c>
      <c r="GZ635">
        <v>2.45605</v>
      </c>
      <c r="HA635">
        <v>47.3019</v>
      </c>
      <c r="HB635">
        <v>13.2915</v>
      </c>
      <c r="HC635">
        <v>18</v>
      </c>
      <c r="HD635">
        <v>330.167</v>
      </c>
      <c r="HE635">
        <v>669.671</v>
      </c>
      <c r="HF635">
        <v>22.9865</v>
      </c>
      <c r="HG635">
        <v>36.9343</v>
      </c>
      <c r="HH635">
        <v>29.9978</v>
      </c>
      <c r="HI635">
        <v>36.8371</v>
      </c>
      <c r="HJ635">
        <v>36.8434</v>
      </c>
      <c r="HK635">
        <v>50.523</v>
      </c>
      <c r="HL635">
        <v>0</v>
      </c>
      <c r="HM635">
        <v>2.29813</v>
      </c>
      <c r="HN635">
        <v>23</v>
      </c>
      <c r="HO635">
        <v>938.342</v>
      </c>
      <c r="HP635">
        <v>22.2786</v>
      </c>
      <c r="HQ635">
        <v>94.9676</v>
      </c>
      <c r="HR635">
        <v>98.5508</v>
      </c>
    </row>
    <row r="636" spans="1:226">
      <c r="A636">
        <v>620</v>
      </c>
      <c r="B636">
        <v>1656183327</v>
      </c>
      <c r="C636">
        <v>13530.5</v>
      </c>
      <c r="D636" t="s">
        <v>1605</v>
      </c>
      <c r="E636" t="s">
        <v>1606</v>
      </c>
      <c r="F636">
        <v>5</v>
      </c>
      <c r="G636" t="s">
        <v>1497</v>
      </c>
      <c r="H636" t="s">
        <v>354</v>
      </c>
      <c r="I636">
        <v>1656183319.21429</v>
      </c>
      <c r="J636">
        <f>(K636)/1000</f>
        <v>0</v>
      </c>
      <c r="K636">
        <f>IF(BF636, AN636, AH636)</f>
        <v>0</v>
      </c>
      <c r="L636">
        <f>IF(BF636, AI636, AG636)</f>
        <v>0</v>
      </c>
      <c r="M636">
        <f>BH636 - IF(AU636&gt;1, L636*BB636*100.0/(AW636*BV636), 0)</f>
        <v>0</v>
      </c>
      <c r="N636">
        <f>((T636-J636/2)*M636-L636)/(T636+J636/2)</f>
        <v>0</v>
      </c>
      <c r="O636">
        <f>N636*(BO636+BP636)/1000.0</f>
        <v>0</v>
      </c>
      <c r="P636">
        <f>(BH636 - IF(AU636&gt;1, L636*BB636*100.0/(AW636*BV636), 0))*(BO636+BP636)/1000.0</f>
        <v>0</v>
      </c>
      <c r="Q636">
        <f>2.0/((1/S636-1/R636)+SIGN(S636)*SQRT((1/S636-1/R636)*(1/S636-1/R636) + 4*BC636/((BC636+1)*(BC636+1))*(2*1/S636*1/R636-1/R636*1/R636)))</f>
        <v>0</v>
      </c>
      <c r="R636">
        <f>IF(LEFT(BD636,1)&lt;&gt;"0",IF(LEFT(BD636,1)="1",3.0,BE636),$D$5+$E$5*(BV636*BO636/($K$5*1000))+$F$5*(BV636*BO636/($K$5*1000))*MAX(MIN(BB636,$J$5),$I$5)*MAX(MIN(BB636,$J$5),$I$5)+$G$5*MAX(MIN(BB636,$J$5),$I$5)*(BV636*BO636/($K$5*1000))+$H$5*(BV636*BO636/($K$5*1000))*(BV636*BO636/($K$5*1000)))</f>
        <v>0</v>
      </c>
      <c r="S636">
        <f>J636*(1000-(1000*0.61365*exp(17.502*W636/(240.97+W636))/(BO636+BP636)+BJ636)/2)/(1000*0.61365*exp(17.502*W636/(240.97+W636))/(BO636+BP636)-BJ636)</f>
        <v>0</v>
      </c>
      <c r="T636">
        <f>1/((BC636+1)/(Q636/1.6)+1/(R636/1.37)) + BC636/((BC636+1)/(Q636/1.6) + BC636/(R636/1.37))</f>
        <v>0</v>
      </c>
      <c r="U636">
        <f>(AX636*BA636)</f>
        <v>0</v>
      </c>
      <c r="V636">
        <f>(BQ636+(U636+2*0.95*5.67E-8*(((BQ636+$B$7)+273)^4-(BQ636+273)^4)-44100*J636)/(1.84*29.3*R636+8*0.95*5.67E-8*(BQ636+273)^3))</f>
        <v>0</v>
      </c>
      <c r="W636">
        <f>($C$7*BR636+$D$7*BS636+$E$7*V636)</f>
        <v>0</v>
      </c>
      <c r="X636">
        <f>0.61365*exp(17.502*W636/(240.97+W636))</f>
        <v>0</v>
      </c>
      <c r="Y636">
        <f>(Z636/AA636*100)</f>
        <v>0</v>
      </c>
      <c r="Z636">
        <f>BJ636*(BO636+BP636)/1000</f>
        <v>0</v>
      </c>
      <c r="AA636">
        <f>0.61365*exp(17.502*BQ636/(240.97+BQ636))</f>
        <v>0</v>
      </c>
      <c r="AB636">
        <f>(X636-BJ636*(BO636+BP636)/1000)</f>
        <v>0</v>
      </c>
      <c r="AC636">
        <f>(-J636*44100)</f>
        <v>0</v>
      </c>
      <c r="AD636">
        <f>2*29.3*R636*0.92*(BQ636-W636)</f>
        <v>0</v>
      </c>
      <c r="AE636">
        <f>2*0.95*5.67E-8*(((BQ636+$B$7)+273)^4-(W636+273)^4)</f>
        <v>0</v>
      </c>
      <c r="AF636">
        <f>U636+AE636+AC636+AD636</f>
        <v>0</v>
      </c>
      <c r="AG636">
        <f>BN636*AU636*(BI636-BH636*(1000-AU636*BK636)/(1000-AU636*BJ636))/(100*BB636)</f>
        <v>0</v>
      </c>
      <c r="AH636">
        <f>1000*BN636*AU636*(BJ636-BK636)/(100*BB636*(1000-AU636*BJ636))</f>
        <v>0</v>
      </c>
      <c r="AI636">
        <f>(AJ636 - AK636 - BO636*1E3/(8.314*(BQ636+273.15)) * AM636/BN636 * AL636) * BN636/(100*BB636) * (1000 - BK636)/1000</f>
        <v>0</v>
      </c>
      <c r="AJ636">
        <v>941.650999568315</v>
      </c>
      <c r="AK636">
        <v>892.285248484848</v>
      </c>
      <c r="AL636">
        <v>3.35912012603526</v>
      </c>
      <c r="AM636">
        <v>66.950256890022</v>
      </c>
      <c r="AN636">
        <f>(AP636 - AO636 + BO636*1E3/(8.314*(BQ636+273.15)) * AR636/BN636 * AQ636) * BN636/(100*BB636) * 1000/(1000 - AP636)</f>
        <v>0</v>
      </c>
      <c r="AO636">
        <v>20.871641781822</v>
      </c>
      <c r="AP636">
        <v>24.4152132867133</v>
      </c>
      <c r="AQ636">
        <v>-0.00165520778906393</v>
      </c>
      <c r="AR636">
        <v>78.8929793979058</v>
      </c>
      <c r="AS636">
        <v>97</v>
      </c>
      <c r="AT636">
        <v>19</v>
      </c>
      <c r="AU636">
        <f>IF(AS636*$H$13&gt;=AW636,1.0,(AW636/(AW636-AS636*$H$13)))</f>
        <v>0</v>
      </c>
      <c r="AV636">
        <f>(AU636-1)*100</f>
        <v>0</v>
      </c>
      <c r="AW636">
        <f>MAX(0,($B$13+$C$13*BV636)/(1+$D$13*BV636)*BO636/(BQ636+273)*$E$13)</f>
        <v>0</v>
      </c>
      <c r="AX636">
        <f>$B$11*BW636+$C$11*BX636+$F$11*CI636*(1-CL636)</f>
        <v>0</v>
      </c>
      <c r="AY636">
        <f>AX636*AZ636</f>
        <v>0</v>
      </c>
      <c r="AZ636">
        <f>($B$11*$D$9+$C$11*$D$9+$F$11*((CV636+CN636)/MAX(CV636+CN636+CW636, 0.1)*$I$9+CW636/MAX(CV636+CN636+CW636, 0.1)*$J$9))/($B$11+$C$11+$F$11)</f>
        <v>0</v>
      </c>
      <c r="BA636">
        <f>($B$11*$K$9+$C$11*$K$9+$F$11*((CV636+CN636)/MAX(CV636+CN636+CW636, 0.1)*$P$9+CW636/MAX(CV636+CN636+CW636, 0.1)*$Q$9))/($B$11+$C$11+$F$11)</f>
        <v>0</v>
      </c>
      <c r="BB636">
        <v>2.18</v>
      </c>
      <c r="BC636">
        <v>0.5</v>
      </c>
      <c r="BD636" t="s">
        <v>355</v>
      </c>
      <c r="BE636">
        <v>2</v>
      </c>
      <c r="BF636" t="b">
        <v>1</v>
      </c>
      <c r="BG636">
        <v>1656183319.21429</v>
      </c>
      <c r="BH636">
        <v>846.543678571429</v>
      </c>
      <c r="BI636">
        <v>906.9545</v>
      </c>
      <c r="BJ636">
        <v>24.4492178571429</v>
      </c>
      <c r="BK636">
        <v>20.8698</v>
      </c>
      <c r="BL636">
        <v>842.178035714286</v>
      </c>
      <c r="BM636">
        <v>24.2049392857143</v>
      </c>
      <c r="BN636">
        <v>499.984178571429</v>
      </c>
      <c r="BO636">
        <v>76.2995107142857</v>
      </c>
      <c r="BP636">
        <v>0.0999833107142857</v>
      </c>
      <c r="BQ636">
        <v>27.8100571428571</v>
      </c>
      <c r="BR636">
        <v>28.4078357142857</v>
      </c>
      <c r="BS636">
        <v>999.9</v>
      </c>
      <c r="BT636">
        <v>0</v>
      </c>
      <c r="BU636">
        <v>0</v>
      </c>
      <c r="BV636">
        <v>10004.8839285714</v>
      </c>
      <c r="BW636">
        <v>0</v>
      </c>
      <c r="BX636">
        <v>973.453142857143</v>
      </c>
      <c r="BY636">
        <v>-60.4108535714286</v>
      </c>
      <c r="BZ636">
        <v>867.759464285714</v>
      </c>
      <c r="CA636">
        <v>926.286</v>
      </c>
      <c r="CB636">
        <v>3.57940285714286</v>
      </c>
      <c r="CC636">
        <v>906.9545</v>
      </c>
      <c r="CD636">
        <v>20.8698</v>
      </c>
      <c r="CE636">
        <v>1.86546285714286</v>
      </c>
      <c r="CF636">
        <v>1.59235678571429</v>
      </c>
      <c r="CG636">
        <v>16.3463857142857</v>
      </c>
      <c r="CH636">
        <v>13.8850178571429</v>
      </c>
      <c r="CI636">
        <v>1999.97035714286</v>
      </c>
      <c r="CJ636">
        <v>0.979994714285714</v>
      </c>
      <c r="CK636">
        <v>0.0200049464285714</v>
      </c>
      <c r="CL636">
        <v>0</v>
      </c>
      <c r="CM636">
        <v>2.55097142857143</v>
      </c>
      <c r="CN636">
        <v>0</v>
      </c>
      <c r="CO636">
        <v>6265.75107142857</v>
      </c>
      <c r="CP636">
        <v>16705.1285714286</v>
      </c>
      <c r="CQ636">
        <v>47.9282142857143</v>
      </c>
      <c r="CR636">
        <v>50.1493571428571</v>
      </c>
      <c r="CS636">
        <v>49.0420714285714</v>
      </c>
      <c r="CT636">
        <v>48.21175</v>
      </c>
      <c r="CU636">
        <v>47.3525</v>
      </c>
      <c r="CV636">
        <v>1959.96035714286</v>
      </c>
      <c r="CW636">
        <v>40.01</v>
      </c>
      <c r="CX636">
        <v>0</v>
      </c>
      <c r="CY636">
        <v>1656183326.4</v>
      </c>
      <c r="CZ636">
        <v>0</v>
      </c>
      <c r="DA636">
        <v>1656181403.6</v>
      </c>
      <c r="DB636" t="s">
        <v>1498</v>
      </c>
      <c r="DC636">
        <v>1656181403.6</v>
      </c>
      <c r="DD636">
        <v>1656181398.1</v>
      </c>
      <c r="DE636">
        <v>1</v>
      </c>
      <c r="DF636">
        <v>2.342</v>
      </c>
      <c r="DG636">
        <v>0.193</v>
      </c>
      <c r="DH636">
        <v>3.724</v>
      </c>
      <c r="DI636">
        <v>0.244</v>
      </c>
      <c r="DJ636">
        <v>420</v>
      </c>
      <c r="DK636">
        <v>22</v>
      </c>
      <c r="DL636">
        <v>0.28</v>
      </c>
      <c r="DM636">
        <v>0.02</v>
      </c>
      <c r="DN636">
        <v>-60.1667375</v>
      </c>
      <c r="DO636">
        <v>-5.43736322701678</v>
      </c>
      <c r="DP636">
        <v>0.573210298096387</v>
      </c>
      <c r="DQ636">
        <v>0</v>
      </c>
      <c r="DR636">
        <v>3.59137725</v>
      </c>
      <c r="DS636">
        <v>-0.29262472795498</v>
      </c>
      <c r="DT636">
        <v>0.0282157915880009</v>
      </c>
      <c r="DU636">
        <v>0</v>
      </c>
      <c r="DV636">
        <v>0</v>
      </c>
      <c r="DW636">
        <v>2</v>
      </c>
      <c r="DX636" t="s">
        <v>357</v>
      </c>
      <c r="DY636">
        <v>2.7824</v>
      </c>
      <c r="DZ636">
        <v>2.71641</v>
      </c>
      <c r="EA636">
        <v>0.126781</v>
      </c>
      <c r="EB636">
        <v>0.132684</v>
      </c>
      <c r="EC636">
        <v>0.0864216</v>
      </c>
      <c r="ED636">
        <v>0.0772065</v>
      </c>
      <c r="EE636">
        <v>24122.1</v>
      </c>
      <c r="EF636">
        <v>20862.2</v>
      </c>
      <c r="EG636">
        <v>24775.6</v>
      </c>
      <c r="EH636">
        <v>23468.6</v>
      </c>
      <c r="EI636">
        <v>38750.5</v>
      </c>
      <c r="EJ636">
        <v>35909.8</v>
      </c>
      <c r="EK636">
        <v>44920</v>
      </c>
      <c r="EL636">
        <v>41951.7</v>
      </c>
      <c r="EM636">
        <v>1.5057</v>
      </c>
      <c r="EN636">
        <v>2.02933</v>
      </c>
      <c r="EO636">
        <v>-0.0204779</v>
      </c>
      <c r="EP636">
        <v>0</v>
      </c>
      <c r="EQ636">
        <v>28.7278</v>
      </c>
      <c r="ER636">
        <v>999.9</v>
      </c>
      <c r="ES636">
        <v>21.347</v>
      </c>
      <c r="ET636">
        <v>43.96</v>
      </c>
      <c r="EU636">
        <v>25.5524</v>
      </c>
      <c r="EV636">
        <v>53.5594</v>
      </c>
      <c r="EW636">
        <v>33.0008</v>
      </c>
      <c r="EX636">
        <v>2</v>
      </c>
      <c r="EY636">
        <v>0.75705</v>
      </c>
      <c r="EZ636">
        <v>5.97556</v>
      </c>
      <c r="FA636">
        <v>20.1417</v>
      </c>
      <c r="FB636">
        <v>5.23301</v>
      </c>
      <c r="FC636">
        <v>11.9929</v>
      </c>
      <c r="FD636">
        <v>4.95495</v>
      </c>
      <c r="FE636">
        <v>3.30387</v>
      </c>
      <c r="FF636">
        <v>9999</v>
      </c>
      <c r="FG636">
        <v>314.6</v>
      </c>
      <c r="FH636">
        <v>4037.2</v>
      </c>
      <c r="FI636">
        <v>9999</v>
      </c>
      <c r="FJ636">
        <v>1.86813</v>
      </c>
      <c r="FK636">
        <v>1.86394</v>
      </c>
      <c r="FL636">
        <v>1.8713</v>
      </c>
      <c r="FM636">
        <v>1.86258</v>
      </c>
      <c r="FN636">
        <v>1.86187</v>
      </c>
      <c r="FO636">
        <v>1.86817</v>
      </c>
      <c r="FP636">
        <v>1.85837</v>
      </c>
      <c r="FQ636">
        <v>1.86447</v>
      </c>
      <c r="FR636">
        <v>5</v>
      </c>
      <c r="FS636">
        <v>0</v>
      </c>
      <c r="FT636">
        <v>0</v>
      </c>
      <c r="FU636">
        <v>0</v>
      </c>
      <c r="FV636" t="s">
        <v>358</v>
      </c>
      <c r="FW636" t="s">
        <v>359</v>
      </c>
      <c r="FX636" t="s">
        <v>360</v>
      </c>
      <c r="FY636" t="s">
        <v>360</v>
      </c>
      <c r="FZ636" t="s">
        <v>360</v>
      </c>
      <c r="GA636" t="s">
        <v>360</v>
      </c>
      <c r="GB636">
        <v>0</v>
      </c>
      <c r="GC636">
        <v>100</v>
      </c>
      <c r="GD636">
        <v>100</v>
      </c>
      <c r="GE636">
        <v>4.402</v>
      </c>
      <c r="GF636">
        <v>0.2443</v>
      </c>
      <c r="GG636">
        <v>2.73719946232396</v>
      </c>
      <c r="GH636">
        <v>0.00311535208462502</v>
      </c>
      <c r="GI636">
        <v>-2.16445174003142e-06</v>
      </c>
      <c r="GJ636">
        <v>9.0383515404126e-10</v>
      </c>
      <c r="GK636">
        <v>0.244264999999999</v>
      </c>
      <c r="GL636">
        <v>0</v>
      </c>
      <c r="GM636">
        <v>0</v>
      </c>
      <c r="GN636">
        <v>0</v>
      </c>
      <c r="GO636">
        <v>18</v>
      </c>
      <c r="GP636">
        <v>2154</v>
      </c>
      <c r="GQ636">
        <v>2</v>
      </c>
      <c r="GR636">
        <v>17</v>
      </c>
      <c r="GS636">
        <v>32.1</v>
      </c>
      <c r="GT636">
        <v>32.1</v>
      </c>
      <c r="GU636">
        <v>2.55493</v>
      </c>
      <c r="GV636">
        <v>2.40356</v>
      </c>
      <c r="GW636">
        <v>1.99829</v>
      </c>
      <c r="GX636">
        <v>2.65381</v>
      </c>
      <c r="GY636">
        <v>2.09351</v>
      </c>
      <c r="GZ636">
        <v>2.43042</v>
      </c>
      <c r="HA636">
        <v>47.272</v>
      </c>
      <c r="HB636">
        <v>13.3002</v>
      </c>
      <c r="HC636">
        <v>18</v>
      </c>
      <c r="HD636">
        <v>330.354</v>
      </c>
      <c r="HE636">
        <v>669.844</v>
      </c>
      <c r="HF636">
        <v>22.9893</v>
      </c>
      <c r="HG636">
        <v>36.9126</v>
      </c>
      <c r="HH636">
        <v>29.9981</v>
      </c>
      <c r="HI636">
        <v>36.8233</v>
      </c>
      <c r="HJ636">
        <v>36.8261</v>
      </c>
      <c r="HK636">
        <v>51.2601</v>
      </c>
      <c r="HL636">
        <v>0</v>
      </c>
      <c r="HM636">
        <v>2.67369</v>
      </c>
      <c r="HN636">
        <v>23</v>
      </c>
      <c r="HO636">
        <v>958.515</v>
      </c>
      <c r="HP636">
        <v>22.3288</v>
      </c>
      <c r="HQ636">
        <v>94.9731</v>
      </c>
      <c r="HR636">
        <v>98.5575</v>
      </c>
    </row>
    <row r="637" spans="1:226">
      <c r="A637">
        <v>621</v>
      </c>
      <c r="B637">
        <v>1656183332</v>
      </c>
      <c r="C637">
        <v>13535.5</v>
      </c>
      <c r="D637" t="s">
        <v>1607</v>
      </c>
      <c r="E637" t="s">
        <v>1608</v>
      </c>
      <c r="F637">
        <v>5</v>
      </c>
      <c r="G637" t="s">
        <v>1497</v>
      </c>
      <c r="H637" t="s">
        <v>354</v>
      </c>
      <c r="I637">
        <v>1656183324.5</v>
      </c>
      <c r="J637">
        <f>(K637)/1000</f>
        <v>0</v>
      </c>
      <c r="K637">
        <f>IF(BF637, AN637, AH637)</f>
        <v>0</v>
      </c>
      <c r="L637">
        <f>IF(BF637, AI637, AG637)</f>
        <v>0</v>
      </c>
      <c r="M637">
        <f>BH637 - IF(AU637&gt;1, L637*BB637*100.0/(AW637*BV637), 0)</f>
        <v>0</v>
      </c>
      <c r="N637">
        <f>((T637-J637/2)*M637-L637)/(T637+J637/2)</f>
        <v>0</v>
      </c>
      <c r="O637">
        <f>N637*(BO637+BP637)/1000.0</f>
        <v>0</v>
      </c>
      <c r="P637">
        <f>(BH637 - IF(AU637&gt;1, L637*BB637*100.0/(AW637*BV637), 0))*(BO637+BP637)/1000.0</f>
        <v>0</v>
      </c>
      <c r="Q637">
        <f>2.0/((1/S637-1/R637)+SIGN(S637)*SQRT((1/S637-1/R637)*(1/S637-1/R637) + 4*BC637/((BC637+1)*(BC637+1))*(2*1/S637*1/R637-1/R637*1/R637)))</f>
        <v>0</v>
      </c>
      <c r="R637">
        <f>IF(LEFT(BD637,1)&lt;&gt;"0",IF(LEFT(BD637,1)="1",3.0,BE637),$D$5+$E$5*(BV637*BO637/($K$5*1000))+$F$5*(BV637*BO637/($K$5*1000))*MAX(MIN(BB637,$J$5),$I$5)*MAX(MIN(BB637,$J$5),$I$5)+$G$5*MAX(MIN(BB637,$J$5),$I$5)*(BV637*BO637/($K$5*1000))+$H$5*(BV637*BO637/($K$5*1000))*(BV637*BO637/($K$5*1000)))</f>
        <v>0</v>
      </c>
      <c r="S637">
        <f>J637*(1000-(1000*0.61365*exp(17.502*W637/(240.97+W637))/(BO637+BP637)+BJ637)/2)/(1000*0.61365*exp(17.502*W637/(240.97+W637))/(BO637+BP637)-BJ637)</f>
        <v>0</v>
      </c>
      <c r="T637">
        <f>1/((BC637+1)/(Q637/1.6)+1/(R637/1.37)) + BC637/((BC637+1)/(Q637/1.6) + BC637/(R637/1.37))</f>
        <v>0</v>
      </c>
      <c r="U637">
        <f>(AX637*BA637)</f>
        <v>0</v>
      </c>
      <c r="V637">
        <f>(BQ637+(U637+2*0.95*5.67E-8*(((BQ637+$B$7)+273)^4-(BQ637+273)^4)-44100*J637)/(1.84*29.3*R637+8*0.95*5.67E-8*(BQ637+273)^3))</f>
        <v>0</v>
      </c>
      <c r="W637">
        <f>($C$7*BR637+$D$7*BS637+$E$7*V637)</f>
        <v>0</v>
      </c>
      <c r="X637">
        <f>0.61365*exp(17.502*W637/(240.97+W637))</f>
        <v>0</v>
      </c>
      <c r="Y637">
        <f>(Z637/AA637*100)</f>
        <v>0</v>
      </c>
      <c r="Z637">
        <f>BJ637*(BO637+BP637)/1000</f>
        <v>0</v>
      </c>
      <c r="AA637">
        <f>0.61365*exp(17.502*BQ637/(240.97+BQ637))</f>
        <v>0</v>
      </c>
      <c r="AB637">
        <f>(X637-BJ637*(BO637+BP637)/1000)</f>
        <v>0</v>
      </c>
      <c r="AC637">
        <f>(-J637*44100)</f>
        <v>0</v>
      </c>
      <c r="AD637">
        <f>2*29.3*R637*0.92*(BQ637-W637)</f>
        <v>0</v>
      </c>
      <c r="AE637">
        <f>2*0.95*5.67E-8*(((BQ637+$B$7)+273)^4-(W637+273)^4)</f>
        <v>0</v>
      </c>
      <c r="AF637">
        <f>U637+AE637+AC637+AD637</f>
        <v>0</v>
      </c>
      <c r="AG637">
        <f>BN637*AU637*(BI637-BH637*(1000-AU637*BK637)/(1000-AU637*BJ637))/(100*BB637)</f>
        <v>0</v>
      </c>
      <c r="AH637">
        <f>1000*BN637*AU637*(BJ637-BK637)/(100*BB637*(1000-AU637*BJ637))</f>
        <v>0</v>
      </c>
      <c r="AI637">
        <f>(AJ637 - AK637 - BO637*1E3/(8.314*(BQ637+273.15)) * AM637/BN637 * AL637) * BN637/(100*BB637) * (1000 - BK637)/1000</f>
        <v>0</v>
      </c>
      <c r="AJ637">
        <v>958.746612938937</v>
      </c>
      <c r="AK637">
        <v>909.310866666667</v>
      </c>
      <c r="AL637">
        <v>3.40577242394665</v>
      </c>
      <c r="AM637">
        <v>66.950256890022</v>
      </c>
      <c r="AN637">
        <f>(AP637 - AO637 + BO637*1E3/(8.314*(BQ637+273.15)) * AR637/BN637 * AQ637) * BN637/(100*BB637) * 1000/(1000 - AP637)</f>
        <v>0</v>
      </c>
      <c r="AO637">
        <v>20.864100310393</v>
      </c>
      <c r="AP637">
        <v>24.3917195804196</v>
      </c>
      <c r="AQ637">
        <v>-0.00622302364060149</v>
      </c>
      <c r="AR637">
        <v>78.8929793979058</v>
      </c>
      <c r="AS637">
        <v>97</v>
      </c>
      <c r="AT637">
        <v>19</v>
      </c>
      <c r="AU637">
        <f>IF(AS637*$H$13&gt;=AW637,1.0,(AW637/(AW637-AS637*$H$13)))</f>
        <v>0</v>
      </c>
      <c r="AV637">
        <f>(AU637-1)*100</f>
        <v>0</v>
      </c>
      <c r="AW637">
        <f>MAX(0,($B$13+$C$13*BV637)/(1+$D$13*BV637)*BO637/(BQ637+273)*$E$13)</f>
        <v>0</v>
      </c>
      <c r="AX637">
        <f>$B$11*BW637+$C$11*BX637+$F$11*CI637*(1-CL637)</f>
        <v>0</v>
      </c>
      <c r="AY637">
        <f>AX637*AZ637</f>
        <v>0</v>
      </c>
      <c r="AZ637">
        <f>($B$11*$D$9+$C$11*$D$9+$F$11*((CV637+CN637)/MAX(CV637+CN637+CW637, 0.1)*$I$9+CW637/MAX(CV637+CN637+CW637, 0.1)*$J$9))/($B$11+$C$11+$F$11)</f>
        <v>0</v>
      </c>
      <c r="BA637">
        <f>($B$11*$K$9+$C$11*$K$9+$F$11*((CV637+CN637)/MAX(CV637+CN637+CW637, 0.1)*$P$9+CW637/MAX(CV637+CN637+CW637, 0.1)*$Q$9))/($B$11+$C$11+$F$11)</f>
        <v>0</v>
      </c>
      <c r="BB637">
        <v>2.18</v>
      </c>
      <c r="BC637">
        <v>0.5</v>
      </c>
      <c r="BD637" t="s">
        <v>355</v>
      </c>
      <c r="BE637">
        <v>2</v>
      </c>
      <c r="BF637" t="b">
        <v>1</v>
      </c>
      <c r="BG637">
        <v>1656183324.5</v>
      </c>
      <c r="BH637">
        <v>863.958592592592</v>
      </c>
      <c r="BI637">
        <v>924.784777777778</v>
      </c>
      <c r="BJ637">
        <v>24.4230259259259</v>
      </c>
      <c r="BK637">
        <v>20.8712111111111</v>
      </c>
      <c r="BL637">
        <v>859.568740740741</v>
      </c>
      <c r="BM637">
        <v>24.1787555555556</v>
      </c>
      <c r="BN637">
        <v>500.010851851852</v>
      </c>
      <c r="BO637">
        <v>76.3002259259259</v>
      </c>
      <c r="BP637">
        <v>0.100027240740741</v>
      </c>
      <c r="BQ637">
        <v>27.7968296296296</v>
      </c>
      <c r="BR637">
        <v>28.3872703703704</v>
      </c>
      <c r="BS637">
        <v>999.9</v>
      </c>
      <c r="BT637">
        <v>0</v>
      </c>
      <c r="BU637">
        <v>0</v>
      </c>
      <c r="BV637">
        <v>10000.3440740741</v>
      </c>
      <c r="BW637">
        <v>0</v>
      </c>
      <c r="BX637">
        <v>977.696555555556</v>
      </c>
      <c r="BY637">
        <v>-60.8261592592593</v>
      </c>
      <c r="BZ637">
        <v>885.587074074074</v>
      </c>
      <c r="CA637">
        <v>944.497740740741</v>
      </c>
      <c r="CB637">
        <v>3.55180333333333</v>
      </c>
      <c r="CC637">
        <v>924.784777777778</v>
      </c>
      <c r="CD637">
        <v>20.8712111111111</v>
      </c>
      <c r="CE637">
        <v>1.86348259259259</v>
      </c>
      <c r="CF637">
        <v>1.59248</v>
      </c>
      <c r="CG637">
        <v>16.3297074074074</v>
      </c>
      <c r="CH637">
        <v>13.8862111111111</v>
      </c>
      <c r="CI637">
        <v>1999.98888888889</v>
      </c>
      <c r="CJ637">
        <v>0.979994888888889</v>
      </c>
      <c r="CK637">
        <v>0.0200048111111111</v>
      </c>
      <c r="CL637">
        <v>0</v>
      </c>
      <c r="CM637">
        <v>2.56052222222222</v>
      </c>
      <c r="CN637">
        <v>0</v>
      </c>
      <c r="CO637">
        <v>6265.19555555556</v>
      </c>
      <c r="CP637">
        <v>16705.2851851852</v>
      </c>
      <c r="CQ637">
        <v>47.9025555555556</v>
      </c>
      <c r="CR637">
        <v>50.1272962962963</v>
      </c>
      <c r="CS637">
        <v>49.0206666666667</v>
      </c>
      <c r="CT637">
        <v>48.1686666666667</v>
      </c>
      <c r="CU637">
        <v>47.3306666666667</v>
      </c>
      <c r="CV637">
        <v>1959.97888888889</v>
      </c>
      <c r="CW637">
        <v>40.01</v>
      </c>
      <c r="CX637">
        <v>0</v>
      </c>
      <c r="CY637">
        <v>1656183331.2</v>
      </c>
      <c r="CZ637">
        <v>0</v>
      </c>
      <c r="DA637">
        <v>1656181403.6</v>
      </c>
      <c r="DB637" t="s">
        <v>1498</v>
      </c>
      <c r="DC637">
        <v>1656181403.6</v>
      </c>
      <c r="DD637">
        <v>1656181398.1</v>
      </c>
      <c r="DE637">
        <v>1</v>
      </c>
      <c r="DF637">
        <v>2.342</v>
      </c>
      <c r="DG637">
        <v>0.193</v>
      </c>
      <c r="DH637">
        <v>3.724</v>
      </c>
      <c r="DI637">
        <v>0.244</v>
      </c>
      <c r="DJ637">
        <v>420</v>
      </c>
      <c r="DK637">
        <v>22</v>
      </c>
      <c r="DL637">
        <v>0.28</v>
      </c>
      <c r="DM637">
        <v>0.02</v>
      </c>
      <c r="DN637">
        <v>-60.5255</v>
      </c>
      <c r="DO637">
        <v>-4.44128330206368</v>
      </c>
      <c r="DP637">
        <v>0.466364962770575</v>
      </c>
      <c r="DQ637">
        <v>0</v>
      </c>
      <c r="DR637">
        <v>3.57194</v>
      </c>
      <c r="DS637">
        <v>-0.295358273921217</v>
      </c>
      <c r="DT637">
        <v>0.0286498049731582</v>
      </c>
      <c r="DU637">
        <v>0</v>
      </c>
      <c r="DV637">
        <v>0</v>
      </c>
      <c r="DW637">
        <v>2</v>
      </c>
      <c r="DX637" t="s">
        <v>357</v>
      </c>
      <c r="DY637">
        <v>2.78255</v>
      </c>
      <c r="DZ637">
        <v>2.7165</v>
      </c>
      <c r="EA637">
        <v>0.128379</v>
      </c>
      <c r="EB637">
        <v>0.134285</v>
      </c>
      <c r="EC637">
        <v>0.0863675</v>
      </c>
      <c r="ED637">
        <v>0.0772963</v>
      </c>
      <c r="EE637">
        <v>24079.8</v>
      </c>
      <c r="EF637">
        <v>20824.9</v>
      </c>
      <c r="EG637">
        <v>24777.4</v>
      </c>
      <c r="EH637">
        <v>23470</v>
      </c>
      <c r="EI637">
        <v>38754.8</v>
      </c>
      <c r="EJ637">
        <v>35908.6</v>
      </c>
      <c r="EK637">
        <v>44922.3</v>
      </c>
      <c r="EL637">
        <v>41954.3</v>
      </c>
      <c r="EM637">
        <v>1.506</v>
      </c>
      <c r="EN637">
        <v>2.02982</v>
      </c>
      <c r="EO637">
        <v>-0.0200346</v>
      </c>
      <c r="EP637">
        <v>0</v>
      </c>
      <c r="EQ637">
        <v>28.697</v>
      </c>
      <c r="ER637">
        <v>999.9</v>
      </c>
      <c r="ES637">
        <v>21.347</v>
      </c>
      <c r="ET637">
        <v>43.96</v>
      </c>
      <c r="EU637">
        <v>25.5541</v>
      </c>
      <c r="EV637">
        <v>53.4194</v>
      </c>
      <c r="EW637">
        <v>33.0809</v>
      </c>
      <c r="EX637">
        <v>2</v>
      </c>
      <c r="EY637">
        <v>0.755132</v>
      </c>
      <c r="EZ637">
        <v>5.95589</v>
      </c>
      <c r="FA637">
        <v>20.1422</v>
      </c>
      <c r="FB637">
        <v>5.23361</v>
      </c>
      <c r="FC637">
        <v>11.9932</v>
      </c>
      <c r="FD637">
        <v>4.95505</v>
      </c>
      <c r="FE637">
        <v>3.30398</v>
      </c>
      <c r="FF637">
        <v>9999</v>
      </c>
      <c r="FG637">
        <v>314.6</v>
      </c>
      <c r="FH637">
        <v>4037.2</v>
      </c>
      <c r="FI637">
        <v>9999</v>
      </c>
      <c r="FJ637">
        <v>1.86813</v>
      </c>
      <c r="FK637">
        <v>1.86397</v>
      </c>
      <c r="FL637">
        <v>1.87127</v>
      </c>
      <c r="FM637">
        <v>1.86257</v>
      </c>
      <c r="FN637">
        <v>1.86188</v>
      </c>
      <c r="FO637">
        <v>1.86815</v>
      </c>
      <c r="FP637">
        <v>1.85836</v>
      </c>
      <c r="FQ637">
        <v>1.86448</v>
      </c>
      <c r="FR637">
        <v>5</v>
      </c>
      <c r="FS637">
        <v>0</v>
      </c>
      <c r="FT637">
        <v>0</v>
      </c>
      <c r="FU637">
        <v>0</v>
      </c>
      <c r="FV637" t="s">
        <v>358</v>
      </c>
      <c r="FW637" t="s">
        <v>359</v>
      </c>
      <c r="FX637" t="s">
        <v>360</v>
      </c>
      <c r="FY637" t="s">
        <v>360</v>
      </c>
      <c r="FZ637" t="s">
        <v>360</v>
      </c>
      <c r="GA637" t="s">
        <v>360</v>
      </c>
      <c r="GB637">
        <v>0</v>
      </c>
      <c r="GC637">
        <v>100</v>
      </c>
      <c r="GD637">
        <v>100</v>
      </c>
      <c r="GE637">
        <v>4.425</v>
      </c>
      <c r="GF637">
        <v>0.2443</v>
      </c>
      <c r="GG637">
        <v>2.73719946232396</v>
      </c>
      <c r="GH637">
        <v>0.00311535208462502</v>
      </c>
      <c r="GI637">
        <v>-2.16445174003142e-06</v>
      </c>
      <c r="GJ637">
        <v>9.0383515404126e-10</v>
      </c>
      <c r="GK637">
        <v>0.244264999999999</v>
      </c>
      <c r="GL637">
        <v>0</v>
      </c>
      <c r="GM637">
        <v>0</v>
      </c>
      <c r="GN637">
        <v>0</v>
      </c>
      <c r="GO637">
        <v>18</v>
      </c>
      <c r="GP637">
        <v>2154</v>
      </c>
      <c r="GQ637">
        <v>2</v>
      </c>
      <c r="GR637">
        <v>17</v>
      </c>
      <c r="GS637">
        <v>32.1</v>
      </c>
      <c r="GT637">
        <v>32.2</v>
      </c>
      <c r="GU637">
        <v>2.59644</v>
      </c>
      <c r="GV637">
        <v>2.41821</v>
      </c>
      <c r="GW637">
        <v>1.99829</v>
      </c>
      <c r="GX637">
        <v>2.65381</v>
      </c>
      <c r="GY637">
        <v>2.09351</v>
      </c>
      <c r="GZ637">
        <v>2.41821</v>
      </c>
      <c r="HA637">
        <v>47.272</v>
      </c>
      <c r="HB637">
        <v>13.2915</v>
      </c>
      <c r="HC637">
        <v>18</v>
      </c>
      <c r="HD637">
        <v>330.427</v>
      </c>
      <c r="HE637">
        <v>670.104</v>
      </c>
      <c r="HF637">
        <v>22.9937</v>
      </c>
      <c r="HG637">
        <v>36.8911</v>
      </c>
      <c r="HH637">
        <v>29.9982</v>
      </c>
      <c r="HI637">
        <v>36.8061</v>
      </c>
      <c r="HJ637">
        <v>36.8089</v>
      </c>
      <c r="HK637">
        <v>51.9554</v>
      </c>
      <c r="HL637">
        <v>0</v>
      </c>
      <c r="HM637">
        <v>2.67369</v>
      </c>
      <c r="HN637">
        <v>23</v>
      </c>
      <c r="HO637">
        <v>971.985</v>
      </c>
      <c r="HP637">
        <v>22.3831</v>
      </c>
      <c r="HQ637">
        <v>94.9787</v>
      </c>
      <c r="HR637">
        <v>98.5635</v>
      </c>
    </row>
    <row r="638" spans="1:226">
      <c r="A638">
        <v>622</v>
      </c>
      <c r="B638">
        <v>1656183337</v>
      </c>
      <c r="C638">
        <v>13540.5</v>
      </c>
      <c r="D638" t="s">
        <v>1609</v>
      </c>
      <c r="E638" t="s">
        <v>1610</v>
      </c>
      <c r="F638">
        <v>5</v>
      </c>
      <c r="G638" t="s">
        <v>1497</v>
      </c>
      <c r="H638" t="s">
        <v>354</v>
      </c>
      <c r="I638">
        <v>1656183329.21429</v>
      </c>
      <c r="J638">
        <f>(K638)/1000</f>
        <v>0</v>
      </c>
      <c r="K638">
        <f>IF(BF638, AN638, AH638)</f>
        <v>0</v>
      </c>
      <c r="L638">
        <f>IF(BF638, AI638, AG638)</f>
        <v>0</v>
      </c>
      <c r="M638">
        <f>BH638 - IF(AU638&gt;1, L638*BB638*100.0/(AW638*BV638), 0)</f>
        <v>0</v>
      </c>
      <c r="N638">
        <f>((T638-J638/2)*M638-L638)/(T638+J638/2)</f>
        <v>0</v>
      </c>
      <c r="O638">
        <f>N638*(BO638+BP638)/1000.0</f>
        <v>0</v>
      </c>
      <c r="P638">
        <f>(BH638 - IF(AU638&gt;1, L638*BB638*100.0/(AW638*BV638), 0))*(BO638+BP638)/1000.0</f>
        <v>0</v>
      </c>
      <c r="Q638">
        <f>2.0/((1/S638-1/R638)+SIGN(S638)*SQRT((1/S638-1/R638)*(1/S638-1/R638) + 4*BC638/((BC638+1)*(BC638+1))*(2*1/S638*1/R638-1/R638*1/R638)))</f>
        <v>0</v>
      </c>
      <c r="R638">
        <f>IF(LEFT(BD638,1)&lt;&gt;"0",IF(LEFT(BD638,1)="1",3.0,BE638),$D$5+$E$5*(BV638*BO638/($K$5*1000))+$F$5*(BV638*BO638/($K$5*1000))*MAX(MIN(BB638,$J$5),$I$5)*MAX(MIN(BB638,$J$5),$I$5)+$G$5*MAX(MIN(BB638,$J$5),$I$5)*(BV638*BO638/($K$5*1000))+$H$5*(BV638*BO638/($K$5*1000))*(BV638*BO638/($K$5*1000)))</f>
        <v>0</v>
      </c>
      <c r="S638">
        <f>J638*(1000-(1000*0.61365*exp(17.502*W638/(240.97+W638))/(BO638+BP638)+BJ638)/2)/(1000*0.61365*exp(17.502*W638/(240.97+W638))/(BO638+BP638)-BJ638)</f>
        <v>0</v>
      </c>
      <c r="T638">
        <f>1/((BC638+1)/(Q638/1.6)+1/(R638/1.37)) + BC638/((BC638+1)/(Q638/1.6) + BC638/(R638/1.37))</f>
        <v>0</v>
      </c>
      <c r="U638">
        <f>(AX638*BA638)</f>
        <v>0</v>
      </c>
      <c r="V638">
        <f>(BQ638+(U638+2*0.95*5.67E-8*(((BQ638+$B$7)+273)^4-(BQ638+273)^4)-44100*J638)/(1.84*29.3*R638+8*0.95*5.67E-8*(BQ638+273)^3))</f>
        <v>0</v>
      </c>
      <c r="W638">
        <f>($C$7*BR638+$D$7*BS638+$E$7*V638)</f>
        <v>0</v>
      </c>
      <c r="X638">
        <f>0.61365*exp(17.502*W638/(240.97+W638))</f>
        <v>0</v>
      </c>
      <c r="Y638">
        <f>(Z638/AA638*100)</f>
        <v>0</v>
      </c>
      <c r="Z638">
        <f>BJ638*(BO638+BP638)/1000</f>
        <v>0</v>
      </c>
      <c r="AA638">
        <f>0.61365*exp(17.502*BQ638/(240.97+BQ638))</f>
        <v>0</v>
      </c>
      <c r="AB638">
        <f>(X638-BJ638*(BO638+BP638)/1000)</f>
        <v>0</v>
      </c>
      <c r="AC638">
        <f>(-J638*44100)</f>
        <v>0</v>
      </c>
      <c r="AD638">
        <f>2*29.3*R638*0.92*(BQ638-W638)</f>
        <v>0</v>
      </c>
      <c r="AE638">
        <f>2*0.95*5.67E-8*(((BQ638+$B$7)+273)^4-(W638+273)^4)</f>
        <v>0</v>
      </c>
      <c r="AF638">
        <f>U638+AE638+AC638+AD638</f>
        <v>0</v>
      </c>
      <c r="AG638">
        <f>BN638*AU638*(BI638-BH638*(1000-AU638*BK638)/(1000-AU638*BJ638))/(100*BB638)</f>
        <v>0</v>
      </c>
      <c r="AH638">
        <f>1000*BN638*AU638*(BJ638-BK638)/(100*BB638*(1000-AU638*BJ638))</f>
        <v>0</v>
      </c>
      <c r="AI638">
        <f>(AJ638 - AK638 - BO638*1E3/(8.314*(BQ638+273.15)) * AM638/BN638 * AL638) * BN638/(100*BB638) * (1000 - BK638)/1000</f>
        <v>0</v>
      </c>
      <c r="AJ638">
        <v>976.374093749352</v>
      </c>
      <c r="AK638">
        <v>926.443012121212</v>
      </c>
      <c r="AL638">
        <v>3.42625028134853</v>
      </c>
      <c r="AM638">
        <v>66.950256890022</v>
      </c>
      <c r="AN638">
        <f>(AP638 - AO638 + BO638*1E3/(8.314*(BQ638+273.15)) * AR638/BN638 * AQ638) * BN638/(100*BB638) * 1000/(1000 - AP638)</f>
        <v>0</v>
      </c>
      <c r="AO638">
        <v>20.9009766667701</v>
      </c>
      <c r="AP638">
        <v>24.3817496503497</v>
      </c>
      <c r="AQ638">
        <v>-0.000576147413335866</v>
      </c>
      <c r="AR638">
        <v>78.8929793979058</v>
      </c>
      <c r="AS638">
        <v>97</v>
      </c>
      <c r="AT638">
        <v>19</v>
      </c>
      <c r="AU638">
        <f>IF(AS638*$H$13&gt;=AW638,1.0,(AW638/(AW638-AS638*$H$13)))</f>
        <v>0</v>
      </c>
      <c r="AV638">
        <f>(AU638-1)*100</f>
        <v>0</v>
      </c>
      <c r="AW638">
        <f>MAX(0,($B$13+$C$13*BV638)/(1+$D$13*BV638)*BO638/(BQ638+273)*$E$13)</f>
        <v>0</v>
      </c>
      <c r="AX638">
        <f>$B$11*BW638+$C$11*BX638+$F$11*CI638*(1-CL638)</f>
        <v>0</v>
      </c>
      <c r="AY638">
        <f>AX638*AZ638</f>
        <v>0</v>
      </c>
      <c r="AZ638">
        <f>($B$11*$D$9+$C$11*$D$9+$F$11*((CV638+CN638)/MAX(CV638+CN638+CW638, 0.1)*$I$9+CW638/MAX(CV638+CN638+CW638, 0.1)*$J$9))/($B$11+$C$11+$F$11)</f>
        <v>0</v>
      </c>
      <c r="BA638">
        <f>($B$11*$K$9+$C$11*$K$9+$F$11*((CV638+CN638)/MAX(CV638+CN638+CW638, 0.1)*$P$9+CW638/MAX(CV638+CN638+CW638, 0.1)*$Q$9))/($B$11+$C$11+$F$11)</f>
        <v>0</v>
      </c>
      <c r="BB638">
        <v>2.18</v>
      </c>
      <c r="BC638">
        <v>0.5</v>
      </c>
      <c r="BD638" t="s">
        <v>355</v>
      </c>
      <c r="BE638">
        <v>2</v>
      </c>
      <c r="BF638" t="b">
        <v>1</v>
      </c>
      <c r="BG638">
        <v>1656183329.21429</v>
      </c>
      <c r="BH638">
        <v>879.578892857143</v>
      </c>
      <c r="BI638">
        <v>940.762928571428</v>
      </c>
      <c r="BJ638">
        <v>24.4041892857143</v>
      </c>
      <c r="BK638">
        <v>20.882325</v>
      </c>
      <c r="BL638">
        <v>875.167178571429</v>
      </c>
      <c r="BM638">
        <v>24.159925</v>
      </c>
      <c r="BN638">
        <v>500.024714285714</v>
      </c>
      <c r="BO638">
        <v>76.3001964285714</v>
      </c>
      <c r="BP638">
        <v>0.100035667857143</v>
      </c>
      <c r="BQ638">
        <v>27.7894678571429</v>
      </c>
      <c r="BR638">
        <v>28.3776</v>
      </c>
      <c r="BS638">
        <v>999.9</v>
      </c>
      <c r="BT638">
        <v>0</v>
      </c>
      <c r="BU638">
        <v>0</v>
      </c>
      <c r="BV638">
        <v>9995.94</v>
      </c>
      <c r="BW638">
        <v>0</v>
      </c>
      <c r="BX638">
        <v>982.516392857143</v>
      </c>
      <c r="BY638">
        <v>-61.1840571428571</v>
      </c>
      <c r="BZ638">
        <v>901.581035714286</v>
      </c>
      <c r="CA638">
        <v>960.827571428571</v>
      </c>
      <c r="CB638">
        <v>3.5218625</v>
      </c>
      <c r="CC638">
        <v>940.762928571428</v>
      </c>
      <c r="CD638">
        <v>20.882325</v>
      </c>
      <c r="CE638">
        <v>1.86204535714286</v>
      </c>
      <c r="CF638">
        <v>1.59332678571429</v>
      </c>
      <c r="CG638">
        <v>16.3175964285714</v>
      </c>
      <c r="CH638">
        <v>13.8944</v>
      </c>
      <c r="CI638">
        <v>2000.01821428571</v>
      </c>
      <c r="CJ638">
        <v>0.979994857142857</v>
      </c>
      <c r="CK638">
        <v>0.0200048357142857</v>
      </c>
      <c r="CL638">
        <v>0</v>
      </c>
      <c r="CM638">
        <v>2.57554285714286</v>
      </c>
      <c r="CN638">
        <v>0</v>
      </c>
      <c r="CO638">
        <v>6264.61964285714</v>
      </c>
      <c r="CP638">
        <v>16705.5285714286</v>
      </c>
      <c r="CQ638">
        <v>47.8838571428571</v>
      </c>
      <c r="CR638">
        <v>50.1115</v>
      </c>
      <c r="CS638">
        <v>48.9977142857143</v>
      </c>
      <c r="CT638">
        <v>48.1448928571429</v>
      </c>
      <c r="CU638">
        <v>47.3120714285714</v>
      </c>
      <c r="CV638">
        <v>1960.00714285714</v>
      </c>
      <c r="CW638">
        <v>40.0110714285714</v>
      </c>
      <c r="CX638">
        <v>0</v>
      </c>
      <c r="CY638">
        <v>1656183336</v>
      </c>
      <c r="CZ638">
        <v>0</v>
      </c>
      <c r="DA638">
        <v>1656181403.6</v>
      </c>
      <c r="DB638" t="s">
        <v>1498</v>
      </c>
      <c r="DC638">
        <v>1656181403.6</v>
      </c>
      <c r="DD638">
        <v>1656181398.1</v>
      </c>
      <c r="DE638">
        <v>1</v>
      </c>
      <c r="DF638">
        <v>2.342</v>
      </c>
      <c r="DG638">
        <v>0.193</v>
      </c>
      <c r="DH638">
        <v>3.724</v>
      </c>
      <c r="DI638">
        <v>0.244</v>
      </c>
      <c r="DJ638">
        <v>420</v>
      </c>
      <c r="DK638">
        <v>22</v>
      </c>
      <c r="DL638">
        <v>0.28</v>
      </c>
      <c r="DM638">
        <v>0.02</v>
      </c>
      <c r="DN638">
        <v>-60.9875125</v>
      </c>
      <c r="DO638">
        <v>-4.62937373358332</v>
      </c>
      <c r="DP638">
        <v>0.481822314856577</v>
      </c>
      <c r="DQ638">
        <v>0</v>
      </c>
      <c r="DR638">
        <v>3.535853</v>
      </c>
      <c r="DS638">
        <v>-0.374722176360229</v>
      </c>
      <c r="DT638">
        <v>0.0368023703856151</v>
      </c>
      <c r="DU638">
        <v>0</v>
      </c>
      <c r="DV638">
        <v>0</v>
      </c>
      <c r="DW638">
        <v>2</v>
      </c>
      <c r="DX638" t="s">
        <v>357</v>
      </c>
      <c r="DY638">
        <v>2.7827</v>
      </c>
      <c r="DZ638">
        <v>2.71614</v>
      </c>
      <c r="EA638">
        <v>0.129971</v>
      </c>
      <c r="EB638">
        <v>0.135804</v>
      </c>
      <c r="EC638">
        <v>0.0863401</v>
      </c>
      <c r="ED638">
        <v>0.0773656</v>
      </c>
      <c r="EE638">
        <v>24037</v>
      </c>
      <c r="EF638">
        <v>20789.7</v>
      </c>
      <c r="EG638">
        <v>24778.7</v>
      </c>
      <c r="EH638">
        <v>23471.4</v>
      </c>
      <c r="EI638">
        <v>38757.8</v>
      </c>
      <c r="EJ638">
        <v>35907.7</v>
      </c>
      <c r="EK638">
        <v>44924.4</v>
      </c>
      <c r="EL638">
        <v>41956.3</v>
      </c>
      <c r="EM638">
        <v>1.50615</v>
      </c>
      <c r="EN638">
        <v>2.03017</v>
      </c>
      <c r="EO638">
        <v>-0.0183545</v>
      </c>
      <c r="EP638">
        <v>0</v>
      </c>
      <c r="EQ638">
        <v>28.6688</v>
      </c>
      <c r="ER638">
        <v>999.9</v>
      </c>
      <c r="ES638">
        <v>21.347</v>
      </c>
      <c r="ET638">
        <v>43.94</v>
      </c>
      <c r="EU638">
        <v>25.5272</v>
      </c>
      <c r="EV638">
        <v>53.9394</v>
      </c>
      <c r="EW638">
        <v>33.145</v>
      </c>
      <c r="EX638">
        <v>2</v>
      </c>
      <c r="EY638">
        <v>0.753283</v>
      </c>
      <c r="EZ638">
        <v>5.95278</v>
      </c>
      <c r="FA638">
        <v>20.1425</v>
      </c>
      <c r="FB638">
        <v>5.23256</v>
      </c>
      <c r="FC638">
        <v>11.9941</v>
      </c>
      <c r="FD638">
        <v>4.95505</v>
      </c>
      <c r="FE638">
        <v>3.30385</v>
      </c>
      <c r="FF638">
        <v>9999</v>
      </c>
      <c r="FG638">
        <v>314.6</v>
      </c>
      <c r="FH638">
        <v>4037.5</v>
      </c>
      <c r="FI638">
        <v>9999</v>
      </c>
      <c r="FJ638">
        <v>1.86813</v>
      </c>
      <c r="FK638">
        <v>1.86399</v>
      </c>
      <c r="FL638">
        <v>1.87129</v>
      </c>
      <c r="FM638">
        <v>1.86255</v>
      </c>
      <c r="FN638">
        <v>1.86188</v>
      </c>
      <c r="FO638">
        <v>1.86814</v>
      </c>
      <c r="FP638">
        <v>1.85836</v>
      </c>
      <c r="FQ638">
        <v>1.86448</v>
      </c>
      <c r="FR638">
        <v>5</v>
      </c>
      <c r="FS638">
        <v>0</v>
      </c>
      <c r="FT638">
        <v>0</v>
      </c>
      <c r="FU638">
        <v>0</v>
      </c>
      <c r="FV638" t="s">
        <v>358</v>
      </c>
      <c r="FW638" t="s">
        <v>359</v>
      </c>
      <c r="FX638" t="s">
        <v>360</v>
      </c>
      <c r="FY638" t="s">
        <v>360</v>
      </c>
      <c r="FZ638" t="s">
        <v>360</v>
      </c>
      <c r="GA638" t="s">
        <v>360</v>
      </c>
      <c r="GB638">
        <v>0</v>
      </c>
      <c r="GC638">
        <v>100</v>
      </c>
      <c r="GD638">
        <v>100</v>
      </c>
      <c r="GE638">
        <v>4.448</v>
      </c>
      <c r="GF638">
        <v>0.2443</v>
      </c>
      <c r="GG638">
        <v>2.73719946232396</v>
      </c>
      <c r="GH638">
        <v>0.00311535208462502</v>
      </c>
      <c r="GI638">
        <v>-2.16445174003142e-06</v>
      </c>
      <c r="GJ638">
        <v>9.0383515404126e-10</v>
      </c>
      <c r="GK638">
        <v>0.244264999999999</v>
      </c>
      <c r="GL638">
        <v>0</v>
      </c>
      <c r="GM638">
        <v>0</v>
      </c>
      <c r="GN638">
        <v>0</v>
      </c>
      <c r="GO638">
        <v>18</v>
      </c>
      <c r="GP638">
        <v>2154</v>
      </c>
      <c r="GQ638">
        <v>2</v>
      </c>
      <c r="GR638">
        <v>17</v>
      </c>
      <c r="GS638">
        <v>32.2</v>
      </c>
      <c r="GT638">
        <v>32.3</v>
      </c>
      <c r="GU638">
        <v>2.62695</v>
      </c>
      <c r="GV638">
        <v>2.39502</v>
      </c>
      <c r="GW638">
        <v>1.99829</v>
      </c>
      <c r="GX638">
        <v>2.65381</v>
      </c>
      <c r="GY638">
        <v>2.09351</v>
      </c>
      <c r="GZ638">
        <v>2.4292</v>
      </c>
      <c r="HA638">
        <v>47.2421</v>
      </c>
      <c r="HB638">
        <v>13.2915</v>
      </c>
      <c r="HC638">
        <v>18</v>
      </c>
      <c r="HD638">
        <v>330.429</v>
      </c>
      <c r="HE638">
        <v>670.239</v>
      </c>
      <c r="HF638">
        <v>22.9973</v>
      </c>
      <c r="HG638">
        <v>36.8703</v>
      </c>
      <c r="HH638">
        <v>29.9983</v>
      </c>
      <c r="HI638">
        <v>36.7899</v>
      </c>
      <c r="HJ638">
        <v>36.7924</v>
      </c>
      <c r="HK638">
        <v>52.6786</v>
      </c>
      <c r="HL638">
        <v>0</v>
      </c>
      <c r="HM638">
        <v>3.06707</v>
      </c>
      <c r="HN638">
        <v>23</v>
      </c>
      <c r="HO638">
        <v>992.103</v>
      </c>
      <c r="HP638">
        <v>22.4389</v>
      </c>
      <c r="HQ638">
        <v>94.9832</v>
      </c>
      <c r="HR638">
        <v>98.5687</v>
      </c>
    </row>
    <row r="639" spans="1:226">
      <c r="A639">
        <v>623</v>
      </c>
      <c r="B639">
        <v>1656183342</v>
      </c>
      <c r="C639">
        <v>13545.5</v>
      </c>
      <c r="D639" t="s">
        <v>1611</v>
      </c>
      <c r="E639" t="s">
        <v>1612</v>
      </c>
      <c r="F639">
        <v>5</v>
      </c>
      <c r="G639" t="s">
        <v>1497</v>
      </c>
      <c r="H639" t="s">
        <v>354</v>
      </c>
      <c r="I639">
        <v>1656183334.5</v>
      </c>
      <c r="J639">
        <f>(K639)/1000</f>
        <v>0</v>
      </c>
      <c r="K639">
        <f>IF(BF639, AN639, AH639)</f>
        <v>0</v>
      </c>
      <c r="L639">
        <f>IF(BF639, AI639, AG639)</f>
        <v>0</v>
      </c>
      <c r="M639">
        <f>BH639 - IF(AU639&gt;1, L639*BB639*100.0/(AW639*BV639), 0)</f>
        <v>0</v>
      </c>
      <c r="N639">
        <f>((T639-J639/2)*M639-L639)/(T639+J639/2)</f>
        <v>0</v>
      </c>
      <c r="O639">
        <f>N639*(BO639+BP639)/1000.0</f>
        <v>0</v>
      </c>
      <c r="P639">
        <f>(BH639 - IF(AU639&gt;1, L639*BB639*100.0/(AW639*BV639), 0))*(BO639+BP639)/1000.0</f>
        <v>0</v>
      </c>
      <c r="Q639">
        <f>2.0/((1/S639-1/R639)+SIGN(S639)*SQRT((1/S639-1/R639)*(1/S639-1/R639) + 4*BC639/((BC639+1)*(BC639+1))*(2*1/S639*1/R639-1/R639*1/R639)))</f>
        <v>0</v>
      </c>
      <c r="R639">
        <f>IF(LEFT(BD639,1)&lt;&gt;"0",IF(LEFT(BD639,1)="1",3.0,BE639),$D$5+$E$5*(BV639*BO639/($K$5*1000))+$F$5*(BV639*BO639/($K$5*1000))*MAX(MIN(BB639,$J$5),$I$5)*MAX(MIN(BB639,$J$5),$I$5)+$G$5*MAX(MIN(BB639,$J$5),$I$5)*(BV639*BO639/($K$5*1000))+$H$5*(BV639*BO639/($K$5*1000))*(BV639*BO639/($K$5*1000)))</f>
        <v>0</v>
      </c>
      <c r="S639">
        <f>J639*(1000-(1000*0.61365*exp(17.502*W639/(240.97+W639))/(BO639+BP639)+BJ639)/2)/(1000*0.61365*exp(17.502*W639/(240.97+W639))/(BO639+BP639)-BJ639)</f>
        <v>0</v>
      </c>
      <c r="T639">
        <f>1/((BC639+1)/(Q639/1.6)+1/(R639/1.37)) + BC639/((BC639+1)/(Q639/1.6) + BC639/(R639/1.37))</f>
        <v>0</v>
      </c>
      <c r="U639">
        <f>(AX639*BA639)</f>
        <v>0</v>
      </c>
      <c r="V639">
        <f>(BQ639+(U639+2*0.95*5.67E-8*(((BQ639+$B$7)+273)^4-(BQ639+273)^4)-44100*J639)/(1.84*29.3*R639+8*0.95*5.67E-8*(BQ639+273)^3))</f>
        <v>0</v>
      </c>
      <c r="W639">
        <f>($C$7*BR639+$D$7*BS639+$E$7*V639)</f>
        <v>0</v>
      </c>
      <c r="X639">
        <f>0.61365*exp(17.502*W639/(240.97+W639))</f>
        <v>0</v>
      </c>
      <c r="Y639">
        <f>(Z639/AA639*100)</f>
        <v>0</v>
      </c>
      <c r="Z639">
        <f>BJ639*(BO639+BP639)/1000</f>
        <v>0</v>
      </c>
      <c r="AA639">
        <f>0.61365*exp(17.502*BQ639/(240.97+BQ639))</f>
        <v>0</v>
      </c>
      <c r="AB639">
        <f>(X639-BJ639*(BO639+BP639)/1000)</f>
        <v>0</v>
      </c>
      <c r="AC639">
        <f>(-J639*44100)</f>
        <v>0</v>
      </c>
      <c r="AD639">
        <f>2*29.3*R639*0.92*(BQ639-W639)</f>
        <v>0</v>
      </c>
      <c r="AE639">
        <f>2*0.95*5.67E-8*(((BQ639+$B$7)+273)^4-(W639+273)^4)</f>
        <v>0</v>
      </c>
      <c r="AF639">
        <f>U639+AE639+AC639+AD639</f>
        <v>0</v>
      </c>
      <c r="AG639">
        <f>BN639*AU639*(BI639-BH639*(1000-AU639*BK639)/(1000-AU639*BJ639))/(100*BB639)</f>
        <v>0</v>
      </c>
      <c r="AH639">
        <f>1000*BN639*AU639*(BJ639-BK639)/(100*BB639*(1000-AU639*BJ639))</f>
        <v>0</v>
      </c>
      <c r="AI639">
        <f>(AJ639 - AK639 - BO639*1E3/(8.314*(BQ639+273.15)) * AM639/BN639 * AL639) * BN639/(100*BB639) * (1000 - BK639)/1000</f>
        <v>0</v>
      </c>
      <c r="AJ639">
        <v>993.316081005552</v>
      </c>
      <c r="AK639">
        <v>943.45823030303</v>
      </c>
      <c r="AL639">
        <v>3.40558516911571</v>
      </c>
      <c r="AM639">
        <v>66.950256890022</v>
      </c>
      <c r="AN639">
        <f>(AP639 - AO639 + BO639*1E3/(8.314*(BQ639+273.15)) * AR639/BN639 * AQ639) * BN639/(100*BB639) * 1000/(1000 - AP639)</f>
        <v>0</v>
      </c>
      <c r="AO639">
        <v>20.9416430780035</v>
      </c>
      <c r="AP639">
        <v>24.3799405594406</v>
      </c>
      <c r="AQ639">
        <v>-0.00060560582573081</v>
      </c>
      <c r="AR639">
        <v>78.8929793979058</v>
      </c>
      <c r="AS639">
        <v>97</v>
      </c>
      <c r="AT639">
        <v>19</v>
      </c>
      <c r="AU639">
        <f>IF(AS639*$H$13&gt;=AW639,1.0,(AW639/(AW639-AS639*$H$13)))</f>
        <v>0</v>
      </c>
      <c r="AV639">
        <f>(AU639-1)*100</f>
        <v>0</v>
      </c>
      <c r="AW639">
        <f>MAX(0,($B$13+$C$13*BV639)/(1+$D$13*BV639)*BO639/(BQ639+273)*$E$13)</f>
        <v>0</v>
      </c>
      <c r="AX639">
        <f>$B$11*BW639+$C$11*BX639+$F$11*CI639*(1-CL639)</f>
        <v>0</v>
      </c>
      <c r="AY639">
        <f>AX639*AZ639</f>
        <v>0</v>
      </c>
      <c r="AZ639">
        <f>($B$11*$D$9+$C$11*$D$9+$F$11*((CV639+CN639)/MAX(CV639+CN639+CW639, 0.1)*$I$9+CW639/MAX(CV639+CN639+CW639, 0.1)*$J$9))/($B$11+$C$11+$F$11)</f>
        <v>0</v>
      </c>
      <c r="BA639">
        <f>($B$11*$K$9+$C$11*$K$9+$F$11*((CV639+CN639)/MAX(CV639+CN639+CW639, 0.1)*$P$9+CW639/MAX(CV639+CN639+CW639, 0.1)*$Q$9))/($B$11+$C$11+$F$11)</f>
        <v>0</v>
      </c>
      <c r="BB639">
        <v>2.18</v>
      </c>
      <c r="BC639">
        <v>0.5</v>
      </c>
      <c r="BD639" t="s">
        <v>355</v>
      </c>
      <c r="BE639">
        <v>2</v>
      </c>
      <c r="BF639" t="b">
        <v>1</v>
      </c>
      <c r="BG639">
        <v>1656183334.5</v>
      </c>
      <c r="BH639">
        <v>897.145925925926</v>
      </c>
      <c r="BI639">
        <v>958.620333333333</v>
      </c>
      <c r="BJ639">
        <v>24.3873037037037</v>
      </c>
      <c r="BK639">
        <v>20.9108333333333</v>
      </c>
      <c r="BL639">
        <v>892.709518518518</v>
      </c>
      <c r="BM639">
        <v>24.1430518518519</v>
      </c>
      <c r="BN639">
        <v>499.999222222222</v>
      </c>
      <c r="BO639">
        <v>76.2996</v>
      </c>
      <c r="BP639">
        <v>0.0999836518518519</v>
      </c>
      <c r="BQ639">
        <v>27.783637037037</v>
      </c>
      <c r="BR639">
        <v>28.3755148148148</v>
      </c>
      <c r="BS639">
        <v>999.9</v>
      </c>
      <c r="BT639">
        <v>0</v>
      </c>
      <c r="BU639">
        <v>0</v>
      </c>
      <c r="BV639">
        <v>9991.32222222222</v>
      </c>
      <c r="BW639">
        <v>0</v>
      </c>
      <c r="BX639">
        <v>987.353703703704</v>
      </c>
      <c r="BY639">
        <v>-61.4743703703704</v>
      </c>
      <c r="BZ639">
        <v>919.571777777778</v>
      </c>
      <c r="CA639">
        <v>979.094777777778</v>
      </c>
      <c r="CB639">
        <v>3.47647888888889</v>
      </c>
      <c r="CC639">
        <v>958.620333333333</v>
      </c>
      <c r="CD639">
        <v>20.9108333333333</v>
      </c>
      <c r="CE639">
        <v>1.86074222222222</v>
      </c>
      <c r="CF639">
        <v>1.59548851851852</v>
      </c>
      <c r="CG639">
        <v>16.3066148148148</v>
      </c>
      <c r="CH639">
        <v>13.9152814814815</v>
      </c>
      <c r="CI639">
        <v>2000.0262962963</v>
      </c>
      <c r="CJ639">
        <v>0.979994888888889</v>
      </c>
      <c r="CK639">
        <v>0.0200048111111111</v>
      </c>
      <c r="CL639">
        <v>0</v>
      </c>
      <c r="CM639">
        <v>2.54185925925926</v>
      </c>
      <c r="CN639">
        <v>0</v>
      </c>
      <c r="CO639">
        <v>6263.47888888889</v>
      </c>
      <c r="CP639">
        <v>16705.6</v>
      </c>
      <c r="CQ639">
        <v>47.875</v>
      </c>
      <c r="CR639">
        <v>50.0877037037037</v>
      </c>
      <c r="CS639">
        <v>48.9743333333333</v>
      </c>
      <c r="CT639">
        <v>48.1063333333333</v>
      </c>
      <c r="CU639">
        <v>47.2867407407407</v>
      </c>
      <c r="CV639">
        <v>1960.01518518519</v>
      </c>
      <c r="CW639">
        <v>40.0111111111111</v>
      </c>
      <c r="CX639">
        <v>0</v>
      </c>
      <c r="CY639">
        <v>1656183341.4</v>
      </c>
      <c r="CZ639">
        <v>0</v>
      </c>
      <c r="DA639">
        <v>1656181403.6</v>
      </c>
      <c r="DB639" t="s">
        <v>1498</v>
      </c>
      <c r="DC639">
        <v>1656181403.6</v>
      </c>
      <c r="DD639">
        <v>1656181398.1</v>
      </c>
      <c r="DE639">
        <v>1</v>
      </c>
      <c r="DF639">
        <v>2.342</v>
      </c>
      <c r="DG639">
        <v>0.193</v>
      </c>
      <c r="DH639">
        <v>3.724</v>
      </c>
      <c r="DI639">
        <v>0.244</v>
      </c>
      <c r="DJ639">
        <v>420</v>
      </c>
      <c r="DK639">
        <v>22</v>
      </c>
      <c r="DL639">
        <v>0.28</v>
      </c>
      <c r="DM639">
        <v>0.02</v>
      </c>
      <c r="DN639">
        <v>-61.23346</v>
      </c>
      <c r="DO639">
        <v>-3.2343534709194</v>
      </c>
      <c r="DP639">
        <v>0.358231527646577</v>
      </c>
      <c r="DQ639">
        <v>0</v>
      </c>
      <c r="DR639">
        <v>3.50526625</v>
      </c>
      <c r="DS639">
        <v>-0.494047317073176</v>
      </c>
      <c r="DT639">
        <v>0.0487661784276511</v>
      </c>
      <c r="DU639">
        <v>0</v>
      </c>
      <c r="DV639">
        <v>0</v>
      </c>
      <c r="DW639">
        <v>2</v>
      </c>
      <c r="DX639" t="s">
        <v>357</v>
      </c>
      <c r="DY639">
        <v>2.78308</v>
      </c>
      <c r="DZ639">
        <v>2.71655</v>
      </c>
      <c r="EA639">
        <v>0.131539</v>
      </c>
      <c r="EB639">
        <v>0.137368</v>
      </c>
      <c r="EC639">
        <v>0.0863461</v>
      </c>
      <c r="ED639">
        <v>0.0774557</v>
      </c>
      <c r="EE639">
        <v>23995.2</v>
      </c>
      <c r="EF639">
        <v>20753.1</v>
      </c>
      <c r="EG639">
        <v>24780.2</v>
      </c>
      <c r="EH639">
        <v>23472.6</v>
      </c>
      <c r="EI639">
        <v>38759.4</v>
      </c>
      <c r="EJ639">
        <v>35906</v>
      </c>
      <c r="EK639">
        <v>44926.4</v>
      </c>
      <c r="EL639">
        <v>41958.3</v>
      </c>
      <c r="EM639">
        <v>1.5059</v>
      </c>
      <c r="EN639">
        <v>2.0302</v>
      </c>
      <c r="EO639">
        <v>-0.0155605</v>
      </c>
      <c r="EP639">
        <v>0</v>
      </c>
      <c r="EQ639">
        <v>28.6441</v>
      </c>
      <c r="ER639">
        <v>999.9</v>
      </c>
      <c r="ES639">
        <v>21.371</v>
      </c>
      <c r="ET639">
        <v>43.94</v>
      </c>
      <c r="EU639">
        <v>25.5537</v>
      </c>
      <c r="EV639">
        <v>53.8594</v>
      </c>
      <c r="EW639">
        <v>33.141</v>
      </c>
      <c r="EX639">
        <v>2</v>
      </c>
      <c r="EY639">
        <v>0.751621</v>
      </c>
      <c r="EZ639">
        <v>5.95687</v>
      </c>
      <c r="FA639">
        <v>20.1424</v>
      </c>
      <c r="FB639">
        <v>5.23316</v>
      </c>
      <c r="FC639">
        <v>11.9938</v>
      </c>
      <c r="FD639">
        <v>4.95515</v>
      </c>
      <c r="FE639">
        <v>3.3039</v>
      </c>
      <c r="FF639">
        <v>9999</v>
      </c>
      <c r="FG639">
        <v>314.6</v>
      </c>
      <c r="FH639">
        <v>4037.5</v>
      </c>
      <c r="FI639">
        <v>9999</v>
      </c>
      <c r="FJ639">
        <v>1.86813</v>
      </c>
      <c r="FK639">
        <v>1.86398</v>
      </c>
      <c r="FL639">
        <v>1.87127</v>
      </c>
      <c r="FM639">
        <v>1.86257</v>
      </c>
      <c r="FN639">
        <v>1.86188</v>
      </c>
      <c r="FO639">
        <v>1.86814</v>
      </c>
      <c r="FP639">
        <v>1.85837</v>
      </c>
      <c r="FQ639">
        <v>1.86448</v>
      </c>
      <c r="FR639">
        <v>5</v>
      </c>
      <c r="FS639">
        <v>0</v>
      </c>
      <c r="FT639">
        <v>0</v>
      </c>
      <c r="FU639">
        <v>0</v>
      </c>
      <c r="FV639" t="s">
        <v>358</v>
      </c>
      <c r="FW639" t="s">
        <v>359</v>
      </c>
      <c r="FX639" t="s">
        <v>360</v>
      </c>
      <c r="FY639" t="s">
        <v>360</v>
      </c>
      <c r="FZ639" t="s">
        <v>360</v>
      </c>
      <c r="GA639" t="s">
        <v>360</v>
      </c>
      <c r="GB639">
        <v>0</v>
      </c>
      <c r="GC639">
        <v>100</v>
      </c>
      <c r="GD639">
        <v>100</v>
      </c>
      <c r="GE639">
        <v>4.472</v>
      </c>
      <c r="GF639">
        <v>0.2442</v>
      </c>
      <c r="GG639">
        <v>2.73719946232396</v>
      </c>
      <c r="GH639">
        <v>0.00311535208462502</v>
      </c>
      <c r="GI639">
        <v>-2.16445174003142e-06</v>
      </c>
      <c r="GJ639">
        <v>9.0383515404126e-10</v>
      </c>
      <c r="GK639">
        <v>0.244264999999999</v>
      </c>
      <c r="GL639">
        <v>0</v>
      </c>
      <c r="GM639">
        <v>0</v>
      </c>
      <c r="GN639">
        <v>0</v>
      </c>
      <c r="GO639">
        <v>18</v>
      </c>
      <c r="GP639">
        <v>2154</v>
      </c>
      <c r="GQ639">
        <v>2</v>
      </c>
      <c r="GR639">
        <v>17</v>
      </c>
      <c r="GS639">
        <v>32.3</v>
      </c>
      <c r="GT639">
        <v>32.4</v>
      </c>
      <c r="GU639">
        <v>2.66724</v>
      </c>
      <c r="GV639">
        <v>2.41699</v>
      </c>
      <c r="GW639">
        <v>1.99829</v>
      </c>
      <c r="GX639">
        <v>2.65381</v>
      </c>
      <c r="GY639">
        <v>2.09351</v>
      </c>
      <c r="GZ639">
        <v>2.43042</v>
      </c>
      <c r="HA639">
        <v>47.2421</v>
      </c>
      <c r="HB639">
        <v>13.2915</v>
      </c>
      <c r="HC639">
        <v>18</v>
      </c>
      <c r="HD639">
        <v>330.241</v>
      </c>
      <c r="HE639">
        <v>670.111</v>
      </c>
      <c r="HF639">
        <v>22.9995</v>
      </c>
      <c r="HG639">
        <v>36.8496</v>
      </c>
      <c r="HH639">
        <v>29.9984</v>
      </c>
      <c r="HI639">
        <v>36.7752</v>
      </c>
      <c r="HJ639">
        <v>36.7779</v>
      </c>
      <c r="HK639">
        <v>53.3613</v>
      </c>
      <c r="HL639">
        <v>0</v>
      </c>
      <c r="HM639">
        <v>3.44993</v>
      </c>
      <c r="HN639">
        <v>23</v>
      </c>
      <c r="HO639">
        <v>1005.49</v>
      </c>
      <c r="HP639">
        <v>22.4766</v>
      </c>
      <c r="HQ639">
        <v>94.9881</v>
      </c>
      <c r="HR639">
        <v>98.5736</v>
      </c>
    </row>
    <row r="640" spans="1:226">
      <c r="A640">
        <v>624</v>
      </c>
      <c r="B640">
        <v>1656183347</v>
      </c>
      <c r="C640">
        <v>13550.5</v>
      </c>
      <c r="D640" t="s">
        <v>1613</v>
      </c>
      <c r="E640" t="s">
        <v>1614</v>
      </c>
      <c r="F640">
        <v>5</v>
      </c>
      <c r="G640" t="s">
        <v>1497</v>
      </c>
      <c r="H640" t="s">
        <v>354</v>
      </c>
      <c r="I640">
        <v>1656183339.21429</v>
      </c>
      <c r="J640">
        <f>(K640)/1000</f>
        <v>0</v>
      </c>
      <c r="K640">
        <f>IF(BF640, AN640, AH640)</f>
        <v>0</v>
      </c>
      <c r="L640">
        <f>IF(BF640, AI640, AG640)</f>
        <v>0</v>
      </c>
      <c r="M640">
        <f>BH640 - IF(AU640&gt;1, L640*BB640*100.0/(AW640*BV640), 0)</f>
        <v>0</v>
      </c>
      <c r="N640">
        <f>((T640-J640/2)*M640-L640)/(T640+J640/2)</f>
        <v>0</v>
      </c>
      <c r="O640">
        <f>N640*(BO640+BP640)/1000.0</f>
        <v>0</v>
      </c>
      <c r="P640">
        <f>(BH640 - IF(AU640&gt;1, L640*BB640*100.0/(AW640*BV640), 0))*(BO640+BP640)/1000.0</f>
        <v>0</v>
      </c>
      <c r="Q640">
        <f>2.0/((1/S640-1/R640)+SIGN(S640)*SQRT((1/S640-1/R640)*(1/S640-1/R640) + 4*BC640/((BC640+1)*(BC640+1))*(2*1/S640*1/R640-1/R640*1/R640)))</f>
        <v>0</v>
      </c>
      <c r="R640">
        <f>IF(LEFT(BD640,1)&lt;&gt;"0",IF(LEFT(BD640,1)="1",3.0,BE640),$D$5+$E$5*(BV640*BO640/($K$5*1000))+$F$5*(BV640*BO640/($K$5*1000))*MAX(MIN(BB640,$J$5),$I$5)*MAX(MIN(BB640,$J$5),$I$5)+$G$5*MAX(MIN(BB640,$J$5),$I$5)*(BV640*BO640/($K$5*1000))+$H$5*(BV640*BO640/($K$5*1000))*(BV640*BO640/($K$5*1000)))</f>
        <v>0</v>
      </c>
      <c r="S640">
        <f>J640*(1000-(1000*0.61365*exp(17.502*W640/(240.97+W640))/(BO640+BP640)+BJ640)/2)/(1000*0.61365*exp(17.502*W640/(240.97+W640))/(BO640+BP640)-BJ640)</f>
        <v>0</v>
      </c>
      <c r="T640">
        <f>1/((BC640+1)/(Q640/1.6)+1/(R640/1.37)) + BC640/((BC640+1)/(Q640/1.6) + BC640/(R640/1.37))</f>
        <v>0</v>
      </c>
      <c r="U640">
        <f>(AX640*BA640)</f>
        <v>0</v>
      </c>
      <c r="V640">
        <f>(BQ640+(U640+2*0.95*5.67E-8*(((BQ640+$B$7)+273)^4-(BQ640+273)^4)-44100*J640)/(1.84*29.3*R640+8*0.95*5.67E-8*(BQ640+273)^3))</f>
        <v>0</v>
      </c>
      <c r="W640">
        <f>($C$7*BR640+$D$7*BS640+$E$7*V640)</f>
        <v>0</v>
      </c>
      <c r="X640">
        <f>0.61365*exp(17.502*W640/(240.97+W640))</f>
        <v>0</v>
      </c>
      <c r="Y640">
        <f>(Z640/AA640*100)</f>
        <v>0</v>
      </c>
      <c r="Z640">
        <f>BJ640*(BO640+BP640)/1000</f>
        <v>0</v>
      </c>
      <c r="AA640">
        <f>0.61365*exp(17.502*BQ640/(240.97+BQ640))</f>
        <v>0</v>
      </c>
      <c r="AB640">
        <f>(X640-BJ640*(BO640+BP640)/1000)</f>
        <v>0</v>
      </c>
      <c r="AC640">
        <f>(-J640*44100)</f>
        <v>0</v>
      </c>
      <c r="AD640">
        <f>2*29.3*R640*0.92*(BQ640-W640)</f>
        <v>0</v>
      </c>
      <c r="AE640">
        <f>2*0.95*5.67E-8*(((BQ640+$B$7)+273)^4-(W640+273)^4)</f>
        <v>0</v>
      </c>
      <c r="AF640">
        <f>U640+AE640+AC640+AD640</f>
        <v>0</v>
      </c>
      <c r="AG640">
        <f>BN640*AU640*(BI640-BH640*(1000-AU640*BK640)/(1000-AU640*BJ640))/(100*BB640)</f>
        <v>0</v>
      </c>
      <c r="AH640">
        <f>1000*BN640*AU640*(BJ640-BK640)/(100*BB640*(1000-AU640*BJ640))</f>
        <v>0</v>
      </c>
      <c r="AI640">
        <f>(AJ640 - AK640 - BO640*1E3/(8.314*(BQ640+273.15)) * AM640/BN640 * AL640) * BN640/(100*BB640) * (1000 - BK640)/1000</f>
        <v>0</v>
      </c>
      <c r="AJ640">
        <v>1010.87871723233</v>
      </c>
      <c r="AK640">
        <v>960.683151515151</v>
      </c>
      <c r="AL640">
        <v>3.45802537880264</v>
      </c>
      <c r="AM640">
        <v>66.950256890022</v>
      </c>
      <c r="AN640">
        <f>(AP640 - AO640 + BO640*1E3/(8.314*(BQ640+273.15)) * AR640/BN640 * AQ640) * BN640/(100*BB640) * 1000/(1000 - AP640)</f>
        <v>0</v>
      </c>
      <c r="AO640">
        <v>20.9660138565893</v>
      </c>
      <c r="AP640">
        <v>24.3797685314686</v>
      </c>
      <c r="AQ640">
        <v>-6.46464332777255e-06</v>
      </c>
      <c r="AR640">
        <v>78.8929793979058</v>
      </c>
      <c r="AS640">
        <v>97</v>
      </c>
      <c r="AT640">
        <v>19</v>
      </c>
      <c r="AU640">
        <f>IF(AS640*$H$13&gt;=AW640,1.0,(AW640/(AW640-AS640*$H$13)))</f>
        <v>0</v>
      </c>
      <c r="AV640">
        <f>(AU640-1)*100</f>
        <v>0</v>
      </c>
      <c r="AW640">
        <f>MAX(0,($B$13+$C$13*BV640)/(1+$D$13*BV640)*BO640/(BQ640+273)*$E$13)</f>
        <v>0</v>
      </c>
      <c r="AX640">
        <f>$B$11*BW640+$C$11*BX640+$F$11*CI640*(1-CL640)</f>
        <v>0</v>
      </c>
      <c r="AY640">
        <f>AX640*AZ640</f>
        <v>0</v>
      </c>
      <c r="AZ640">
        <f>($B$11*$D$9+$C$11*$D$9+$F$11*((CV640+CN640)/MAX(CV640+CN640+CW640, 0.1)*$I$9+CW640/MAX(CV640+CN640+CW640, 0.1)*$J$9))/($B$11+$C$11+$F$11)</f>
        <v>0</v>
      </c>
      <c r="BA640">
        <f>($B$11*$K$9+$C$11*$K$9+$F$11*((CV640+CN640)/MAX(CV640+CN640+CW640, 0.1)*$P$9+CW640/MAX(CV640+CN640+CW640, 0.1)*$Q$9))/($B$11+$C$11+$F$11)</f>
        <v>0</v>
      </c>
      <c r="BB640">
        <v>2.18</v>
      </c>
      <c r="BC640">
        <v>0.5</v>
      </c>
      <c r="BD640" t="s">
        <v>355</v>
      </c>
      <c r="BE640">
        <v>2</v>
      </c>
      <c r="BF640" t="b">
        <v>1</v>
      </c>
      <c r="BG640">
        <v>1656183339.21429</v>
      </c>
      <c r="BH640">
        <v>912.871535714286</v>
      </c>
      <c r="BI640">
        <v>974.567642857143</v>
      </c>
      <c r="BJ640">
        <v>24.3812607142857</v>
      </c>
      <c r="BK640">
        <v>20.947825</v>
      </c>
      <c r="BL640">
        <v>908.412857142857</v>
      </c>
      <c r="BM640">
        <v>24.1370107142857</v>
      </c>
      <c r="BN640">
        <v>499.988785714286</v>
      </c>
      <c r="BO640">
        <v>76.299</v>
      </c>
      <c r="BP640">
        <v>0.0999587321428572</v>
      </c>
      <c r="BQ640">
        <v>27.7783571428571</v>
      </c>
      <c r="BR640">
        <v>28.380775</v>
      </c>
      <c r="BS640">
        <v>999.9</v>
      </c>
      <c r="BT640">
        <v>0</v>
      </c>
      <c r="BU640">
        <v>0</v>
      </c>
      <c r="BV640">
        <v>9993.59071428571</v>
      </c>
      <c r="BW640">
        <v>0</v>
      </c>
      <c r="BX640">
        <v>991.701464285714</v>
      </c>
      <c r="BY640">
        <v>-61.6960214285714</v>
      </c>
      <c r="BZ640">
        <v>935.684785714286</v>
      </c>
      <c r="CA640">
        <v>995.420321428571</v>
      </c>
      <c r="CB640">
        <v>3.4334425</v>
      </c>
      <c r="CC640">
        <v>974.567642857143</v>
      </c>
      <c r="CD640">
        <v>20.947825</v>
      </c>
      <c r="CE640">
        <v>1.86026678571429</v>
      </c>
      <c r="CF640">
        <v>1.59829785714286</v>
      </c>
      <c r="CG640">
        <v>16.3026071428571</v>
      </c>
      <c r="CH640">
        <v>13.9423857142857</v>
      </c>
      <c r="CI640">
        <v>2000.02714285714</v>
      </c>
      <c r="CJ640">
        <v>0.979994714285714</v>
      </c>
      <c r="CK640">
        <v>0.0200049464285714</v>
      </c>
      <c r="CL640">
        <v>0</v>
      </c>
      <c r="CM640">
        <v>2.53954642857143</v>
      </c>
      <c r="CN640">
        <v>0</v>
      </c>
      <c r="CO640">
        <v>6261.87035714286</v>
      </c>
      <c r="CP640">
        <v>16705.6071428571</v>
      </c>
      <c r="CQ640">
        <v>47.85925</v>
      </c>
      <c r="CR640">
        <v>50.0488571428571</v>
      </c>
      <c r="CS640">
        <v>48.9505714285714</v>
      </c>
      <c r="CT640">
        <v>48.08675</v>
      </c>
      <c r="CU640">
        <v>47.2677142857143</v>
      </c>
      <c r="CV640">
        <v>1960.01607142857</v>
      </c>
      <c r="CW640">
        <v>40.0110714285714</v>
      </c>
      <c r="CX640">
        <v>0</v>
      </c>
      <c r="CY640">
        <v>1656183346.2</v>
      </c>
      <c r="CZ640">
        <v>0</v>
      </c>
      <c r="DA640">
        <v>1656181403.6</v>
      </c>
      <c r="DB640" t="s">
        <v>1498</v>
      </c>
      <c r="DC640">
        <v>1656181403.6</v>
      </c>
      <c r="DD640">
        <v>1656181398.1</v>
      </c>
      <c r="DE640">
        <v>1</v>
      </c>
      <c r="DF640">
        <v>2.342</v>
      </c>
      <c r="DG640">
        <v>0.193</v>
      </c>
      <c r="DH640">
        <v>3.724</v>
      </c>
      <c r="DI640">
        <v>0.244</v>
      </c>
      <c r="DJ640">
        <v>420</v>
      </c>
      <c r="DK640">
        <v>22</v>
      </c>
      <c r="DL640">
        <v>0.28</v>
      </c>
      <c r="DM640">
        <v>0.02</v>
      </c>
      <c r="DN640">
        <v>-61.5221525</v>
      </c>
      <c r="DO640">
        <v>-3.3175981238271</v>
      </c>
      <c r="DP640">
        <v>0.367044905282378</v>
      </c>
      <c r="DQ640">
        <v>0</v>
      </c>
      <c r="DR640">
        <v>3.4666765</v>
      </c>
      <c r="DS640">
        <v>-0.543784165103189</v>
      </c>
      <c r="DT640">
        <v>0.0530849145026155</v>
      </c>
      <c r="DU640">
        <v>0</v>
      </c>
      <c r="DV640">
        <v>0</v>
      </c>
      <c r="DW640">
        <v>2</v>
      </c>
      <c r="DX640" t="s">
        <v>357</v>
      </c>
      <c r="DY640">
        <v>2.78302</v>
      </c>
      <c r="DZ640">
        <v>2.71655</v>
      </c>
      <c r="EA640">
        <v>0.133111</v>
      </c>
      <c r="EB640">
        <v>0.138851</v>
      </c>
      <c r="EC640">
        <v>0.0863499</v>
      </c>
      <c r="ED640">
        <v>0.0776467</v>
      </c>
      <c r="EE640">
        <v>23952.8</v>
      </c>
      <c r="EF640">
        <v>20718.4</v>
      </c>
      <c r="EG640">
        <v>24781.2</v>
      </c>
      <c r="EH640">
        <v>23473.6</v>
      </c>
      <c r="EI640">
        <v>38760.8</v>
      </c>
      <c r="EJ640">
        <v>35900</v>
      </c>
      <c r="EK640">
        <v>44928.2</v>
      </c>
      <c r="EL640">
        <v>41960</v>
      </c>
      <c r="EM640">
        <v>1.50615</v>
      </c>
      <c r="EN640">
        <v>2.03082</v>
      </c>
      <c r="EO640">
        <v>-0.0142418</v>
      </c>
      <c r="EP640">
        <v>0</v>
      </c>
      <c r="EQ640">
        <v>28.6196</v>
      </c>
      <c r="ER640">
        <v>999.9</v>
      </c>
      <c r="ES640">
        <v>21.395</v>
      </c>
      <c r="ET640">
        <v>43.94</v>
      </c>
      <c r="EU640">
        <v>25.5844</v>
      </c>
      <c r="EV640">
        <v>53.6594</v>
      </c>
      <c r="EW640">
        <v>33.2292</v>
      </c>
      <c r="EX640">
        <v>2</v>
      </c>
      <c r="EY640">
        <v>0.749809</v>
      </c>
      <c r="EZ640">
        <v>5.95839</v>
      </c>
      <c r="FA640">
        <v>20.1425</v>
      </c>
      <c r="FB640">
        <v>5.23316</v>
      </c>
      <c r="FC640">
        <v>11.9936</v>
      </c>
      <c r="FD640">
        <v>4.9552</v>
      </c>
      <c r="FE640">
        <v>3.30395</v>
      </c>
      <c r="FF640">
        <v>9999</v>
      </c>
      <c r="FG640">
        <v>314.6</v>
      </c>
      <c r="FH640">
        <v>4037.7</v>
      </c>
      <c r="FI640">
        <v>9999</v>
      </c>
      <c r="FJ640">
        <v>1.86813</v>
      </c>
      <c r="FK640">
        <v>1.86397</v>
      </c>
      <c r="FL640">
        <v>1.87128</v>
      </c>
      <c r="FM640">
        <v>1.86256</v>
      </c>
      <c r="FN640">
        <v>1.86187</v>
      </c>
      <c r="FO640">
        <v>1.86813</v>
      </c>
      <c r="FP640">
        <v>1.85836</v>
      </c>
      <c r="FQ640">
        <v>1.86447</v>
      </c>
      <c r="FR640">
        <v>5</v>
      </c>
      <c r="FS640">
        <v>0</v>
      </c>
      <c r="FT640">
        <v>0</v>
      </c>
      <c r="FU640">
        <v>0</v>
      </c>
      <c r="FV640" t="s">
        <v>358</v>
      </c>
      <c r="FW640" t="s">
        <v>359</v>
      </c>
      <c r="FX640" t="s">
        <v>360</v>
      </c>
      <c r="FY640" t="s">
        <v>360</v>
      </c>
      <c r="FZ640" t="s">
        <v>360</v>
      </c>
      <c r="GA640" t="s">
        <v>360</v>
      </c>
      <c r="GB640">
        <v>0</v>
      </c>
      <c r="GC640">
        <v>100</v>
      </c>
      <c r="GD640">
        <v>100</v>
      </c>
      <c r="GE640">
        <v>4.495</v>
      </c>
      <c r="GF640">
        <v>0.2442</v>
      </c>
      <c r="GG640">
        <v>2.73719946232396</v>
      </c>
      <c r="GH640">
        <v>0.00311535208462502</v>
      </c>
      <c r="GI640">
        <v>-2.16445174003142e-06</v>
      </c>
      <c r="GJ640">
        <v>9.0383515404126e-10</v>
      </c>
      <c r="GK640">
        <v>0.244264999999999</v>
      </c>
      <c r="GL640">
        <v>0</v>
      </c>
      <c r="GM640">
        <v>0</v>
      </c>
      <c r="GN640">
        <v>0</v>
      </c>
      <c r="GO640">
        <v>18</v>
      </c>
      <c r="GP640">
        <v>2154</v>
      </c>
      <c r="GQ640">
        <v>2</v>
      </c>
      <c r="GR640">
        <v>17</v>
      </c>
      <c r="GS640">
        <v>32.4</v>
      </c>
      <c r="GT640">
        <v>32.5</v>
      </c>
      <c r="GU640">
        <v>2.69897</v>
      </c>
      <c r="GV640">
        <v>2.41577</v>
      </c>
      <c r="GW640">
        <v>1.99829</v>
      </c>
      <c r="GX640">
        <v>2.65381</v>
      </c>
      <c r="GY640">
        <v>2.09351</v>
      </c>
      <c r="GZ640">
        <v>2.41211</v>
      </c>
      <c r="HA640">
        <v>47.2123</v>
      </c>
      <c r="HB640">
        <v>13.2827</v>
      </c>
      <c r="HC640">
        <v>18</v>
      </c>
      <c r="HD640">
        <v>330.289</v>
      </c>
      <c r="HE640">
        <v>670.466</v>
      </c>
      <c r="HF640">
        <v>22.9999</v>
      </c>
      <c r="HG640">
        <v>36.8287</v>
      </c>
      <c r="HH640">
        <v>29.9984</v>
      </c>
      <c r="HI640">
        <v>36.758</v>
      </c>
      <c r="HJ640">
        <v>36.7591</v>
      </c>
      <c r="HK640">
        <v>54.0058</v>
      </c>
      <c r="HL640">
        <v>0</v>
      </c>
      <c r="HM640">
        <v>3.44993</v>
      </c>
      <c r="HN640">
        <v>23</v>
      </c>
      <c r="HO640">
        <v>1025.78</v>
      </c>
      <c r="HP640">
        <v>22.5242</v>
      </c>
      <c r="HQ640">
        <v>94.9919</v>
      </c>
      <c r="HR640">
        <v>98.5775</v>
      </c>
    </row>
    <row r="641" spans="1:226">
      <c r="A641">
        <v>625</v>
      </c>
      <c r="B641">
        <v>1656183352</v>
      </c>
      <c r="C641">
        <v>13555.5</v>
      </c>
      <c r="D641" t="s">
        <v>1615</v>
      </c>
      <c r="E641" t="s">
        <v>1616</v>
      </c>
      <c r="F641">
        <v>5</v>
      </c>
      <c r="G641" t="s">
        <v>1497</v>
      </c>
      <c r="H641" t="s">
        <v>354</v>
      </c>
      <c r="I641">
        <v>1656183344.5</v>
      </c>
      <c r="J641">
        <f>(K641)/1000</f>
        <v>0</v>
      </c>
      <c r="K641">
        <f>IF(BF641, AN641, AH641)</f>
        <v>0</v>
      </c>
      <c r="L641">
        <f>IF(BF641, AI641, AG641)</f>
        <v>0</v>
      </c>
      <c r="M641">
        <f>BH641 - IF(AU641&gt;1, L641*BB641*100.0/(AW641*BV641), 0)</f>
        <v>0</v>
      </c>
      <c r="N641">
        <f>((T641-J641/2)*M641-L641)/(T641+J641/2)</f>
        <v>0</v>
      </c>
      <c r="O641">
        <f>N641*(BO641+BP641)/1000.0</f>
        <v>0</v>
      </c>
      <c r="P641">
        <f>(BH641 - IF(AU641&gt;1, L641*BB641*100.0/(AW641*BV641), 0))*(BO641+BP641)/1000.0</f>
        <v>0</v>
      </c>
      <c r="Q641">
        <f>2.0/((1/S641-1/R641)+SIGN(S641)*SQRT((1/S641-1/R641)*(1/S641-1/R641) + 4*BC641/((BC641+1)*(BC641+1))*(2*1/S641*1/R641-1/R641*1/R641)))</f>
        <v>0</v>
      </c>
      <c r="R641">
        <f>IF(LEFT(BD641,1)&lt;&gt;"0",IF(LEFT(BD641,1)="1",3.0,BE641),$D$5+$E$5*(BV641*BO641/($K$5*1000))+$F$5*(BV641*BO641/($K$5*1000))*MAX(MIN(BB641,$J$5),$I$5)*MAX(MIN(BB641,$J$5),$I$5)+$G$5*MAX(MIN(BB641,$J$5),$I$5)*(BV641*BO641/($K$5*1000))+$H$5*(BV641*BO641/($K$5*1000))*(BV641*BO641/($K$5*1000)))</f>
        <v>0</v>
      </c>
      <c r="S641">
        <f>J641*(1000-(1000*0.61365*exp(17.502*W641/(240.97+W641))/(BO641+BP641)+BJ641)/2)/(1000*0.61365*exp(17.502*W641/(240.97+W641))/(BO641+BP641)-BJ641)</f>
        <v>0</v>
      </c>
      <c r="T641">
        <f>1/((BC641+1)/(Q641/1.6)+1/(R641/1.37)) + BC641/((BC641+1)/(Q641/1.6) + BC641/(R641/1.37))</f>
        <v>0</v>
      </c>
      <c r="U641">
        <f>(AX641*BA641)</f>
        <v>0</v>
      </c>
      <c r="V641">
        <f>(BQ641+(U641+2*0.95*5.67E-8*(((BQ641+$B$7)+273)^4-(BQ641+273)^4)-44100*J641)/(1.84*29.3*R641+8*0.95*5.67E-8*(BQ641+273)^3))</f>
        <v>0</v>
      </c>
      <c r="W641">
        <f>($C$7*BR641+$D$7*BS641+$E$7*V641)</f>
        <v>0</v>
      </c>
      <c r="X641">
        <f>0.61365*exp(17.502*W641/(240.97+W641))</f>
        <v>0</v>
      </c>
      <c r="Y641">
        <f>(Z641/AA641*100)</f>
        <v>0</v>
      </c>
      <c r="Z641">
        <f>BJ641*(BO641+BP641)/1000</f>
        <v>0</v>
      </c>
      <c r="AA641">
        <f>0.61365*exp(17.502*BQ641/(240.97+BQ641))</f>
        <v>0</v>
      </c>
      <c r="AB641">
        <f>(X641-BJ641*(BO641+BP641)/1000)</f>
        <v>0</v>
      </c>
      <c r="AC641">
        <f>(-J641*44100)</f>
        <v>0</v>
      </c>
      <c r="AD641">
        <f>2*29.3*R641*0.92*(BQ641-W641)</f>
        <v>0</v>
      </c>
      <c r="AE641">
        <f>2*0.95*5.67E-8*(((BQ641+$B$7)+273)^4-(W641+273)^4)</f>
        <v>0</v>
      </c>
      <c r="AF641">
        <f>U641+AE641+AC641+AD641</f>
        <v>0</v>
      </c>
      <c r="AG641">
        <f>BN641*AU641*(BI641-BH641*(1000-AU641*BK641)/(1000-AU641*BJ641))/(100*BB641)</f>
        <v>0</v>
      </c>
      <c r="AH641">
        <f>1000*BN641*AU641*(BJ641-BK641)/(100*BB641*(1000-AU641*BJ641))</f>
        <v>0</v>
      </c>
      <c r="AI641">
        <f>(AJ641 - AK641 - BO641*1E3/(8.314*(BQ641+273.15)) * AM641/BN641 * AL641) * BN641/(100*BB641) * (1000 - BK641)/1000</f>
        <v>0</v>
      </c>
      <c r="AJ641">
        <v>1027.66155639905</v>
      </c>
      <c r="AK641">
        <v>977.4794</v>
      </c>
      <c r="AL641">
        <v>3.36171744471998</v>
      </c>
      <c r="AM641">
        <v>66.950256890022</v>
      </c>
      <c r="AN641">
        <f>(AP641 - AO641 + BO641*1E3/(8.314*(BQ641+273.15)) * AR641/BN641 * AQ641) * BN641/(100*BB641) * 1000/(1000 - AP641)</f>
        <v>0</v>
      </c>
      <c r="AO641">
        <v>21.025129145358</v>
      </c>
      <c r="AP641">
        <v>24.3856517482518</v>
      </c>
      <c r="AQ641">
        <v>0.000169067807977125</v>
      </c>
      <c r="AR641">
        <v>78.8929793979058</v>
      </c>
      <c r="AS641">
        <v>97</v>
      </c>
      <c r="AT641">
        <v>19</v>
      </c>
      <c r="AU641">
        <f>IF(AS641*$H$13&gt;=AW641,1.0,(AW641/(AW641-AS641*$H$13)))</f>
        <v>0</v>
      </c>
      <c r="AV641">
        <f>(AU641-1)*100</f>
        <v>0</v>
      </c>
      <c r="AW641">
        <f>MAX(0,($B$13+$C$13*BV641)/(1+$D$13*BV641)*BO641/(BQ641+273)*$E$13)</f>
        <v>0</v>
      </c>
      <c r="AX641">
        <f>$B$11*BW641+$C$11*BX641+$F$11*CI641*(1-CL641)</f>
        <v>0</v>
      </c>
      <c r="AY641">
        <f>AX641*AZ641</f>
        <v>0</v>
      </c>
      <c r="AZ641">
        <f>($B$11*$D$9+$C$11*$D$9+$F$11*((CV641+CN641)/MAX(CV641+CN641+CW641, 0.1)*$I$9+CW641/MAX(CV641+CN641+CW641, 0.1)*$J$9))/($B$11+$C$11+$F$11)</f>
        <v>0</v>
      </c>
      <c r="BA641">
        <f>($B$11*$K$9+$C$11*$K$9+$F$11*((CV641+CN641)/MAX(CV641+CN641+CW641, 0.1)*$P$9+CW641/MAX(CV641+CN641+CW641, 0.1)*$Q$9))/($B$11+$C$11+$F$11)</f>
        <v>0</v>
      </c>
      <c r="BB641">
        <v>2.18</v>
      </c>
      <c r="BC641">
        <v>0.5</v>
      </c>
      <c r="BD641" t="s">
        <v>355</v>
      </c>
      <c r="BE641">
        <v>2</v>
      </c>
      <c r="BF641" t="b">
        <v>1</v>
      </c>
      <c r="BG641">
        <v>1656183344.5</v>
      </c>
      <c r="BH641">
        <v>930.454407407407</v>
      </c>
      <c r="BI641">
        <v>992.24437037037</v>
      </c>
      <c r="BJ641">
        <v>24.3803555555556</v>
      </c>
      <c r="BK641">
        <v>20.9924074074074</v>
      </c>
      <c r="BL641">
        <v>925.97062962963</v>
      </c>
      <c r="BM641">
        <v>24.1361</v>
      </c>
      <c r="BN641">
        <v>499.981962962963</v>
      </c>
      <c r="BO641">
        <v>76.2988592592593</v>
      </c>
      <c r="BP641">
        <v>0.0999551814814815</v>
      </c>
      <c r="BQ641">
        <v>27.7708666666667</v>
      </c>
      <c r="BR641">
        <v>28.3836814814815</v>
      </c>
      <c r="BS641">
        <v>999.9</v>
      </c>
      <c r="BT641">
        <v>0</v>
      </c>
      <c r="BU641">
        <v>0</v>
      </c>
      <c r="BV641">
        <v>9998.1662962963</v>
      </c>
      <c r="BW641">
        <v>0</v>
      </c>
      <c r="BX641">
        <v>997.686111111111</v>
      </c>
      <c r="BY641">
        <v>-61.7904222222222</v>
      </c>
      <c r="BZ641">
        <v>953.706185185185</v>
      </c>
      <c r="CA641">
        <v>1013.52185185185</v>
      </c>
      <c r="CB641">
        <v>3.38795296296296</v>
      </c>
      <c r="CC641">
        <v>992.24437037037</v>
      </c>
      <c r="CD641">
        <v>20.9924074074074</v>
      </c>
      <c r="CE641">
        <v>1.8601937037037</v>
      </c>
      <c r="CF641">
        <v>1.60169703703704</v>
      </c>
      <c r="CG641">
        <v>16.3019888888889</v>
      </c>
      <c r="CH641">
        <v>13.9751296296296</v>
      </c>
      <c r="CI641">
        <v>1999.99851851852</v>
      </c>
      <c r="CJ641">
        <v>0.979994444444445</v>
      </c>
      <c r="CK641">
        <v>0.0200051555555556</v>
      </c>
      <c r="CL641">
        <v>0</v>
      </c>
      <c r="CM641">
        <v>2.53411481481481</v>
      </c>
      <c r="CN641">
        <v>0</v>
      </c>
      <c r="CO641">
        <v>6259.78814814815</v>
      </c>
      <c r="CP641">
        <v>16705.3666666667</v>
      </c>
      <c r="CQ641">
        <v>47.8376666666667</v>
      </c>
      <c r="CR641">
        <v>50.0137037037037</v>
      </c>
      <c r="CS641">
        <v>48.9117407407407</v>
      </c>
      <c r="CT641">
        <v>48.0620740740741</v>
      </c>
      <c r="CU641">
        <v>47.2406666666666</v>
      </c>
      <c r="CV641">
        <v>1959.98851851852</v>
      </c>
      <c r="CW641">
        <v>40.01</v>
      </c>
      <c r="CX641">
        <v>0</v>
      </c>
      <c r="CY641">
        <v>1656183351</v>
      </c>
      <c r="CZ641">
        <v>0</v>
      </c>
      <c r="DA641">
        <v>1656181403.6</v>
      </c>
      <c r="DB641" t="s">
        <v>1498</v>
      </c>
      <c r="DC641">
        <v>1656181403.6</v>
      </c>
      <c r="DD641">
        <v>1656181398.1</v>
      </c>
      <c r="DE641">
        <v>1</v>
      </c>
      <c r="DF641">
        <v>2.342</v>
      </c>
      <c r="DG641">
        <v>0.193</v>
      </c>
      <c r="DH641">
        <v>3.724</v>
      </c>
      <c r="DI641">
        <v>0.244</v>
      </c>
      <c r="DJ641">
        <v>420</v>
      </c>
      <c r="DK641">
        <v>22</v>
      </c>
      <c r="DL641">
        <v>0.28</v>
      </c>
      <c r="DM641">
        <v>0.02</v>
      </c>
      <c r="DN641">
        <v>-61.7018425</v>
      </c>
      <c r="DO641">
        <v>-1.37568067542204</v>
      </c>
      <c r="DP641">
        <v>0.226840091129743</v>
      </c>
      <c r="DQ641">
        <v>0</v>
      </c>
      <c r="DR641">
        <v>3.42153875</v>
      </c>
      <c r="DS641">
        <v>-0.517597711069421</v>
      </c>
      <c r="DT641">
        <v>0.0509212212730361</v>
      </c>
      <c r="DU641">
        <v>0</v>
      </c>
      <c r="DV641">
        <v>0</v>
      </c>
      <c r="DW641">
        <v>2</v>
      </c>
      <c r="DX641" t="s">
        <v>357</v>
      </c>
      <c r="DY641">
        <v>2.78347</v>
      </c>
      <c r="DZ641">
        <v>2.71654</v>
      </c>
      <c r="EA641">
        <v>0.134639</v>
      </c>
      <c r="EB641">
        <v>0.140337</v>
      </c>
      <c r="EC641">
        <v>0.0863638</v>
      </c>
      <c r="ED641">
        <v>0.0777112</v>
      </c>
      <c r="EE641">
        <v>23912.1</v>
      </c>
      <c r="EF641">
        <v>20683.9</v>
      </c>
      <c r="EG641">
        <v>24782.8</v>
      </c>
      <c r="EH641">
        <v>23475.1</v>
      </c>
      <c r="EI641">
        <v>38762.2</v>
      </c>
      <c r="EJ641">
        <v>35899.4</v>
      </c>
      <c r="EK641">
        <v>44930.6</v>
      </c>
      <c r="EL641">
        <v>41962</v>
      </c>
      <c r="EM641">
        <v>1.5065</v>
      </c>
      <c r="EN641">
        <v>2.03112</v>
      </c>
      <c r="EO641">
        <v>-0.0130944</v>
      </c>
      <c r="EP641">
        <v>0</v>
      </c>
      <c r="EQ641">
        <v>28.5957</v>
      </c>
      <c r="ER641">
        <v>999.9</v>
      </c>
      <c r="ES641">
        <v>21.426</v>
      </c>
      <c r="ET641">
        <v>43.94</v>
      </c>
      <c r="EU641">
        <v>25.6209</v>
      </c>
      <c r="EV641">
        <v>53.9094</v>
      </c>
      <c r="EW641">
        <v>33.1931</v>
      </c>
      <c r="EX641">
        <v>2</v>
      </c>
      <c r="EY641">
        <v>0.747929</v>
      </c>
      <c r="EZ641">
        <v>5.95833</v>
      </c>
      <c r="FA641">
        <v>20.1427</v>
      </c>
      <c r="FB641">
        <v>5.23376</v>
      </c>
      <c r="FC641">
        <v>11.9935</v>
      </c>
      <c r="FD641">
        <v>4.9552</v>
      </c>
      <c r="FE641">
        <v>3.30395</v>
      </c>
      <c r="FF641">
        <v>9999</v>
      </c>
      <c r="FG641">
        <v>314.6</v>
      </c>
      <c r="FH641">
        <v>4037.7</v>
      </c>
      <c r="FI641">
        <v>9999</v>
      </c>
      <c r="FJ641">
        <v>1.86813</v>
      </c>
      <c r="FK641">
        <v>1.86398</v>
      </c>
      <c r="FL641">
        <v>1.87129</v>
      </c>
      <c r="FM641">
        <v>1.86254</v>
      </c>
      <c r="FN641">
        <v>1.86187</v>
      </c>
      <c r="FO641">
        <v>1.86815</v>
      </c>
      <c r="FP641">
        <v>1.85837</v>
      </c>
      <c r="FQ641">
        <v>1.86447</v>
      </c>
      <c r="FR641">
        <v>5</v>
      </c>
      <c r="FS641">
        <v>0</v>
      </c>
      <c r="FT641">
        <v>0</v>
      </c>
      <c r="FU641">
        <v>0</v>
      </c>
      <c r="FV641" t="s">
        <v>358</v>
      </c>
      <c r="FW641" t="s">
        <v>359</v>
      </c>
      <c r="FX641" t="s">
        <v>360</v>
      </c>
      <c r="FY641" t="s">
        <v>360</v>
      </c>
      <c r="FZ641" t="s">
        <v>360</v>
      </c>
      <c r="GA641" t="s">
        <v>360</v>
      </c>
      <c r="GB641">
        <v>0</v>
      </c>
      <c r="GC641">
        <v>100</v>
      </c>
      <c r="GD641">
        <v>100</v>
      </c>
      <c r="GE641">
        <v>4.519</v>
      </c>
      <c r="GF641">
        <v>0.2443</v>
      </c>
      <c r="GG641">
        <v>2.73719946232396</v>
      </c>
      <c r="GH641">
        <v>0.00311535208462502</v>
      </c>
      <c r="GI641">
        <v>-2.16445174003142e-06</v>
      </c>
      <c r="GJ641">
        <v>9.0383515404126e-10</v>
      </c>
      <c r="GK641">
        <v>0.244264999999999</v>
      </c>
      <c r="GL641">
        <v>0</v>
      </c>
      <c r="GM641">
        <v>0</v>
      </c>
      <c r="GN641">
        <v>0</v>
      </c>
      <c r="GO641">
        <v>18</v>
      </c>
      <c r="GP641">
        <v>2154</v>
      </c>
      <c r="GQ641">
        <v>2</v>
      </c>
      <c r="GR641">
        <v>17</v>
      </c>
      <c r="GS641">
        <v>32.5</v>
      </c>
      <c r="GT641">
        <v>32.6</v>
      </c>
      <c r="GU641">
        <v>2.7356</v>
      </c>
      <c r="GV641">
        <v>2.41577</v>
      </c>
      <c r="GW641">
        <v>1.99829</v>
      </c>
      <c r="GX641">
        <v>2.65381</v>
      </c>
      <c r="GY641">
        <v>2.09351</v>
      </c>
      <c r="GZ641">
        <v>2.41699</v>
      </c>
      <c r="HA641">
        <v>47.2123</v>
      </c>
      <c r="HB641">
        <v>13.2827</v>
      </c>
      <c r="HC641">
        <v>18</v>
      </c>
      <c r="HD641">
        <v>330.371</v>
      </c>
      <c r="HE641">
        <v>670.531</v>
      </c>
      <c r="HF641">
        <v>22.9999</v>
      </c>
      <c r="HG641">
        <v>36.8072</v>
      </c>
      <c r="HH641">
        <v>29.9983</v>
      </c>
      <c r="HI641">
        <v>36.7376</v>
      </c>
      <c r="HJ641">
        <v>36.7401</v>
      </c>
      <c r="HK641">
        <v>54.7156</v>
      </c>
      <c r="HL641">
        <v>0</v>
      </c>
      <c r="HM641">
        <v>3.83051</v>
      </c>
      <c r="HN641">
        <v>23</v>
      </c>
      <c r="HO641">
        <v>1039.31</v>
      </c>
      <c r="HP641">
        <v>22.571</v>
      </c>
      <c r="HQ641">
        <v>94.9972</v>
      </c>
      <c r="HR641">
        <v>98.5828</v>
      </c>
    </row>
    <row r="642" spans="1:226">
      <c r="A642">
        <v>626</v>
      </c>
      <c r="B642">
        <v>1656183357</v>
      </c>
      <c r="C642">
        <v>13560.5</v>
      </c>
      <c r="D642" t="s">
        <v>1617</v>
      </c>
      <c r="E642" t="s">
        <v>1618</v>
      </c>
      <c r="F642">
        <v>5</v>
      </c>
      <c r="G642" t="s">
        <v>1497</v>
      </c>
      <c r="H642" t="s">
        <v>354</v>
      </c>
      <c r="I642">
        <v>1656183349.21429</v>
      </c>
      <c r="J642">
        <f>(K642)/1000</f>
        <v>0</v>
      </c>
      <c r="K642">
        <f>IF(BF642, AN642, AH642)</f>
        <v>0</v>
      </c>
      <c r="L642">
        <f>IF(BF642, AI642, AG642)</f>
        <v>0</v>
      </c>
      <c r="M642">
        <f>BH642 - IF(AU642&gt;1, L642*BB642*100.0/(AW642*BV642), 0)</f>
        <v>0</v>
      </c>
      <c r="N642">
        <f>((T642-J642/2)*M642-L642)/(T642+J642/2)</f>
        <v>0</v>
      </c>
      <c r="O642">
        <f>N642*(BO642+BP642)/1000.0</f>
        <v>0</v>
      </c>
      <c r="P642">
        <f>(BH642 - IF(AU642&gt;1, L642*BB642*100.0/(AW642*BV642), 0))*(BO642+BP642)/1000.0</f>
        <v>0</v>
      </c>
      <c r="Q642">
        <f>2.0/((1/S642-1/R642)+SIGN(S642)*SQRT((1/S642-1/R642)*(1/S642-1/R642) + 4*BC642/((BC642+1)*(BC642+1))*(2*1/S642*1/R642-1/R642*1/R642)))</f>
        <v>0</v>
      </c>
      <c r="R642">
        <f>IF(LEFT(BD642,1)&lt;&gt;"0",IF(LEFT(BD642,1)="1",3.0,BE642),$D$5+$E$5*(BV642*BO642/($K$5*1000))+$F$5*(BV642*BO642/($K$5*1000))*MAX(MIN(BB642,$J$5),$I$5)*MAX(MIN(BB642,$J$5),$I$5)+$G$5*MAX(MIN(BB642,$J$5),$I$5)*(BV642*BO642/($K$5*1000))+$H$5*(BV642*BO642/($K$5*1000))*(BV642*BO642/($K$5*1000)))</f>
        <v>0</v>
      </c>
      <c r="S642">
        <f>J642*(1000-(1000*0.61365*exp(17.502*W642/(240.97+W642))/(BO642+BP642)+BJ642)/2)/(1000*0.61365*exp(17.502*W642/(240.97+W642))/(BO642+BP642)-BJ642)</f>
        <v>0</v>
      </c>
      <c r="T642">
        <f>1/((BC642+1)/(Q642/1.6)+1/(R642/1.37)) + BC642/((BC642+1)/(Q642/1.6) + BC642/(R642/1.37))</f>
        <v>0</v>
      </c>
      <c r="U642">
        <f>(AX642*BA642)</f>
        <v>0</v>
      </c>
      <c r="V642">
        <f>(BQ642+(U642+2*0.95*5.67E-8*(((BQ642+$B$7)+273)^4-(BQ642+273)^4)-44100*J642)/(1.84*29.3*R642+8*0.95*5.67E-8*(BQ642+273)^3))</f>
        <v>0</v>
      </c>
      <c r="W642">
        <f>($C$7*BR642+$D$7*BS642+$E$7*V642)</f>
        <v>0</v>
      </c>
      <c r="X642">
        <f>0.61365*exp(17.502*W642/(240.97+W642))</f>
        <v>0</v>
      </c>
      <c r="Y642">
        <f>(Z642/AA642*100)</f>
        <v>0</v>
      </c>
      <c r="Z642">
        <f>BJ642*(BO642+BP642)/1000</f>
        <v>0</v>
      </c>
      <c r="AA642">
        <f>0.61365*exp(17.502*BQ642/(240.97+BQ642))</f>
        <v>0</v>
      </c>
      <c r="AB642">
        <f>(X642-BJ642*(BO642+BP642)/1000)</f>
        <v>0</v>
      </c>
      <c r="AC642">
        <f>(-J642*44100)</f>
        <v>0</v>
      </c>
      <c r="AD642">
        <f>2*29.3*R642*0.92*(BQ642-W642)</f>
        <v>0</v>
      </c>
      <c r="AE642">
        <f>2*0.95*5.67E-8*(((BQ642+$B$7)+273)^4-(W642+273)^4)</f>
        <v>0</v>
      </c>
      <c r="AF642">
        <f>U642+AE642+AC642+AD642</f>
        <v>0</v>
      </c>
      <c r="AG642">
        <f>BN642*AU642*(BI642-BH642*(1000-AU642*BK642)/(1000-AU642*BJ642))/(100*BB642)</f>
        <v>0</v>
      </c>
      <c r="AH642">
        <f>1000*BN642*AU642*(BJ642-BK642)/(100*BB642*(1000-AU642*BJ642))</f>
        <v>0</v>
      </c>
      <c r="AI642">
        <f>(AJ642 - AK642 - BO642*1E3/(8.314*(BQ642+273.15)) * AM642/BN642 * AL642) * BN642/(100*BB642) * (1000 - BK642)/1000</f>
        <v>0</v>
      </c>
      <c r="AJ642">
        <v>1044.44335319995</v>
      </c>
      <c r="AK642">
        <v>994.293084848485</v>
      </c>
      <c r="AL642">
        <v>3.34888004684496</v>
      </c>
      <c r="AM642">
        <v>66.950256890022</v>
      </c>
      <c r="AN642">
        <f>(AP642 - AO642 + BO642*1E3/(8.314*(BQ642+273.15)) * AR642/BN642 * AQ642) * BN642/(100*BB642) * 1000/(1000 - AP642)</f>
        <v>0</v>
      </c>
      <c r="AO642">
        <v>21.0555857402301</v>
      </c>
      <c r="AP642">
        <v>24.3843734265734</v>
      </c>
      <c r="AQ642">
        <v>2.53673132832539e-05</v>
      </c>
      <c r="AR642">
        <v>78.8929793979058</v>
      </c>
      <c r="AS642">
        <v>97</v>
      </c>
      <c r="AT642">
        <v>19</v>
      </c>
      <c r="AU642">
        <f>IF(AS642*$H$13&gt;=AW642,1.0,(AW642/(AW642-AS642*$H$13)))</f>
        <v>0</v>
      </c>
      <c r="AV642">
        <f>(AU642-1)*100</f>
        <v>0</v>
      </c>
      <c r="AW642">
        <f>MAX(0,($B$13+$C$13*BV642)/(1+$D$13*BV642)*BO642/(BQ642+273)*$E$13)</f>
        <v>0</v>
      </c>
      <c r="AX642">
        <f>$B$11*BW642+$C$11*BX642+$F$11*CI642*(1-CL642)</f>
        <v>0</v>
      </c>
      <c r="AY642">
        <f>AX642*AZ642</f>
        <v>0</v>
      </c>
      <c r="AZ642">
        <f>($B$11*$D$9+$C$11*$D$9+$F$11*((CV642+CN642)/MAX(CV642+CN642+CW642, 0.1)*$I$9+CW642/MAX(CV642+CN642+CW642, 0.1)*$J$9))/($B$11+$C$11+$F$11)</f>
        <v>0</v>
      </c>
      <c r="BA642">
        <f>($B$11*$K$9+$C$11*$K$9+$F$11*((CV642+CN642)/MAX(CV642+CN642+CW642, 0.1)*$P$9+CW642/MAX(CV642+CN642+CW642, 0.1)*$Q$9))/($B$11+$C$11+$F$11)</f>
        <v>0</v>
      </c>
      <c r="BB642">
        <v>2.18</v>
      </c>
      <c r="BC642">
        <v>0.5</v>
      </c>
      <c r="BD642" t="s">
        <v>355</v>
      </c>
      <c r="BE642">
        <v>2</v>
      </c>
      <c r="BF642" t="b">
        <v>1</v>
      </c>
      <c r="BG642">
        <v>1656183349.21429</v>
      </c>
      <c r="BH642">
        <v>946.067821428572</v>
      </c>
      <c r="BI642">
        <v>1007.90717857143</v>
      </c>
      <c r="BJ642">
        <v>24.383125</v>
      </c>
      <c r="BK642">
        <v>21.0224964285714</v>
      </c>
      <c r="BL642">
        <v>941.561678571429</v>
      </c>
      <c r="BM642">
        <v>24.1388571428571</v>
      </c>
      <c r="BN642">
        <v>499.996857142857</v>
      </c>
      <c r="BO642">
        <v>76.2992142857143</v>
      </c>
      <c r="BP642">
        <v>0.0999870535714286</v>
      </c>
      <c r="BQ642">
        <v>27.7650428571429</v>
      </c>
      <c r="BR642">
        <v>28.3813785714286</v>
      </c>
      <c r="BS642">
        <v>999.9</v>
      </c>
      <c r="BT642">
        <v>0</v>
      </c>
      <c r="BU642">
        <v>0</v>
      </c>
      <c r="BV642">
        <v>10001.8714285714</v>
      </c>
      <c r="BW642">
        <v>0</v>
      </c>
      <c r="BX642">
        <v>1007.57717857143</v>
      </c>
      <c r="BY642">
        <v>-61.8396107142857</v>
      </c>
      <c r="BZ642">
        <v>969.712428571429</v>
      </c>
      <c r="CA642">
        <v>1029.55214285714</v>
      </c>
      <c r="CB642">
        <v>3.3606275</v>
      </c>
      <c r="CC642">
        <v>1007.90717857143</v>
      </c>
      <c r="CD642">
        <v>21.0224964285714</v>
      </c>
      <c r="CE642">
        <v>1.86041357142857</v>
      </c>
      <c r="CF642">
        <v>1.60400035714286</v>
      </c>
      <c r="CG642">
        <v>16.3038464285714</v>
      </c>
      <c r="CH642">
        <v>13.9972785714286</v>
      </c>
      <c r="CI642">
        <v>1999.99535714286</v>
      </c>
      <c r="CJ642">
        <v>0.979994142857143</v>
      </c>
      <c r="CK642">
        <v>0.0200053892857143</v>
      </c>
      <c r="CL642">
        <v>0</v>
      </c>
      <c r="CM642">
        <v>2.53125357142857</v>
      </c>
      <c r="CN642">
        <v>0</v>
      </c>
      <c r="CO642">
        <v>6257.71857142857</v>
      </c>
      <c r="CP642">
        <v>16705.3392857143</v>
      </c>
      <c r="CQ642">
        <v>47.8143214285714</v>
      </c>
      <c r="CR642">
        <v>49.9797142857143</v>
      </c>
      <c r="CS642">
        <v>48.8882142857143</v>
      </c>
      <c r="CT642">
        <v>48.0376428571429</v>
      </c>
      <c r="CU642">
        <v>47.22075</v>
      </c>
      <c r="CV642">
        <v>1959.98535714286</v>
      </c>
      <c r="CW642">
        <v>40.01</v>
      </c>
      <c r="CX642">
        <v>0</v>
      </c>
      <c r="CY642">
        <v>1656183356.4</v>
      </c>
      <c r="CZ642">
        <v>0</v>
      </c>
      <c r="DA642">
        <v>1656181403.6</v>
      </c>
      <c r="DB642" t="s">
        <v>1498</v>
      </c>
      <c r="DC642">
        <v>1656181403.6</v>
      </c>
      <c r="DD642">
        <v>1656181398.1</v>
      </c>
      <c r="DE642">
        <v>1</v>
      </c>
      <c r="DF642">
        <v>2.342</v>
      </c>
      <c r="DG642">
        <v>0.193</v>
      </c>
      <c r="DH642">
        <v>3.724</v>
      </c>
      <c r="DI642">
        <v>0.244</v>
      </c>
      <c r="DJ642">
        <v>420</v>
      </c>
      <c r="DK642">
        <v>22</v>
      </c>
      <c r="DL642">
        <v>0.28</v>
      </c>
      <c r="DM642">
        <v>0.02</v>
      </c>
      <c r="DN642">
        <v>-61.753615</v>
      </c>
      <c r="DO642">
        <v>-0.818361726078596</v>
      </c>
      <c r="DP642">
        <v>0.207101186078207</v>
      </c>
      <c r="DQ642">
        <v>0</v>
      </c>
      <c r="DR642">
        <v>3.3829515</v>
      </c>
      <c r="DS642">
        <v>-0.420063264540342</v>
      </c>
      <c r="DT642">
        <v>0.0422865413311375</v>
      </c>
      <c r="DU642">
        <v>0</v>
      </c>
      <c r="DV642">
        <v>0</v>
      </c>
      <c r="DW642">
        <v>2</v>
      </c>
      <c r="DX642" t="s">
        <v>357</v>
      </c>
      <c r="DY642">
        <v>2.78335</v>
      </c>
      <c r="DZ642">
        <v>2.71639</v>
      </c>
      <c r="EA642">
        <v>0.136142</v>
      </c>
      <c r="EB642">
        <v>0.141803</v>
      </c>
      <c r="EC642">
        <v>0.08636</v>
      </c>
      <c r="ED642">
        <v>0.0777436</v>
      </c>
      <c r="EE642">
        <v>23871.7</v>
      </c>
      <c r="EF642">
        <v>20649.9</v>
      </c>
      <c r="EG642">
        <v>24783.9</v>
      </c>
      <c r="EH642">
        <v>23476.5</v>
      </c>
      <c r="EI642">
        <v>38764.3</v>
      </c>
      <c r="EJ642">
        <v>35900.4</v>
      </c>
      <c r="EK642">
        <v>44932.7</v>
      </c>
      <c r="EL642">
        <v>41964.7</v>
      </c>
      <c r="EM642">
        <v>1.50625</v>
      </c>
      <c r="EN642">
        <v>2.0316</v>
      </c>
      <c r="EO642">
        <v>-0.0129975</v>
      </c>
      <c r="EP642">
        <v>0</v>
      </c>
      <c r="EQ642">
        <v>28.5737</v>
      </c>
      <c r="ER642">
        <v>999.9</v>
      </c>
      <c r="ES642">
        <v>21.45</v>
      </c>
      <c r="ET642">
        <v>43.94</v>
      </c>
      <c r="EU642">
        <v>25.649</v>
      </c>
      <c r="EV642">
        <v>53.7994</v>
      </c>
      <c r="EW642">
        <v>33.2292</v>
      </c>
      <c r="EX642">
        <v>2</v>
      </c>
      <c r="EY642">
        <v>0.746019</v>
      </c>
      <c r="EZ642">
        <v>5.9573</v>
      </c>
      <c r="FA642">
        <v>20.1427</v>
      </c>
      <c r="FB642">
        <v>5.23331</v>
      </c>
      <c r="FC642">
        <v>11.9935</v>
      </c>
      <c r="FD642">
        <v>4.955</v>
      </c>
      <c r="FE642">
        <v>3.3039</v>
      </c>
      <c r="FF642">
        <v>9999</v>
      </c>
      <c r="FG642">
        <v>314.6</v>
      </c>
      <c r="FH642">
        <v>4038</v>
      </c>
      <c r="FI642">
        <v>9999</v>
      </c>
      <c r="FJ642">
        <v>1.86813</v>
      </c>
      <c r="FK642">
        <v>1.86395</v>
      </c>
      <c r="FL642">
        <v>1.87125</v>
      </c>
      <c r="FM642">
        <v>1.8625</v>
      </c>
      <c r="FN642">
        <v>1.86186</v>
      </c>
      <c r="FO642">
        <v>1.86815</v>
      </c>
      <c r="FP642">
        <v>1.85835</v>
      </c>
      <c r="FQ642">
        <v>1.86447</v>
      </c>
      <c r="FR642">
        <v>5</v>
      </c>
      <c r="FS642">
        <v>0</v>
      </c>
      <c r="FT642">
        <v>0</v>
      </c>
      <c r="FU642">
        <v>0</v>
      </c>
      <c r="FV642" t="s">
        <v>358</v>
      </c>
      <c r="FW642" t="s">
        <v>359</v>
      </c>
      <c r="FX642" t="s">
        <v>360</v>
      </c>
      <c r="FY642" t="s">
        <v>360</v>
      </c>
      <c r="FZ642" t="s">
        <v>360</v>
      </c>
      <c r="GA642" t="s">
        <v>360</v>
      </c>
      <c r="GB642">
        <v>0</v>
      </c>
      <c r="GC642">
        <v>100</v>
      </c>
      <c r="GD642">
        <v>100</v>
      </c>
      <c r="GE642">
        <v>4.544</v>
      </c>
      <c r="GF642">
        <v>0.2442</v>
      </c>
      <c r="GG642">
        <v>2.73719946232396</v>
      </c>
      <c r="GH642">
        <v>0.00311535208462502</v>
      </c>
      <c r="GI642">
        <v>-2.16445174003142e-06</v>
      </c>
      <c r="GJ642">
        <v>9.0383515404126e-10</v>
      </c>
      <c r="GK642">
        <v>0.244264999999999</v>
      </c>
      <c r="GL642">
        <v>0</v>
      </c>
      <c r="GM642">
        <v>0</v>
      </c>
      <c r="GN642">
        <v>0</v>
      </c>
      <c r="GO642">
        <v>18</v>
      </c>
      <c r="GP642">
        <v>2154</v>
      </c>
      <c r="GQ642">
        <v>2</v>
      </c>
      <c r="GR642">
        <v>17</v>
      </c>
      <c r="GS642">
        <v>32.6</v>
      </c>
      <c r="GT642">
        <v>32.6</v>
      </c>
      <c r="GU642">
        <v>2.76733</v>
      </c>
      <c r="GV642">
        <v>2.41455</v>
      </c>
      <c r="GW642">
        <v>1.99829</v>
      </c>
      <c r="GX642">
        <v>2.65381</v>
      </c>
      <c r="GY642">
        <v>2.09351</v>
      </c>
      <c r="GZ642">
        <v>2.36572</v>
      </c>
      <c r="HA642">
        <v>47.1825</v>
      </c>
      <c r="HB642">
        <v>13.274</v>
      </c>
      <c r="HC642">
        <v>18</v>
      </c>
      <c r="HD642">
        <v>330.172</v>
      </c>
      <c r="HE642">
        <v>670.769</v>
      </c>
      <c r="HF642">
        <v>22.9998</v>
      </c>
      <c r="HG642">
        <v>36.7847</v>
      </c>
      <c r="HH642">
        <v>29.9983</v>
      </c>
      <c r="HI642">
        <v>36.7205</v>
      </c>
      <c r="HJ642">
        <v>36.7229</v>
      </c>
      <c r="HK642">
        <v>55.367</v>
      </c>
      <c r="HL642">
        <v>0</v>
      </c>
      <c r="HM642">
        <v>4.22318</v>
      </c>
      <c r="HN642">
        <v>23</v>
      </c>
      <c r="HO642">
        <v>1059.61</v>
      </c>
      <c r="HP642">
        <v>22.6238</v>
      </c>
      <c r="HQ642">
        <v>95.0016</v>
      </c>
      <c r="HR642">
        <v>98.5889</v>
      </c>
    </row>
    <row r="643" spans="1:226">
      <c r="A643">
        <v>627</v>
      </c>
      <c r="B643">
        <v>1656183362</v>
      </c>
      <c r="C643">
        <v>13565.5</v>
      </c>
      <c r="D643" t="s">
        <v>1619</v>
      </c>
      <c r="E643" t="s">
        <v>1620</v>
      </c>
      <c r="F643">
        <v>5</v>
      </c>
      <c r="G643" t="s">
        <v>1497</v>
      </c>
      <c r="H643" t="s">
        <v>354</v>
      </c>
      <c r="I643">
        <v>1656183354.5</v>
      </c>
      <c r="J643">
        <f>(K643)/1000</f>
        <v>0</v>
      </c>
      <c r="K643">
        <f>IF(BF643, AN643, AH643)</f>
        <v>0</v>
      </c>
      <c r="L643">
        <f>IF(BF643, AI643, AG643)</f>
        <v>0</v>
      </c>
      <c r="M643">
        <f>BH643 - IF(AU643&gt;1, L643*BB643*100.0/(AW643*BV643), 0)</f>
        <v>0</v>
      </c>
      <c r="N643">
        <f>((T643-J643/2)*M643-L643)/(T643+J643/2)</f>
        <v>0</v>
      </c>
      <c r="O643">
        <f>N643*(BO643+BP643)/1000.0</f>
        <v>0</v>
      </c>
      <c r="P643">
        <f>(BH643 - IF(AU643&gt;1, L643*BB643*100.0/(AW643*BV643), 0))*(BO643+BP643)/1000.0</f>
        <v>0</v>
      </c>
      <c r="Q643">
        <f>2.0/((1/S643-1/R643)+SIGN(S643)*SQRT((1/S643-1/R643)*(1/S643-1/R643) + 4*BC643/((BC643+1)*(BC643+1))*(2*1/S643*1/R643-1/R643*1/R643)))</f>
        <v>0</v>
      </c>
      <c r="R643">
        <f>IF(LEFT(BD643,1)&lt;&gt;"0",IF(LEFT(BD643,1)="1",3.0,BE643),$D$5+$E$5*(BV643*BO643/($K$5*1000))+$F$5*(BV643*BO643/($K$5*1000))*MAX(MIN(BB643,$J$5),$I$5)*MAX(MIN(BB643,$J$5),$I$5)+$G$5*MAX(MIN(BB643,$J$5),$I$5)*(BV643*BO643/($K$5*1000))+$H$5*(BV643*BO643/($K$5*1000))*(BV643*BO643/($K$5*1000)))</f>
        <v>0</v>
      </c>
      <c r="S643">
        <f>J643*(1000-(1000*0.61365*exp(17.502*W643/(240.97+W643))/(BO643+BP643)+BJ643)/2)/(1000*0.61365*exp(17.502*W643/(240.97+W643))/(BO643+BP643)-BJ643)</f>
        <v>0</v>
      </c>
      <c r="T643">
        <f>1/((BC643+1)/(Q643/1.6)+1/(R643/1.37)) + BC643/((BC643+1)/(Q643/1.6) + BC643/(R643/1.37))</f>
        <v>0</v>
      </c>
      <c r="U643">
        <f>(AX643*BA643)</f>
        <v>0</v>
      </c>
      <c r="V643">
        <f>(BQ643+(U643+2*0.95*5.67E-8*(((BQ643+$B$7)+273)^4-(BQ643+273)^4)-44100*J643)/(1.84*29.3*R643+8*0.95*5.67E-8*(BQ643+273)^3))</f>
        <v>0</v>
      </c>
      <c r="W643">
        <f>($C$7*BR643+$D$7*BS643+$E$7*V643)</f>
        <v>0</v>
      </c>
      <c r="X643">
        <f>0.61365*exp(17.502*W643/(240.97+W643))</f>
        <v>0</v>
      </c>
      <c r="Y643">
        <f>(Z643/AA643*100)</f>
        <v>0</v>
      </c>
      <c r="Z643">
        <f>BJ643*(BO643+BP643)/1000</f>
        <v>0</v>
      </c>
      <c r="AA643">
        <f>0.61365*exp(17.502*BQ643/(240.97+BQ643))</f>
        <v>0</v>
      </c>
      <c r="AB643">
        <f>(X643-BJ643*(BO643+BP643)/1000)</f>
        <v>0</v>
      </c>
      <c r="AC643">
        <f>(-J643*44100)</f>
        <v>0</v>
      </c>
      <c r="AD643">
        <f>2*29.3*R643*0.92*(BQ643-W643)</f>
        <v>0</v>
      </c>
      <c r="AE643">
        <f>2*0.95*5.67E-8*(((BQ643+$B$7)+273)^4-(W643+273)^4)</f>
        <v>0</v>
      </c>
      <c r="AF643">
        <f>U643+AE643+AC643+AD643</f>
        <v>0</v>
      </c>
      <c r="AG643">
        <f>BN643*AU643*(BI643-BH643*(1000-AU643*BK643)/(1000-AU643*BJ643))/(100*BB643)</f>
        <v>0</v>
      </c>
      <c r="AH643">
        <f>1000*BN643*AU643*(BJ643-BK643)/(100*BB643*(1000-AU643*BJ643))</f>
        <v>0</v>
      </c>
      <c r="AI643">
        <f>(AJ643 - AK643 - BO643*1E3/(8.314*(BQ643+273.15)) * AM643/BN643 * AL643) * BN643/(100*BB643) * (1000 - BK643)/1000</f>
        <v>0</v>
      </c>
      <c r="AJ643">
        <v>1061.49654220924</v>
      </c>
      <c r="AK643">
        <v>1011.05263636364</v>
      </c>
      <c r="AL643">
        <v>3.36792904255992</v>
      </c>
      <c r="AM643">
        <v>66.950256890022</v>
      </c>
      <c r="AN643">
        <f>(AP643 - AO643 + BO643*1E3/(8.314*(BQ643+273.15)) * AR643/BN643 * AQ643) * BN643/(100*BB643) * 1000/(1000 - AP643)</f>
        <v>0</v>
      </c>
      <c r="AO643">
        <v>21.0852863845943</v>
      </c>
      <c r="AP643">
        <v>24.3820993006993</v>
      </c>
      <c r="AQ643">
        <v>-0.000177891697475658</v>
      </c>
      <c r="AR643">
        <v>78.8929793979058</v>
      </c>
      <c r="AS643">
        <v>98</v>
      </c>
      <c r="AT643">
        <v>20</v>
      </c>
      <c r="AU643">
        <f>IF(AS643*$H$13&gt;=AW643,1.0,(AW643/(AW643-AS643*$H$13)))</f>
        <v>0</v>
      </c>
      <c r="AV643">
        <f>(AU643-1)*100</f>
        <v>0</v>
      </c>
      <c r="AW643">
        <f>MAX(0,($B$13+$C$13*BV643)/(1+$D$13*BV643)*BO643/(BQ643+273)*$E$13)</f>
        <v>0</v>
      </c>
      <c r="AX643">
        <f>$B$11*BW643+$C$11*BX643+$F$11*CI643*(1-CL643)</f>
        <v>0</v>
      </c>
      <c r="AY643">
        <f>AX643*AZ643</f>
        <v>0</v>
      </c>
      <c r="AZ643">
        <f>($B$11*$D$9+$C$11*$D$9+$F$11*((CV643+CN643)/MAX(CV643+CN643+CW643, 0.1)*$I$9+CW643/MAX(CV643+CN643+CW643, 0.1)*$J$9))/($B$11+$C$11+$F$11)</f>
        <v>0</v>
      </c>
      <c r="BA643">
        <f>($B$11*$K$9+$C$11*$K$9+$F$11*((CV643+CN643)/MAX(CV643+CN643+CW643, 0.1)*$P$9+CW643/MAX(CV643+CN643+CW643, 0.1)*$Q$9))/($B$11+$C$11+$F$11)</f>
        <v>0</v>
      </c>
      <c r="BB643">
        <v>2.18</v>
      </c>
      <c r="BC643">
        <v>0.5</v>
      </c>
      <c r="BD643" t="s">
        <v>355</v>
      </c>
      <c r="BE643">
        <v>2</v>
      </c>
      <c r="BF643" t="b">
        <v>1</v>
      </c>
      <c r="BG643">
        <v>1656183354.5</v>
      </c>
      <c r="BH643">
        <v>963.442925925926</v>
      </c>
      <c r="BI643">
        <v>1025.37925925926</v>
      </c>
      <c r="BJ643">
        <v>24.3830444444444</v>
      </c>
      <c r="BK643">
        <v>21.0622740740741</v>
      </c>
      <c r="BL643">
        <v>958.911666666667</v>
      </c>
      <c r="BM643">
        <v>24.1387703703704</v>
      </c>
      <c r="BN643">
        <v>499.962444444444</v>
      </c>
      <c r="BO643">
        <v>76.299537037037</v>
      </c>
      <c r="BP643">
        <v>0.0999357666666667</v>
      </c>
      <c r="BQ643">
        <v>27.7587777777778</v>
      </c>
      <c r="BR643">
        <v>28.3715592592593</v>
      </c>
      <c r="BS643">
        <v>999.9</v>
      </c>
      <c r="BT643">
        <v>0</v>
      </c>
      <c r="BU643">
        <v>0</v>
      </c>
      <c r="BV643">
        <v>10006.1674074074</v>
      </c>
      <c r="BW643">
        <v>0</v>
      </c>
      <c r="BX643">
        <v>1019.86333333333</v>
      </c>
      <c r="BY643">
        <v>-61.9362888888889</v>
      </c>
      <c r="BZ643">
        <v>987.522111111111</v>
      </c>
      <c r="CA643">
        <v>1047.44185185185</v>
      </c>
      <c r="CB643">
        <v>3.32076703703704</v>
      </c>
      <c r="CC643">
        <v>1025.37925925926</v>
      </c>
      <c r="CD643">
        <v>21.0622740740741</v>
      </c>
      <c r="CE643">
        <v>1.86041444444444</v>
      </c>
      <c r="CF643">
        <v>1.60704185185185</v>
      </c>
      <c r="CG643">
        <v>16.3038592592593</v>
      </c>
      <c r="CH643">
        <v>14.0264814814815</v>
      </c>
      <c r="CI643">
        <v>2000.00333333333</v>
      </c>
      <c r="CJ643">
        <v>0.979994</v>
      </c>
      <c r="CK643">
        <v>0.0200055</v>
      </c>
      <c r="CL643">
        <v>0</v>
      </c>
      <c r="CM643">
        <v>2.50889259259259</v>
      </c>
      <c r="CN643">
        <v>0</v>
      </c>
      <c r="CO643">
        <v>6252.22518518519</v>
      </c>
      <c r="CP643">
        <v>16705.4148148148</v>
      </c>
      <c r="CQ643">
        <v>47.789037037037</v>
      </c>
      <c r="CR643">
        <v>49.9510740740741</v>
      </c>
      <c r="CS643">
        <v>48.8493333333333</v>
      </c>
      <c r="CT643">
        <v>48.0160740740741</v>
      </c>
      <c r="CU643">
        <v>47.1986666666667</v>
      </c>
      <c r="CV643">
        <v>1959.99333333333</v>
      </c>
      <c r="CW643">
        <v>40.01</v>
      </c>
      <c r="CX643">
        <v>0</v>
      </c>
      <c r="CY643">
        <v>1656183361.2</v>
      </c>
      <c r="CZ643">
        <v>0</v>
      </c>
      <c r="DA643">
        <v>1656181403.6</v>
      </c>
      <c r="DB643" t="s">
        <v>1498</v>
      </c>
      <c r="DC643">
        <v>1656181403.6</v>
      </c>
      <c r="DD643">
        <v>1656181398.1</v>
      </c>
      <c r="DE643">
        <v>1</v>
      </c>
      <c r="DF643">
        <v>2.342</v>
      </c>
      <c r="DG643">
        <v>0.193</v>
      </c>
      <c r="DH643">
        <v>3.724</v>
      </c>
      <c r="DI643">
        <v>0.244</v>
      </c>
      <c r="DJ643">
        <v>420</v>
      </c>
      <c r="DK643">
        <v>22</v>
      </c>
      <c r="DL643">
        <v>0.28</v>
      </c>
      <c r="DM643">
        <v>0.02</v>
      </c>
      <c r="DN643">
        <v>-61.8967525</v>
      </c>
      <c r="DO643">
        <v>-0.624489681050452</v>
      </c>
      <c r="DP643">
        <v>0.194438971129118</v>
      </c>
      <c r="DQ643">
        <v>0</v>
      </c>
      <c r="DR643">
        <v>3.34721725</v>
      </c>
      <c r="DS643">
        <v>-0.426643339587249</v>
      </c>
      <c r="DT643">
        <v>0.0434712736751236</v>
      </c>
      <c r="DU643">
        <v>0</v>
      </c>
      <c r="DV643">
        <v>0</v>
      </c>
      <c r="DW643">
        <v>2</v>
      </c>
      <c r="DX643" t="s">
        <v>357</v>
      </c>
      <c r="DY643">
        <v>2.78362</v>
      </c>
      <c r="DZ643">
        <v>2.71653</v>
      </c>
      <c r="EA643">
        <v>0.137644</v>
      </c>
      <c r="EB643">
        <v>0.143285</v>
      </c>
      <c r="EC643">
        <v>0.0863674</v>
      </c>
      <c r="ED643">
        <v>0.0778787</v>
      </c>
      <c r="EE643">
        <v>23831.9</v>
      </c>
      <c r="EF643">
        <v>20615</v>
      </c>
      <c r="EG643">
        <v>24785.7</v>
      </c>
      <c r="EH643">
        <v>23477.4</v>
      </c>
      <c r="EI643">
        <v>38766</v>
      </c>
      <c r="EJ643">
        <v>35896.8</v>
      </c>
      <c r="EK643">
        <v>44935</v>
      </c>
      <c r="EL643">
        <v>41966.5</v>
      </c>
      <c r="EM643">
        <v>1.5053</v>
      </c>
      <c r="EN643">
        <v>2.03207</v>
      </c>
      <c r="EO643">
        <v>-0.0117719</v>
      </c>
      <c r="EP643">
        <v>0</v>
      </c>
      <c r="EQ643">
        <v>28.5529</v>
      </c>
      <c r="ER643">
        <v>999.9</v>
      </c>
      <c r="ES643">
        <v>21.475</v>
      </c>
      <c r="ET643">
        <v>43.93</v>
      </c>
      <c r="EU643">
        <v>25.664</v>
      </c>
      <c r="EV643">
        <v>53.4194</v>
      </c>
      <c r="EW643">
        <v>33.1971</v>
      </c>
      <c r="EX643">
        <v>2</v>
      </c>
      <c r="EY643">
        <v>0.744108</v>
      </c>
      <c r="EZ643">
        <v>5.95631</v>
      </c>
      <c r="FA643">
        <v>20.1428</v>
      </c>
      <c r="FB643">
        <v>5.23331</v>
      </c>
      <c r="FC643">
        <v>11.9945</v>
      </c>
      <c r="FD643">
        <v>4.95515</v>
      </c>
      <c r="FE643">
        <v>3.3039</v>
      </c>
      <c r="FF643">
        <v>9999</v>
      </c>
      <c r="FG643">
        <v>314.6</v>
      </c>
      <c r="FH643">
        <v>4038</v>
      </c>
      <c r="FI643">
        <v>9999</v>
      </c>
      <c r="FJ643">
        <v>1.86812</v>
      </c>
      <c r="FK643">
        <v>1.86397</v>
      </c>
      <c r="FL643">
        <v>1.87125</v>
      </c>
      <c r="FM643">
        <v>1.86252</v>
      </c>
      <c r="FN643">
        <v>1.86188</v>
      </c>
      <c r="FO643">
        <v>1.86815</v>
      </c>
      <c r="FP643">
        <v>1.85836</v>
      </c>
      <c r="FQ643">
        <v>1.86447</v>
      </c>
      <c r="FR643">
        <v>5</v>
      </c>
      <c r="FS643">
        <v>0</v>
      </c>
      <c r="FT643">
        <v>0</v>
      </c>
      <c r="FU643">
        <v>0</v>
      </c>
      <c r="FV643" t="s">
        <v>358</v>
      </c>
      <c r="FW643" t="s">
        <v>359</v>
      </c>
      <c r="FX643" t="s">
        <v>360</v>
      </c>
      <c r="FY643" t="s">
        <v>360</v>
      </c>
      <c r="FZ643" t="s">
        <v>360</v>
      </c>
      <c r="GA643" t="s">
        <v>360</v>
      </c>
      <c r="GB643">
        <v>0</v>
      </c>
      <c r="GC643">
        <v>100</v>
      </c>
      <c r="GD643">
        <v>100</v>
      </c>
      <c r="GE643">
        <v>4.568</v>
      </c>
      <c r="GF643">
        <v>0.2442</v>
      </c>
      <c r="GG643">
        <v>2.73719946232396</v>
      </c>
      <c r="GH643">
        <v>0.00311535208462502</v>
      </c>
      <c r="GI643">
        <v>-2.16445174003142e-06</v>
      </c>
      <c r="GJ643">
        <v>9.0383515404126e-10</v>
      </c>
      <c r="GK643">
        <v>0.244264999999999</v>
      </c>
      <c r="GL643">
        <v>0</v>
      </c>
      <c r="GM643">
        <v>0</v>
      </c>
      <c r="GN643">
        <v>0</v>
      </c>
      <c r="GO643">
        <v>18</v>
      </c>
      <c r="GP643">
        <v>2154</v>
      </c>
      <c r="GQ643">
        <v>2</v>
      </c>
      <c r="GR643">
        <v>17</v>
      </c>
      <c r="GS643">
        <v>32.6</v>
      </c>
      <c r="GT643">
        <v>32.7</v>
      </c>
      <c r="GU643">
        <v>2.80396</v>
      </c>
      <c r="GV643">
        <v>2.42065</v>
      </c>
      <c r="GW643">
        <v>1.99829</v>
      </c>
      <c r="GX643">
        <v>2.65381</v>
      </c>
      <c r="GY643">
        <v>2.09351</v>
      </c>
      <c r="GZ643">
        <v>2.34741</v>
      </c>
      <c r="HA643">
        <v>47.1527</v>
      </c>
      <c r="HB643">
        <v>13.2652</v>
      </c>
      <c r="HC643">
        <v>18</v>
      </c>
      <c r="HD643">
        <v>329.615</v>
      </c>
      <c r="HE643">
        <v>670.992</v>
      </c>
      <c r="HF643">
        <v>22.9997</v>
      </c>
      <c r="HG643">
        <v>36.7623</v>
      </c>
      <c r="HH643">
        <v>29.9983</v>
      </c>
      <c r="HI643">
        <v>36.7008</v>
      </c>
      <c r="HJ643">
        <v>36.7041</v>
      </c>
      <c r="HK643">
        <v>56.0941</v>
      </c>
      <c r="HL643">
        <v>0</v>
      </c>
      <c r="HM643">
        <v>4.5937</v>
      </c>
      <c r="HN643">
        <v>23</v>
      </c>
      <c r="HO643">
        <v>1073.11</v>
      </c>
      <c r="HP643">
        <v>22.6547</v>
      </c>
      <c r="HQ643">
        <v>95.0073</v>
      </c>
      <c r="HR643">
        <v>98.5931</v>
      </c>
    </row>
    <row r="644" spans="1:226">
      <c r="A644">
        <v>628</v>
      </c>
      <c r="B644">
        <v>1656183367</v>
      </c>
      <c r="C644">
        <v>13570.5</v>
      </c>
      <c r="D644" t="s">
        <v>1621</v>
      </c>
      <c r="E644" t="s">
        <v>1622</v>
      </c>
      <c r="F644">
        <v>5</v>
      </c>
      <c r="G644" t="s">
        <v>1497</v>
      </c>
      <c r="H644" t="s">
        <v>354</v>
      </c>
      <c r="I644">
        <v>1656183359.21429</v>
      </c>
      <c r="J644">
        <f>(K644)/1000</f>
        <v>0</v>
      </c>
      <c r="K644">
        <f>IF(BF644, AN644, AH644)</f>
        <v>0</v>
      </c>
      <c r="L644">
        <f>IF(BF644, AI644, AG644)</f>
        <v>0</v>
      </c>
      <c r="M644">
        <f>BH644 - IF(AU644&gt;1, L644*BB644*100.0/(AW644*BV644), 0)</f>
        <v>0</v>
      </c>
      <c r="N644">
        <f>((T644-J644/2)*M644-L644)/(T644+J644/2)</f>
        <v>0</v>
      </c>
      <c r="O644">
        <f>N644*(BO644+BP644)/1000.0</f>
        <v>0</v>
      </c>
      <c r="P644">
        <f>(BH644 - IF(AU644&gt;1, L644*BB644*100.0/(AW644*BV644), 0))*(BO644+BP644)/1000.0</f>
        <v>0</v>
      </c>
      <c r="Q644">
        <f>2.0/((1/S644-1/R644)+SIGN(S644)*SQRT((1/S644-1/R644)*(1/S644-1/R644) + 4*BC644/((BC644+1)*(BC644+1))*(2*1/S644*1/R644-1/R644*1/R644)))</f>
        <v>0</v>
      </c>
      <c r="R644">
        <f>IF(LEFT(BD644,1)&lt;&gt;"0",IF(LEFT(BD644,1)="1",3.0,BE644),$D$5+$E$5*(BV644*BO644/($K$5*1000))+$F$5*(BV644*BO644/($K$5*1000))*MAX(MIN(BB644,$J$5),$I$5)*MAX(MIN(BB644,$J$5),$I$5)+$G$5*MAX(MIN(BB644,$J$5),$I$5)*(BV644*BO644/($K$5*1000))+$H$5*(BV644*BO644/($K$5*1000))*(BV644*BO644/($K$5*1000)))</f>
        <v>0</v>
      </c>
      <c r="S644">
        <f>J644*(1000-(1000*0.61365*exp(17.502*W644/(240.97+W644))/(BO644+BP644)+BJ644)/2)/(1000*0.61365*exp(17.502*W644/(240.97+W644))/(BO644+BP644)-BJ644)</f>
        <v>0</v>
      </c>
      <c r="T644">
        <f>1/((BC644+1)/(Q644/1.6)+1/(R644/1.37)) + BC644/((BC644+1)/(Q644/1.6) + BC644/(R644/1.37))</f>
        <v>0</v>
      </c>
      <c r="U644">
        <f>(AX644*BA644)</f>
        <v>0</v>
      </c>
      <c r="V644">
        <f>(BQ644+(U644+2*0.95*5.67E-8*(((BQ644+$B$7)+273)^4-(BQ644+273)^4)-44100*J644)/(1.84*29.3*R644+8*0.95*5.67E-8*(BQ644+273)^3))</f>
        <v>0</v>
      </c>
      <c r="W644">
        <f>($C$7*BR644+$D$7*BS644+$E$7*V644)</f>
        <v>0</v>
      </c>
      <c r="X644">
        <f>0.61365*exp(17.502*W644/(240.97+W644))</f>
        <v>0</v>
      </c>
      <c r="Y644">
        <f>(Z644/AA644*100)</f>
        <v>0</v>
      </c>
      <c r="Z644">
        <f>BJ644*(BO644+BP644)/1000</f>
        <v>0</v>
      </c>
      <c r="AA644">
        <f>0.61365*exp(17.502*BQ644/(240.97+BQ644))</f>
        <v>0</v>
      </c>
      <c r="AB644">
        <f>(X644-BJ644*(BO644+BP644)/1000)</f>
        <v>0</v>
      </c>
      <c r="AC644">
        <f>(-J644*44100)</f>
        <v>0</v>
      </c>
      <c r="AD644">
        <f>2*29.3*R644*0.92*(BQ644-W644)</f>
        <v>0</v>
      </c>
      <c r="AE644">
        <f>2*0.95*5.67E-8*(((BQ644+$B$7)+273)^4-(W644+273)^4)</f>
        <v>0</v>
      </c>
      <c r="AF644">
        <f>U644+AE644+AC644+AD644</f>
        <v>0</v>
      </c>
      <c r="AG644">
        <f>BN644*AU644*(BI644-BH644*(1000-AU644*BK644)/(1000-AU644*BJ644))/(100*BB644)</f>
        <v>0</v>
      </c>
      <c r="AH644">
        <f>1000*BN644*AU644*(BJ644-BK644)/(100*BB644*(1000-AU644*BJ644))</f>
        <v>0</v>
      </c>
      <c r="AI644">
        <f>(AJ644 - AK644 - BO644*1E3/(8.314*(BQ644+273.15)) * AM644/BN644 * AL644) * BN644/(100*BB644) * (1000 - BK644)/1000</f>
        <v>0</v>
      </c>
      <c r="AJ644">
        <v>1078.82093583929</v>
      </c>
      <c r="AK644">
        <v>1028.05315151515</v>
      </c>
      <c r="AL644">
        <v>3.39532090083568</v>
      </c>
      <c r="AM644">
        <v>66.950256890022</v>
      </c>
      <c r="AN644">
        <f>(AP644 - AO644 + BO644*1E3/(8.314*(BQ644+273.15)) * AR644/BN644 * AQ644) * BN644/(100*BB644) * 1000/(1000 - AP644)</f>
        <v>0</v>
      </c>
      <c r="AO644">
        <v>21.116390578549</v>
      </c>
      <c r="AP644">
        <v>24.385679020979</v>
      </c>
      <c r="AQ644">
        <v>0.000106855320477355</v>
      </c>
      <c r="AR644">
        <v>78.8929793979058</v>
      </c>
      <c r="AS644">
        <v>98</v>
      </c>
      <c r="AT644">
        <v>20</v>
      </c>
      <c r="AU644">
        <f>IF(AS644*$H$13&gt;=AW644,1.0,(AW644/(AW644-AS644*$H$13)))</f>
        <v>0</v>
      </c>
      <c r="AV644">
        <f>(AU644-1)*100</f>
        <v>0</v>
      </c>
      <c r="AW644">
        <f>MAX(0,($B$13+$C$13*BV644)/(1+$D$13*BV644)*BO644/(BQ644+273)*$E$13)</f>
        <v>0</v>
      </c>
      <c r="AX644">
        <f>$B$11*BW644+$C$11*BX644+$F$11*CI644*(1-CL644)</f>
        <v>0</v>
      </c>
      <c r="AY644">
        <f>AX644*AZ644</f>
        <v>0</v>
      </c>
      <c r="AZ644">
        <f>($B$11*$D$9+$C$11*$D$9+$F$11*((CV644+CN644)/MAX(CV644+CN644+CW644, 0.1)*$I$9+CW644/MAX(CV644+CN644+CW644, 0.1)*$J$9))/($B$11+$C$11+$F$11)</f>
        <v>0</v>
      </c>
      <c r="BA644">
        <f>($B$11*$K$9+$C$11*$K$9+$F$11*((CV644+CN644)/MAX(CV644+CN644+CW644, 0.1)*$P$9+CW644/MAX(CV644+CN644+CW644, 0.1)*$Q$9))/($B$11+$C$11+$F$11)</f>
        <v>0</v>
      </c>
      <c r="BB644">
        <v>2.18</v>
      </c>
      <c r="BC644">
        <v>0.5</v>
      </c>
      <c r="BD644" t="s">
        <v>355</v>
      </c>
      <c r="BE644">
        <v>2</v>
      </c>
      <c r="BF644" t="b">
        <v>1</v>
      </c>
      <c r="BG644">
        <v>1656183359.21429</v>
      </c>
      <c r="BH644">
        <v>978.964892857143</v>
      </c>
      <c r="BI644">
        <v>1041.105</v>
      </c>
      <c r="BJ644">
        <v>24.3837392857143</v>
      </c>
      <c r="BK644">
        <v>21.0908642857143</v>
      </c>
      <c r="BL644">
        <v>974.410785714286</v>
      </c>
      <c r="BM644">
        <v>24.1394642857143</v>
      </c>
      <c r="BN644">
        <v>499.97525</v>
      </c>
      <c r="BO644">
        <v>76.2992392857143</v>
      </c>
      <c r="BP644">
        <v>0.0999461964285714</v>
      </c>
      <c r="BQ644">
        <v>27.755</v>
      </c>
      <c r="BR644">
        <v>28.3651357142857</v>
      </c>
      <c r="BS644">
        <v>999.9</v>
      </c>
      <c r="BT644">
        <v>0</v>
      </c>
      <c r="BU644">
        <v>0</v>
      </c>
      <c r="BV644">
        <v>10010.2971428571</v>
      </c>
      <c r="BW644">
        <v>0</v>
      </c>
      <c r="BX644">
        <v>1051.56357142857</v>
      </c>
      <c r="BY644">
        <v>-62.1401214285714</v>
      </c>
      <c r="BZ644">
        <v>1003.433</v>
      </c>
      <c r="CA644">
        <v>1063.53678571429</v>
      </c>
      <c r="CB644">
        <v>3.29287107142857</v>
      </c>
      <c r="CC644">
        <v>1041.105</v>
      </c>
      <c r="CD644">
        <v>21.0908642857143</v>
      </c>
      <c r="CE644">
        <v>1.86046</v>
      </c>
      <c r="CF644">
        <v>1.60921642857143</v>
      </c>
      <c r="CG644">
        <v>16.3042428571429</v>
      </c>
      <c r="CH644">
        <v>14.047325</v>
      </c>
      <c r="CI644">
        <v>2000.025</v>
      </c>
      <c r="CJ644">
        <v>0.979994</v>
      </c>
      <c r="CK644">
        <v>0.0200055</v>
      </c>
      <c r="CL644">
        <v>0</v>
      </c>
      <c r="CM644">
        <v>2.53902857142857</v>
      </c>
      <c r="CN644">
        <v>0</v>
      </c>
      <c r="CO644">
        <v>6254.50678571429</v>
      </c>
      <c r="CP644">
        <v>16705.5892857143</v>
      </c>
      <c r="CQ644">
        <v>47.7699285714286</v>
      </c>
      <c r="CR644">
        <v>49.9148928571429</v>
      </c>
      <c r="CS644">
        <v>48.83</v>
      </c>
      <c r="CT644">
        <v>47.982</v>
      </c>
      <c r="CU644">
        <v>47.1781428571428</v>
      </c>
      <c r="CV644">
        <v>1960.015</v>
      </c>
      <c r="CW644">
        <v>40.01</v>
      </c>
      <c r="CX644">
        <v>0</v>
      </c>
      <c r="CY644">
        <v>1656183366.6</v>
      </c>
      <c r="CZ644">
        <v>0</v>
      </c>
      <c r="DA644">
        <v>1656181403.6</v>
      </c>
      <c r="DB644" t="s">
        <v>1498</v>
      </c>
      <c r="DC644">
        <v>1656181403.6</v>
      </c>
      <c r="DD644">
        <v>1656181398.1</v>
      </c>
      <c r="DE644">
        <v>1</v>
      </c>
      <c r="DF644">
        <v>2.342</v>
      </c>
      <c r="DG644">
        <v>0.193</v>
      </c>
      <c r="DH644">
        <v>3.724</v>
      </c>
      <c r="DI644">
        <v>0.244</v>
      </c>
      <c r="DJ644">
        <v>420</v>
      </c>
      <c r="DK644">
        <v>22</v>
      </c>
      <c r="DL644">
        <v>0.28</v>
      </c>
      <c r="DM644">
        <v>0.02</v>
      </c>
      <c r="DN644">
        <v>-62.05452</v>
      </c>
      <c r="DO644">
        <v>-2.89799549718571</v>
      </c>
      <c r="DP644">
        <v>0.307095964805792</v>
      </c>
      <c r="DQ644">
        <v>0</v>
      </c>
      <c r="DR644">
        <v>3.30785125</v>
      </c>
      <c r="DS644">
        <v>-0.375153433395868</v>
      </c>
      <c r="DT644">
        <v>0.0383985063633665</v>
      </c>
      <c r="DU644">
        <v>0</v>
      </c>
      <c r="DV644">
        <v>0</v>
      </c>
      <c r="DW644">
        <v>2</v>
      </c>
      <c r="DX644" t="s">
        <v>357</v>
      </c>
      <c r="DY644">
        <v>2.78401</v>
      </c>
      <c r="DZ644">
        <v>2.7168</v>
      </c>
      <c r="EA644">
        <v>0.139142</v>
      </c>
      <c r="EB644">
        <v>0.144762</v>
      </c>
      <c r="EC644">
        <v>0.0863725</v>
      </c>
      <c r="ED644">
        <v>0.0779074</v>
      </c>
      <c r="EE644">
        <v>23791.9</v>
      </c>
      <c r="EF644">
        <v>20580.6</v>
      </c>
      <c r="EG644">
        <v>24787.1</v>
      </c>
      <c r="EH644">
        <v>23478.6</v>
      </c>
      <c r="EI644">
        <v>38768.2</v>
      </c>
      <c r="EJ644">
        <v>35897.2</v>
      </c>
      <c r="EK644">
        <v>44937.8</v>
      </c>
      <c r="EL644">
        <v>41968.2</v>
      </c>
      <c r="EM644">
        <v>1.50638</v>
      </c>
      <c r="EN644">
        <v>2.03218</v>
      </c>
      <c r="EO644">
        <v>-0.0104681</v>
      </c>
      <c r="EP644">
        <v>0</v>
      </c>
      <c r="EQ644">
        <v>28.5343</v>
      </c>
      <c r="ER644">
        <v>999.9</v>
      </c>
      <c r="ES644">
        <v>21.475</v>
      </c>
      <c r="ET644">
        <v>43.93</v>
      </c>
      <c r="EU644">
        <v>25.6667</v>
      </c>
      <c r="EV644">
        <v>53.4894</v>
      </c>
      <c r="EW644">
        <v>33.2853</v>
      </c>
      <c r="EX644">
        <v>2</v>
      </c>
      <c r="EY644">
        <v>0.742157</v>
      </c>
      <c r="EZ644">
        <v>5.94717</v>
      </c>
      <c r="FA644">
        <v>20.143</v>
      </c>
      <c r="FB644">
        <v>5.23301</v>
      </c>
      <c r="FC644">
        <v>11.9938</v>
      </c>
      <c r="FD644">
        <v>4.95495</v>
      </c>
      <c r="FE644">
        <v>3.30393</v>
      </c>
      <c r="FF644">
        <v>9999</v>
      </c>
      <c r="FG644">
        <v>314.6</v>
      </c>
      <c r="FH644">
        <v>4038.3</v>
      </c>
      <c r="FI644">
        <v>9999</v>
      </c>
      <c r="FJ644">
        <v>1.86813</v>
      </c>
      <c r="FK644">
        <v>1.86397</v>
      </c>
      <c r="FL644">
        <v>1.87128</v>
      </c>
      <c r="FM644">
        <v>1.86251</v>
      </c>
      <c r="FN644">
        <v>1.86187</v>
      </c>
      <c r="FO644">
        <v>1.86813</v>
      </c>
      <c r="FP644">
        <v>1.85834</v>
      </c>
      <c r="FQ644">
        <v>1.86447</v>
      </c>
      <c r="FR644">
        <v>5</v>
      </c>
      <c r="FS644">
        <v>0</v>
      </c>
      <c r="FT644">
        <v>0</v>
      </c>
      <c r="FU644">
        <v>0</v>
      </c>
      <c r="FV644" t="s">
        <v>358</v>
      </c>
      <c r="FW644" t="s">
        <v>359</v>
      </c>
      <c r="FX644" t="s">
        <v>360</v>
      </c>
      <c r="FY644" t="s">
        <v>360</v>
      </c>
      <c r="FZ644" t="s">
        <v>360</v>
      </c>
      <c r="GA644" t="s">
        <v>360</v>
      </c>
      <c r="GB644">
        <v>0</v>
      </c>
      <c r="GC644">
        <v>100</v>
      </c>
      <c r="GD644">
        <v>100</v>
      </c>
      <c r="GE644">
        <v>4.6</v>
      </c>
      <c r="GF644">
        <v>0.2442</v>
      </c>
      <c r="GG644">
        <v>2.73719946232396</v>
      </c>
      <c r="GH644">
        <v>0.00311535208462502</v>
      </c>
      <c r="GI644">
        <v>-2.16445174003142e-06</v>
      </c>
      <c r="GJ644">
        <v>9.0383515404126e-10</v>
      </c>
      <c r="GK644">
        <v>0.244264999999999</v>
      </c>
      <c r="GL644">
        <v>0</v>
      </c>
      <c r="GM644">
        <v>0</v>
      </c>
      <c r="GN644">
        <v>0</v>
      </c>
      <c r="GO644">
        <v>18</v>
      </c>
      <c r="GP644">
        <v>2154</v>
      </c>
      <c r="GQ644">
        <v>2</v>
      </c>
      <c r="GR644">
        <v>17</v>
      </c>
      <c r="GS644">
        <v>32.7</v>
      </c>
      <c r="GT644">
        <v>32.8</v>
      </c>
      <c r="GU644">
        <v>2.83569</v>
      </c>
      <c r="GV644">
        <v>2.3938</v>
      </c>
      <c r="GW644">
        <v>1.99829</v>
      </c>
      <c r="GX644">
        <v>2.65381</v>
      </c>
      <c r="GY644">
        <v>2.09351</v>
      </c>
      <c r="GZ644">
        <v>2.4231</v>
      </c>
      <c r="HA644">
        <v>47.1527</v>
      </c>
      <c r="HB644">
        <v>13.2039</v>
      </c>
      <c r="HC644">
        <v>18</v>
      </c>
      <c r="HD644">
        <v>330.069</v>
      </c>
      <c r="HE644">
        <v>670.886</v>
      </c>
      <c r="HF644">
        <v>22.9986</v>
      </c>
      <c r="HG644">
        <v>36.7404</v>
      </c>
      <c r="HH644">
        <v>29.9982</v>
      </c>
      <c r="HI644">
        <v>36.6833</v>
      </c>
      <c r="HJ644">
        <v>36.6855</v>
      </c>
      <c r="HK644">
        <v>56.7472</v>
      </c>
      <c r="HL644">
        <v>0</v>
      </c>
      <c r="HM644">
        <v>4.98657</v>
      </c>
      <c r="HN644">
        <v>23</v>
      </c>
      <c r="HO644">
        <v>1093.51</v>
      </c>
      <c r="HP644">
        <v>22.7097</v>
      </c>
      <c r="HQ644">
        <v>95.013</v>
      </c>
      <c r="HR644">
        <v>98.5974</v>
      </c>
    </row>
    <row r="645" spans="1:226">
      <c r="A645">
        <v>629</v>
      </c>
      <c r="B645">
        <v>1656183372</v>
      </c>
      <c r="C645">
        <v>13575.5</v>
      </c>
      <c r="D645" t="s">
        <v>1623</v>
      </c>
      <c r="E645" t="s">
        <v>1624</v>
      </c>
      <c r="F645">
        <v>5</v>
      </c>
      <c r="G645" t="s">
        <v>1497</v>
      </c>
      <c r="H645" t="s">
        <v>354</v>
      </c>
      <c r="I645">
        <v>1656183364.5</v>
      </c>
      <c r="J645">
        <f>(K645)/1000</f>
        <v>0</v>
      </c>
      <c r="K645">
        <f>IF(BF645, AN645, AH645)</f>
        <v>0</v>
      </c>
      <c r="L645">
        <f>IF(BF645, AI645, AG645)</f>
        <v>0</v>
      </c>
      <c r="M645">
        <f>BH645 - IF(AU645&gt;1, L645*BB645*100.0/(AW645*BV645), 0)</f>
        <v>0</v>
      </c>
      <c r="N645">
        <f>((T645-J645/2)*M645-L645)/(T645+J645/2)</f>
        <v>0</v>
      </c>
      <c r="O645">
        <f>N645*(BO645+BP645)/1000.0</f>
        <v>0</v>
      </c>
      <c r="P645">
        <f>(BH645 - IF(AU645&gt;1, L645*BB645*100.0/(AW645*BV645), 0))*(BO645+BP645)/1000.0</f>
        <v>0</v>
      </c>
      <c r="Q645">
        <f>2.0/((1/S645-1/R645)+SIGN(S645)*SQRT((1/S645-1/R645)*(1/S645-1/R645) + 4*BC645/((BC645+1)*(BC645+1))*(2*1/S645*1/R645-1/R645*1/R645)))</f>
        <v>0</v>
      </c>
      <c r="R645">
        <f>IF(LEFT(BD645,1)&lt;&gt;"0",IF(LEFT(BD645,1)="1",3.0,BE645),$D$5+$E$5*(BV645*BO645/($K$5*1000))+$F$5*(BV645*BO645/($K$5*1000))*MAX(MIN(BB645,$J$5),$I$5)*MAX(MIN(BB645,$J$5),$I$5)+$G$5*MAX(MIN(BB645,$J$5),$I$5)*(BV645*BO645/($K$5*1000))+$H$5*(BV645*BO645/($K$5*1000))*(BV645*BO645/($K$5*1000)))</f>
        <v>0</v>
      </c>
      <c r="S645">
        <f>J645*(1000-(1000*0.61365*exp(17.502*W645/(240.97+W645))/(BO645+BP645)+BJ645)/2)/(1000*0.61365*exp(17.502*W645/(240.97+W645))/(BO645+BP645)-BJ645)</f>
        <v>0</v>
      </c>
      <c r="T645">
        <f>1/((BC645+1)/(Q645/1.6)+1/(R645/1.37)) + BC645/((BC645+1)/(Q645/1.6) + BC645/(R645/1.37))</f>
        <v>0</v>
      </c>
      <c r="U645">
        <f>(AX645*BA645)</f>
        <v>0</v>
      </c>
      <c r="V645">
        <f>(BQ645+(U645+2*0.95*5.67E-8*(((BQ645+$B$7)+273)^4-(BQ645+273)^4)-44100*J645)/(1.84*29.3*R645+8*0.95*5.67E-8*(BQ645+273)^3))</f>
        <v>0</v>
      </c>
      <c r="W645">
        <f>($C$7*BR645+$D$7*BS645+$E$7*V645)</f>
        <v>0</v>
      </c>
      <c r="X645">
        <f>0.61365*exp(17.502*W645/(240.97+W645))</f>
        <v>0</v>
      </c>
      <c r="Y645">
        <f>(Z645/AA645*100)</f>
        <v>0</v>
      </c>
      <c r="Z645">
        <f>BJ645*(BO645+BP645)/1000</f>
        <v>0</v>
      </c>
      <c r="AA645">
        <f>0.61365*exp(17.502*BQ645/(240.97+BQ645))</f>
        <v>0</v>
      </c>
      <c r="AB645">
        <f>(X645-BJ645*(BO645+BP645)/1000)</f>
        <v>0</v>
      </c>
      <c r="AC645">
        <f>(-J645*44100)</f>
        <v>0</v>
      </c>
      <c r="AD645">
        <f>2*29.3*R645*0.92*(BQ645-W645)</f>
        <v>0</v>
      </c>
      <c r="AE645">
        <f>2*0.95*5.67E-8*(((BQ645+$B$7)+273)^4-(W645+273)^4)</f>
        <v>0</v>
      </c>
      <c r="AF645">
        <f>U645+AE645+AC645+AD645</f>
        <v>0</v>
      </c>
      <c r="AG645">
        <f>BN645*AU645*(BI645-BH645*(1000-AU645*BK645)/(1000-AU645*BJ645))/(100*BB645)</f>
        <v>0</v>
      </c>
      <c r="AH645">
        <f>1000*BN645*AU645*(BJ645-BK645)/(100*BB645*(1000-AU645*BJ645))</f>
        <v>0</v>
      </c>
      <c r="AI645">
        <f>(AJ645 - AK645 - BO645*1E3/(8.314*(BQ645+273.15)) * AM645/BN645 * AL645) * BN645/(100*BB645) * (1000 - BK645)/1000</f>
        <v>0</v>
      </c>
      <c r="AJ645">
        <v>1096.1784796406</v>
      </c>
      <c r="AK645">
        <v>1044.97272727273</v>
      </c>
      <c r="AL645">
        <v>3.39056995789504</v>
      </c>
      <c r="AM645">
        <v>66.950256890022</v>
      </c>
      <c r="AN645">
        <f>(AP645 - AO645 + BO645*1E3/(8.314*(BQ645+273.15)) * AR645/BN645 * AQ645) * BN645/(100*BB645) * 1000/(1000 - AP645)</f>
        <v>0</v>
      </c>
      <c r="AO645">
        <v>21.1190171843911</v>
      </c>
      <c r="AP645">
        <v>24.3736440559441</v>
      </c>
      <c r="AQ645">
        <v>-0.000129366236116534</v>
      </c>
      <c r="AR645">
        <v>78.8929793979058</v>
      </c>
      <c r="AS645">
        <v>98</v>
      </c>
      <c r="AT645">
        <v>20</v>
      </c>
      <c r="AU645">
        <f>IF(AS645*$H$13&gt;=AW645,1.0,(AW645/(AW645-AS645*$H$13)))</f>
        <v>0</v>
      </c>
      <c r="AV645">
        <f>(AU645-1)*100</f>
        <v>0</v>
      </c>
      <c r="AW645">
        <f>MAX(0,($B$13+$C$13*BV645)/(1+$D$13*BV645)*BO645/(BQ645+273)*$E$13)</f>
        <v>0</v>
      </c>
      <c r="AX645">
        <f>$B$11*BW645+$C$11*BX645+$F$11*CI645*(1-CL645)</f>
        <v>0</v>
      </c>
      <c r="AY645">
        <f>AX645*AZ645</f>
        <v>0</v>
      </c>
      <c r="AZ645">
        <f>($B$11*$D$9+$C$11*$D$9+$F$11*((CV645+CN645)/MAX(CV645+CN645+CW645, 0.1)*$I$9+CW645/MAX(CV645+CN645+CW645, 0.1)*$J$9))/($B$11+$C$11+$F$11)</f>
        <v>0</v>
      </c>
      <c r="BA645">
        <f>($B$11*$K$9+$C$11*$K$9+$F$11*((CV645+CN645)/MAX(CV645+CN645+CW645, 0.1)*$P$9+CW645/MAX(CV645+CN645+CW645, 0.1)*$Q$9))/($B$11+$C$11+$F$11)</f>
        <v>0</v>
      </c>
      <c r="BB645">
        <v>2.18</v>
      </c>
      <c r="BC645">
        <v>0.5</v>
      </c>
      <c r="BD645" t="s">
        <v>355</v>
      </c>
      <c r="BE645">
        <v>2</v>
      </c>
      <c r="BF645" t="b">
        <v>1</v>
      </c>
      <c r="BG645">
        <v>1656183364.5</v>
      </c>
      <c r="BH645">
        <v>996.357777777778</v>
      </c>
      <c r="BI645">
        <v>1058.92740740741</v>
      </c>
      <c r="BJ645">
        <v>24.3815037037037</v>
      </c>
      <c r="BK645">
        <v>21.1246555555556</v>
      </c>
      <c r="BL645">
        <v>991.777481481481</v>
      </c>
      <c r="BM645">
        <v>24.137237037037</v>
      </c>
      <c r="BN645">
        <v>499.979</v>
      </c>
      <c r="BO645">
        <v>76.2985814814815</v>
      </c>
      <c r="BP645">
        <v>0.0999442740740741</v>
      </c>
      <c r="BQ645">
        <v>27.7489222222222</v>
      </c>
      <c r="BR645">
        <v>28.3612814814815</v>
      </c>
      <c r="BS645">
        <v>999.9</v>
      </c>
      <c r="BT645">
        <v>0</v>
      </c>
      <c r="BU645">
        <v>0</v>
      </c>
      <c r="BV645">
        <v>10017.7148148148</v>
      </c>
      <c r="BW645">
        <v>0</v>
      </c>
      <c r="BX645">
        <v>1281.2137037037</v>
      </c>
      <c r="BY645">
        <v>-62.5697925925926</v>
      </c>
      <c r="BZ645">
        <v>1021.25818518519</v>
      </c>
      <c r="CA645">
        <v>1081.77962962963</v>
      </c>
      <c r="CB645">
        <v>3.25683888888889</v>
      </c>
      <c r="CC645">
        <v>1058.92740740741</v>
      </c>
      <c r="CD645">
        <v>21.1246555555556</v>
      </c>
      <c r="CE645">
        <v>1.86027333333333</v>
      </c>
      <c r="CF645">
        <v>1.61178111111111</v>
      </c>
      <c r="CG645">
        <v>16.3026666666667</v>
      </c>
      <c r="CH645">
        <v>14.0718888888889</v>
      </c>
      <c r="CI645">
        <v>2000.03148148148</v>
      </c>
      <c r="CJ645">
        <v>0.979993666666667</v>
      </c>
      <c r="CK645">
        <v>0.0200058555555556</v>
      </c>
      <c r="CL645">
        <v>0</v>
      </c>
      <c r="CM645">
        <v>2.53284074074074</v>
      </c>
      <c r="CN645">
        <v>0</v>
      </c>
      <c r="CO645">
        <v>6273.93518518519</v>
      </c>
      <c r="CP645">
        <v>16705.637037037</v>
      </c>
      <c r="CQ645">
        <v>47.742962962963</v>
      </c>
      <c r="CR645">
        <v>49.8910740740741</v>
      </c>
      <c r="CS645">
        <v>48.7913333333333</v>
      </c>
      <c r="CT645">
        <v>47.9603333333333</v>
      </c>
      <c r="CU645">
        <v>47.1571481481481</v>
      </c>
      <c r="CV645">
        <v>1960.02111111111</v>
      </c>
      <c r="CW645">
        <v>40.0103703703704</v>
      </c>
      <c r="CX645">
        <v>0</v>
      </c>
      <c r="CY645">
        <v>1656183371.4</v>
      </c>
      <c r="CZ645">
        <v>0</v>
      </c>
      <c r="DA645">
        <v>1656181403.6</v>
      </c>
      <c r="DB645" t="s">
        <v>1498</v>
      </c>
      <c r="DC645">
        <v>1656181403.6</v>
      </c>
      <c r="DD645">
        <v>1656181398.1</v>
      </c>
      <c r="DE645">
        <v>1</v>
      </c>
      <c r="DF645">
        <v>2.342</v>
      </c>
      <c r="DG645">
        <v>0.193</v>
      </c>
      <c r="DH645">
        <v>3.724</v>
      </c>
      <c r="DI645">
        <v>0.244</v>
      </c>
      <c r="DJ645">
        <v>420</v>
      </c>
      <c r="DK645">
        <v>22</v>
      </c>
      <c r="DL645">
        <v>0.28</v>
      </c>
      <c r="DM645">
        <v>0.02</v>
      </c>
      <c r="DN645">
        <v>-62.28923</v>
      </c>
      <c r="DO645">
        <v>-4.39849305816114</v>
      </c>
      <c r="DP645">
        <v>0.437304894895999</v>
      </c>
      <c r="DQ645">
        <v>0</v>
      </c>
      <c r="DR645">
        <v>3.2859555</v>
      </c>
      <c r="DS645">
        <v>-0.352964803001877</v>
      </c>
      <c r="DT645">
        <v>0.0370945985926523</v>
      </c>
      <c r="DU645">
        <v>0</v>
      </c>
      <c r="DV645">
        <v>0</v>
      </c>
      <c r="DW645">
        <v>2</v>
      </c>
      <c r="DX645" t="s">
        <v>357</v>
      </c>
      <c r="DY645">
        <v>2.78392</v>
      </c>
      <c r="DZ645">
        <v>2.71655</v>
      </c>
      <c r="EA645">
        <v>0.140626</v>
      </c>
      <c r="EB645">
        <v>0.14623</v>
      </c>
      <c r="EC645">
        <v>0.0863497</v>
      </c>
      <c r="ED645">
        <v>0.0781368</v>
      </c>
      <c r="EE645">
        <v>23752.3</v>
      </c>
      <c r="EF645">
        <v>20546.2</v>
      </c>
      <c r="EG645">
        <v>24788.5</v>
      </c>
      <c r="EH645">
        <v>23479.7</v>
      </c>
      <c r="EI645">
        <v>38771.4</v>
      </c>
      <c r="EJ645">
        <v>35889.8</v>
      </c>
      <c r="EK645">
        <v>44940.3</v>
      </c>
      <c r="EL645">
        <v>41970</v>
      </c>
      <c r="EM645">
        <v>1.50635</v>
      </c>
      <c r="EN645">
        <v>2.03288</v>
      </c>
      <c r="EO645">
        <v>-0.00915304</v>
      </c>
      <c r="EP645">
        <v>0</v>
      </c>
      <c r="EQ645">
        <v>28.515</v>
      </c>
      <c r="ER645">
        <v>999.9</v>
      </c>
      <c r="ES645">
        <v>21.499</v>
      </c>
      <c r="ET645">
        <v>43.93</v>
      </c>
      <c r="EU645">
        <v>25.6969</v>
      </c>
      <c r="EV645">
        <v>53.2594</v>
      </c>
      <c r="EW645">
        <v>33.1731</v>
      </c>
      <c r="EX645">
        <v>2</v>
      </c>
      <c r="EY645">
        <v>0.739969</v>
      </c>
      <c r="EZ645">
        <v>5.93875</v>
      </c>
      <c r="FA645">
        <v>20.1437</v>
      </c>
      <c r="FB645">
        <v>5.23361</v>
      </c>
      <c r="FC645">
        <v>11.9926</v>
      </c>
      <c r="FD645">
        <v>4.95515</v>
      </c>
      <c r="FE645">
        <v>3.304</v>
      </c>
      <c r="FF645">
        <v>9999</v>
      </c>
      <c r="FG645">
        <v>314.6</v>
      </c>
      <c r="FH645">
        <v>4038.3</v>
      </c>
      <c r="FI645">
        <v>9999</v>
      </c>
      <c r="FJ645">
        <v>1.86813</v>
      </c>
      <c r="FK645">
        <v>1.86395</v>
      </c>
      <c r="FL645">
        <v>1.87128</v>
      </c>
      <c r="FM645">
        <v>1.8625</v>
      </c>
      <c r="FN645">
        <v>1.86186</v>
      </c>
      <c r="FO645">
        <v>1.86817</v>
      </c>
      <c r="FP645">
        <v>1.85835</v>
      </c>
      <c r="FQ645">
        <v>1.86448</v>
      </c>
      <c r="FR645">
        <v>5</v>
      </c>
      <c r="FS645">
        <v>0</v>
      </c>
      <c r="FT645">
        <v>0</v>
      </c>
      <c r="FU645">
        <v>0</v>
      </c>
      <c r="FV645" t="s">
        <v>358</v>
      </c>
      <c r="FW645" t="s">
        <v>359</v>
      </c>
      <c r="FX645" t="s">
        <v>360</v>
      </c>
      <c r="FY645" t="s">
        <v>360</v>
      </c>
      <c r="FZ645" t="s">
        <v>360</v>
      </c>
      <c r="GA645" t="s">
        <v>360</v>
      </c>
      <c r="GB645">
        <v>0</v>
      </c>
      <c r="GC645">
        <v>100</v>
      </c>
      <c r="GD645">
        <v>100</v>
      </c>
      <c r="GE645">
        <v>4.62</v>
      </c>
      <c r="GF645">
        <v>0.2443</v>
      </c>
      <c r="GG645">
        <v>2.73719946232396</v>
      </c>
      <c r="GH645">
        <v>0.00311535208462502</v>
      </c>
      <c r="GI645">
        <v>-2.16445174003142e-06</v>
      </c>
      <c r="GJ645">
        <v>9.0383515404126e-10</v>
      </c>
      <c r="GK645">
        <v>0.244264999999999</v>
      </c>
      <c r="GL645">
        <v>0</v>
      </c>
      <c r="GM645">
        <v>0</v>
      </c>
      <c r="GN645">
        <v>0</v>
      </c>
      <c r="GO645">
        <v>18</v>
      </c>
      <c r="GP645">
        <v>2154</v>
      </c>
      <c r="GQ645">
        <v>2</v>
      </c>
      <c r="GR645">
        <v>17</v>
      </c>
      <c r="GS645">
        <v>32.8</v>
      </c>
      <c r="GT645">
        <v>32.9</v>
      </c>
      <c r="GU645">
        <v>2.87231</v>
      </c>
      <c r="GV645">
        <v>2.40112</v>
      </c>
      <c r="GW645">
        <v>1.99829</v>
      </c>
      <c r="GX645">
        <v>2.65381</v>
      </c>
      <c r="GY645">
        <v>2.09351</v>
      </c>
      <c r="GZ645">
        <v>2.45117</v>
      </c>
      <c r="HA645">
        <v>47.1229</v>
      </c>
      <c r="HB645">
        <v>13.2827</v>
      </c>
      <c r="HC645">
        <v>18</v>
      </c>
      <c r="HD645">
        <v>329.964</v>
      </c>
      <c r="HE645">
        <v>671.283</v>
      </c>
      <c r="HF645">
        <v>22.9983</v>
      </c>
      <c r="HG645">
        <v>36.7167</v>
      </c>
      <c r="HH645">
        <v>29.9981</v>
      </c>
      <c r="HI645">
        <v>36.6624</v>
      </c>
      <c r="HJ645">
        <v>36.6646</v>
      </c>
      <c r="HK645">
        <v>57.4745</v>
      </c>
      <c r="HL645">
        <v>0</v>
      </c>
      <c r="HM645">
        <v>4.98657</v>
      </c>
      <c r="HN645">
        <v>23</v>
      </c>
      <c r="HO645">
        <v>1106.93</v>
      </c>
      <c r="HP645">
        <v>22.7563</v>
      </c>
      <c r="HQ645">
        <v>95.0183</v>
      </c>
      <c r="HR645">
        <v>98.6017</v>
      </c>
    </row>
    <row r="646" spans="1:226">
      <c r="A646">
        <v>630</v>
      </c>
      <c r="B646">
        <v>1656183377</v>
      </c>
      <c r="C646">
        <v>13580.5</v>
      </c>
      <c r="D646" t="s">
        <v>1625</v>
      </c>
      <c r="E646" t="s">
        <v>1626</v>
      </c>
      <c r="F646">
        <v>5</v>
      </c>
      <c r="G646" t="s">
        <v>1497</v>
      </c>
      <c r="H646" t="s">
        <v>354</v>
      </c>
      <c r="I646">
        <v>1656183369.21429</v>
      </c>
      <c r="J646">
        <f>(K646)/1000</f>
        <v>0</v>
      </c>
      <c r="K646">
        <f>IF(BF646, AN646, AH646)</f>
        <v>0</v>
      </c>
      <c r="L646">
        <f>IF(BF646, AI646, AG646)</f>
        <v>0</v>
      </c>
      <c r="M646">
        <f>BH646 - IF(AU646&gt;1, L646*BB646*100.0/(AW646*BV646), 0)</f>
        <v>0</v>
      </c>
      <c r="N646">
        <f>((T646-J646/2)*M646-L646)/(T646+J646/2)</f>
        <v>0</v>
      </c>
      <c r="O646">
        <f>N646*(BO646+BP646)/1000.0</f>
        <v>0</v>
      </c>
      <c r="P646">
        <f>(BH646 - IF(AU646&gt;1, L646*BB646*100.0/(AW646*BV646), 0))*(BO646+BP646)/1000.0</f>
        <v>0</v>
      </c>
      <c r="Q646">
        <f>2.0/((1/S646-1/R646)+SIGN(S646)*SQRT((1/S646-1/R646)*(1/S646-1/R646) + 4*BC646/((BC646+1)*(BC646+1))*(2*1/S646*1/R646-1/R646*1/R646)))</f>
        <v>0</v>
      </c>
      <c r="R646">
        <f>IF(LEFT(BD646,1)&lt;&gt;"0",IF(LEFT(BD646,1)="1",3.0,BE646),$D$5+$E$5*(BV646*BO646/($K$5*1000))+$F$5*(BV646*BO646/($K$5*1000))*MAX(MIN(BB646,$J$5),$I$5)*MAX(MIN(BB646,$J$5),$I$5)+$G$5*MAX(MIN(BB646,$J$5),$I$5)*(BV646*BO646/($K$5*1000))+$H$5*(BV646*BO646/($K$5*1000))*(BV646*BO646/($K$5*1000)))</f>
        <v>0</v>
      </c>
      <c r="S646">
        <f>J646*(1000-(1000*0.61365*exp(17.502*W646/(240.97+W646))/(BO646+BP646)+BJ646)/2)/(1000*0.61365*exp(17.502*W646/(240.97+W646))/(BO646+BP646)-BJ646)</f>
        <v>0</v>
      </c>
      <c r="T646">
        <f>1/((BC646+1)/(Q646/1.6)+1/(R646/1.37)) + BC646/((BC646+1)/(Q646/1.6) + BC646/(R646/1.37))</f>
        <v>0</v>
      </c>
      <c r="U646">
        <f>(AX646*BA646)</f>
        <v>0</v>
      </c>
      <c r="V646">
        <f>(BQ646+(U646+2*0.95*5.67E-8*(((BQ646+$B$7)+273)^4-(BQ646+273)^4)-44100*J646)/(1.84*29.3*R646+8*0.95*5.67E-8*(BQ646+273)^3))</f>
        <v>0</v>
      </c>
      <c r="W646">
        <f>($C$7*BR646+$D$7*BS646+$E$7*V646)</f>
        <v>0</v>
      </c>
      <c r="X646">
        <f>0.61365*exp(17.502*W646/(240.97+W646))</f>
        <v>0</v>
      </c>
      <c r="Y646">
        <f>(Z646/AA646*100)</f>
        <v>0</v>
      </c>
      <c r="Z646">
        <f>BJ646*(BO646+BP646)/1000</f>
        <v>0</v>
      </c>
      <c r="AA646">
        <f>0.61365*exp(17.502*BQ646/(240.97+BQ646))</f>
        <v>0</v>
      </c>
      <c r="AB646">
        <f>(X646-BJ646*(BO646+BP646)/1000)</f>
        <v>0</v>
      </c>
      <c r="AC646">
        <f>(-J646*44100)</f>
        <v>0</v>
      </c>
      <c r="AD646">
        <f>2*29.3*R646*0.92*(BQ646-W646)</f>
        <v>0</v>
      </c>
      <c r="AE646">
        <f>2*0.95*5.67E-8*(((BQ646+$B$7)+273)^4-(W646+273)^4)</f>
        <v>0</v>
      </c>
      <c r="AF646">
        <f>U646+AE646+AC646+AD646</f>
        <v>0</v>
      </c>
      <c r="AG646">
        <f>BN646*AU646*(BI646-BH646*(1000-AU646*BK646)/(1000-AU646*BJ646))/(100*BB646)</f>
        <v>0</v>
      </c>
      <c r="AH646">
        <f>1000*BN646*AU646*(BJ646-BK646)/(100*BB646*(1000-AU646*BJ646))</f>
        <v>0</v>
      </c>
      <c r="AI646">
        <f>(AJ646 - AK646 - BO646*1E3/(8.314*(BQ646+273.15)) * AM646/BN646 * AL646) * BN646/(100*BB646) * (1000 - BK646)/1000</f>
        <v>0</v>
      </c>
      <c r="AJ646">
        <v>1113.50743090342</v>
      </c>
      <c r="AK646">
        <v>1062.16509090909</v>
      </c>
      <c r="AL646">
        <v>3.43099264422961</v>
      </c>
      <c r="AM646">
        <v>66.950256890022</v>
      </c>
      <c r="AN646">
        <f>(AP646 - AO646 + BO646*1E3/(8.314*(BQ646+273.15)) * AR646/BN646 * AQ646) * BN646/(100*BB646) * 1000/(1000 - AP646)</f>
        <v>0</v>
      </c>
      <c r="AO646">
        <v>21.2162818131295</v>
      </c>
      <c r="AP646">
        <v>24.3867825174825</v>
      </c>
      <c r="AQ646">
        <v>0.000103047558521355</v>
      </c>
      <c r="AR646">
        <v>78.8929793979058</v>
      </c>
      <c r="AS646">
        <v>97</v>
      </c>
      <c r="AT646">
        <v>19</v>
      </c>
      <c r="AU646">
        <f>IF(AS646*$H$13&gt;=AW646,1.0,(AW646/(AW646-AS646*$H$13)))</f>
        <v>0</v>
      </c>
      <c r="AV646">
        <f>(AU646-1)*100</f>
        <v>0</v>
      </c>
      <c r="AW646">
        <f>MAX(0,($B$13+$C$13*BV646)/(1+$D$13*BV646)*BO646/(BQ646+273)*$E$13)</f>
        <v>0</v>
      </c>
      <c r="AX646">
        <f>$B$11*BW646+$C$11*BX646+$F$11*CI646*(1-CL646)</f>
        <v>0</v>
      </c>
      <c r="AY646">
        <f>AX646*AZ646</f>
        <v>0</v>
      </c>
      <c r="AZ646">
        <f>($B$11*$D$9+$C$11*$D$9+$F$11*((CV646+CN646)/MAX(CV646+CN646+CW646, 0.1)*$I$9+CW646/MAX(CV646+CN646+CW646, 0.1)*$J$9))/($B$11+$C$11+$F$11)</f>
        <v>0</v>
      </c>
      <c r="BA646">
        <f>($B$11*$K$9+$C$11*$K$9+$F$11*((CV646+CN646)/MAX(CV646+CN646+CW646, 0.1)*$P$9+CW646/MAX(CV646+CN646+CW646, 0.1)*$Q$9))/($B$11+$C$11+$F$11)</f>
        <v>0</v>
      </c>
      <c r="BB646">
        <v>2.18</v>
      </c>
      <c r="BC646">
        <v>0.5</v>
      </c>
      <c r="BD646" t="s">
        <v>355</v>
      </c>
      <c r="BE646">
        <v>2</v>
      </c>
      <c r="BF646" t="b">
        <v>1</v>
      </c>
      <c r="BG646">
        <v>1656183369.21429</v>
      </c>
      <c r="BH646">
        <v>1012.02525</v>
      </c>
      <c r="BI646">
        <v>1074.87857142857</v>
      </c>
      <c r="BJ646">
        <v>24.3820607142857</v>
      </c>
      <c r="BK646">
        <v>21.1658857142857</v>
      </c>
      <c r="BL646">
        <v>1007.42103571429</v>
      </c>
      <c r="BM646">
        <v>24.1377964285714</v>
      </c>
      <c r="BN646">
        <v>500.032285714286</v>
      </c>
      <c r="BO646">
        <v>76.2980142857143</v>
      </c>
      <c r="BP646">
        <v>0.100035782142857</v>
      </c>
      <c r="BQ646">
        <v>27.7459107142857</v>
      </c>
      <c r="BR646">
        <v>28.3647214285714</v>
      </c>
      <c r="BS646">
        <v>999.9</v>
      </c>
      <c r="BT646">
        <v>0</v>
      </c>
      <c r="BU646">
        <v>0</v>
      </c>
      <c r="BV646">
        <v>10017.6107142857</v>
      </c>
      <c r="BW646">
        <v>0</v>
      </c>
      <c r="BX646">
        <v>1675.85071428571</v>
      </c>
      <c r="BY646">
        <v>-62.8538071428571</v>
      </c>
      <c r="BZ646">
        <v>1037.3175</v>
      </c>
      <c r="CA646">
        <v>1098.12178571429</v>
      </c>
      <c r="CB646">
        <v>3.21616821428571</v>
      </c>
      <c r="CC646">
        <v>1074.87857142857</v>
      </c>
      <c r="CD646">
        <v>21.1658857142857</v>
      </c>
      <c r="CE646">
        <v>1.86030321428571</v>
      </c>
      <c r="CF646">
        <v>1.61491464285714</v>
      </c>
      <c r="CG646">
        <v>16.3029035714286</v>
      </c>
      <c r="CH646">
        <v>14.1018142857143</v>
      </c>
      <c r="CI646">
        <v>2000.03892857143</v>
      </c>
      <c r="CJ646">
        <v>0.97999325</v>
      </c>
      <c r="CK646">
        <v>0.0200063</v>
      </c>
      <c r="CL646">
        <v>0</v>
      </c>
      <c r="CM646">
        <v>2.54875714285714</v>
      </c>
      <c r="CN646">
        <v>0</v>
      </c>
      <c r="CO646">
        <v>6303.39964285714</v>
      </c>
      <c r="CP646">
        <v>16705.6928571429</v>
      </c>
      <c r="CQ646">
        <v>47.72075</v>
      </c>
      <c r="CR646">
        <v>49.875</v>
      </c>
      <c r="CS646">
        <v>48.7721428571429</v>
      </c>
      <c r="CT646">
        <v>47.9415</v>
      </c>
      <c r="CU646">
        <v>47.1382857142857</v>
      </c>
      <c r="CV646">
        <v>1960.02785714286</v>
      </c>
      <c r="CW646">
        <v>40.0110714285714</v>
      </c>
      <c r="CX646">
        <v>0</v>
      </c>
      <c r="CY646">
        <v>1656183376.2</v>
      </c>
      <c r="CZ646">
        <v>0</v>
      </c>
      <c r="DA646">
        <v>1656181403.6</v>
      </c>
      <c r="DB646" t="s">
        <v>1498</v>
      </c>
      <c r="DC646">
        <v>1656181403.6</v>
      </c>
      <c r="DD646">
        <v>1656181398.1</v>
      </c>
      <c r="DE646">
        <v>1</v>
      </c>
      <c r="DF646">
        <v>2.342</v>
      </c>
      <c r="DG646">
        <v>0.193</v>
      </c>
      <c r="DH646">
        <v>3.724</v>
      </c>
      <c r="DI646">
        <v>0.244</v>
      </c>
      <c r="DJ646">
        <v>420</v>
      </c>
      <c r="DK646">
        <v>22</v>
      </c>
      <c r="DL646">
        <v>0.28</v>
      </c>
      <c r="DM646">
        <v>0.02</v>
      </c>
      <c r="DN646">
        <v>-62.6896675</v>
      </c>
      <c r="DO646">
        <v>-4.00302776735462</v>
      </c>
      <c r="DP646">
        <v>0.401667906601648</v>
      </c>
      <c r="DQ646">
        <v>0</v>
      </c>
      <c r="DR646">
        <v>3.2319175</v>
      </c>
      <c r="DS646">
        <v>-0.517539061913699</v>
      </c>
      <c r="DT646">
        <v>0.054421311485024</v>
      </c>
      <c r="DU646">
        <v>0</v>
      </c>
      <c r="DV646">
        <v>0</v>
      </c>
      <c r="DW646">
        <v>2</v>
      </c>
      <c r="DX646" t="s">
        <v>357</v>
      </c>
      <c r="DY646">
        <v>2.78435</v>
      </c>
      <c r="DZ646">
        <v>2.71641</v>
      </c>
      <c r="EA646">
        <v>0.142106</v>
      </c>
      <c r="EB646">
        <v>0.147675</v>
      </c>
      <c r="EC646">
        <v>0.0863889</v>
      </c>
      <c r="ED646">
        <v>0.0783388</v>
      </c>
      <c r="EE646">
        <v>23712.7</v>
      </c>
      <c r="EF646">
        <v>20512.8</v>
      </c>
      <c r="EG646">
        <v>24789.9</v>
      </c>
      <c r="EH646">
        <v>23481.2</v>
      </c>
      <c r="EI646">
        <v>38772.1</v>
      </c>
      <c r="EJ646">
        <v>35884.3</v>
      </c>
      <c r="EK646">
        <v>44943</v>
      </c>
      <c r="EL646">
        <v>41972.6</v>
      </c>
      <c r="EM646">
        <v>1.5075</v>
      </c>
      <c r="EN646">
        <v>2.0332</v>
      </c>
      <c r="EO646">
        <v>-0.00793487</v>
      </c>
      <c r="EP646">
        <v>0</v>
      </c>
      <c r="EQ646">
        <v>28.4976</v>
      </c>
      <c r="ER646">
        <v>999.9</v>
      </c>
      <c r="ES646">
        <v>21.548</v>
      </c>
      <c r="ET646">
        <v>43.93</v>
      </c>
      <c r="EU646">
        <v>25.7547</v>
      </c>
      <c r="EV646">
        <v>53.2394</v>
      </c>
      <c r="EW646">
        <v>33.1771</v>
      </c>
      <c r="EX646">
        <v>2</v>
      </c>
      <c r="EY646">
        <v>0.737772</v>
      </c>
      <c r="EZ646">
        <v>5.93495</v>
      </c>
      <c r="FA646">
        <v>20.1439</v>
      </c>
      <c r="FB646">
        <v>5.23376</v>
      </c>
      <c r="FC646">
        <v>11.9923</v>
      </c>
      <c r="FD646">
        <v>4.95525</v>
      </c>
      <c r="FE646">
        <v>3.30395</v>
      </c>
      <c r="FF646">
        <v>9999</v>
      </c>
      <c r="FG646">
        <v>314.6</v>
      </c>
      <c r="FH646">
        <v>4038.5</v>
      </c>
      <c r="FI646">
        <v>9999</v>
      </c>
      <c r="FJ646">
        <v>1.86813</v>
      </c>
      <c r="FK646">
        <v>1.86399</v>
      </c>
      <c r="FL646">
        <v>1.8713</v>
      </c>
      <c r="FM646">
        <v>1.86252</v>
      </c>
      <c r="FN646">
        <v>1.86187</v>
      </c>
      <c r="FO646">
        <v>1.86815</v>
      </c>
      <c r="FP646">
        <v>1.85836</v>
      </c>
      <c r="FQ646">
        <v>1.86447</v>
      </c>
      <c r="FR646">
        <v>5</v>
      </c>
      <c r="FS646">
        <v>0</v>
      </c>
      <c r="FT646">
        <v>0</v>
      </c>
      <c r="FU646">
        <v>0</v>
      </c>
      <c r="FV646" t="s">
        <v>358</v>
      </c>
      <c r="FW646" t="s">
        <v>359</v>
      </c>
      <c r="FX646" t="s">
        <v>360</v>
      </c>
      <c r="FY646" t="s">
        <v>360</v>
      </c>
      <c r="FZ646" t="s">
        <v>360</v>
      </c>
      <c r="GA646" t="s">
        <v>360</v>
      </c>
      <c r="GB646">
        <v>0</v>
      </c>
      <c r="GC646">
        <v>100</v>
      </c>
      <c r="GD646">
        <v>100</v>
      </c>
      <c r="GE646">
        <v>4.64</v>
      </c>
      <c r="GF646">
        <v>0.2442</v>
      </c>
      <c r="GG646">
        <v>2.73719946232396</v>
      </c>
      <c r="GH646">
        <v>0.00311535208462502</v>
      </c>
      <c r="GI646">
        <v>-2.16445174003142e-06</v>
      </c>
      <c r="GJ646">
        <v>9.0383515404126e-10</v>
      </c>
      <c r="GK646">
        <v>0.244264999999999</v>
      </c>
      <c r="GL646">
        <v>0</v>
      </c>
      <c r="GM646">
        <v>0</v>
      </c>
      <c r="GN646">
        <v>0</v>
      </c>
      <c r="GO646">
        <v>18</v>
      </c>
      <c r="GP646">
        <v>2154</v>
      </c>
      <c r="GQ646">
        <v>2</v>
      </c>
      <c r="GR646">
        <v>17</v>
      </c>
      <c r="GS646">
        <v>32.9</v>
      </c>
      <c r="GT646">
        <v>33</v>
      </c>
      <c r="GU646">
        <v>2.90527</v>
      </c>
      <c r="GV646">
        <v>2.3999</v>
      </c>
      <c r="GW646">
        <v>1.99829</v>
      </c>
      <c r="GX646">
        <v>2.65381</v>
      </c>
      <c r="GY646">
        <v>2.09351</v>
      </c>
      <c r="GZ646">
        <v>2.46948</v>
      </c>
      <c r="HA646">
        <v>47.0932</v>
      </c>
      <c r="HB646">
        <v>13.2827</v>
      </c>
      <c r="HC646">
        <v>18</v>
      </c>
      <c r="HD646">
        <v>330.444</v>
      </c>
      <c r="HE646">
        <v>671.358</v>
      </c>
      <c r="HF646">
        <v>22.9989</v>
      </c>
      <c r="HG646">
        <v>36.6931</v>
      </c>
      <c r="HH646">
        <v>29.998</v>
      </c>
      <c r="HI646">
        <v>36.6424</v>
      </c>
      <c r="HJ646">
        <v>36.6444</v>
      </c>
      <c r="HK646">
        <v>58.1298</v>
      </c>
      <c r="HL646">
        <v>0</v>
      </c>
      <c r="HM646">
        <v>5.36198</v>
      </c>
      <c r="HN646">
        <v>23</v>
      </c>
      <c r="HO646">
        <v>1127.06</v>
      </c>
      <c r="HP646">
        <v>22.7925</v>
      </c>
      <c r="HQ646">
        <v>95.0238</v>
      </c>
      <c r="HR646">
        <v>98.608</v>
      </c>
    </row>
    <row r="647" spans="1:226">
      <c r="A647">
        <v>631</v>
      </c>
      <c r="B647">
        <v>1656183382</v>
      </c>
      <c r="C647">
        <v>13585.5</v>
      </c>
      <c r="D647" t="s">
        <v>1627</v>
      </c>
      <c r="E647" t="s">
        <v>1628</v>
      </c>
      <c r="F647">
        <v>5</v>
      </c>
      <c r="G647" t="s">
        <v>1497</v>
      </c>
      <c r="H647" t="s">
        <v>354</v>
      </c>
      <c r="I647">
        <v>1656183374.5</v>
      </c>
      <c r="J647">
        <f>(K647)/1000</f>
        <v>0</v>
      </c>
      <c r="K647">
        <f>IF(BF647, AN647, AH647)</f>
        <v>0</v>
      </c>
      <c r="L647">
        <f>IF(BF647, AI647, AG647)</f>
        <v>0</v>
      </c>
      <c r="M647">
        <f>BH647 - IF(AU647&gt;1, L647*BB647*100.0/(AW647*BV647), 0)</f>
        <v>0</v>
      </c>
      <c r="N647">
        <f>((T647-J647/2)*M647-L647)/(T647+J647/2)</f>
        <v>0</v>
      </c>
      <c r="O647">
        <f>N647*(BO647+BP647)/1000.0</f>
        <v>0</v>
      </c>
      <c r="P647">
        <f>(BH647 - IF(AU647&gt;1, L647*BB647*100.0/(AW647*BV647), 0))*(BO647+BP647)/1000.0</f>
        <v>0</v>
      </c>
      <c r="Q647">
        <f>2.0/((1/S647-1/R647)+SIGN(S647)*SQRT((1/S647-1/R647)*(1/S647-1/R647) + 4*BC647/((BC647+1)*(BC647+1))*(2*1/S647*1/R647-1/R647*1/R647)))</f>
        <v>0</v>
      </c>
      <c r="R647">
        <f>IF(LEFT(BD647,1)&lt;&gt;"0",IF(LEFT(BD647,1)="1",3.0,BE647),$D$5+$E$5*(BV647*BO647/($K$5*1000))+$F$5*(BV647*BO647/($K$5*1000))*MAX(MIN(BB647,$J$5),$I$5)*MAX(MIN(BB647,$J$5),$I$5)+$G$5*MAX(MIN(BB647,$J$5),$I$5)*(BV647*BO647/($K$5*1000))+$H$5*(BV647*BO647/($K$5*1000))*(BV647*BO647/($K$5*1000)))</f>
        <v>0</v>
      </c>
      <c r="S647">
        <f>J647*(1000-(1000*0.61365*exp(17.502*W647/(240.97+W647))/(BO647+BP647)+BJ647)/2)/(1000*0.61365*exp(17.502*W647/(240.97+W647))/(BO647+BP647)-BJ647)</f>
        <v>0</v>
      </c>
      <c r="T647">
        <f>1/((BC647+1)/(Q647/1.6)+1/(R647/1.37)) + BC647/((BC647+1)/(Q647/1.6) + BC647/(R647/1.37))</f>
        <v>0</v>
      </c>
      <c r="U647">
        <f>(AX647*BA647)</f>
        <v>0</v>
      </c>
      <c r="V647">
        <f>(BQ647+(U647+2*0.95*5.67E-8*(((BQ647+$B$7)+273)^4-(BQ647+273)^4)-44100*J647)/(1.84*29.3*R647+8*0.95*5.67E-8*(BQ647+273)^3))</f>
        <v>0</v>
      </c>
      <c r="W647">
        <f>($C$7*BR647+$D$7*BS647+$E$7*V647)</f>
        <v>0</v>
      </c>
      <c r="X647">
        <f>0.61365*exp(17.502*W647/(240.97+W647))</f>
        <v>0</v>
      </c>
      <c r="Y647">
        <f>(Z647/AA647*100)</f>
        <v>0</v>
      </c>
      <c r="Z647">
        <f>BJ647*(BO647+BP647)/1000</f>
        <v>0</v>
      </c>
      <c r="AA647">
        <f>0.61365*exp(17.502*BQ647/(240.97+BQ647))</f>
        <v>0</v>
      </c>
      <c r="AB647">
        <f>(X647-BJ647*(BO647+BP647)/1000)</f>
        <v>0</v>
      </c>
      <c r="AC647">
        <f>(-J647*44100)</f>
        <v>0</v>
      </c>
      <c r="AD647">
        <f>2*29.3*R647*0.92*(BQ647-W647)</f>
        <v>0</v>
      </c>
      <c r="AE647">
        <f>2*0.95*5.67E-8*(((BQ647+$B$7)+273)^4-(W647+273)^4)</f>
        <v>0</v>
      </c>
      <c r="AF647">
        <f>U647+AE647+AC647+AD647</f>
        <v>0</v>
      </c>
      <c r="AG647">
        <f>BN647*AU647*(BI647-BH647*(1000-AU647*BK647)/(1000-AU647*BJ647))/(100*BB647)</f>
        <v>0</v>
      </c>
      <c r="AH647">
        <f>1000*BN647*AU647*(BJ647-BK647)/(100*BB647*(1000-AU647*BJ647))</f>
        <v>0</v>
      </c>
      <c r="AI647">
        <f>(AJ647 - AK647 - BO647*1E3/(8.314*(BQ647+273.15)) * AM647/BN647 * AL647) * BN647/(100*BB647) * (1000 - BK647)/1000</f>
        <v>0</v>
      </c>
      <c r="AJ647">
        <v>1130.84550418107</v>
      </c>
      <c r="AK647">
        <v>1079.32272727273</v>
      </c>
      <c r="AL647">
        <v>3.45714551115805</v>
      </c>
      <c r="AM647">
        <v>66.950256890022</v>
      </c>
      <c r="AN647">
        <f>(AP647 - AO647 + BO647*1E3/(8.314*(BQ647+273.15)) * AR647/BN647 * AQ647) * BN647/(100*BB647) * 1000/(1000 - AP647)</f>
        <v>0</v>
      </c>
      <c r="AO647">
        <v>21.3096633086777</v>
      </c>
      <c r="AP647">
        <v>24.4123811188811</v>
      </c>
      <c r="AQ647">
        <v>0.000154702009312556</v>
      </c>
      <c r="AR647">
        <v>78.8929793979058</v>
      </c>
      <c r="AS647">
        <v>97</v>
      </c>
      <c r="AT647">
        <v>19</v>
      </c>
      <c r="AU647">
        <f>IF(AS647*$H$13&gt;=AW647,1.0,(AW647/(AW647-AS647*$H$13)))</f>
        <v>0</v>
      </c>
      <c r="AV647">
        <f>(AU647-1)*100</f>
        <v>0</v>
      </c>
      <c r="AW647">
        <f>MAX(0,($B$13+$C$13*BV647)/(1+$D$13*BV647)*BO647/(BQ647+273)*$E$13)</f>
        <v>0</v>
      </c>
      <c r="AX647">
        <f>$B$11*BW647+$C$11*BX647+$F$11*CI647*(1-CL647)</f>
        <v>0</v>
      </c>
      <c r="AY647">
        <f>AX647*AZ647</f>
        <v>0</v>
      </c>
      <c r="AZ647">
        <f>($B$11*$D$9+$C$11*$D$9+$F$11*((CV647+CN647)/MAX(CV647+CN647+CW647, 0.1)*$I$9+CW647/MAX(CV647+CN647+CW647, 0.1)*$J$9))/($B$11+$C$11+$F$11)</f>
        <v>0</v>
      </c>
      <c r="BA647">
        <f>($B$11*$K$9+$C$11*$K$9+$F$11*((CV647+CN647)/MAX(CV647+CN647+CW647, 0.1)*$P$9+CW647/MAX(CV647+CN647+CW647, 0.1)*$Q$9))/($B$11+$C$11+$F$11)</f>
        <v>0</v>
      </c>
      <c r="BB647">
        <v>2.18</v>
      </c>
      <c r="BC647">
        <v>0.5</v>
      </c>
      <c r="BD647" t="s">
        <v>355</v>
      </c>
      <c r="BE647">
        <v>2</v>
      </c>
      <c r="BF647" t="b">
        <v>1</v>
      </c>
      <c r="BG647">
        <v>1656183374.5</v>
      </c>
      <c r="BH647">
        <v>1029.56740740741</v>
      </c>
      <c r="BI647">
        <v>1092.76148148148</v>
      </c>
      <c r="BJ647">
        <v>24.3865592592593</v>
      </c>
      <c r="BK647">
        <v>21.2326555555556</v>
      </c>
      <c r="BL647">
        <v>1024.93666666667</v>
      </c>
      <c r="BM647">
        <v>24.1422888888889</v>
      </c>
      <c r="BN647">
        <v>500.045</v>
      </c>
      <c r="BO647">
        <v>76.2980703703704</v>
      </c>
      <c r="BP647">
        <v>0.100073685185185</v>
      </c>
      <c r="BQ647">
        <v>27.7463851851852</v>
      </c>
      <c r="BR647">
        <v>28.3677111111111</v>
      </c>
      <c r="BS647">
        <v>999.9</v>
      </c>
      <c r="BT647">
        <v>0</v>
      </c>
      <c r="BU647">
        <v>0</v>
      </c>
      <c r="BV647">
        <v>9994.76962962963</v>
      </c>
      <c r="BW647">
        <v>0</v>
      </c>
      <c r="BX647">
        <v>2151.46296296296</v>
      </c>
      <c r="BY647">
        <v>-63.1940740740741</v>
      </c>
      <c r="BZ647">
        <v>1055.30333333333</v>
      </c>
      <c r="CA647">
        <v>1116.46777777778</v>
      </c>
      <c r="CB647">
        <v>3.15388518518519</v>
      </c>
      <c r="CC647">
        <v>1092.76148148148</v>
      </c>
      <c r="CD647">
        <v>21.2326555555556</v>
      </c>
      <c r="CE647">
        <v>1.86064740740741</v>
      </c>
      <c r="CF647">
        <v>1.62001111111111</v>
      </c>
      <c r="CG647">
        <v>16.3058111111111</v>
      </c>
      <c r="CH647">
        <v>14.1503962962963</v>
      </c>
      <c r="CI647">
        <v>2000.02111111111</v>
      </c>
      <c r="CJ647">
        <v>0.979992777777778</v>
      </c>
      <c r="CK647">
        <v>0.0200068037037037</v>
      </c>
      <c r="CL647">
        <v>0</v>
      </c>
      <c r="CM647">
        <v>2.48605555555556</v>
      </c>
      <c r="CN647">
        <v>0</v>
      </c>
      <c r="CO647">
        <v>6331.14888888889</v>
      </c>
      <c r="CP647">
        <v>16705.537037037</v>
      </c>
      <c r="CQ647">
        <v>47.6986666666667</v>
      </c>
      <c r="CR647">
        <v>49.875</v>
      </c>
      <c r="CS647">
        <v>48.7313333333333</v>
      </c>
      <c r="CT647">
        <v>47.9163333333333</v>
      </c>
      <c r="CU647">
        <v>47.1156666666666</v>
      </c>
      <c r="CV647">
        <v>1960.01</v>
      </c>
      <c r="CW647">
        <v>40.0111111111111</v>
      </c>
      <c r="CX647">
        <v>0</v>
      </c>
      <c r="CY647">
        <v>1656183381</v>
      </c>
      <c r="CZ647">
        <v>0</v>
      </c>
      <c r="DA647">
        <v>1656181403.6</v>
      </c>
      <c r="DB647" t="s">
        <v>1498</v>
      </c>
      <c r="DC647">
        <v>1656181403.6</v>
      </c>
      <c r="DD647">
        <v>1656181398.1</v>
      </c>
      <c r="DE647">
        <v>1</v>
      </c>
      <c r="DF647">
        <v>2.342</v>
      </c>
      <c r="DG647">
        <v>0.193</v>
      </c>
      <c r="DH647">
        <v>3.724</v>
      </c>
      <c r="DI647">
        <v>0.244</v>
      </c>
      <c r="DJ647">
        <v>420</v>
      </c>
      <c r="DK647">
        <v>22</v>
      </c>
      <c r="DL647">
        <v>0.28</v>
      </c>
      <c r="DM647">
        <v>0.02</v>
      </c>
      <c r="DN647">
        <v>-62.9409225</v>
      </c>
      <c r="DO647">
        <v>-3.68974446529079</v>
      </c>
      <c r="DP647">
        <v>0.371536156711227</v>
      </c>
      <c r="DQ647">
        <v>0</v>
      </c>
      <c r="DR647">
        <v>3.1922045</v>
      </c>
      <c r="DS647">
        <v>-0.714613508442787</v>
      </c>
      <c r="DT647">
        <v>0.071670596340131</v>
      </c>
      <c r="DU647">
        <v>0</v>
      </c>
      <c r="DV647">
        <v>0</v>
      </c>
      <c r="DW647">
        <v>2</v>
      </c>
      <c r="DX647" t="s">
        <v>357</v>
      </c>
      <c r="DY647">
        <v>2.78451</v>
      </c>
      <c r="DZ647">
        <v>2.71615</v>
      </c>
      <c r="EA647">
        <v>0.143591</v>
      </c>
      <c r="EB647">
        <v>0.149121</v>
      </c>
      <c r="EC647">
        <v>0.086458</v>
      </c>
      <c r="ED647">
        <v>0.0784844</v>
      </c>
      <c r="EE647">
        <v>23673.3</v>
      </c>
      <c r="EF647">
        <v>20479.4</v>
      </c>
      <c r="EG647">
        <v>24791.6</v>
      </c>
      <c r="EH647">
        <v>23482.8</v>
      </c>
      <c r="EI647">
        <v>38771.3</v>
      </c>
      <c r="EJ647">
        <v>35881.1</v>
      </c>
      <c r="EK647">
        <v>44945.4</v>
      </c>
      <c r="EL647">
        <v>41975.4</v>
      </c>
      <c r="EM647">
        <v>1.50837</v>
      </c>
      <c r="EN647">
        <v>2.0338</v>
      </c>
      <c r="EO647">
        <v>-0.0067018</v>
      </c>
      <c r="EP647">
        <v>0</v>
      </c>
      <c r="EQ647">
        <v>28.4838</v>
      </c>
      <c r="ER647">
        <v>999.9</v>
      </c>
      <c r="ES647">
        <v>21.572</v>
      </c>
      <c r="ET647">
        <v>43.91</v>
      </c>
      <c r="EU647">
        <v>25.7555</v>
      </c>
      <c r="EV647">
        <v>53.8194</v>
      </c>
      <c r="EW647">
        <v>33.105</v>
      </c>
      <c r="EX647">
        <v>2</v>
      </c>
      <c r="EY647">
        <v>0.7356</v>
      </c>
      <c r="EZ647">
        <v>5.93992</v>
      </c>
      <c r="FA647">
        <v>20.1438</v>
      </c>
      <c r="FB647">
        <v>5.23346</v>
      </c>
      <c r="FC647">
        <v>11.9933</v>
      </c>
      <c r="FD647">
        <v>4.95525</v>
      </c>
      <c r="FE647">
        <v>3.30385</v>
      </c>
      <c r="FF647">
        <v>9999</v>
      </c>
      <c r="FG647">
        <v>314.6</v>
      </c>
      <c r="FH647">
        <v>4038.5</v>
      </c>
      <c r="FI647">
        <v>9999</v>
      </c>
      <c r="FJ647">
        <v>1.86813</v>
      </c>
      <c r="FK647">
        <v>1.86399</v>
      </c>
      <c r="FL647">
        <v>1.87131</v>
      </c>
      <c r="FM647">
        <v>1.86254</v>
      </c>
      <c r="FN647">
        <v>1.86187</v>
      </c>
      <c r="FO647">
        <v>1.86814</v>
      </c>
      <c r="FP647">
        <v>1.85836</v>
      </c>
      <c r="FQ647">
        <v>1.86447</v>
      </c>
      <c r="FR647">
        <v>5</v>
      </c>
      <c r="FS647">
        <v>0</v>
      </c>
      <c r="FT647">
        <v>0</v>
      </c>
      <c r="FU647">
        <v>0</v>
      </c>
      <c r="FV647" t="s">
        <v>358</v>
      </c>
      <c r="FW647" t="s">
        <v>359</v>
      </c>
      <c r="FX647" t="s">
        <v>360</v>
      </c>
      <c r="FY647" t="s">
        <v>360</v>
      </c>
      <c r="FZ647" t="s">
        <v>360</v>
      </c>
      <c r="GA647" t="s">
        <v>360</v>
      </c>
      <c r="GB647">
        <v>0</v>
      </c>
      <c r="GC647">
        <v>100</v>
      </c>
      <c r="GD647">
        <v>100</v>
      </c>
      <c r="GE647">
        <v>4.67</v>
      </c>
      <c r="GF647">
        <v>0.2442</v>
      </c>
      <c r="GG647">
        <v>2.73719946232396</v>
      </c>
      <c r="GH647">
        <v>0.00311535208462502</v>
      </c>
      <c r="GI647">
        <v>-2.16445174003142e-06</v>
      </c>
      <c r="GJ647">
        <v>9.0383515404126e-10</v>
      </c>
      <c r="GK647">
        <v>0.244264999999999</v>
      </c>
      <c r="GL647">
        <v>0</v>
      </c>
      <c r="GM647">
        <v>0</v>
      </c>
      <c r="GN647">
        <v>0</v>
      </c>
      <c r="GO647">
        <v>18</v>
      </c>
      <c r="GP647">
        <v>2154</v>
      </c>
      <c r="GQ647">
        <v>2</v>
      </c>
      <c r="GR647">
        <v>17</v>
      </c>
      <c r="GS647">
        <v>33</v>
      </c>
      <c r="GT647">
        <v>33.1</v>
      </c>
      <c r="GU647">
        <v>2.94189</v>
      </c>
      <c r="GV647">
        <v>2.38892</v>
      </c>
      <c r="GW647">
        <v>1.99829</v>
      </c>
      <c r="GX647">
        <v>2.65381</v>
      </c>
      <c r="GY647">
        <v>2.09351</v>
      </c>
      <c r="GZ647">
        <v>2.43652</v>
      </c>
      <c r="HA647">
        <v>47.0932</v>
      </c>
      <c r="HB647">
        <v>13.2827</v>
      </c>
      <c r="HC647">
        <v>18</v>
      </c>
      <c r="HD647">
        <v>330.785</v>
      </c>
      <c r="HE647">
        <v>671.668</v>
      </c>
      <c r="HF647">
        <v>23.0003</v>
      </c>
      <c r="HG647">
        <v>36.6687</v>
      </c>
      <c r="HH647">
        <v>29.998</v>
      </c>
      <c r="HI647">
        <v>36.6216</v>
      </c>
      <c r="HJ647">
        <v>36.6236</v>
      </c>
      <c r="HK647">
        <v>58.8453</v>
      </c>
      <c r="HL647">
        <v>0</v>
      </c>
      <c r="HM647">
        <v>5.74585</v>
      </c>
      <c r="HN647">
        <v>23</v>
      </c>
      <c r="HO647">
        <v>1140.5</v>
      </c>
      <c r="HP647">
        <v>22.8083</v>
      </c>
      <c r="HQ647">
        <v>95.0294</v>
      </c>
      <c r="HR647">
        <v>98.6145</v>
      </c>
    </row>
    <row r="648" spans="1:226">
      <c r="A648">
        <v>632</v>
      </c>
      <c r="B648">
        <v>1656183387</v>
      </c>
      <c r="C648">
        <v>13590.5</v>
      </c>
      <c r="D648" t="s">
        <v>1629</v>
      </c>
      <c r="E648" t="s">
        <v>1630</v>
      </c>
      <c r="F648">
        <v>5</v>
      </c>
      <c r="G648" t="s">
        <v>1497</v>
      </c>
      <c r="H648" t="s">
        <v>354</v>
      </c>
      <c r="I648">
        <v>1656183379.21429</v>
      </c>
      <c r="J648">
        <f>(K648)/1000</f>
        <v>0</v>
      </c>
      <c r="K648">
        <f>IF(BF648, AN648, AH648)</f>
        <v>0</v>
      </c>
      <c r="L648">
        <f>IF(BF648, AI648, AG648)</f>
        <v>0</v>
      </c>
      <c r="M648">
        <f>BH648 - IF(AU648&gt;1, L648*BB648*100.0/(AW648*BV648), 0)</f>
        <v>0</v>
      </c>
      <c r="N648">
        <f>((T648-J648/2)*M648-L648)/(T648+J648/2)</f>
        <v>0</v>
      </c>
      <c r="O648">
        <f>N648*(BO648+BP648)/1000.0</f>
        <v>0</v>
      </c>
      <c r="P648">
        <f>(BH648 - IF(AU648&gt;1, L648*BB648*100.0/(AW648*BV648), 0))*(BO648+BP648)/1000.0</f>
        <v>0</v>
      </c>
      <c r="Q648">
        <f>2.0/((1/S648-1/R648)+SIGN(S648)*SQRT((1/S648-1/R648)*(1/S648-1/R648) + 4*BC648/((BC648+1)*(BC648+1))*(2*1/S648*1/R648-1/R648*1/R648)))</f>
        <v>0</v>
      </c>
      <c r="R648">
        <f>IF(LEFT(BD648,1)&lt;&gt;"0",IF(LEFT(BD648,1)="1",3.0,BE648),$D$5+$E$5*(BV648*BO648/($K$5*1000))+$F$5*(BV648*BO648/($K$5*1000))*MAX(MIN(BB648,$J$5),$I$5)*MAX(MIN(BB648,$J$5),$I$5)+$G$5*MAX(MIN(BB648,$J$5),$I$5)*(BV648*BO648/($K$5*1000))+$H$5*(BV648*BO648/($K$5*1000))*(BV648*BO648/($K$5*1000)))</f>
        <v>0</v>
      </c>
      <c r="S648">
        <f>J648*(1000-(1000*0.61365*exp(17.502*W648/(240.97+W648))/(BO648+BP648)+BJ648)/2)/(1000*0.61365*exp(17.502*W648/(240.97+W648))/(BO648+BP648)-BJ648)</f>
        <v>0</v>
      </c>
      <c r="T648">
        <f>1/((BC648+1)/(Q648/1.6)+1/(R648/1.37)) + BC648/((BC648+1)/(Q648/1.6) + BC648/(R648/1.37))</f>
        <v>0</v>
      </c>
      <c r="U648">
        <f>(AX648*BA648)</f>
        <v>0</v>
      </c>
      <c r="V648">
        <f>(BQ648+(U648+2*0.95*5.67E-8*(((BQ648+$B$7)+273)^4-(BQ648+273)^4)-44100*J648)/(1.84*29.3*R648+8*0.95*5.67E-8*(BQ648+273)^3))</f>
        <v>0</v>
      </c>
      <c r="W648">
        <f>($C$7*BR648+$D$7*BS648+$E$7*V648)</f>
        <v>0</v>
      </c>
      <c r="X648">
        <f>0.61365*exp(17.502*W648/(240.97+W648))</f>
        <v>0</v>
      </c>
      <c r="Y648">
        <f>(Z648/AA648*100)</f>
        <v>0</v>
      </c>
      <c r="Z648">
        <f>BJ648*(BO648+BP648)/1000</f>
        <v>0</v>
      </c>
      <c r="AA648">
        <f>0.61365*exp(17.502*BQ648/(240.97+BQ648))</f>
        <v>0</v>
      </c>
      <c r="AB648">
        <f>(X648-BJ648*(BO648+BP648)/1000)</f>
        <v>0</v>
      </c>
      <c r="AC648">
        <f>(-J648*44100)</f>
        <v>0</v>
      </c>
      <c r="AD648">
        <f>2*29.3*R648*0.92*(BQ648-W648)</f>
        <v>0</v>
      </c>
      <c r="AE648">
        <f>2*0.95*5.67E-8*(((BQ648+$B$7)+273)^4-(W648+273)^4)</f>
        <v>0</v>
      </c>
      <c r="AF648">
        <f>U648+AE648+AC648+AD648</f>
        <v>0</v>
      </c>
      <c r="AG648">
        <f>BN648*AU648*(BI648-BH648*(1000-AU648*BK648)/(1000-AU648*BJ648))/(100*BB648)</f>
        <v>0</v>
      </c>
      <c r="AH648">
        <f>1000*BN648*AU648*(BJ648-BK648)/(100*BB648*(1000-AU648*BJ648))</f>
        <v>0</v>
      </c>
      <c r="AI648">
        <f>(AJ648 - AK648 - BO648*1E3/(8.314*(BQ648+273.15)) * AM648/BN648 * AL648) * BN648/(100*BB648) * (1000 - BK648)/1000</f>
        <v>0</v>
      </c>
      <c r="AJ648">
        <v>1148.11677524773</v>
      </c>
      <c r="AK648">
        <v>1096.55157575758</v>
      </c>
      <c r="AL648">
        <v>3.44749283291035</v>
      </c>
      <c r="AM648">
        <v>66.950256890022</v>
      </c>
      <c r="AN648">
        <f>(AP648 - AO648 + BO648*1E3/(8.314*(BQ648+273.15)) * AR648/BN648 * AQ648) * BN648/(100*BB648) * 1000/(1000 - AP648)</f>
        <v>0</v>
      </c>
      <c r="AO648">
        <v>21.3700181028029</v>
      </c>
      <c r="AP648">
        <v>24.4355867132867</v>
      </c>
      <c r="AQ648">
        <v>0.001379017953439</v>
      </c>
      <c r="AR648">
        <v>78.8929793979058</v>
      </c>
      <c r="AS648">
        <v>97</v>
      </c>
      <c r="AT648">
        <v>19</v>
      </c>
      <c r="AU648">
        <f>IF(AS648*$H$13&gt;=AW648,1.0,(AW648/(AW648-AS648*$H$13)))</f>
        <v>0</v>
      </c>
      <c r="AV648">
        <f>(AU648-1)*100</f>
        <v>0</v>
      </c>
      <c r="AW648">
        <f>MAX(0,($B$13+$C$13*BV648)/(1+$D$13*BV648)*BO648/(BQ648+273)*$E$13)</f>
        <v>0</v>
      </c>
      <c r="AX648">
        <f>$B$11*BW648+$C$11*BX648+$F$11*CI648*(1-CL648)</f>
        <v>0</v>
      </c>
      <c r="AY648">
        <f>AX648*AZ648</f>
        <v>0</v>
      </c>
      <c r="AZ648">
        <f>($B$11*$D$9+$C$11*$D$9+$F$11*((CV648+CN648)/MAX(CV648+CN648+CW648, 0.1)*$I$9+CW648/MAX(CV648+CN648+CW648, 0.1)*$J$9))/($B$11+$C$11+$F$11)</f>
        <v>0</v>
      </c>
      <c r="BA648">
        <f>($B$11*$K$9+$C$11*$K$9+$F$11*((CV648+CN648)/MAX(CV648+CN648+CW648, 0.1)*$P$9+CW648/MAX(CV648+CN648+CW648, 0.1)*$Q$9))/($B$11+$C$11+$F$11)</f>
        <v>0</v>
      </c>
      <c r="BB648">
        <v>2.18</v>
      </c>
      <c r="BC648">
        <v>0.5</v>
      </c>
      <c r="BD648" t="s">
        <v>355</v>
      </c>
      <c r="BE648">
        <v>2</v>
      </c>
      <c r="BF648" t="b">
        <v>1</v>
      </c>
      <c r="BG648">
        <v>1656183379.21429</v>
      </c>
      <c r="BH648">
        <v>1045.33178571429</v>
      </c>
      <c r="BI648">
        <v>1108.64678571429</v>
      </c>
      <c r="BJ648">
        <v>24.4005892857143</v>
      </c>
      <c r="BK648">
        <v>21.31315</v>
      </c>
      <c r="BL648">
        <v>1040.6775</v>
      </c>
      <c r="BM648">
        <v>24.1563214285714</v>
      </c>
      <c r="BN648">
        <v>500.030464285714</v>
      </c>
      <c r="BO648">
        <v>76.2981428571429</v>
      </c>
      <c r="BP648">
        <v>0.100039775</v>
      </c>
      <c r="BQ648">
        <v>27.7488321428571</v>
      </c>
      <c r="BR648">
        <v>28.3705535714286</v>
      </c>
      <c r="BS648">
        <v>999.9</v>
      </c>
      <c r="BT648">
        <v>0</v>
      </c>
      <c r="BU648">
        <v>0</v>
      </c>
      <c r="BV648">
        <v>9983.05821428571</v>
      </c>
      <c r="BW648">
        <v>0</v>
      </c>
      <c r="BX648">
        <v>2405.38178571429</v>
      </c>
      <c r="BY648">
        <v>-63.3148571428571</v>
      </c>
      <c r="BZ648">
        <v>1071.4775</v>
      </c>
      <c r="CA648">
        <v>1132.79214285714</v>
      </c>
      <c r="CB648">
        <v>3.08742607142857</v>
      </c>
      <c r="CC648">
        <v>1108.64678571429</v>
      </c>
      <c r="CD648">
        <v>21.31315</v>
      </c>
      <c r="CE648">
        <v>1.86172</v>
      </c>
      <c r="CF648">
        <v>1.62615392857143</v>
      </c>
      <c r="CG648">
        <v>16.31485</v>
      </c>
      <c r="CH648">
        <v>14.2088178571429</v>
      </c>
      <c r="CI648">
        <v>2000.025</v>
      </c>
      <c r="CJ648">
        <v>0.9799925</v>
      </c>
      <c r="CK648">
        <v>0.0200071</v>
      </c>
      <c r="CL648">
        <v>0</v>
      </c>
      <c r="CM648">
        <v>2.448175</v>
      </c>
      <c r="CN648">
        <v>0</v>
      </c>
      <c r="CO648">
        <v>6339.93571428571</v>
      </c>
      <c r="CP648">
        <v>16705.5678571429</v>
      </c>
      <c r="CQ648">
        <v>47.6670714285714</v>
      </c>
      <c r="CR648">
        <v>49.8705</v>
      </c>
      <c r="CS648">
        <v>48.7073214285714</v>
      </c>
      <c r="CT648">
        <v>47.8971428571429</v>
      </c>
      <c r="CU648">
        <v>47.098</v>
      </c>
      <c r="CV648">
        <v>1960.01142857143</v>
      </c>
      <c r="CW648">
        <v>40.0114285714286</v>
      </c>
      <c r="CX648">
        <v>0</v>
      </c>
      <c r="CY648">
        <v>1656183386.4</v>
      </c>
      <c r="CZ648">
        <v>0</v>
      </c>
      <c r="DA648">
        <v>1656181403.6</v>
      </c>
      <c r="DB648" t="s">
        <v>1498</v>
      </c>
      <c r="DC648">
        <v>1656181403.6</v>
      </c>
      <c r="DD648">
        <v>1656181398.1</v>
      </c>
      <c r="DE648">
        <v>1</v>
      </c>
      <c r="DF648">
        <v>2.342</v>
      </c>
      <c r="DG648">
        <v>0.193</v>
      </c>
      <c r="DH648">
        <v>3.724</v>
      </c>
      <c r="DI648">
        <v>0.244</v>
      </c>
      <c r="DJ648">
        <v>420</v>
      </c>
      <c r="DK648">
        <v>22</v>
      </c>
      <c r="DL648">
        <v>0.28</v>
      </c>
      <c r="DM648">
        <v>0.02</v>
      </c>
      <c r="DN648">
        <v>-63.1952375</v>
      </c>
      <c r="DO648">
        <v>-2.25741951219503</v>
      </c>
      <c r="DP648">
        <v>0.242189578313663</v>
      </c>
      <c r="DQ648">
        <v>0</v>
      </c>
      <c r="DR648">
        <v>3.13641175</v>
      </c>
      <c r="DS648">
        <v>-0.821661951219523</v>
      </c>
      <c r="DT648">
        <v>0.0805115541673212</v>
      </c>
      <c r="DU648">
        <v>0</v>
      </c>
      <c r="DV648">
        <v>0</v>
      </c>
      <c r="DW648">
        <v>2</v>
      </c>
      <c r="DX648" t="s">
        <v>357</v>
      </c>
      <c r="DY648">
        <v>2.78451</v>
      </c>
      <c r="DZ648">
        <v>2.71633</v>
      </c>
      <c r="EA648">
        <v>0.145056</v>
      </c>
      <c r="EB648">
        <v>0.150539</v>
      </c>
      <c r="EC648">
        <v>0.0865314</v>
      </c>
      <c r="ED648">
        <v>0.0787102</v>
      </c>
      <c r="EE648">
        <v>23634.4</v>
      </c>
      <c r="EF648">
        <v>20446.2</v>
      </c>
      <c r="EG648">
        <v>24793.2</v>
      </c>
      <c r="EH648">
        <v>23483.8</v>
      </c>
      <c r="EI648">
        <v>38770.4</v>
      </c>
      <c r="EJ648">
        <v>35873.6</v>
      </c>
      <c r="EK648">
        <v>44947.9</v>
      </c>
      <c r="EL648">
        <v>41976.9</v>
      </c>
      <c r="EM648">
        <v>1.50835</v>
      </c>
      <c r="EN648">
        <v>2.03452</v>
      </c>
      <c r="EO648">
        <v>-0.00606105</v>
      </c>
      <c r="EP648">
        <v>0</v>
      </c>
      <c r="EQ648">
        <v>28.4716</v>
      </c>
      <c r="ER648">
        <v>999.9</v>
      </c>
      <c r="ES648">
        <v>21.627</v>
      </c>
      <c r="ET648">
        <v>43.91</v>
      </c>
      <c r="EU648">
        <v>25.8212</v>
      </c>
      <c r="EV648">
        <v>53.8294</v>
      </c>
      <c r="EW648">
        <v>33.2051</v>
      </c>
      <c r="EX648">
        <v>2</v>
      </c>
      <c r="EY648">
        <v>0.733465</v>
      </c>
      <c r="EZ648">
        <v>5.94861</v>
      </c>
      <c r="FA648">
        <v>20.1436</v>
      </c>
      <c r="FB648">
        <v>5.23361</v>
      </c>
      <c r="FC648">
        <v>11.9923</v>
      </c>
      <c r="FD648">
        <v>4.9553</v>
      </c>
      <c r="FE648">
        <v>3.30395</v>
      </c>
      <c r="FF648">
        <v>9999</v>
      </c>
      <c r="FG648">
        <v>314.6</v>
      </c>
      <c r="FH648">
        <v>4038.8</v>
      </c>
      <c r="FI648">
        <v>9999</v>
      </c>
      <c r="FJ648">
        <v>1.86813</v>
      </c>
      <c r="FK648">
        <v>1.86397</v>
      </c>
      <c r="FL648">
        <v>1.87129</v>
      </c>
      <c r="FM648">
        <v>1.86255</v>
      </c>
      <c r="FN648">
        <v>1.86188</v>
      </c>
      <c r="FO648">
        <v>1.86815</v>
      </c>
      <c r="FP648">
        <v>1.85835</v>
      </c>
      <c r="FQ648">
        <v>1.86449</v>
      </c>
      <c r="FR648">
        <v>5</v>
      </c>
      <c r="FS648">
        <v>0</v>
      </c>
      <c r="FT648">
        <v>0</v>
      </c>
      <c r="FU648">
        <v>0</v>
      </c>
      <c r="FV648" t="s">
        <v>358</v>
      </c>
      <c r="FW648" t="s">
        <v>359</v>
      </c>
      <c r="FX648" t="s">
        <v>360</v>
      </c>
      <c r="FY648" t="s">
        <v>360</v>
      </c>
      <c r="FZ648" t="s">
        <v>360</v>
      </c>
      <c r="GA648" t="s">
        <v>360</v>
      </c>
      <c r="GB648">
        <v>0</v>
      </c>
      <c r="GC648">
        <v>100</v>
      </c>
      <c r="GD648">
        <v>100</v>
      </c>
      <c r="GE648">
        <v>4.7</v>
      </c>
      <c r="GF648">
        <v>0.2443</v>
      </c>
      <c r="GG648">
        <v>2.73719946232396</v>
      </c>
      <c r="GH648">
        <v>0.00311535208462502</v>
      </c>
      <c r="GI648">
        <v>-2.16445174003142e-06</v>
      </c>
      <c r="GJ648">
        <v>9.0383515404126e-10</v>
      </c>
      <c r="GK648">
        <v>0.244264999999999</v>
      </c>
      <c r="GL648">
        <v>0</v>
      </c>
      <c r="GM648">
        <v>0</v>
      </c>
      <c r="GN648">
        <v>0</v>
      </c>
      <c r="GO648">
        <v>18</v>
      </c>
      <c r="GP648">
        <v>2154</v>
      </c>
      <c r="GQ648">
        <v>2</v>
      </c>
      <c r="GR648">
        <v>17</v>
      </c>
      <c r="GS648">
        <v>33.1</v>
      </c>
      <c r="GT648">
        <v>33.1</v>
      </c>
      <c r="GU648">
        <v>2.97241</v>
      </c>
      <c r="GV648">
        <v>2.38403</v>
      </c>
      <c r="GW648">
        <v>1.99829</v>
      </c>
      <c r="GX648">
        <v>2.65381</v>
      </c>
      <c r="GY648">
        <v>2.09351</v>
      </c>
      <c r="GZ648">
        <v>2.44873</v>
      </c>
      <c r="HA648">
        <v>47.0634</v>
      </c>
      <c r="HB648">
        <v>13.2827</v>
      </c>
      <c r="HC648">
        <v>18</v>
      </c>
      <c r="HD648">
        <v>330.682</v>
      </c>
      <c r="HE648">
        <v>672.091</v>
      </c>
      <c r="HF648">
        <v>23.0012</v>
      </c>
      <c r="HG648">
        <v>36.6446</v>
      </c>
      <c r="HH648">
        <v>29.998</v>
      </c>
      <c r="HI648">
        <v>36.6012</v>
      </c>
      <c r="HJ648">
        <v>36.603</v>
      </c>
      <c r="HK648">
        <v>59.4695</v>
      </c>
      <c r="HL648">
        <v>0</v>
      </c>
      <c r="HM648">
        <v>5.74585</v>
      </c>
      <c r="HN648">
        <v>23</v>
      </c>
      <c r="HO648">
        <v>1154.13</v>
      </c>
      <c r="HP648">
        <v>22.8121</v>
      </c>
      <c r="HQ648">
        <v>95.0351</v>
      </c>
      <c r="HR648">
        <v>98.6183</v>
      </c>
    </row>
    <row r="649" spans="1:226">
      <c r="A649">
        <v>633</v>
      </c>
      <c r="B649">
        <v>1656183392</v>
      </c>
      <c r="C649">
        <v>13595.5</v>
      </c>
      <c r="D649" t="s">
        <v>1631</v>
      </c>
      <c r="E649" t="s">
        <v>1632</v>
      </c>
      <c r="F649">
        <v>5</v>
      </c>
      <c r="G649" t="s">
        <v>1497</v>
      </c>
      <c r="H649" t="s">
        <v>354</v>
      </c>
      <c r="I649">
        <v>1656183384.5</v>
      </c>
      <c r="J649">
        <f>(K649)/1000</f>
        <v>0</v>
      </c>
      <c r="K649">
        <f>IF(BF649, AN649, AH649)</f>
        <v>0</v>
      </c>
      <c r="L649">
        <f>IF(BF649, AI649, AG649)</f>
        <v>0</v>
      </c>
      <c r="M649">
        <f>BH649 - IF(AU649&gt;1, L649*BB649*100.0/(AW649*BV649), 0)</f>
        <v>0</v>
      </c>
      <c r="N649">
        <f>((T649-J649/2)*M649-L649)/(T649+J649/2)</f>
        <v>0</v>
      </c>
      <c r="O649">
        <f>N649*(BO649+BP649)/1000.0</f>
        <v>0</v>
      </c>
      <c r="P649">
        <f>(BH649 - IF(AU649&gt;1, L649*BB649*100.0/(AW649*BV649), 0))*(BO649+BP649)/1000.0</f>
        <v>0</v>
      </c>
      <c r="Q649">
        <f>2.0/((1/S649-1/R649)+SIGN(S649)*SQRT((1/S649-1/R649)*(1/S649-1/R649) + 4*BC649/((BC649+1)*(BC649+1))*(2*1/S649*1/R649-1/R649*1/R649)))</f>
        <v>0</v>
      </c>
      <c r="R649">
        <f>IF(LEFT(BD649,1)&lt;&gt;"0",IF(LEFT(BD649,1)="1",3.0,BE649),$D$5+$E$5*(BV649*BO649/($K$5*1000))+$F$5*(BV649*BO649/($K$5*1000))*MAX(MIN(BB649,$J$5),$I$5)*MAX(MIN(BB649,$J$5),$I$5)+$G$5*MAX(MIN(BB649,$J$5),$I$5)*(BV649*BO649/($K$5*1000))+$H$5*(BV649*BO649/($K$5*1000))*(BV649*BO649/($K$5*1000)))</f>
        <v>0</v>
      </c>
      <c r="S649">
        <f>J649*(1000-(1000*0.61365*exp(17.502*W649/(240.97+W649))/(BO649+BP649)+BJ649)/2)/(1000*0.61365*exp(17.502*W649/(240.97+W649))/(BO649+BP649)-BJ649)</f>
        <v>0</v>
      </c>
      <c r="T649">
        <f>1/((BC649+1)/(Q649/1.6)+1/(R649/1.37)) + BC649/((BC649+1)/(Q649/1.6) + BC649/(R649/1.37))</f>
        <v>0</v>
      </c>
      <c r="U649">
        <f>(AX649*BA649)</f>
        <v>0</v>
      </c>
      <c r="V649">
        <f>(BQ649+(U649+2*0.95*5.67E-8*(((BQ649+$B$7)+273)^4-(BQ649+273)^4)-44100*J649)/(1.84*29.3*R649+8*0.95*5.67E-8*(BQ649+273)^3))</f>
        <v>0</v>
      </c>
      <c r="W649">
        <f>($C$7*BR649+$D$7*BS649+$E$7*V649)</f>
        <v>0</v>
      </c>
      <c r="X649">
        <f>0.61365*exp(17.502*W649/(240.97+W649))</f>
        <v>0</v>
      </c>
      <c r="Y649">
        <f>(Z649/AA649*100)</f>
        <v>0</v>
      </c>
      <c r="Z649">
        <f>BJ649*(BO649+BP649)/1000</f>
        <v>0</v>
      </c>
      <c r="AA649">
        <f>0.61365*exp(17.502*BQ649/(240.97+BQ649))</f>
        <v>0</v>
      </c>
      <c r="AB649">
        <f>(X649-BJ649*(BO649+BP649)/1000)</f>
        <v>0</v>
      </c>
      <c r="AC649">
        <f>(-J649*44100)</f>
        <v>0</v>
      </c>
      <c r="AD649">
        <f>2*29.3*R649*0.92*(BQ649-W649)</f>
        <v>0</v>
      </c>
      <c r="AE649">
        <f>2*0.95*5.67E-8*(((BQ649+$B$7)+273)^4-(W649+273)^4)</f>
        <v>0</v>
      </c>
      <c r="AF649">
        <f>U649+AE649+AC649+AD649</f>
        <v>0</v>
      </c>
      <c r="AG649">
        <f>BN649*AU649*(BI649-BH649*(1000-AU649*BK649)/(1000-AU649*BJ649))/(100*BB649)</f>
        <v>0</v>
      </c>
      <c r="AH649">
        <f>1000*BN649*AU649*(BJ649-BK649)/(100*BB649*(1000-AU649*BJ649))</f>
        <v>0</v>
      </c>
      <c r="AI649">
        <f>(AJ649 - AK649 - BO649*1E3/(8.314*(BQ649+273.15)) * AM649/BN649 * AL649) * BN649/(100*BB649) * (1000 - BK649)/1000</f>
        <v>0</v>
      </c>
      <c r="AJ649">
        <v>1165.12662810628</v>
      </c>
      <c r="AK649">
        <v>1113.45945454545</v>
      </c>
      <c r="AL649">
        <v>3.35556557268874</v>
      </c>
      <c r="AM649">
        <v>66.950256890022</v>
      </c>
      <c r="AN649">
        <f>(AP649 - AO649 + BO649*1E3/(8.314*(BQ649+273.15)) * AR649/BN649 * AQ649) * BN649/(100*BB649) * 1000/(1000 - AP649)</f>
        <v>0</v>
      </c>
      <c r="AO649">
        <v>21.4210672091886</v>
      </c>
      <c r="AP649">
        <v>24.4617447552448</v>
      </c>
      <c r="AQ649">
        <v>0.00688793251883065</v>
      </c>
      <c r="AR649">
        <v>78.8929793979058</v>
      </c>
      <c r="AS649">
        <v>97</v>
      </c>
      <c r="AT649">
        <v>19</v>
      </c>
      <c r="AU649">
        <f>IF(AS649*$H$13&gt;=AW649,1.0,(AW649/(AW649-AS649*$H$13)))</f>
        <v>0</v>
      </c>
      <c r="AV649">
        <f>(AU649-1)*100</f>
        <v>0</v>
      </c>
      <c r="AW649">
        <f>MAX(0,($B$13+$C$13*BV649)/(1+$D$13*BV649)*BO649/(BQ649+273)*$E$13)</f>
        <v>0</v>
      </c>
      <c r="AX649">
        <f>$B$11*BW649+$C$11*BX649+$F$11*CI649*(1-CL649)</f>
        <v>0</v>
      </c>
      <c r="AY649">
        <f>AX649*AZ649</f>
        <v>0</v>
      </c>
      <c r="AZ649">
        <f>($B$11*$D$9+$C$11*$D$9+$F$11*((CV649+CN649)/MAX(CV649+CN649+CW649, 0.1)*$I$9+CW649/MAX(CV649+CN649+CW649, 0.1)*$J$9))/($B$11+$C$11+$F$11)</f>
        <v>0</v>
      </c>
      <c r="BA649">
        <f>($B$11*$K$9+$C$11*$K$9+$F$11*((CV649+CN649)/MAX(CV649+CN649+CW649, 0.1)*$P$9+CW649/MAX(CV649+CN649+CW649, 0.1)*$Q$9))/($B$11+$C$11+$F$11)</f>
        <v>0</v>
      </c>
      <c r="BB649">
        <v>2.18</v>
      </c>
      <c r="BC649">
        <v>0.5</v>
      </c>
      <c r="BD649" t="s">
        <v>355</v>
      </c>
      <c r="BE649">
        <v>2</v>
      </c>
      <c r="BF649" t="b">
        <v>1</v>
      </c>
      <c r="BG649">
        <v>1656183384.5</v>
      </c>
      <c r="BH649">
        <v>1062.99</v>
      </c>
      <c r="BI649">
        <v>1126.26222222222</v>
      </c>
      <c r="BJ649">
        <v>24.4259074074074</v>
      </c>
      <c r="BK649">
        <v>21.3861333333333</v>
      </c>
      <c r="BL649">
        <v>1058.30888888889</v>
      </c>
      <c r="BM649">
        <v>24.1816333333333</v>
      </c>
      <c r="BN649">
        <v>500.003851851852</v>
      </c>
      <c r="BO649">
        <v>76.2978148148148</v>
      </c>
      <c r="BP649">
        <v>0.0999677740740741</v>
      </c>
      <c r="BQ649">
        <v>27.7527185185185</v>
      </c>
      <c r="BR649">
        <v>28.3750888888889</v>
      </c>
      <c r="BS649">
        <v>999.9</v>
      </c>
      <c r="BT649">
        <v>0</v>
      </c>
      <c r="BU649">
        <v>0</v>
      </c>
      <c r="BV649">
        <v>9980.87333333333</v>
      </c>
      <c r="BW649">
        <v>0</v>
      </c>
      <c r="BX649">
        <v>2501.45888888889</v>
      </c>
      <c r="BY649">
        <v>-63.271937037037</v>
      </c>
      <c r="BZ649">
        <v>1089.60555555556</v>
      </c>
      <c r="CA649">
        <v>1150.87555555556</v>
      </c>
      <c r="CB649">
        <v>3.03976481481481</v>
      </c>
      <c r="CC649">
        <v>1126.26222222222</v>
      </c>
      <c r="CD649">
        <v>21.3861333333333</v>
      </c>
      <c r="CE649">
        <v>1.86364296296296</v>
      </c>
      <c r="CF649">
        <v>1.63171518518518</v>
      </c>
      <c r="CG649">
        <v>16.331062962963</v>
      </c>
      <c r="CH649">
        <v>14.2615777777778</v>
      </c>
      <c r="CI649">
        <v>2000.03296296296</v>
      </c>
      <c r="CJ649">
        <v>0.979992333333333</v>
      </c>
      <c r="CK649">
        <v>0.0200072777777778</v>
      </c>
      <c r="CL649">
        <v>0</v>
      </c>
      <c r="CM649">
        <v>2.4517</v>
      </c>
      <c r="CN649">
        <v>0</v>
      </c>
      <c r="CO649">
        <v>6340.42185185185</v>
      </c>
      <c r="CP649">
        <v>16705.6407407407</v>
      </c>
      <c r="CQ649">
        <v>47.6456666666667</v>
      </c>
      <c r="CR649">
        <v>49.8703333333333</v>
      </c>
      <c r="CS649">
        <v>48.6640740740741</v>
      </c>
      <c r="CT649">
        <v>47.8656666666666</v>
      </c>
      <c r="CU649">
        <v>47.076</v>
      </c>
      <c r="CV649">
        <v>1960.01703703704</v>
      </c>
      <c r="CW649">
        <v>40.0114814814815</v>
      </c>
      <c r="CX649">
        <v>0</v>
      </c>
      <c r="CY649">
        <v>1656183391.2</v>
      </c>
      <c r="CZ649">
        <v>0</v>
      </c>
      <c r="DA649">
        <v>1656181403.6</v>
      </c>
      <c r="DB649" t="s">
        <v>1498</v>
      </c>
      <c r="DC649">
        <v>1656181403.6</v>
      </c>
      <c r="DD649">
        <v>1656181398.1</v>
      </c>
      <c r="DE649">
        <v>1</v>
      </c>
      <c r="DF649">
        <v>2.342</v>
      </c>
      <c r="DG649">
        <v>0.193</v>
      </c>
      <c r="DH649">
        <v>3.724</v>
      </c>
      <c r="DI649">
        <v>0.244</v>
      </c>
      <c r="DJ649">
        <v>420</v>
      </c>
      <c r="DK649">
        <v>22</v>
      </c>
      <c r="DL649">
        <v>0.28</v>
      </c>
      <c r="DM649">
        <v>0.02</v>
      </c>
      <c r="DN649">
        <v>-63.242365</v>
      </c>
      <c r="DO649">
        <v>0.520824765478569</v>
      </c>
      <c r="DP649">
        <v>0.260581053177318</v>
      </c>
      <c r="DQ649">
        <v>0</v>
      </c>
      <c r="DR649">
        <v>3.06890625</v>
      </c>
      <c r="DS649">
        <v>-0.551211894934345</v>
      </c>
      <c r="DT649">
        <v>0.0560270805810681</v>
      </c>
      <c r="DU649">
        <v>0</v>
      </c>
      <c r="DV649">
        <v>0</v>
      </c>
      <c r="DW649">
        <v>2</v>
      </c>
      <c r="DX649" t="s">
        <v>357</v>
      </c>
      <c r="DY649">
        <v>2.78473</v>
      </c>
      <c r="DZ649">
        <v>2.7166</v>
      </c>
      <c r="EA649">
        <v>0.146477</v>
      </c>
      <c r="EB649">
        <v>0.151834</v>
      </c>
      <c r="EC649">
        <v>0.0865906</v>
      </c>
      <c r="ED649">
        <v>0.0788766</v>
      </c>
      <c r="EE649">
        <v>23596.8</v>
      </c>
      <c r="EF649">
        <v>20416.7</v>
      </c>
      <c r="EG649">
        <v>24794.9</v>
      </c>
      <c r="EH649">
        <v>23485.6</v>
      </c>
      <c r="EI649">
        <v>38770.6</v>
      </c>
      <c r="EJ649">
        <v>35869.7</v>
      </c>
      <c r="EK649">
        <v>44951.1</v>
      </c>
      <c r="EL649">
        <v>41979.8</v>
      </c>
      <c r="EM649">
        <v>1.50842</v>
      </c>
      <c r="EN649">
        <v>2.03478</v>
      </c>
      <c r="EO649">
        <v>-0.00432506</v>
      </c>
      <c r="EP649">
        <v>0</v>
      </c>
      <c r="EQ649">
        <v>28.4618</v>
      </c>
      <c r="ER649">
        <v>999.9</v>
      </c>
      <c r="ES649">
        <v>21.676</v>
      </c>
      <c r="ET649">
        <v>43.9</v>
      </c>
      <c r="EU649">
        <v>25.867</v>
      </c>
      <c r="EV649">
        <v>53.7494</v>
      </c>
      <c r="EW649">
        <v>33.2853</v>
      </c>
      <c r="EX649">
        <v>2</v>
      </c>
      <c r="EY649">
        <v>0.731324</v>
      </c>
      <c r="EZ649">
        <v>5.96486</v>
      </c>
      <c r="FA649">
        <v>20.1429</v>
      </c>
      <c r="FB649">
        <v>5.23256</v>
      </c>
      <c r="FC649">
        <v>11.9932</v>
      </c>
      <c r="FD649">
        <v>4.95525</v>
      </c>
      <c r="FE649">
        <v>3.30387</v>
      </c>
      <c r="FF649">
        <v>9999</v>
      </c>
      <c r="FG649">
        <v>314.6</v>
      </c>
      <c r="FH649">
        <v>4038.8</v>
      </c>
      <c r="FI649">
        <v>9999</v>
      </c>
      <c r="FJ649">
        <v>1.86813</v>
      </c>
      <c r="FK649">
        <v>1.864</v>
      </c>
      <c r="FL649">
        <v>1.87129</v>
      </c>
      <c r="FM649">
        <v>1.86254</v>
      </c>
      <c r="FN649">
        <v>1.86188</v>
      </c>
      <c r="FO649">
        <v>1.86814</v>
      </c>
      <c r="FP649">
        <v>1.85837</v>
      </c>
      <c r="FQ649">
        <v>1.86449</v>
      </c>
      <c r="FR649">
        <v>5</v>
      </c>
      <c r="FS649">
        <v>0</v>
      </c>
      <c r="FT649">
        <v>0</v>
      </c>
      <c r="FU649">
        <v>0</v>
      </c>
      <c r="FV649" t="s">
        <v>358</v>
      </c>
      <c r="FW649" t="s">
        <v>359</v>
      </c>
      <c r="FX649" t="s">
        <v>360</v>
      </c>
      <c r="FY649" t="s">
        <v>360</v>
      </c>
      <c r="FZ649" t="s">
        <v>360</v>
      </c>
      <c r="GA649" t="s">
        <v>360</v>
      </c>
      <c r="GB649">
        <v>0</v>
      </c>
      <c r="GC649">
        <v>100</v>
      </c>
      <c r="GD649">
        <v>100</v>
      </c>
      <c r="GE649">
        <v>4.72</v>
      </c>
      <c r="GF649">
        <v>0.2442</v>
      </c>
      <c r="GG649">
        <v>2.73719946232396</v>
      </c>
      <c r="GH649">
        <v>0.00311535208462502</v>
      </c>
      <c r="GI649">
        <v>-2.16445174003142e-06</v>
      </c>
      <c r="GJ649">
        <v>9.0383515404126e-10</v>
      </c>
      <c r="GK649">
        <v>0.244264999999999</v>
      </c>
      <c r="GL649">
        <v>0</v>
      </c>
      <c r="GM649">
        <v>0</v>
      </c>
      <c r="GN649">
        <v>0</v>
      </c>
      <c r="GO649">
        <v>18</v>
      </c>
      <c r="GP649">
        <v>2154</v>
      </c>
      <c r="GQ649">
        <v>2</v>
      </c>
      <c r="GR649">
        <v>17</v>
      </c>
      <c r="GS649">
        <v>33.1</v>
      </c>
      <c r="GT649">
        <v>33.2</v>
      </c>
      <c r="GU649">
        <v>3.00415</v>
      </c>
      <c r="GV649">
        <v>2.28271</v>
      </c>
      <c r="GW649">
        <v>1.99829</v>
      </c>
      <c r="GX649">
        <v>2.65381</v>
      </c>
      <c r="GY649">
        <v>2.09351</v>
      </c>
      <c r="GZ649">
        <v>2.41333</v>
      </c>
      <c r="HA649">
        <v>47.0337</v>
      </c>
      <c r="HB649">
        <v>13.274</v>
      </c>
      <c r="HC649">
        <v>18</v>
      </c>
      <c r="HD649">
        <v>330.628</v>
      </c>
      <c r="HE649">
        <v>672.09</v>
      </c>
      <c r="HF649">
        <v>23.0027</v>
      </c>
      <c r="HG649">
        <v>36.6207</v>
      </c>
      <c r="HH649">
        <v>29.998</v>
      </c>
      <c r="HI649">
        <v>36.5808</v>
      </c>
      <c r="HJ649">
        <v>36.5818</v>
      </c>
      <c r="HK649">
        <v>60.142</v>
      </c>
      <c r="HL649">
        <v>0</v>
      </c>
      <c r="HM649">
        <v>6.11756</v>
      </c>
      <c r="HN649">
        <v>23</v>
      </c>
      <c r="HO649">
        <v>1174.44</v>
      </c>
      <c r="HP649">
        <v>22.8271</v>
      </c>
      <c r="HQ649">
        <v>95.0416</v>
      </c>
      <c r="HR649">
        <v>98.6256</v>
      </c>
    </row>
    <row r="650" spans="1:226">
      <c r="A650">
        <v>634</v>
      </c>
      <c r="B650">
        <v>1656183397</v>
      </c>
      <c r="C650">
        <v>13600.5</v>
      </c>
      <c r="D650" t="s">
        <v>1633</v>
      </c>
      <c r="E650" t="s">
        <v>1634</v>
      </c>
      <c r="F650">
        <v>5</v>
      </c>
      <c r="G650" t="s">
        <v>1497</v>
      </c>
      <c r="H650" t="s">
        <v>354</v>
      </c>
      <c r="I650">
        <v>1656183389.21429</v>
      </c>
      <c r="J650">
        <f>(K650)/1000</f>
        <v>0</v>
      </c>
      <c r="K650">
        <f>IF(BF650, AN650, AH650)</f>
        <v>0</v>
      </c>
      <c r="L650">
        <f>IF(BF650, AI650, AG650)</f>
        <v>0</v>
      </c>
      <c r="M650">
        <f>BH650 - IF(AU650&gt;1, L650*BB650*100.0/(AW650*BV650), 0)</f>
        <v>0</v>
      </c>
      <c r="N650">
        <f>((T650-J650/2)*M650-L650)/(T650+J650/2)</f>
        <v>0</v>
      </c>
      <c r="O650">
        <f>N650*(BO650+BP650)/1000.0</f>
        <v>0</v>
      </c>
      <c r="P650">
        <f>(BH650 - IF(AU650&gt;1, L650*BB650*100.0/(AW650*BV650), 0))*(BO650+BP650)/1000.0</f>
        <v>0</v>
      </c>
      <c r="Q650">
        <f>2.0/((1/S650-1/R650)+SIGN(S650)*SQRT((1/S650-1/R650)*(1/S650-1/R650) + 4*BC650/((BC650+1)*(BC650+1))*(2*1/S650*1/R650-1/R650*1/R650)))</f>
        <v>0</v>
      </c>
      <c r="R650">
        <f>IF(LEFT(BD650,1)&lt;&gt;"0",IF(LEFT(BD650,1)="1",3.0,BE650),$D$5+$E$5*(BV650*BO650/($K$5*1000))+$F$5*(BV650*BO650/($K$5*1000))*MAX(MIN(BB650,$J$5),$I$5)*MAX(MIN(BB650,$J$5),$I$5)+$G$5*MAX(MIN(BB650,$J$5),$I$5)*(BV650*BO650/($K$5*1000))+$H$5*(BV650*BO650/($K$5*1000))*(BV650*BO650/($K$5*1000)))</f>
        <v>0</v>
      </c>
      <c r="S650">
        <f>J650*(1000-(1000*0.61365*exp(17.502*W650/(240.97+W650))/(BO650+BP650)+BJ650)/2)/(1000*0.61365*exp(17.502*W650/(240.97+W650))/(BO650+BP650)-BJ650)</f>
        <v>0</v>
      </c>
      <c r="T650">
        <f>1/((BC650+1)/(Q650/1.6)+1/(R650/1.37)) + BC650/((BC650+1)/(Q650/1.6) + BC650/(R650/1.37))</f>
        <v>0</v>
      </c>
      <c r="U650">
        <f>(AX650*BA650)</f>
        <v>0</v>
      </c>
      <c r="V650">
        <f>(BQ650+(U650+2*0.95*5.67E-8*(((BQ650+$B$7)+273)^4-(BQ650+273)^4)-44100*J650)/(1.84*29.3*R650+8*0.95*5.67E-8*(BQ650+273)^3))</f>
        <v>0</v>
      </c>
      <c r="W650">
        <f>($C$7*BR650+$D$7*BS650+$E$7*V650)</f>
        <v>0</v>
      </c>
      <c r="X650">
        <f>0.61365*exp(17.502*W650/(240.97+W650))</f>
        <v>0</v>
      </c>
      <c r="Y650">
        <f>(Z650/AA650*100)</f>
        <v>0</v>
      </c>
      <c r="Z650">
        <f>BJ650*(BO650+BP650)/1000</f>
        <v>0</v>
      </c>
      <c r="AA650">
        <f>0.61365*exp(17.502*BQ650/(240.97+BQ650))</f>
        <v>0</v>
      </c>
      <c r="AB650">
        <f>(X650-BJ650*(BO650+BP650)/1000)</f>
        <v>0</v>
      </c>
      <c r="AC650">
        <f>(-J650*44100)</f>
        <v>0</v>
      </c>
      <c r="AD650">
        <f>2*29.3*R650*0.92*(BQ650-W650)</f>
        <v>0</v>
      </c>
      <c r="AE650">
        <f>2*0.95*5.67E-8*(((BQ650+$B$7)+273)^4-(W650+273)^4)</f>
        <v>0</v>
      </c>
      <c r="AF650">
        <f>U650+AE650+AC650+AD650</f>
        <v>0</v>
      </c>
      <c r="AG650">
        <f>BN650*AU650*(BI650-BH650*(1000-AU650*BK650)/(1000-AU650*BJ650))/(100*BB650)</f>
        <v>0</v>
      </c>
      <c r="AH650">
        <f>1000*BN650*AU650*(BJ650-BK650)/(100*BB650*(1000-AU650*BJ650))</f>
        <v>0</v>
      </c>
      <c r="AI650">
        <f>(AJ650 - AK650 - BO650*1E3/(8.314*(BQ650+273.15)) * AM650/BN650 * AL650) * BN650/(100*BB650) * (1000 - BK650)/1000</f>
        <v>0</v>
      </c>
      <c r="AJ650">
        <v>1181.41041689372</v>
      </c>
      <c r="AK650">
        <v>1129.9716969697</v>
      </c>
      <c r="AL650">
        <v>3.30705771407854</v>
      </c>
      <c r="AM650">
        <v>66.950256890022</v>
      </c>
      <c r="AN650">
        <f>(AP650 - AO650 + BO650*1E3/(8.314*(BQ650+273.15)) * AR650/BN650 * AQ650) * BN650/(100*BB650) * 1000/(1000 - AP650)</f>
        <v>0</v>
      </c>
      <c r="AO650">
        <v>21.5040124264635</v>
      </c>
      <c r="AP650">
        <v>24.4811237762238</v>
      </c>
      <c r="AQ650">
        <v>0.00148056476322847</v>
      </c>
      <c r="AR650">
        <v>78.8929793979058</v>
      </c>
      <c r="AS650">
        <v>97</v>
      </c>
      <c r="AT650">
        <v>19</v>
      </c>
      <c r="AU650">
        <f>IF(AS650*$H$13&gt;=AW650,1.0,(AW650/(AW650-AS650*$H$13)))</f>
        <v>0</v>
      </c>
      <c r="AV650">
        <f>(AU650-1)*100</f>
        <v>0</v>
      </c>
      <c r="AW650">
        <f>MAX(0,($B$13+$C$13*BV650)/(1+$D$13*BV650)*BO650/(BQ650+273)*$E$13)</f>
        <v>0</v>
      </c>
      <c r="AX650">
        <f>$B$11*BW650+$C$11*BX650+$F$11*CI650*(1-CL650)</f>
        <v>0</v>
      </c>
      <c r="AY650">
        <f>AX650*AZ650</f>
        <v>0</v>
      </c>
      <c r="AZ650">
        <f>($B$11*$D$9+$C$11*$D$9+$F$11*((CV650+CN650)/MAX(CV650+CN650+CW650, 0.1)*$I$9+CW650/MAX(CV650+CN650+CW650, 0.1)*$J$9))/($B$11+$C$11+$F$11)</f>
        <v>0</v>
      </c>
      <c r="BA650">
        <f>($B$11*$K$9+$C$11*$K$9+$F$11*((CV650+CN650)/MAX(CV650+CN650+CW650, 0.1)*$P$9+CW650/MAX(CV650+CN650+CW650, 0.1)*$Q$9))/($B$11+$C$11+$F$11)</f>
        <v>0</v>
      </c>
      <c r="BB650">
        <v>2.18</v>
      </c>
      <c r="BC650">
        <v>0.5</v>
      </c>
      <c r="BD650" t="s">
        <v>355</v>
      </c>
      <c r="BE650">
        <v>2</v>
      </c>
      <c r="BF650" t="b">
        <v>1</v>
      </c>
      <c r="BG650">
        <v>1656183389.21429</v>
      </c>
      <c r="BH650">
        <v>1078.58821428571</v>
      </c>
      <c r="BI650">
        <v>1141.76357142857</v>
      </c>
      <c r="BJ650">
        <v>24.4491892857143</v>
      </c>
      <c r="BK650">
        <v>21.4433964285714</v>
      </c>
      <c r="BL650">
        <v>1073.88321428571</v>
      </c>
      <c r="BM650">
        <v>24.2049285714286</v>
      </c>
      <c r="BN650">
        <v>499.997642857143</v>
      </c>
      <c r="BO650">
        <v>76.2965928571429</v>
      </c>
      <c r="BP650">
        <v>0.0999622464285714</v>
      </c>
      <c r="BQ650">
        <v>27.7575321428571</v>
      </c>
      <c r="BR650">
        <v>28.3813035714286</v>
      </c>
      <c r="BS650">
        <v>999.9</v>
      </c>
      <c r="BT650">
        <v>0</v>
      </c>
      <c r="BU650">
        <v>0</v>
      </c>
      <c r="BV650">
        <v>9993.45357142857</v>
      </c>
      <c r="BW650">
        <v>0</v>
      </c>
      <c r="BX650">
        <v>2507.68821428571</v>
      </c>
      <c r="BY650">
        <v>-63.1755321428571</v>
      </c>
      <c r="BZ650">
        <v>1105.62035714286</v>
      </c>
      <c r="CA650">
        <v>1166.78428571429</v>
      </c>
      <c r="CB650">
        <v>3.00579571428571</v>
      </c>
      <c r="CC650">
        <v>1141.76357142857</v>
      </c>
      <c r="CD650">
        <v>21.4433964285714</v>
      </c>
      <c r="CE650">
        <v>1.86538964285714</v>
      </c>
      <c r="CF650">
        <v>1.63605714285714</v>
      </c>
      <c r="CG650">
        <v>16.345775</v>
      </c>
      <c r="CH650">
        <v>14.3026464285714</v>
      </c>
      <c r="CI650">
        <v>2000.01392857143</v>
      </c>
      <c r="CJ650">
        <v>0.979991964285714</v>
      </c>
      <c r="CK650">
        <v>0.0200076714285714</v>
      </c>
      <c r="CL650">
        <v>0</v>
      </c>
      <c r="CM650">
        <v>2.51786071428571</v>
      </c>
      <c r="CN650">
        <v>0</v>
      </c>
      <c r="CO650">
        <v>6335.38285714286</v>
      </c>
      <c r="CP650">
        <v>16705.4857142857</v>
      </c>
      <c r="CQ650">
        <v>47.6182142857143</v>
      </c>
      <c r="CR650">
        <v>49.85925</v>
      </c>
      <c r="CS650">
        <v>48.6427142857143</v>
      </c>
      <c r="CT650">
        <v>47.84575</v>
      </c>
      <c r="CU650">
        <v>47.0598214285714</v>
      </c>
      <c r="CV650">
        <v>1959.995</v>
      </c>
      <c r="CW650">
        <v>40.0142857142857</v>
      </c>
      <c r="CX650">
        <v>0</v>
      </c>
      <c r="CY650">
        <v>1656183396</v>
      </c>
      <c r="CZ650">
        <v>0</v>
      </c>
      <c r="DA650">
        <v>1656181403.6</v>
      </c>
      <c r="DB650" t="s">
        <v>1498</v>
      </c>
      <c r="DC650">
        <v>1656181403.6</v>
      </c>
      <c r="DD650">
        <v>1656181398.1</v>
      </c>
      <c r="DE650">
        <v>1</v>
      </c>
      <c r="DF650">
        <v>2.342</v>
      </c>
      <c r="DG650">
        <v>0.193</v>
      </c>
      <c r="DH650">
        <v>3.724</v>
      </c>
      <c r="DI650">
        <v>0.244</v>
      </c>
      <c r="DJ650">
        <v>420</v>
      </c>
      <c r="DK650">
        <v>22</v>
      </c>
      <c r="DL650">
        <v>0.28</v>
      </c>
      <c r="DM650">
        <v>0.02</v>
      </c>
      <c r="DN650">
        <v>-63.2068725</v>
      </c>
      <c r="DO650">
        <v>1.85111257035664</v>
      </c>
      <c r="DP650">
        <v>0.330478181569903</v>
      </c>
      <c r="DQ650">
        <v>0</v>
      </c>
      <c r="DR650">
        <v>3.03158425</v>
      </c>
      <c r="DS650">
        <v>-0.457003114446532</v>
      </c>
      <c r="DT650">
        <v>0.0468405930197036</v>
      </c>
      <c r="DU650">
        <v>0</v>
      </c>
      <c r="DV650">
        <v>0</v>
      </c>
      <c r="DW650">
        <v>2</v>
      </c>
      <c r="DX650" t="s">
        <v>357</v>
      </c>
      <c r="DY650">
        <v>2.78512</v>
      </c>
      <c r="DZ650">
        <v>2.71648</v>
      </c>
      <c r="EA650">
        <v>0.147866</v>
      </c>
      <c r="EB650">
        <v>0.153276</v>
      </c>
      <c r="EC650">
        <v>0.0866372</v>
      </c>
      <c r="ED650">
        <v>0.0789044</v>
      </c>
      <c r="EE650">
        <v>23560.2</v>
      </c>
      <c r="EF650">
        <v>20383.9</v>
      </c>
      <c r="EG650">
        <v>24796.7</v>
      </c>
      <c r="EH650">
        <v>23487.8</v>
      </c>
      <c r="EI650">
        <v>38770.9</v>
      </c>
      <c r="EJ650">
        <v>35871.6</v>
      </c>
      <c r="EK650">
        <v>44953.6</v>
      </c>
      <c r="EL650">
        <v>41983.2</v>
      </c>
      <c r="EM650">
        <v>1.50912</v>
      </c>
      <c r="EN650">
        <v>2.0352</v>
      </c>
      <c r="EO650">
        <v>-0.00395626</v>
      </c>
      <c r="EP650">
        <v>0</v>
      </c>
      <c r="EQ650">
        <v>28.4533</v>
      </c>
      <c r="ER650">
        <v>999.9</v>
      </c>
      <c r="ES650">
        <v>21.701</v>
      </c>
      <c r="ET650">
        <v>43.9</v>
      </c>
      <c r="EU650">
        <v>25.8973</v>
      </c>
      <c r="EV650">
        <v>53.7594</v>
      </c>
      <c r="EW650">
        <v>33.1811</v>
      </c>
      <c r="EX650">
        <v>2</v>
      </c>
      <c r="EY650">
        <v>0.72906</v>
      </c>
      <c r="EZ650">
        <v>5.9883</v>
      </c>
      <c r="FA650">
        <v>20.1423</v>
      </c>
      <c r="FB650">
        <v>5.23316</v>
      </c>
      <c r="FC650">
        <v>11.9924</v>
      </c>
      <c r="FD650">
        <v>4.95525</v>
      </c>
      <c r="FE650">
        <v>3.304</v>
      </c>
      <c r="FF650">
        <v>9999</v>
      </c>
      <c r="FG650">
        <v>314.6</v>
      </c>
      <c r="FH650">
        <v>4039.1</v>
      </c>
      <c r="FI650">
        <v>9999</v>
      </c>
      <c r="FJ650">
        <v>1.86813</v>
      </c>
      <c r="FK650">
        <v>1.864</v>
      </c>
      <c r="FL650">
        <v>1.87131</v>
      </c>
      <c r="FM650">
        <v>1.86256</v>
      </c>
      <c r="FN650">
        <v>1.86188</v>
      </c>
      <c r="FO650">
        <v>1.86813</v>
      </c>
      <c r="FP650">
        <v>1.85837</v>
      </c>
      <c r="FQ650">
        <v>1.86447</v>
      </c>
      <c r="FR650">
        <v>5</v>
      </c>
      <c r="FS650">
        <v>0</v>
      </c>
      <c r="FT650">
        <v>0</v>
      </c>
      <c r="FU650">
        <v>0</v>
      </c>
      <c r="FV650" t="s">
        <v>358</v>
      </c>
      <c r="FW650" t="s">
        <v>359</v>
      </c>
      <c r="FX650" t="s">
        <v>360</v>
      </c>
      <c r="FY650" t="s">
        <v>360</v>
      </c>
      <c r="FZ650" t="s">
        <v>360</v>
      </c>
      <c r="GA650" t="s">
        <v>360</v>
      </c>
      <c r="GB650">
        <v>0</v>
      </c>
      <c r="GC650">
        <v>100</v>
      </c>
      <c r="GD650">
        <v>100</v>
      </c>
      <c r="GE650">
        <v>4.75</v>
      </c>
      <c r="GF650">
        <v>0.2442</v>
      </c>
      <c r="GG650">
        <v>2.73719946232396</v>
      </c>
      <c r="GH650">
        <v>0.00311535208462502</v>
      </c>
      <c r="GI650">
        <v>-2.16445174003142e-06</v>
      </c>
      <c r="GJ650">
        <v>9.0383515404126e-10</v>
      </c>
      <c r="GK650">
        <v>0.244264999999999</v>
      </c>
      <c r="GL650">
        <v>0</v>
      </c>
      <c r="GM650">
        <v>0</v>
      </c>
      <c r="GN650">
        <v>0</v>
      </c>
      <c r="GO650">
        <v>18</v>
      </c>
      <c r="GP650">
        <v>2154</v>
      </c>
      <c r="GQ650">
        <v>2</v>
      </c>
      <c r="GR650">
        <v>17</v>
      </c>
      <c r="GS650">
        <v>33.2</v>
      </c>
      <c r="GT650">
        <v>33.3</v>
      </c>
      <c r="GU650">
        <v>3.03833</v>
      </c>
      <c r="GV650">
        <v>2.38281</v>
      </c>
      <c r="GW650">
        <v>1.99829</v>
      </c>
      <c r="GX650">
        <v>2.65381</v>
      </c>
      <c r="GY650">
        <v>2.09351</v>
      </c>
      <c r="GZ650">
        <v>2.39258</v>
      </c>
      <c r="HA650">
        <v>47.0337</v>
      </c>
      <c r="HB650">
        <v>13.274</v>
      </c>
      <c r="HC650">
        <v>18</v>
      </c>
      <c r="HD650">
        <v>330.884</v>
      </c>
      <c r="HE650">
        <v>672.25</v>
      </c>
      <c r="HF650">
        <v>23.0041</v>
      </c>
      <c r="HG650">
        <v>36.5967</v>
      </c>
      <c r="HH650">
        <v>29.998</v>
      </c>
      <c r="HI650">
        <v>36.5604</v>
      </c>
      <c r="HJ650">
        <v>36.5613</v>
      </c>
      <c r="HK650">
        <v>60.7823</v>
      </c>
      <c r="HL650">
        <v>0</v>
      </c>
      <c r="HM650">
        <v>6.48891</v>
      </c>
      <c r="HN650">
        <v>23</v>
      </c>
      <c r="HO650">
        <v>1187.94</v>
      </c>
      <c r="HP650">
        <v>22.8269</v>
      </c>
      <c r="HQ650">
        <v>95.0476</v>
      </c>
      <c r="HR650">
        <v>98.6339</v>
      </c>
    </row>
    <row r="651" spans="1:226">
      <c r="A651">
        <v>635</v>
      </c>
      <c r="B651">
        <v>1656183402</v>
      </c>
      <c r="C651">
        <v>13605.5</v>
      </c>
      <c r="D651" t="s">
        <v>1635</v>
      </c>
      <c r="E651" t="s">
        <v>1636</v>
      </c>
      <c r="F651">
        <v>5</v>
      </c>
      <c r="G651" t="s">
        <v>1497</v>
      </c>
      <c r="H651" t="s">
        <v>354</v>
      </c>
      <c r="I651">
        <v>1656183394.5</v>
      </c>
      <c r="J651">
        <f>(K651)/1000</f>
        <v>0</v>
      </c>
      <c r="K651">
        <f>IF(BF651, AN651, AH651)</f>
        <v>0</v>
      </c>
      <c r="L651">
        <f>IF(BF651, AI651, AG651)</f>
        <v>0</v>
      </c>
      <c r="M651">
        <f>BH651 - IF(AU651&gt;1, L651*BB651*100.0/(AW651*BV651), 0)</f>
        <v>0</v>
      </c>
      <c r="N651">
        <f>((T651-J651/2)*M651-L651)/(T651+J651/2)</f>
        <v>0</v>
      </c>
      <c r="O651">
        <f>N651*(BO651+BP651)/1000.0</f>
        <v>0</v>
      </c>
      <c r="P651">
        <f>(BH651 - IF(AU651&gt;1, L651*BB651*100.0/(AW651*BV651), 0))*(BO651+BP651)/1000.0</f>
        <v>0</v>
      </c>
      <c r="Q651">
        <f>2.0/((1/S651-1/R651)+SIGN(S651)*SQRT((1/S651-1/R651)*(1/S651-1/R651) + 4*BC651/((BC651+1)*(BC651+1))*(2*1/S651*1/R651-1/R651*1/R651)))</f>
        <v>0</v>
      </c>
      <c r="R651">
        <f>IF(LEFT(BD651,1)&lt;&gt;"0",IF(LEFT(BD651,1)="1",3.0,BE651),$D$5+$E$5*(BV651*BO651/($K$5*1000))+$F$5*(BV651*BO651/($K$5*1000))*MAX(MIN(BB651,$J$5),$I$5)*MAX(MIN(BB651,$J$5),$I$5)+$G$5*MAX(MIN(BB651,$J$5),$I$5)*(BV651*BO651/($K$5*1000))+$H$5*(BV651*BO651/($K$5*1000))*(BV651*BO651/($K$5*1000)))</f>
        <v>0</v>
      </c>
      <c r="S651">
        <f>J651*(1000-(1000*0.61365*exp(17.502*W651/(240.97+W651))/(BO651+BP651)+BJ651)/2)/(1000*0.61365*exp(17.502*W651/(240.97+W651))/(BO651+BP651)-BJ651)</f>
        <v>0</v>
      </c>
      <c r="T651">
        <f>1/((BC651+1)/(Q651/1.6)+1/(R651/1.37)) + BC651/((BC651+1)/(Q651/1.6) + BC651/(R651/1.37))</f>
        <v>0</v>
      </c>
      <c r="U651">
        <f>(AX651*BA651)</f>
        <v>0</v>
      </c>
      <c r="V651">
        <f>(BQ651+(U651+2*0.95*5.67E-8*(((BQ651+$B$7)+273)^4-(BQ651+273)^4)-44100*J651)/(1.84*29.3*R651+8*0.95*5.67E-8*(BQ651+273)^3))</f>
        <v>0</v>
      </c>
      <c r="W651">
        <f>($C$7*BR651+$D$7*BS651+$E$7*V651)</f>
        <v>0</v>
      </c>
      <c r="X651">
        <f>0.61365*exp(17.502*W651/(240.97+W651))</f>
        <v>0</v>
      </c>
      <c r="Y651">
        <f>(Z651/AA651*100)</f>
        <v>0</v>
      </c>
      <c r="Z651">
        <f>BJ651*(BO651+BP651)/1000</f>
        <v>0</v>
      </c>
      <c r="AA651">
        <f>0.61365*exp(17.502*BQ651/(240.97+BQ651))</f>
        <v>0</v>
      </c>
      <c r="AB651">
        <f>(X651-BJ651*(BO651+BP651)/1000)</f>
        <v>0</v>
      </c>
      <c r="AC651">
        <f>(-J651*44100)</f>
        <v>0</v>
      </c>
      <c r="AD651">
        <f>2*29.3*R651*0.92*(BQ651-W651)</f>
        <v>0</v>
      </c>
      <c r="AE651">
        <f>2*0.95*5.67E-8*(((BQ651+$B$7)+273)^4-(W651+273)^4)</f>
        <v>0</v>
      </c>
      <c r="AF651">
        <f>U651+AE651+AC651+AD651</f>
        <v>0</v>
      </c>
      <c r="AG651">
        <f>BN651*AU651*(BI651-BH651*(1000-AU651*BK651)/(1000-AU651*BJ651))/(100*BB651)</f>
        <v>0</v>
      </c>
      <c r="AH651">
        <f>1000*BN651*AU651*(BJ651-BK651)/(100*BB651*(1000-AU651*BJ651))</f>
        <v>0</v>
      </c>
      <c r="AI651">
        <f>(AJ651 - AK651 - BO651*1E3/(8.314*(BQ651+273.15)) * AM651/BN651 * AL651) * BN651/(100*BB651) * (1000 - BK651)/1000</f>
        <v>0</v>
      </c>
      <c r="AJ651">
        <v>1198.93219282425</v>
      </c>
      <c r="AK651">
        <v>1147.02206060606</v>
      </c>
      <c r="AL651">
        <v>3.41651048341378</v>
      </c>
      <c r="AM651">
        <v>66.950256890022</v>
      </c>
      <c r="AN651">
        <f>(AP651 - AO651 + BO651*1E3/(8.314*(BQ651+273.15)) * AR651/BN651 * AQ651) * BN651/(100*BB651) * 1000/(1000 - AP651)</f>
        <v>0</v>
      </c>
      <c r="AO651">
        <v>21.5193166697317</v>
      </c>
      <c r="AP651">
        <v>24.4837272727273</v>
      </c>
      <c r="AQ651">
        <v>-0.0002098794313209</v>
      </c>
      <c r="AR651">
        <v>78.8929793979058</v>
      </c>
      <c r="AS651">
        <v>97</v>
      </c>
      <c r="AT651">
        <v>19</v>
      </c>
      <c r="AU651">
        <f>IF(AS651*$H$13&gt;=AW651,1.0,(AW651/(AW651-AS651*$H$13)))</f>
        <v>0</v>
      </c>
      <c r="AV651">
        <f>(AU651-1)*100</f>
        <v>0</v>
      </c>
      <c r="AW651">
        <f>MAX(0,($B$13+$C$13*BV651)/(1+$D$13*BV651)*BO651/(BQ651+273)*$E$13)</f>
        <v>0</v>
      </c>
      <c r="AX651">
        <f>$B$11*BW651+$C$11*BX651+$F$11*CI651*(1-CL651)</f>
        <v>0</v>
      </c>
      <c r="AY651">
        <f>AX651*AZ651</f>
        <v>0</v>
      </c>
      <c r="AZ651">
        <f>($B$11*$D$9+$C$11*$D$9+$F$11*((CV651+CN651)/MAX(CV651+CN651+CW651, 0.1)*$I$9+CW651/MAX(CV651+CN651+CW651, 0.1)*$J$9))/($B$11+$C$11+$F$11)</f>
        <v>0</v>
      </c>
      <c r="BA651">
        <f>($B$11*$K$9+$C$11*$K$9+$F$11*((CV651+CN651)/MAX(CV651+CN651+CW651, 0.1)*$P$9+CW651/MAX(CV651+CN651+CW651, 0.1)*$Q$9))/($B$11+$C$11+$F$11)</f>
        <v>0</v>
      </c>
      <c r="BB651">
        <v>2.18</v>
      </c>
      <c r="BC651">
        <v>0.5</v>
      </c>
      <c r="BD651" t="s">
        <v>355</v>
      </c>
      <c r="BE651">
        <v>2</v>
      </c>
      <c r="BF651" t="b">
        <v>1</v>
      </c>
      <c r="BG651">
        <v>1656183394.5</v>
      </c>
      <c r="BH651">
        <v>1095.96925925926</v>
      </c>
      <c r="BI651">
        <v>1159.14592592593</v>
      </c>
      <c r="BJ651">
        <v>24.4694925925926</v>
      </c>
      <c r="BK651">
        <v>21.4986148148148</v>
      </c>
      <c r="BL651">
        <v>1091.23592592593</v>
      </c>
      <c r="BM651">
        <v>24.2252185185185</v>
      </c>
      <c r="BN651">
        <v>500.005222222222</v>
      </c>
      <c r="BO651">
        <v>76.2956037037037</v>
      </c>
      <c r="BP651">
        <v>0.0999938</v>
      </c>
      <c r="BQ651">
        <v>27.761462962963</v>
      </c>
      <c r="BR651">
        <v>28.3850925925926</v>
      </c>
      <c r="BS651">
        <v>999.9</v>
      </c>
      <c r="BT651">
        <v>0</v>
      </c>
      <c r="BU651">
        <v>0</v>
      </c>
      <c r="BV651">
        <v>10004.2759259259</v>
      </c>
      <c r="BW651">
        <v>0</v>
      </c>
      <c r="BX651">
        <v>2434.10074074074</v>
      </c>
      <c r="BY651">
        <v>-63.1770407407407</v>
      </c>
      <c r="BZ651">
        <v>1123.46</v>
      </c>
      <c r="CA651">
        <v>1184.61333333333</v>
      </c>
      <c r="CB651">
        <v>2.97087703703704</v>
      </c>
      <c r="CC651">
        <v>1159.14592592593</v>
      </c>
      <c r="CD651">
        <v>21.4986148148148</v>
      </c>
      <c r="CE651">
        <v>1.8669137037037</v>
      </c>
      <c r="CF651">
        <v>1.64024851851852</v>
      </c>
      <c r="CG651">
        <v>16.3586037037037</v>
      </c>
      <c r="CH651">
        <v>14.3421851851852</v>
      </c>
      <c r="CI651">
        <v>2000.00481481482</v>
      </c>
      <c r="CJ651">
        <v>0.979991777777777</v>
      </c>
      <c r="CK651">
        <v>0.0200078703703704</v>
      </c>
      <c r="CL651">
        <v>0</v>
      </c>
      <c r="CM651">
        <v>2.55692592592593</v>
      </c>
      <c r="CN651">
        <v>0</v>
      </c>
      <c r="CO651">
        <v>6325.98185185185</v>
      </c>
      <c r="CP651">
        <v>16705.4074074074</v>
      </c>
      <c r="CQ651">
        <v>47.5946666666667</v>
      </c>
      <c r="CR651">
        <v>49.8423333333333</v>
      </c>
      <c r="CS651">
        <v>48.6156666666666</v>
      </c>
      <c r="CT651">
        <v>47.8236666666667</v>
      </c>
      <c r="CU651">
        <v>47.0367407407407</v>
      </c>
      <c r="CV651">
        <v>1959.98481481481</v>
      </c>
      <c r="CW651">
        <v>40.0174074074074</v>
      </c>
      <c r="CX651">
        <v>0</v>
      </c>
      <c r="CY651">
        <v>1656183401.4</v>
      </c>
      <c r="CZ651">
        <v>0</v>
      </c>
      <c r="DA651">
        <v>1656181403.6</v>
      </c>
      <c r="DB651" t="s">
        <v>1498</v>
      </c>
      <c r="DC651">
        <v>1656181403.6</v>
      </c>
      <c r="DD651">
        <v>1656181398.1</v>
      </c>
      <c r="DE651">
        <v>1</v>
      </c>
      <c r="DF651">
        <v>2.342</v>
      </c>
      <c r="DG651">
        <v>0.193</v>
      </c>
      <c r="DH651">
        <v>3.724</v>
      </c>
      <c r="DI651">
        <v>0.244</v>
      </c>
      <c r="DJ651">
        <v>420</v>
      </c>
      <c r="DK651">
        <v>22</v>
      </c>
      <c r="DL651">
        <v>0.28</v>
      </c>
      <c r="DM651">
        <v>0.02</v>
      </c>
      <c r="DN651">
        <v>-63.256655</v>
      </c>
      <c r="DO651">
        <v>-0.0261455909942493</v>
      </c>
      <c r="DP651">
        <v>0.368494338457187</v>
      </c>
      <c r="DQ651">
        <v>1</v>
      </c>
      <c r="DR651">
        <v>2.99616425</v>
      </c>
      <c r="DS651">
        <v>-0.405628030018776</v>
      </c>
      <c r="DT651">
        <v>0.0432400108630595</v>
      </c>
      <c r="DU651">
        <v>0</v>
      </c>
      <c r="DV651">
        <v>1</v>
      </c>
      <c r="DW651">
        <v>2</v>
      </c>
      <c r="DX651" t="s">
        <v>375</v>
      </c>
      <c r="DY651">
        <v>2.78515</v>
      </c>
      <c r="DZ651">
        <v>2.7166</v>
      </c>
      <c r="EA651">
        <v>0.149288</v>
      </c>
      <c r="EB651">
        <v>0.15461</v>
      </c>
      <c r="EC651">
        <v>0.0866596</v>
      </c>
      <c r="ED651">
        <v>0.0791537</v>
      </c>
      <c r="EE651">
        <v>23522.8</v>
      </c>
      <c r="EF651">
        <v>20352.7</v>
      </c>
      <c r="EG651">
        <v>24798.8</v>
      </c>
      <c r="EH651">
        <v>23488.9</v>
      </c>
      <c r="EI651">
        <v>38772.6</v>
      </c>
      <c r="EJ651">
        <v>35863.4</v>
      </c>
      <c r="EK651">
        <v>44956.6</v>
      </c>
      <c r="EL651">
        <v>41984.8</v>
      </c>
      <c r="EM651">
        <v>1.50958</v>
      </c>
      <c r="EN651">
        <v>2.03573</v>
      </c>
      <c r="EO651">
        <v>-0.00390783</v>
      </c>
      <c r="EP651">
        <v>0</v>
      </c>
      <c r="EQ651">
        <v>28.446</v>
      </c>
      <c r="ER651">
        <v>999.9</v>
      </c>
      <c r="ES651">
        <v>21.749</v>
      </c>
      <c r="ET651">
        <v>43.9</v>
      </c>
      <c r="EU651">
        <v>25.9539</v>
      </c>
      <c r="EV651">
        <v>53.6194</v>
      </c>
      <c r="EW651">
        <v>33.2292</v>
      </c>
      <c r="EX651">
        <v>2</v>
      </c>
      <c r="EY651">
        <v>0.726898</v>
      </c>
      <c r="EZ651">
        <v>6.01086</v>
      </c>
      <c r="FA651">
        <v>20.1417</v>
      </c>
      <c r="FB651">
        <v>5.23256</v>
      </c>
      <c r="FC651">
        <v>11.993</v>
      </c>
      <c r="FD651">
        <v>4.9551</v>
      </c>
      <c r="FE651">
        <v>3.30393</v>
      </c>
      <c r="FF651">
        <v>9999</v>
      </c>
      <c r="FG651">
        <v>314.6</v>
      </c>
      <c r="FH651">
        <v>4039.1</v>
      </c>
      <c r="FI651">
        <v>9999</v>
      </c>
      <c r="FJ651">
        <v>1.86813</v>
      </c>
      <c r="FK651">
        <v>1.86396</v>
      </c>
      <c r="FL651">
        <v>1.87129</v>
      </c>
      <c r="FM651">
        <v>1.86255</v>
      </c>
      <c r="FN651">
        <v>1.86188</v>
      </c>
      <c r="FO651">
        <v>1.86813</v>
      </c>
      <c r="FP651">
        <v>1.85836</v>
      </c>
      <c r="FQ651">
        <v>1.86447</v>
      </c>
      <c r="FR651">
        <v>5</v>
      </c>
      <c r="FS651">
        <v>0</v>
      </c>
      <c r="FT651">
        <v>0</v>
      </c>
      <c r="FU651">
        <v>0</v>
      </c>
      <c r="FV651" t="s">
        <v>358</v>
      </c>
      <c r="FW651" t="s">
        <v>359</v>
      </c>
      <c r="FX651" t="s">
        <v>360</v>
      </c>
      <c r="FY651" t="s">
        <v>360</v>
      </c>
      <c r="FZ651" t="s">
        <v>360</v>
      </c>
      <c r="GA651" t="s">
        <v>360</v>
      </c>
      <c r="GB651">
        <v>0</v>
      </c>
      <c r="GC651">
        <v>100</v>
      </c>
      <c r="GD651">
        <v>100</v>
      </c>
      <c r="GE651">
        <v>4.78</v>
      </c>
      <c r="GF651">
        <v>0.2442</v>
      </c>
      <c r="GG651">
        <v>2.73719946232396</v>
      </c>
      <c r="GH651">
        <v>0.00311535208462502</v>
      </c>
      <c r="GI651">
        <v>-2.16445174003142e-06</v>
      </c>
      <c r="GJ651">
        <v>9.0383515404126e-10</v>
      </c>
      <c r="GK651">
        <v>0.244264999999999</v>
      </c>
      <c r="GL651">
        <v>0</v>
      </c>
      <c r="GM651">
        <v>0</v>
      </c>
      <c r="GN651">
        <v>0</v>
      </c>
      <c r="GO651">
        <v>18</v>
      </c>
      <c r="GP651">
        <v>2154</v>
      </c>
      <c r="GQ651">
        <v>2</v>
      </c>
      <c r="GR651">
        <v>17</v>
      </c>
      <c r="GS651">
        <v>33.3</v>
      </c>
      <c r="GT651">
        <v>33.4</v>
      </c>
      <c r="GU651">
        <v>3.06641</v>
      </c>
      <c r="GV651">
        <v>2.39258</v>
      </c>
      <c r="GW651">
        <v>1.99829</v>
      </c>
      <c r="GX651">
        <v>2.65381</v>
      </c>
      <c r="GY651">
        <v>2.09351</v>
      </c>
      <c r="GZ651">
        <v>2.39624</v>
      </c>
      <c r="HA651">
        <v>47.0041</v>
      </c>
      <c r="HB651">
        <v>13.2652</v>
      </c>
      <c r="HC651">
        <v>18</v>
      </c>
      <c r="HD651">
        <v>331.017</v>
      </c>
      <c r="HE651">
        <v>672.489</v>
      </c>
      <c r="HF651">
        <v>23.0044</v>
      </c>
      <c r="HG651">
        <v>36.5728</v>
      </c>
      <c r="HH651">
        <v>29.998</v>
      </c>
      <c r="HI651">
        <v>36.54</v>
      </c>
      <c r="HJ651">
        <v>36.54</v>
      </c>
      <c r="HK651">
        <v>61.4689</v>
      </c>
      <c r="HL651">
        <v>0</v>
      </c>
      <c r="HM651">
        <v>6.48891</v>
      </c>
      <c r="HN651">
        <v>23</v>
      </c>
      <c r="HO651">
        <v>1208.08</v>
      </c>
      <c r="HP651">
        <v>22.8287</v>
      </c>
      <c r="HQ651">
        <v>95.0545</v>
      </c>
      <c r="HR651">
        <v>98.6379</v>
      </c>
    </row>
    <row r="652" spans="1:226">
      <c r="A652">
        <v>636</v>
      </c>
      <c r="B652">
        <v>1656183407</v>
      </c>
      <c r="C652">
        <v>13610.5</v>
      </c>
      <c r="D652" t="s">
        <v>1637</v>
      </c>
      <c r="E652" t="s">
        <v>1638</v>
      </c>
      <c r="F652">
        <v>5</v>
      </c>
      <c r="G652" t="s">
        <v>1497</v>
      </c>
      <c r="H652" t="s">
        <v>354</v>
      </c>
      <c r="I652">
        <v>1656183399.21429</v>
      </c>
      <c r="J652">
        <f>(K652)/1000</f>
        <v>0</v>
      </c>
      <c r="K652">
        <f>IF(BF652, AN652, AH652)</f>
        <v>0</v>
      </c>
      <c r="L652">
        <f>IF(BF652, AI652, AG652)</f>
        <v>0</v>
      </c>
      <c r="M652">
        <f>BH652 - IF(AU652&gt;1, L652*BB652*100.0/(AW652*BV652), 0)</f>
        <v>0</v>
      </c>
      <c r="N652">
        <f>((T652-J652/2)*M652-L652)/(T652+J652/2)</f>
        <v>0</v>
      </c>
      <c r="O652">
        <f>N652*(BO652+BP652)/1000.0</f>
        <v>0</v>
      </c>
      <c r="P652">
        <f>(BH652 - IF(AU652&gt;1, L652*BB652*100.0/(AW652*BV652), 0))*(BO652+BP652)/1000.0</f>
        <v>0</v>
      </c>
      <c r="Q652">
        <f>2.0/((1/S652-1/R652)+SIGN(S652)*SQRT((1/S652-1/R652)*(1/S652-1/R652) + 4*BC652/((BC652+1)*(BC652+1))*(2*1/S652*1/R652-1/R652*1/R652)))</f>
        <v>0</v>
      </c>
      <c r="R652">
        <f>IF(LEFT(BD652,1)&lt;&gt;"0",IF(LEFT(BD652,1)="1",3.0,BE652),$D$5+$E$5*(BV652*BO652/($K$5*1000))+$F$5*(BV652*BO652/($K$5*1000))*MAX(MIN(BB652,$J$5),$I$5)*MAX(MIN(BB652,$J$5),$I$5)+$G$5*MAX(MIN(BB652,$J$5),$I$5)*(BV652*BO652/($K$5*1000))+$H$5*(BV652*BO652/($K$5*1000))*(BV652*BO652/($K$5*1000)))</f>
        <v>0</v>
      </c>
      <c r="S652">
        <f>J652*(1000-(1000*0.61365*exp(17.502*W652/(240.97+W652))/(BO652+BP652)+BJ652)/2)/(1000*0.61365*exp(17.502*W652/(240.97+W652))/(BO652+BP652)-BJ652)</f>
        <v>0</v>
      </c>
      <c r="T652">
        <f>1/((BC652+1)/(Q652/1.6)+1/(R652/1.37)) + BC652/((BC652+1)/(Q652/1.6) + BC652/(R652/1.37))</f>
        <v>0</v>
      </c>
      <c r="U652">
        <f>(AX652*BA652)</f>
        <v>0</v>
      </c>
      <c r="V652">
        <f>(BQ652+(U652+2*0.95*5.67E-8*(((BQ652+$B$7)+273)^4-(BQ652+273)^4)-44100*J652)/(1.84*29.3*R652+8*0.95*5.67E-8*(BQ652+273)^3))</f>
        <v>0</v>
      </c>
      <c r="W652">
        <f>($C$7*BR652+$D$7*BS652+$E$7*V652)</f>
        <v>0</v>
      </c>
      <c r="X652">
        <f>0.61365*exp(17.502*W652/(240.97+W652))</f>
        <v>0</v>
      </c>
      <c r="Y652">
        <f>(Z652/AA652*100)</f>
        <v>0</v>
      </c>
      <c r="Z652">
        <f>BJ652*(BO652+BP652)/1000</f>
        <v>0</v>
      </c>
      <c r="AA652">
        <f>0.61365*exp(17.502*BQ652/(240.97+BQ652))</f>
        <v>0</v>
      </c>
      <c r="AB652">
        <f>(X652-BJ652*(BO652+BP652)/1000)</f>
        <v>0</v>
      </c>
      <c r="AC652">
        <f>(-J652*44100)</f>
        <v>0</v>
      </c>
      <c r="AD652">
        <f>2*29.3*R652*0.92*(BQ652-W652)</f>
        <v>0</v>
      </c>
      <c r="AE652">
        <f>2*0.95*5.67E-8*(((BQ652+$B$7)+273)^4-(W652+273)^4)</f>
        <v>0</v>
      </c>
      <c r="AF652">
        <f>U652+AE652+AC652+AD652</f>
        <v>0</v>
      </c>
      <c r="AG652">
        <f>BN652*AU652*(BI652-BH652*(1000-AU652*BK652)/(1000-AU652*BJ652))/(100*BB652)</f>
        <v>0</v>
      </c>
      <c r="AH652">
        <f>1000*BN652*AU652*(BJ652-BK652)/(100*BB652*(1000-AU652*BJ652))</f>
        <v>0</v>
      </c>
      <c r="AI652">
        <f>(AJ652 - AK652 - BO652*1E3/(8.314*(BQ652+273.15)) * AM652/BN652 * AL652) * BN652/(100*BB652) * (1000 - BK652)/1000</f>
        <v>0</v>
      </c>
      <c r="AJ652">
        <v>1215.74204348522</v>
      </c>
      <c r="AK652">
        <v>1163.65448484848</v>
      </c>
      <c r="AL652">
        <v>3.34610617070497</v>
      </c>
      <c r="AM652">
        <v>66.950256890022</v>
      </c>
      <c r="AN652">
        <f>(AP652 - AO652 + BO652*1E3/(8.314*(BQ652+273.15)) * AR652/BN652 * AQ652) * BN652/(100*BB652) * 1000/(1000 - AP652)</f>
        <v>0</v>
      </c>
      <c r="AO652">
        <v>21.586523075898</v>
      </c>
      <c r="AP652">
        <v>24.5006076923077</v>
      </c>
      <c r="AQ652">
        <v>0.00528064563890469</v>
      </c>
      <c r="AR652">
        <v>78.8929793979058</v>
      </c>
      <c r="AS652">
        <v>97</v>
      </c>
      <c r="AT652">
        <v>19</v>
      </c>
      <c r="AU652">
        <f>IF(AS652*$H$13&gt;=AW652,1.0,(AW652/(AW652-AS652*$H$13)))</f>
        <v>0</v>
      </c>
      <c r="AV652">
        <f>(AU652-1)*100</f>
        <v>0</v>
      </c>
      <c r="AW652">
        <f>MAX(0,($B$13+$C$13*BV652)/(1+$D$13*BV652)*BO652/(BQ652+273)*$E$13)</f>
        <v>0</v>
      </c>
      <c r="AX652">
        <f>$B$11*BW652+$C$11*BX652+$F$11*CI652*(1-CL652)</f>
        <v>0</v>
      </c>
      <c r="AY652">
        <f>AX652*AZ652</f>
        <v>0</v>
      </c>
      <c r="AZ652">
        <f>($B$11*$D$9+$C$11*$D$9+$F$11*((CV652+CN652)/MAX(CV652+CN652+CW652, 0.1)*$I$9+CW652/MAX(CV652+CN652+CW652, 0.1)*$J$9))/($B$11+$C$11+$F$11)</f>
        <v>0</v>
      </c>
      <c r="BA652">
        <f>($B$11*$K$9+$C$11*$K$9+$F$11*((CV652+CN652)/MAX(CV652+CN652+CW652, 0.1)*$P$9+CW652/MAX(CV652+CN652+CW652, 0.1)*$Q$9))/($B$11+$C$11+$F$11)</f>
        <v>0</v>
      </c>
      <c r="BB652">
        <v>2.18</v>
      </c>
      <c r="BC652">
        <v>0.5</v>
      </c>
      <c r="BD652" t="s">
        <v>355</v>
      </c>
      <c r="BE652">
        <v>2</v>
      </c>
      <c r="BF652" t="b">
        <v>1</v>
      </c>
      <c r="BG652">
        <v>1656183399.21429</v>
      </c>
      <c r="BH652">
        <v>1111.31428571429</v>
      </c>
      <c r="BI652">
        <v>1174.77714285714</v>
      </c>
      <c r="BJ652">
        <v>24.4828392857143</v>
      </c>
      <c r="BK652">
        <v>21.5447357142857</v>
      </c>
      <c r="BL652">
        <v>1106.55607142857</v>
      </c>
      <c r="BM652">
        <v>24.238575</v>
      </c>
      <c r="BN652">
        <v>499.997357142857</v>
      </c>
      <c r="BO652">
        <v>76.2951892857143</v>
      </c>
      <c r="BP652">
        <v>0.100002628571429</v>
      </c>
      <c r="BQ652">
        <v>27.7643214285714</v>
      </c>
      <c r="BR652">
        <v>28.3884642857143</v>
      </c>
      <c r="BS652">
        <v>999.9</v>
      </c>
      <c r="BT652">
        <v>0</v>
      </c>
      <c r="BU652">
        <v>0</v>
      </c>
      <c r="BV652">
        <v>10006.5357142857</v>
      </c>
      <c r="BW652">
        <v>0</v>
      </c>
      <c r="BX652">
        <v>2382.56571428571</v>
      </c>
      <c r="BY652">
        <v>-63.4631785714286</v>
      </c>
      <c r="BZ652">
        <v>1139.20571428571</v>
      </c>
      <c r="CA652">
        <v>1200.64571428571</v>
      </c>
      <c r="CB652">
        <v>2.93810678571429</v>
      </c>
      <c r="CC652">
        <v>1174.77714285714</v>
      </c>
      <c r="CD652">
        <v>21.5447357142857</v>
      </c>
      <c r="CE652">
        <v>1.8679225</v>
      </c>
      <c r="CF652">
        <v>1.64375892857143</v>
      </c>
      <c r="CG652">
        <v>16.3670821428571</v>
      </c>
      <c r="CH652">
        <v>14.3752428571429</v>
      </c>
      <c r="CI652">
        <v>1999.97821428571</v>
      </c>
      <c r="CJ652">
        <v>0.97999475</v>
      </c>
      <c r="CK652">
        <v>0.0200049928571429</v>
      </c>
      <c r="CL652">
        <v>0</v>
      </c>
      <c r="CM652">
        <v>2.52590714285714</v>
      </c>
      <c r="CN652">
        <v>0</v>
      </c>
      <c r="CO652">
        <v>6320.58107142857</v>
      </c>
      <c r="CP652">
        <v>16705.1964285714</v>
      </c>
      <c r="CQ652">
        <v>47.5755</v>
      </c>
      <c r="CR652">
        <v>49.82325</v>
      </c>
      <c r="CS652">
        <v>48.59575</v>
      </c>
      <c r="CT652">
        <v>47.8097857142857</v>
      </c>
      <c r="CU652">
        <v>47.0177142857143</v>
      </c>
      <c r="CV652">
        <v>1959.96535714286</v>
      </c>
      <c r="CW652">
        <v>40.0121428571429</v>
      </c>
      <c r="CX652">
        <v>0</v>
      </c>
      <c r="CY652">
        <v>1656183406.2</v>
      </c>
      <c r="CZ652">
        <v>0</v>
      </c>
      <c r="DA652">
        <v>1656181403.6</v>
      </c>
      <c r="DB652" t="s">
        <v>1498</v>
      </c>
      <c r="DC652">
        <v>1656181403.6</v>
      </c>
      <c r="DD652">
        <v>1656181398.1</v>
      </c>
      <c r="DE652">
        <v>1</v>
      </c>
      <c r="DF652">
        <v>2.342</v>
      </c>
      <c r="DG652">
        <v>0.193</v>
      </c>
      <c r="DH652">
        <v>3.724</v>
      </c>
      <c r="DI652">
        <v>0.244</v>
      </c>
      <c r="DJ652">
        <v>420</v>
      </c>
      <c r="DK652">
        <v>22</v>
      </c>
      <c r="DL652">
        <v>0.28</v>
      </c>
      <c r="DM652">
        <v>0.02</v>
      </c>
      <c r="DN652">
        <v>-63.3072325</v>
      </c>
      <c r="DO652">
        <v>-2.47804840525318</v>
      </c>
      <c r="DP652">
        <v>0.453543160232574</v>
      </c>
      <c r="DQ652">
        <v>0</v>
      </c>
      <c r="DR652">
        <v>2.96206225</v>
      </c>
      <c r="DS652">
        <v>-0.417214671669791</v>
      </c>
      <c r="DT652">
        <v>0.0440268053853274</v>
      </c>
      <c r="DU652">
        <v>0</v>
      </c>
      <c r="DV652">
        <v>0</v>
      </c>
      <c r="DW652">
        <v>2</v>
      </c>
      <c r="DX652" t="s">
        <v>357</v>
      </c>
      <c r="DY652">
        <v>2.78536</v>
      </c>
      <c r="DZ652">
        <v>2.7165</v>
      </c>
      <c r="EA652">
        <v>0.150663</v>
      </c>
      <c r="EB652">
        <v>0.156036</v>
      </c>
      <c r="EC652">
        <v>0.086694</v>
      </c>
      <c r="ED652">
        <v>0.0792098</v>
      </c>
      <c r="EE652">
        <v>23486.1</v>
      </c>
      <c r="EF652">
        <v>20319.8</v>
      </c>
      <c r="EG652">
        <v>24800.1</v>
      </c>
      <c r="EH652">
        <v>23490.5</v>
      </c>
      <c r="EI652">
        <v>38773.2</v>
      </c>
      <c r="EJ652">
        <v>35863.6</v>
      </c>
      <c r="EK652">
        <v>44959</v>
      </c>
      <c r="EL652">
        <v>41987.6</v>
      </c>
      <c r="EM652">
        <v>1.50955</v>
      </c>
      <c r="EN652">
        <v>2.03612</v>
      </c>
      <c r="EO652">
        <v>-0.00300631</v>
      </c>
      <c r="EP652">
        <v>0</v>
      </c>
      <c r="EQ652">
        <v>28.4405</v>
      </c>
      <c r="ER652">
        <v>999.9</v>
      </c>
      <c r="ES652">
        <v>21.774</v>
      </c>
      <c r="ET652">
        <v>43.89</v>
      </c>
      <c r="EU652">
        <v>25.9708</v>
      </c>
      <c r="EV652">
        <v>53.5994</v>
      </c>
      <c r="EW652">
        <v>33.1971</v>
      </c>
      <c r="EX652">
        <v>2</v>
      </c>
      <c r="EY652">
        <v>0.724779</v>
      </c>
      <c r="EZ652">
        <v>6.03117</v>
      </c>
      <c r="FA652">
        <v>20.141</v>
      </c>
      <c r="FB652">
        <v>5.23286</v>
      </c>
      <c r="FC652">
        <v>11.9941</v>
      </c>
      <c r="FD652">
        <v>4.95515</v>
      </c>
      <c r="FE652">
        <v>3.3039</v>
      </c>
      <c r="FF652">
        <v>9999</v>
      </c>
      <c r="FG652">
        <v>314.6</v>
      </c>
      <c r="FH652">
        <v>4039.1</v>
      </c>
      <c r="FI652">
        <v>9999</v>
      </c>
      <c r="FJ652">
        <v>1.86813</v>
      </c>
      <c r="FK652">
        <v>1.86399</v>
      </c>
      <c r="FL652">
        <v>1.87129</v>
      </c>
      <c r="FM652">
        <v>1.86256</v>
      </c>
      <c r="FN652">
        <v>1.86188</v>
      </c>
      <c r="FO652">
        <v>1.86815</v>
      </c>
      <c r="FP652">
        <v>1.85837</v>
      </c>
      <c r="FQ652">
        <v>1.86447</v>
      </c>
      <c r="FR652">
        <v>5</v>
      </c>
      <c r="FS652">
        <v>0</v>
      </c>
      <c r="FT652">
        <v>0</v>
      </c>
      <c r="FU652">
        <v>0</v>
      </c>
      <c r="FV652" t="s">
        <v>358</v>
      </c>
      <c r="FW652" t="s">
        <v>359</v>
      </c>
      <c r="FX652" t="s">
        <v>360</v>
      </c>
      <c r="FY652" t="s">
        <v>360</v>
      </c>
      <c r="FZ652" t="s">
        <v>360</v>
      </c>
      <c r="GA652" t="s">
        <v>360</v>
      </c>
      <c r="GB652">
        <v>0</v>
      </c>
      <c r="GC652">
        <v>100</v>
      </c>
      <c r="GD652">
        <v>100</v>
      </c>
      <c r="GE652">
        <v>4.8</v>
      </c>
      <c r="GF652">
        <v>0.2443</v>
      </c>
      <c r="GG652">
        <v>2.73719946232396</v>
      </c>
      <c r="GH652">
        <v>0.00311535208462502</v>
      </c>
      <c r="GI652">
        <v>-2.16445174003142e-06</v>
      </c>
      <c r="GJ652">
        <v>9.0383515404126e-10</v>
      </c>
      <c r="GK652">
        <v>0.244264999999999</v>
      </c>
      <c r="GL652">
        <v>0</v>
      </c>
      <c r="GM652">
        <v>0</v>
      </c>
      <c r="GN652">
        <v>0</v>
      </c>
      <c r="GO652">
        <v>18</v>
      </c>
      <c r="GP652">
        <v>2154</v>
      </c>
      <c r="GQ652">
        <v>2</v>
      </c>
      <c r="GR652">
        <v>17</v>
      </c>
      <c r="GS652">
        <v>33.4</v>
      </c>
      <c r="GT652">
        <v>33.5</v>
      </c>
      <c r="GU652">
        <v>3.10425</v>
      </c>
      <c r="GV652">
        <v>2.37061</v>
      </c>
      <c r="GW652">
        <v>1.99829</v>
      </c>
      <c r="GX652">
        <v>2.65381</v>
      </c>
      <c r="GY652">
        <v>2.09351</v>
      </c>
      <c r="GZ652">
        <v>2.37671</v>
      </c>
      <c r="HA652">
        <v>46.9744</v>
      </c>
      <c r="HB652">
        <v>13.2652</v>
      </c>
      <c r="HC652">
        <v>18</v>
      </c>
      <c r="HD652">
        <v>330.914</v>
      </c>
      <c r="HE652">
        <v>672.609</v>
      </c>
      <c r="HF652">
        <v>23.0043</v>
      </c>
      <c r="HG652">
        <v>36.5489</v>
      </c>
      <c r="HH652">
        <v>29.998</v>
      </c>
      <c r="HI652">
        <v>36.5196</v>
      </c>
      <c r="HJ652">
        <v>36.5179</v>
      </c>
      <c r="HK652">
        <v>62.1132</v>
      </c>
      <c r="HL652">
        <v>0</v>
      </c>
      <c r="HM652">
        <v>6.86424</v>
      </c>
      <c r="HN652">
        <v>23</v>
      </c>
      <c r="HO652">
        <v>1221.57</v>
      </c>
      <c r="HP652">
        <v>22.833</v>
      </c>
      <c r="HQ652">
        <v>95.0596</v>
      </c>
      <c r="HR652">
        <v>98.6446</v>
      </c>
    </row>
    <row r="653" spans="1:226">
      <c r="A653">
        <v>637</v>
      </c>
      <c r="B653">
        <v>1656183412</v>
      </c>
      <c r="C653">
        <v>13615.5</v>
      </c>
      <c r="D653" t="s">
        <v>1639</v>
      </c>
      <c r="E653" t="s">
        <v>1640</v>
      </c>
      <c r="F653">
        <v>5</v>
      </c>
      <c r="G653" t="s">
        <v>1497</v>
      </c>
      <c r="H653" t="s">
        <v>354</v>
      </c>
      <c r="I653">
        <v>1656183404.5</v>
      </c>
      <c r="J653">
        <f>(K653)/1000</f>
        <v>0</v>
      </c>
      <c r="K653">
        <f>IF(BF653, AN653, AH653)</f>
        <v>0</v>
      </c>
      <c r="L653">
        <f>IF(BF653, AI653, AG653)</f>
        <v>0</v>
      </c>
      <c r="M653">
        <f>BH653 - IF(AU653&gt;1, L653*BB653*100.0/(AW653*BV653), 0)</f>
        <v>0</v>
      </c>
      <c r="N653">
        <f>((T653-J653/2)*M653-L653)/(T653+J653/2)</f>
        <v>0</v>
      </c>
      <c r="O653">
        <f>N653*(BO653+BP653)/1000.0</f>
        <v>0</v>
      </c>
      <c r="P653">
        <f>(BH653 - IF(AU653&gt;1, L653*BB653*100.0/(AW653*BV653), 0))*(BO653+BP653)/1000.0</f>
        <v>0</v>
      </c>
      <c r="Q653">
        <f>2.0/((1/S653-1/R653)+SIGN(S653)*SQRT((1/S653-1/R653)*(1/S653-1/R653) + 4*BC653/((BC653+1)*(BC653+1))*(2*1/S653*1/R653-1/R653*1/R653)))</f>
        <v>0</v>
      </c>
      <c r="R653">
        <f>IF(LEFT(BD653,1)&lt;&gt;"0",IF(LEFT(BD653,1)="1",3.0,BE653),$D$5+$E$5*(BV653*BO653/($K$5*1000))+$F$5*(BV653*BO653/($K$5*1000))*MAX(MIN(BB653,$J$5),$I$5)*MAX(MIN(BB653,$J$5),$I$5)+$G$5*MAX(MIN(BB653,$J$5),$I$5)*(BV653*BO653/($K$5*1000))+$H$5*(BV653*BO653/($K$5*1000))*(BV653*BO653/($K$5*1000)))</f>
        <v>0</v>
      </c>
      <c r="S653">
        <f>J653*(1000-(1000*0.61365*exp(17.502*W653/(240.97+W653))/(BO653+BP653)+BJ653)/2)/(1000*0.61365*exp(17.502*W653/(240.97+W653))/(BO653+BP653)-BJ653)</f>
        <v>0</v>
      </c>
      <c r="T653">
        <f>1/((BC653+1)/(Q653/1.6)+1/(R653/1.37)) + BC653/((BC653+1)/(Q653/1.6) + BC653/(R653/1.37))</f>
        <v>0</v>
      </c>
      <c r="U653">
        <f>(AX653*BA653)</f>
        <v>0</v>
      </c>
      <c r="V653">
        <f>(BQ653+(U653+2*0.95*5.67E-8*(((BQ653+$B$7)+273)^4-(BQ653+273)^4)-44100*J653)/(1.84*29.3*R653+8*0.95*5.67E-8*(BQ653+273)^3))</f>
        <v>0</v>
      </c>
      <c r="W653">
        <f>($C$7*BR653+$D$7*BS653+$E$7*V653)</f>
        <v>0</v>
      </c>
      <c r="X653">
        <f>0.61365*exp(17.502*W653/(240.97+W653))</f>
        <v>0</v>
      </c>
      <c r="Y653">
        <f>(Z653/AA653*100)</f>
        <v>0</v>
      </c>
      <c r="Z653">
        <f>BJ653*(BO653+BP653)/1000</f>
        <v>0</v>
      </c>
      <c r="AA653">
        <f>0.61365*exp(17.502*BQ653/(240.97+BQ653))</f>
        <v>0</v>
      </c>
      <c r="AB653">
        <f>(X653-BJ653*(BO653+BP653)/1000)</f>
        <v>0</v>
      </c>
      <c r="AC653">
        <f>(-J653*44100)</f>
        <v>0</v>
      </c>
      <c r="AD653">
        <f>2*29.3*R653*0.92*(BQ653-W653)</f>
        <v>0</v>
      </c>
      <c r="AE653">
        <f>2*0.95*5.67E-8*(((BQ653+$B$7)+273)^4-(W653+273)^4)</f>
        <v>0</v>
      </c>
      <c r="AF653">
        <f>U653+AE653+AC653+AD653</f>
        <v>0</v>
      </c>
      <c r="AG653">
        <f>BN653*AU653*(BI653-BH653*(1000-AU653*BK653)/(1000-AU653*BJ653))/(100*BB653)</f>
        <v>0</v>
      </c>
      <c r="AH653">
        <f>1000*BN653*AU653*(BJ653-BK653)/(100*BB653*(1000-AU653*BJ653))</f>
        <v>0</v>
      </c>
      <c r="AI653">
        <f>(AJ653 - AK653 - BO653*1E3/(8.314*(BQ653+273.15)) * AM653/BN653 * AL653) * BN653/(100*BB653) * (1000 - BK653)/1000</f>
        <v>0</v>
      </c>
      <c r="AJ653">
        <v>1233.41350339744</v>
      </c>
      <c r="AK653">
        <v>1181.06315151515</v>
      </c>
      <c r="AL653">
        <v>3.48259268512557</v>
      </c>
      <c r="AM653">
        <v>66.950256890022</v>
      </c>
      <c r="AN653">
        <f>(AP653 - AO653 + BO653*1E3/(8.314*(BQ653+273.15)) * AR653/BN653 * AQ653) * BN653/(100*BB653) * 1000/(1000 - AP653)</f>
        <v>0</v>
      </c>
      <c r="AO653">
        <v>21.6416742114396</v>
      </c>
      <c r="AP653">
        <v>24.5130272727273</v>
      </c>
      <c r="AQ653">
        <v>0.000188057852214458</v>
      </c>
      <c r="AR653">
        <v>78.8929793979058</v>
      </c>
      <c r="AS653">
        <v>97</v>
      </c>
      <c r="AT653">
        <v>19</v>
      </c>
      <c r="AU653">
        <f>IF(AS653*$H$13&gt;=AW653,1.0,(AW653/(AW653-AS653*$H$13)))</f>
        <v>0</v>
      </c>
      <c r="AV653">
        <f>(AU653-1)*100</f>
        <v>0</v>
      </c>
      <c r="AW653">
        <f>MAX(0,($B$13+$C$13*BV653)/(1+$D$13*BV653)*BO653/(BQ653+273)*$E$13)</f>
        <v>0</v>
      </c>
      <c r="AX653">
        <f>$B$11*BW653+$C$11*BX653+$F$11*CI653*(1-CL653)</f>
        <v>0</v>
      </c>
      <c r="AY653">
        <f>AX653*AZ653</f>
        <v>0</v>
      </c>
      <c r="AZ653">
        <f>($B$11*$D$9+$C$11*$D$9+$F$11*((CV653+CN653)/MAX(CV653+CN653+CW653, 0.1)*$I$9+CW653/MAX(CV653+CN653+CW653, 0.1)*$J$9))/($B$11+$C$11+$F$11)</f>
        <v>0</v>
      </c>
      <c r="BA653">
        <f>($B$11*$K$9+$C$11*$K$9+$F$11*((CV653+CN653)/MAX(CV653+CN653+CW653, 0.1)*$P$9+CW653/MAX(CV653+CN653+CW653, 0.1)*$Q$9))/($B$11+$C$11+$F$11)</f>
        <v>0</v>
      </c>
      <c r="BB653">
        <v>2.18</v>
      </c>
      <c r="BC653">
        <v>0.5</v>
      </c>
      <c r="BD653" t="s">
        <v>355</v>
      </c>
      <c r="BE653">
        <v>2</v>
      </c>
      <c r="BF653" t="b">
        <v>1</v>
      </c>
      <c r="BG653">
        <v>1656183404.5</v>
      </c>
      <c r="BH653">
        <v>1128.74037037037</v>
      </c>
      <c r="BI653">
        <v>1192.55444444444</v>
      </c>
      <c r="BJ653">
        <v>24.4939888888889</v>
      </c>
      <c r="BK653">
        <v>21.6005925925926</v>
      </c>
      <c r="BL653">
        <v>1123.95333333333</v>
      </c>
      <c r="BM653">
        <v>24.2497185185185</v>
      </c>
      <c r="BN653">
        <v>499.979925925926</v>
      </c>
      <c r="BO653">
        <v>76.2946518518519</v>
      </c>
      <c r="BP653">
        <v>0.0999630814814815</v>
      </c>
      <c r="BQ653">
        <v>27.7659481481481</v>
      </c>
      <c r="BR653">
        <v>28.3863814814815</v>
      </c>
      <c r="BS653">
        <v>999.9</v>
      </c>
      <c r="BT653">
        <v>0</v>
      </c>
      <c r="BU653">
        <v>0</v>
      </c>
      <c r="BV653">
        <v>10005.6462962963</v>
      </c>
      <c r="BW653">
        <v>0</v>
      </c>
      <c r="BX653">
        <v>2360.76962962963</v>
      </c>
      <c r="BY653">
        <v>-63.8133148148148</v>
      </c>
      <c r="BZ653">
        <v>1157.08259259259</v>
      </c>
      <c r="CA653">
        <v>1218.88296296296</v>
      </c>
      <c r="CB653">
        <v>2.89339444444444</v>
      </c>
      <c r="CC653">
        <v>1192.55444444444</v>
      </c>
      <c r="CD653">
        <v>21.6005925925926</v>
      </c>
      <c r="CE653">
        <v>1.86876074074074</v>
      </c>
      <c r="CF653">
        <v>1.64801</v>
      </c>
      <c r="CG653">
        <v>16.3741185185185</v>
      </c>
      <c r="CH653">
        <v>14.4151555555556</v>
      </c>
      <c r="CI653">
        <v>1999.99962962963</v>
      </c>
      <c r="CJ653">
        <v>0.979995407407407</v>
      </c>
      <c r="CK653">
        <v>0.0200043666666667</v>
      </c>
      <c r="CL653">
        <v>0</v>
      </c>
      <c r="CM653">
        <v>2.54011111111111</v>
      </c>
      <c r="CN653">
        <v>0</v>
      </c>
      <c r="CO653">
        <v>6317.00259259259</v>
      </c>
      <c r="CP653">
        <v>16705.3740740741</v>
      </c>
      <c r="CQ653">
        <v>47.5436296296296</v>
      </c>
      <c r="CR653">
        <v>49.812</v>
      </c>
      <c r="CS653">
        <v>48.5598888888889</v>
      </c>
      <c r="CT653">
        <v>47.7913333333333</v>
      </c>
      <c r="CU653">
        <v>46.9906666666667</v>
      </c>
      <c r="CV653">
        <v>1959.98851851852</v>
      </c>
      <c r="CW653">
        <v>40.0111111111111</v>
      </c>
      <c r="CX653">
        <v>0</v>
      </c>
      <c r="CY653">
        <v>1656183411</v>
      </c>
      <c r="CZ653">
        <v>0</v>
      </c>
      <c r="DA653">
        <v>1656181403.6</v>
      </c>
      <c r="DB653" t="s">
        <v>1498</v>
      </c>
      <c r="DC653">
        <v>1656181403.6</v>
      </c>
      <c r="DD653">
        <v>1656181398.1</v>
      </c>
      <c r="DE653">
        <v>1</v>
      </c>
      <c r="DF653">
        <v>2.342</v>
      </c>
      <c r="DG653">
        <v>0.193</v>
      </c>
      <c r="DH653">
        <v>3.724</v>
      </c>
      <c r="DI653">
        <v>0.244</v>
      </c>
      <c r="DJ653">
        <v>420</v>
      </c>
      <c r="DK653">
        <v>22</v>
      </c>
      <c r="DL653">
        <v>0.28</v>
      </c>
      <c r="DM653">
        <v>0.02</v>
      </c>
      <c r="DN653">
        <v>-63.6168325</v>
      </c>
      <c r="DO653">
        <v>-4.11650544090044</v>
      </c>
      <c r="DP653">
        <v>0.521283401513755</v>
      </c>
      <c r="DQ653">
        <v>0</v>
      </c>
      <c r="DR653">
        <v>2.9153255</v>
      </c>
      <c r="DS653">
        <v>-0.469795947467175</v>
      </c>
      <c r="DT653">
        <v>0.0491622313341247</v>
      </c>
      <c r="DU653">
        <v>0</v>
      </c>
      <c r="DV653">
        <v>0</v>
      </c>
      <c r="DW653">
        <v>2</v>
      </c>
      <c r="DX653" t="s">
        <v>357</v>
      </c>
      <c r="DY653">
        <v>2.78547</v>
      </c>
      <c r="DZ653">
        <v>2.71641</v>
      </c>
      <c r="EA653">
        <v>0.152089</v>
      </c>
      <c r="EB653">
        <v>0.157364</v>
      </c>
      <c r="EC653">
        <v>0.0867376</v>
      </c>
      <c r="ED653">
        <v>0.0793577</v>
      </c>
      <c r="EE653">
        <v>23448.7</v>
      </c>
      <c r="EF653">
        <v>20289.2</v>
      </c>
      <c r="EG653">
        <v>24802.3</v>
      </c>
      <c r="EH653">
        <v>23492.1</v>
      </c>
      <c r="EI653">
        <v>38773.9</v>
      </c>
      <c r="EJ653">
        <v>35860.1</v>
      </c>
      <c r="EK653">
        <v>44961.9</v>
      </c>
      <c r="EL653">
        <v>41990.2</v>
      </c>
      <c r="EM653">
        <v>1.50937</v>
      </c>
      <c r="EN653">
        <v>2.03662</v>
      </c>
      <c r="EO653">
        <v>-0.00309572</v>
      </c>
      <c r="EP653">
        <v>0</v>
      </c>
      <c r="EQ653">
        <v>28.4368</v>
      </c>
      <c r="ER653">
        <v>999.9</v>
      </c>
      <c r="ES653">
        <v>21.804</v>
      </c>
      <c r="ET653">
        <v>43.89</v>
      </c>
      <c r="EU653">
        <v>26.0063</v>
      </c>
      <c r="EV653">
        <v>53.6094</v>
      </c>
      <c r="EW653">
        <v>33.145</v>
      </c>
      <c r="EX653">
        <v>2</v>
      </c>
      <c r="EY653">
        <v>0.722645</v>
      </c>
      <c r="EZ653">
        <v>6.05051</v>
      </c>
      <c r="FA653">
        <v>20.1404</v>
      </c>
      <c r="FB653">
        <v>5.23256</v>
      </c>
      <c r="FC653">
        <v>11.9944</v>
      </c>
      <c r="FD653">
        <v>4.9552</v>
      </c>
      <c r="FE653">
        <v>3.30393</v>
      </c>
      <c r="FF653">
        <v>9999</v>
      </c>
      <c r="FG653">
        <v>314.6</v>
      </c>
      <c r="FH653">
        <v>4039.4</v>
      </c>
      <c r="FI653">
        <v>9999</v>
      </c>
      <c r="FJ653">
        <v>1.86813</v>
      </c>
      <c r="FK653">
        <v>1.86399</v>
      </c>
      <c r="FL653">
        <v>1.8713</v>
      </c>
      <c r="FM653">
        <v>1.86252</v>
      </c>
      <c r="FN653">
        <v>1.86188</v>
      </c>
      <c r="FO653">
        <v>1.86813</v>
      </c>
      <c r="FP653">
        <v>1.85836</v>
      </c>
      <c r="FQ653">
        <v>1.86447</v>
      </c>
      <c r="FR653">
        <v>5</v>
      </c>
      <c r="FS653">
        <v>0</v>
      </c>
      <c r="FT653">
        <v>0</v>
      </c>
      <c r="FU653">
        <v>0</v>
      </c>
      <c r="FV653" t="s">
        <v>358</v>
      </c>
      <c r="FW653" t="s">
        <v>359</v>
      </c>
      <c r="FX653" t="s">
        <v>360</v>
      </c>
      <c r="FY653" t="s">
        <v>360</v>
      </c>
      <c r="FZ653" t="s">
        <v>360</v>
      </c>
      <c r="GA653" t="s">
        <v>360</v>
      </c>
      <c r="GB653">
        <v>0</v>
      </c>
      <c r="GC653">
        <v>100</v>
      </c>
      <c r="GD653">
        <v>100</v>
      </c>
      <c r="GE653">
        <v>4.83</v>
      </c>
      <c r="GF653">
        <v>0.2443</v>
      </c>
      <c r="GG653">
        <v>2.73719946232396</v>
      </c>
      <c r="GH653">
        <v>0.00311535208462502</v>
      </c>
      <c r="GI653">
        <v>-2.16445174003142e-06</v>
      </c>
      <c r="GJ653">
        <v>9.0383515404126e-10</v>
      </c>
      <c r="GK653">
        <v>0.244264999999999</v>
      </c>
      <c r="GL653">
        <v>0</v>
      </c>
      <c r="GM653">
        <v>0</v>
      </c>
      <c r="GN653">
        <v>0</v>
      </c>
      <c r="GO653">
        <v>18</v>
      </c>
      <c r="GP653">
        <v>2154</v>
      </c>
      <c r="GQ653">
        <v>2</v>
      </c>
      <c r="GR653">
        <v>17</v>
      </c>
      <c r="GS653">
        <v>33.5</v>
      </c>
      <c r="GT653">
        <v>33.6</v>
      </c>
      <c r="GU653">
        <v>3.13232</v>
      </c>
      <c r="GV653">
        <v>2.39746</v>
      </c>
      <c r="GW653">
        <v>1.99829</v>
      </c>
      <c r="GX653">
        <v>2.65381</v>
      </c>
      <c r="GY653">
        <v>2.09351</v>
      </c>
      <c r="GZ653">
        <v>2.34985</v>
      </c>
      <c r="HA653">
        <v>46.9744</v>
      </c>
      <c r="HB653">
        <v>13.2564</v>
      </c>
      <c r="HC653">
        <v>18</v>
      </c>
      <c r="HD653">
        <v>330.733</v>
      </c>
      <c r="HE653">
        <v>672.835</v>
      </c>
      <c r="HF653">
        <v>23.0041</v>
      </c>
      <c r="HG653">
        <v>36.5258</v>
      </c>
      <c r="HH653">
        <v>29.998</v>
      </c>
      <c r="HI653">
        <v>36.4984</v>
      </c>
      <c r="HJ653">
        <v>36.4975</v>
      </c>
      <c r="HK653">
        <v>62.7922</v>
      </c>
      <c r="HL653">
        <v>0</v>
      </c>
      <c r="HM653">
        <v>6.86424</v>
      </c>
      <c r="HN653">
        <v>23</v>
      </c>
      <c r="HO653">
        <v>1241.67</v>
      </c>
      <c r="HP653">
        <v>22.8221</v>
      </c>
      <c r="HQ653">
        <v>95.0665</v>
      </c>
      <c r="HR653">
        <v>98.6509</v>
      </c>
    </row>
    <row r="654" spans="1:226">
      <c r="A654">
        <v>638</v>
      </c>
      <c r="B654">
        <v>1656183417</v>
      </c>
      <c r="C654">
        <v>13620.5</v>
      </c>
      <c r="D654" t="s">
        <v>1641</v>
      </c>
      <c r="E654" t="s">
        <v>1642</v>
      </c>
      <c r="F654">
        <v>5</v>
      </c>
      <c r="G654" t="s">
        <v>1497</v>
      </c>
      <c r="H654" t="s">
        <v>354</v>
      </c>
      <c r="I654">
        <v>1656183409.21429</v>
      </c>
      <c r="J654">
        <f>(K654)/1000</f>
        <v>0</v>
      </c>
      <c r="K654">
        <f>IF(BF654, AN654, AH654)</f>
        <v>0</v>
      </c>
      <c r="L654">
        <f>IF(BF654, AI654, AG654)</f>
        <v>0</v>
      </c>
      <c r="M654">
        <f>BH654 - IF(AU654&gt;1, L654*BB654*100.0/(AW654*BV654), 0)</f>
        <v>0</v>
      </c>
      <c r="N654">
        <f>((T654-J654/2)*M654-L654)/(T654+J654/2)</f>
        <v>0</v>
      </c>
      <c r="O654">
        <f>N654*(BO654+BP654)/1000.0</f>
        <v>0</v>
      </c>
      <c r="P654">
        <f>(BH654 - IF(AU654&gt;1, L654*BB654*100.0/(AW654*BV654), 0))*(BO654+BP654)/1000.0</f>
        <v>0</v>
      </c>
      <c r="Q654">
        <f>2.0/((1/S654-1/R654)+SIGN(S654)*SQRT((1/S654-1/R654)*(1/S654-1/R654) + 4*BC654/((BC654+1)*(BC654+1))*(2*1/S654*1/R654-1/R654*1/R654)))</f>
        <v>0</v>
      </c>
      <c r="R654">
        <f>IF(LEFT(BD654,1)&lt;&gt;"0",IF(LEFT(BD654,1)="1",3.0,BE654),$D$5+$E$5*(BV654*BO654/($K$5*1000))+$F$5*(BV654*BO654/($K$5*1000))*MAX(MIN(BB654,$J$5),$I$5)*MAX(MIN(BB654,$J$5),$I$5)+$G$5*MAX(MIN(BB654,$J$5),$I$5)*(BV654*BO654/($K$5*1000))+$H$5*(BV654*BO654/($K$5*1000))*(BV654*BO654/($K$5*1000)))</f>
        <v>0</v>
      </c>
      <c r="S654">
        <f>J654*(1000-(1000*0.61365*exp(17.502*W654/(240.97+W654))/(BO654+BP654)+BJ654)/2)/(1000*0.61365*exp(17.502*W654/(240.97+W654))/(BO654+BP654)-BJ654)</f>
        <v>0</v>
      </c>
      <c r="T654">
        <f>1/((BC654+1)/(Q654/1.6)+1/(R654/1.37)) + BC654/((BC654+1)/(Q654/1.6) + BC654/(R654/1.37))</f>
        <v>0</v>
      </c>
      <c r="U654">
        <f>(AX654*BA654)</f>
        <v>0</v>
      </c>
      <c r="V654">
        <f>(BQ654+(U654+2*0.95*5.67E-8*(((BQ654+$B$7)+273)^4-(BQ654+273)^4)-44100*J654)/(1.84*29.3*R654+8*0.95*5.67E-8*(BQ654+273)^3))</f>
        <v>0</v>
      </c>
      <c r="W654">
        <f>($C$7*BR654+$D$7*BS654+$E$7*V654)</f>
        <v>0</v>
      </c>
      <c r="X654">
        <f>0.61365*exp(17.502*W654/(240.97+W654))</f>
        <v>0</v>
      </c>
      <c r="Y654">
        <f>(Z654/AA654*100)</f>
        <v>0</v>
      </c>
      <c r="Z654">
        <f>BJ654*(BO654+BP654)/1000</f>
        <v>0</v>
      </c>
      <c r="AA654">
        <f>0.61365*exp(17.502*BQ654/(240.97+BQ654))</f>
        <v>0</v>
      </c>
      <c r="AB654">
        <f>(X654-BJ654*(BO654+BP654)/1000)</f>
        <v>0</v>
      </c>
      <c r="AC654">
        <f>(-J654*44100)</f>
        <v>0</v>
      </c>
      <c r="AD654">
        <f>2*29.3*R654*0.92*(BQ654-W654)</f>
        <v>0</v>
      </c>
      <c r="AE654">
        <f>2*0.95*5.67E-8*(((BQ654+$B$7)+273)^4-(W654+273)^4)</f>
        <v>0</v>
      </c>
      <c r="AF654">
        <f>U654+AE654+AC654+AD654</f>
        <v>0</v>
      </c>
      <c r="AG654">
        <f>BN654*AU654*(BI654-BH654*(1000-AU654*BK654)/(1000-AU654*BJ654))/(100*BB654)</f>
        <v>0</v>
      </c>
      <c r="AH654">
        <f>1000*BN654*AU654*(BJ654-BK654)/(100*BB654*(1000-AU654*BJ654))</f>
        <v>0</v>
      </c>
      <c r="AI654">
        <f>(AJ654 - AK654 - BO654*1E3/(8.314*(BQ654+273.15)) * AM654/BN654 * AL654) * BN654/(100*BB654) * (1000 - BK654)/1000</f>
        <v>0</v>
      </c>
      <c r="AJ654">
        <v>1250.3021760715</v>
      </c>
      <c r="AK654">
        <v>1197.96327272727</v>
      </c>
      <c r="AL654">
        <v>3.38909584437044</v>
      </c>
      <c r="AM654">
        <v>66.950256890022</v>
      </c>
      <c r="AN654">
        <f>(AP654 - AO654 + BO654*1E3/(8.314*(BQ654+273.15)) * AR654/BN654 * AQ654) * BN654/(100*BB654) * 1000/(1000 - AP654)</f>
        <v>0</v>
      </c>
      <c r="AO654">
        <v>21.6600084641326</v>
      </c>
      <c r="AP654">
        <v>24.5119097902098</v>
      </c>
      <c r="AQ654">
        <v>0.000246723465413657</v>
      </c>
      <c r="AR654">
        <v>78.8929793979058</v>
      </c>
      <c r="AS654">
        <v>97</v>
      </c>
      <c r="AT654">
        <v>19</v>
      </c>
      <c r="AU654">
        <f>IF(AS654*$H$13&gt;=AW654,1.0,(AW654/(AW654-AS654*$H$13)))</f>
        <v>0</v>
      </c>
      <c r="AV654">
        <f>(AU654-1)*100</f>
        <v>0</v>
      </c>
      <c r="AW654">
        <f>MAX(0,($B$13+$C$13*BV654)/(1+$D$13*BV654)*BO654/(BQ654+273)*$E$13)</f>
        <v>0</v>
      </c>
      <c r="AX654">
        <f>$B$11*BW654+$C$11*BX654+$F$11*CI654*(1-CL654)</f>
        <v>0</v>
      </c>
      <c r="AY654">
        <f>AX654*AZ654</f>
        <v>0</v>
      </c>
      <c r="AZ654">
        <f>($B$11*$D$9+$C$11*$D$9+$F$11*((CV654+CN654)/MAX(CV654+CN654+CW654, 0.1)*$I$9+CW654/MAX(CV654+CN654+CW654, 0.1)*$J$9))/($B$11+$C$11+$F$11)</f>
        <v>0</v>
      </c>
      <c r="BA654">
        <f>($B$11*$K$9+$C$11*$K$9+$F$11*((CV654+CN654)/MAX(CV654+CN654+CW654, 0.1)*$P$9+CW654/MAX(CV654+CN654+CW654, 0.1)*$Q$9))/($B$11+$C$11+$F$11)</f>
        <v>0</v>
      </c>
      <c r="BB654">
        <v>2.18</v>
      </c>
      <c r="BC654">
        <v>0.5</v>
      </c>
      <c r="BD654" t="s">
        <v>355</v>
      </c>
      <c r="BE654">
        <v>2</v>
      </c>
      <c r="BF654" t="b">
        <v>1</v>
      </c>
      <c r="BG654">
        <v>1656183409.21429</v>
      </c>
      <c r="BH654">
        <v>1144.34214285714</v>
      </c>
      <c r="BI654">
        <v>1208.40214285714</v>
      </c>
      <c r="BJ654">
        <v>24.504775</v>
      </c>
      <c r="BK654">
        <v>21.6345821428571</v>
      </c>
      <c r="BL654">
        <v>1139.52892857143</v>
      </c>
      <c r="BM654">
        <v>24.2605071428571</v>
      </c>
      <c r="BN654">
        <v>499.981392857143</v>
      </c>
      <c r="BO654">
        <v>76.2949178571429</v>
      </c>
      <c r="BP654">
        <v>0.09997785</v>
      </c>
      <c r="BQ654">
        <v>27.7683321428571</v>
      </c>
      <c r="BR654">
        <v>28.3916678571429</v>
      </c>
      <c r="BS654">
        <v>999.9</v>
      </c>
      <c r="BT654">
        <v>0</v>
      </c>
      <c r="BU654">
        <v>0</v>
      </c>
      <c r="BV654">
        <v>10008.0803571429</v>
      </c>
      <c r="BW654">
        <v>0</v>
      </c>
      <c r="BX654">
        <v>2442.3675</v>
      </c>
      <c r="BY654">
        <v>-64.0588107142857</v>
      </c>
      <c r="BZ654">
        <v>1173.08928571429</v>
      </c>
      <c r="CA654">
        <v>1235.12285714286</v>
      </c>
      <c r="CB654">
        <v>2.87019035714286</v>
      </c>
      <c r="CC654">
        <v>1208.40214285714</v>
      </c>
      <c r="CD654">
        <v>21.6345821428571</v>
      </c>
      <c r="CE654">
        <v>1.86959</v>
      </c>
      <c r="CF654">
        <v>1.65060892857143</v>
      </c>
      <c r="CG654">
        <v>16.3810928571429</v>
      </c>
      <c r="CH654">
        <v>14.4395357142857</v>
      </c>
      <c r="CI654">
        <v>2000.01428571429</v>
      </c>
      <c r="CJ654">
        <v>0.97999575</v>
      </c>
      <c r="CK654">
        <v>0.02000405</v>
      </c>
      <c r="CL654">
        <v>0</v>
      </c>
      <c r="CM654">
        <v>2.523075</v>
      </c>
      <c r="CN654">
        <v>0</v>
      </c>
      <c r="CO654">
        <v>6317.57857142857</v>
      </c>
      <c r="CP654">
        <v>16705.5</v>
      </c>
      <c r="CQ654">
        <v>47.5243571428571</v>
      </c>
      <c r="CR654">
        <v>49.812</v>
      </c>
      <c r="CS654">
        <v>48.531</v>
      </c>
      <c r="CT654">
        <v>47.7721428571429</v>
      </c>
      <c r="CU654">
        <v>46.97075</v>
      </c>
      <c r="CV654">
        <v>1960.00428571429</v>
      </c>
      <c r="CW654">
        <v>40.01</v>
      </c>
      <c r="CX654">
        <v>0</v>
      </c>
      <c r="CY654">
        <v>1656183416.4</v>
      </c>
      <c r="CZ654">
        <v>0</v>
      </c>
      <c r="DA654">
        <v>1656181403.6</v>
      </c>
      <c r="DB654" t="s">
        <v>1498</v>
      </c>
      <c r="DC654">
        <v>1656181403.6</v>
      </c>
      <c r="DD654">
        <v>1656181398.1</v>
      </c>
      <c r="DE654">
        <v>1</v>
      </c>
      <c r="DF654">
        <v>2.342</v>
      </c>
      <c r="DG654">
        <v>0.193</v>
      </c>
      <c r="DH654">
        <v>3.724</v>
      </c>
      <c r="DI654">
        <v>0.244</v>
      </c>
      <c r="DJ654">
        <v>420</v>
      </c>
      <c r="DK654">
        <v>22</v>
      </c>
      <c r="DL654">
        <v>0.28</v>
      </c>
      <c r="DM654">
        <v>0.02</v>
      </c>
      <c r="DN654">
        <v>-63.8556325</v>
      </c>
      <c r="DO654">
        <v>-2.60362514071287</v>
      </c>
      <c r="DP654">
        <v>0.410321407184356</v>
      </c>
      <c r="DQ654">
        <v>0</v>
      </c>
      <c r="DR654">
        <v>2.89251225</v>
      </c>
      <c r="DS654">
        <v>-0.408037485928707</v>
      </c>
      <c r="DT654">
        <v>0.0449991092404894</v>
      </c>
      <c r="DU654">
        <v>0</v>
      </c>
      <c r="DV654">
        <v>0</v>
      </c>
      <c r="DW654">
        <v>2</v>
      </c>
      <c r="DX654" t="s">
        <v>357</v>
      </c>
      <c r="DY654">
        <v>2.78598</v>
      </c>
      <c r="DZ654">
        <v>2.71671</v>
      </c>
      <c r="EA654">
        <v>0.153476</v>
      </c>
      <c r="EB654">
        <v>0.158785</v>
      </c>
      <c r="EC654">
        <v>0.0867369</v>
      </c>
      <c r="ED654">
        <v>0.0793859</v>
      </c>
      <c r="EE654">
        <v>23411.8</v>
      </c>
      <c r="EF654">
        <v>20256.3</v>
      </c>
      <c r="EG654">
        <v>24803.7</v>
      </c>
      <c r="EH654">
        <v>23493.6</v>
      </c>
      <c r="EI654">
        <v>38776.4</v>
      </c>
      <c r="EJ654">
        <v>35861.2</v>
      </c>
      <c r="EK654">
        <v>44964.7</v>
      </c>
      <c r="EL654">
        <v>41992.6</v>
      </c>
      <c r="EM654">
        <v>1.5105</v>
      </c>
      <c r="EN654">
        <v>2.03662</v>
      </c>
      <c r="EO654">
        <v>-0.00133365</v>
      </c>
      <c r="EP654">
        <v>0</v>
      </c>
      <c r="EQ654">
        <v>28.4325</v>
      </c>
      <c r="ER654">
        <v>999.9</v>
      </c>
      <c r="ES654">
        <v>21.829</v>
      </c>
      <c r="ET654">
        <v>43.89</v>
      </c>
      <c r="EU654">
        <v>26.0388</v>
      </c>
      <c r="EV654">
        <v>53.4994</v>
      </c>
      <c r="EW654">
        <v>33.137</v>
      </c>
      <c r="EX654">
        <v>2</v>
      </c>
      <c r="EY654">
        <v>0.720635</v>
      </c>
      <c r="EZ654">
        <v>6.06407</v>
      </c>
      <c r="FA654">
        <v>20.1401</v>
      </c>
      <c r="FB654">
        <v>5.23226</v>
      </c>
      <c r="FC654">
        <v>11.9944</v>
      </c>
      <c r="FD654">
        <v>4.9551</v>
      </c>
      <c r="FE654">
        <v>3.304</v>
      </c>
      <c r="FF654">
        <v>9999</v>
      </c>
      <c r="FG654">
        <v>314.6</v>
      </c>
      <c r="FH654">
        <v>4039.4</v>
      </c>
      <c r="FI654">
        <v>9999</v>
      </c>
      <c r="FJ654">
        <v>1.86813</v>
      </c>
      <c r="FK654">
        <v>1.864</v>
      </c>
      <c r="FL654">
        <v>1.87132</v>
      </c>
      <c r="FM654">
        <v>1.86259</v>
      </c>
      <c r="FN654">
        <v>1.86187</v>
      </c>
      <c r="FO654">
        <v>1.86814</v>
      </c>
      <c r="FP654">
        <v>1.85835</v>
      </c>
      <c r="FQ654">
        <v>1.86447</v>
      </c>
      <c r="FR654">
        <v>5</v>
      </c>
      <c r="FS654">
        <v>0</v>
      </c>
      <c r="FT654">
        <v>0</v>
      </c>
      <c r="FU654">
        <v>0</v>
      </c>
      <c r="FV654" t="s">
        <v>358</v>
      </c>
      <c r="FW654" t="s">
        <v>359</v>
      </c>
      <c r="FX654" t="s">
        <v>360</v>
      </c>
      <c r="FY654" t="s">
        <v>360</v>
      </c>
      <c r="FZ654" t="s">
        <v>360</v>
      </c>
      <c r="GA654" t="s">
        <v>360</v>
      </c>
      <c r="GB654">
        <v>0</v>
      </c>
      <c r="GC654">
        <v>100</v>
      </c>
      <c r="GD654">
        <v>100</v>
      </c>
      <c r="GE654">
        <v>4.86</v>
      </c>
      <c r="GF654">
        <v>0.2443</v>
      </c>
      <c r="GG654">
        <v>2.73719946232396</v>
      </c>
      <c r="GH654">
        <v>0.00311535208462502</v>
      </c>
      <c r="GI654">
        <v>-2.16445174003142e-06</v>
      </c>
      <c r="GJ654">
        <v>9.0383515404126e-10</v>
      </c>
      <c r="GK654">
        <v>0.244264999999999</v>
      </c>
      <c r="GL654">
        <v>0</v>
      </c>
      <c r="GM654">
        <v>0</v>
      </c>
      <c r="GN654">
        <v>0</v>
      </c>
      <c r="GO654">
        <v>18</v>
      </c>
      <c r="GP654">
        <v>2154</v>
      </c>
      <c r="GQ654">
        <v>2</v>
      </c>
      <c r="GR654">
        <v>17</v>
      </c>
      <c r="GS654">
        <v>33.6</v>
      </c>
      <c r="GT654">
        <v>33.6</v>
      </c>
      <c r="GU654">
        <v>3.17017</v>
      </c>
      <c r="GV654">
        <v>2.37183</v>
      </c>
      <c r="GW654">
        <v>1.99829</v>
      </c>
      <c r="GX654">
        <v>2.65381</v>
      </c>
      <c r="GY654">
        <v>2.09351</v>
      </c>
      <c r="GZ654">
        <v>2.34863</v>
      </c>
      <c r="HA654">
        <v>46.9448</v>
      </c>
      <c r="HB654">
        <v>13.2564</v>
      </c>
      <c r="HC654">
        <v>18</v>
      </c>
      <c r="HD654">
        <v>331.195</v>
      </c>
      <c r="HE654">
        <v>672.604</v>
      </c>
      <c r="HF654">
        <v>23.0031</v>
      </c>
      <c r="HG654">
        <v>36.502</v>
      </c>
      <c r="HH654">
        <v>29.9981</v>
      </c>
      <c r="HI654">
        <v>36.4773</v>
      </c>
      <c r="HJ654">
        <v>36.4754</v>
      </c>
      <c r="HK654">
        <v>63.4221</v>
      </c>
      <c r="HL654">
        <v>0</v>
      </c>
      <c r="HM654">
        <v>7.23916</v>
      </c>
      <c r="HN654">
        <v>23</v>
      </c>
      <c r="HO654">
        <v>1255.09</v>
      </c>
      <c r="HP654">
        <v>22.8312</v>
      </c>
      <c r="HQ654">
        <v>95.0723</v>
      </c>
      <c r="HR654">
        <v>98.6568</v>
      </c>
    </row>
    <row r="655" spans="1:226">
      <c r="A655">
        <v>639</v>
      </c>
      <c r="B655">
        <v>1656183422</v>
      </c>
      <c r="C655">
        <v>13625.5</v>
      </c>
      <c r="D655" t="s">
        <v>1643</v>
      </c>
      <c r="E655" t="s">
        <v>1644</v>
      </c>
      <c r="F655">
        <v>5</v>
      </c>
      <c r="G655" t="s">
        <v>1497</v>
      </c>
      <c r="H655" t="s">
        <v>354</v>
      </c>
      <c r="I655">
        <v>1656183414.5</v>
      </c>
      <c r="J655">
        <f>(K655)/1000</f>
        <v>0</v>
      </c>
      <c r="K655">
        <f>IF(BF655, AN655, AH655)</f>
        <v>0</v>
      </c>
      <c r="L655">
        <f>IF(BF655, AI655, AG655)</f>
        <v>0</v>
      </c>
      <c r="M655">
        <f>BH655 - IF(AU655&gt;1, L655*BB655*100.0/(AW655*BV655), 0)</f>
        <v>0</v>
      </c>
      <c r="N655">
        <f>((T655-J655/2)*M655-L655)/(T655+J655/2)</f>
        <v>0</v>
      </c>
      <c r="O655">
        <f>N655*(BO655+BP655)/1000.0</f>
        <v>0</v>
      </c>
      <c r="P655">
        <f>(BH655 - IF(AU655&gt;1, L655*BB655*100.0/(AW655*BV655), 0))*(BO655+BP655)/1000.0</f>
        <v>0</v>
      </c>
      <c r="Q655">
        <f>2.0/((1/S655-1/R655)+SIGN(S655)*SQRT((1/S655-1/R655)*(1/S655-1/R655) + 4*BC655/((BC655+1)*(BC655+1))*(2*1/S655*1/R655-1/R655*1/R655)))</f>
        <v>0</v>
      </c>
      <c r="R655">
        <f>IF(LEFT(BD655,1)&lt;&gt;"0",IF(LEFT(BD655,1)="1",3.0,BE655),$D$5+$E$5*(BV655*BO655/($K$5*1000))+$F$5*(BV655*BO655/($K$5*1000))*MAX(MIN(BB655,$J$5),$I$5)*MAX(MIN(BB655,$J$5),$I$5)+$G$5*MAX(MIN(BB655,$J$5),$I$5)*(BV655*BO655/($K$5*1000))+$H$5*(BV655*BO655/($K$5*1000))*(BV655*BO655/($K$5*1000)))</f>
        <v>0</v>
      </c>
      <c r="S655">
        <f>J655*(1000-(1000*0.61365*exp(17.502*W655/(240.97+W655))/(BO655+BP655)+BJ655)/2)/(1000*0.61365*exp(17.502*W655/(240.97+W655))/(BO655+BP655)-BJ655)</f>
        <v>0</v>
      </c>
      <c r="T655">
        <f>1/((BC655+1)/(Q655/1.6)+1/(R655/1.37)) + BC655/((BC655+1)/(Q655/1.6) + BC655/(R655/1.37))</f>
        <v>0</v>
      </c>
      <c r="U655">
        <f>(AX655*BA655)</f>
        <v>0</v>
      </c>
      <c r="V655">
        <f>(BQ655+(U655+2*0.95*5.67E-8*(((BQ655+$B$7)+273)^4-(BQ655+273)^4)-44100*J655)/(1.84*29.3*R655+8*0.95*5.67E-8*(BQ655+273)^3))</f>
        <v>0</v>
      </c>
      <c r="W655">
        <f>($C$7*BR655+$D$7*BS655+$E$7*V655)</f>
        <v>0</v>
      </c>
      <c r="X655">
        <f>0.61365*exp(17.502*W655/(240.97+W655))</f>
        <v>0</v>
      </c>
      <c r="Y655">
        <f>(Z655/AA655*100)</f>
        <v>0</v>
      </c>
      <c r="Z655">
        <f>BJ655*(BO655+BP655)/1000</f>
        <v>0</v>
      </c>
      <c r="AA655">
        <f>0.61365*exp(17.502*BQ655/(240.97+BQ655))</f>
        <v>0</v>
      </c>
      <c r="AB655">
        <f>(X655-BJ655*(BO655+BP655)/1000)</f>
        <v>0</v>
      </c>
      <c r="AC655">
        <f>(-J655*44100)</f>
        <v>0</v>
      </c>
      <c r="AD655">
        <f>2*29.3*R655*0.92*(BQ655-W655)</f>
        <v>0</v>
      </c>
      <c r="AE655">
        <f>2*0.95*5.67E-8*(((BQ655+$B$7)+273)^4-(W655+273)^4)</f>
        <v>0</v>
      </c>
      <c r="AF655">
        <f>U655+AE655+AC655+AD655</f>
        <v>0</v>
      </c>
      <c r="AG655">
        <f>BN655*AU655*(BI655-BH655*(1000-AU655*BK655)/(1000-AU655*BJ655))/(100*BB655)</f>
        <v>0</v>
      </c>
      <c r="AH655">
        <f>1000*BN655*AU655*(BJ655-BK655)/(100*BB655*(1000-AU655*BJ655))</f>
        <v>0</v>
      </c>
      <c r="AI655">
        <f>(AJ655 - AK655 - BO655*1E3/(8.314*(BQ655+273.15)) * AM655/BN655 * AL655) * BN655/(100*BB655) * (1000 - BK655)/1000</f>
        <v>0</v>
      </c>
      <c r="AJ655">
        <v>1268.07095462337</v>
      </c>
      <c r="AK655">
        <v>1215.33812121212</v>
      </c>
      <c r="AL655">
        <v>3.45577736385688</v>
      </c>
      <c r="AM655">
        <v>66.950256890022</v>
      </c>
      <c r="AN655">
        <f>(AP655 - AO655 + BO655*1E3/(8.314*(BQ655+273.15)) * AR655/BN655 * AQ655) * BN655/(100*BB655) * 1000/(1000 - AP655)</f>
        <v>0</v>
      </c>
      <c r="AO655">
        <v>21.6846597996313</v>
      </c>
      <c r="AP655">
        <v>24.5049846153846</v>
      </c>
      <c r="AQ655">
        <v>-9.12764153352569e-05</v>
      </c>
      <c r="AR655">
        <v>78.8929793979058</v>
      </c>
      <c r="AS655">
        <v>96</v>
      </c>
      <c r="AT655">
        <v>19</v>
      </c>
      <c r="AU655">
        <f>IF(AS655*$H$13&gt;=AW655,1.0,(AW655/(AW655-AS655*$H$13)))</f>
        <v>0</v>
      </c>
      <c r="AV655">
        <f>(AU655-1)*100</f>
        <v>0</v>
      </c>
      <c r="AW655">
        <f>MAX(0,($B$13+$C$13*BV655)/(1+$D$13*BV655)*BO655/(BQ655+273)*$E$13)</f>
        <v>0</v>
      </c>
      <c r="AX655">
        <f>$B$11*BW655+$C$11*BX655+$F$11*CI655*(1-CL655)</f>
        <v>0</v>
      </c>
      <c r="AY655">
        <f>AX655*AZ655</f>
        <v>0</v>
      </c>
      <c r="AZ655">
        <f>($B$11*$D$9+$C$11*$D$9+$F$11*((CV655+CN655)/MAX(CV655+CN655+CW655, 0.1)*$I$9+CW655/MAX(CV655+CN655+CW655, 0.1)*$J$9))/($B$11+$C$11+$F$11)</f>
        <v>0</v>
      </c>
      <c r="BA655">
        <f>($B$11*$K$9+$C$11*$K$9+$F$11*((CV655+CN655)/MAX(CV655+CN655+CW655, 0.1)*$P$9+CW655/MAX(CV655+CN655+CW655, 0.1)*$Q$9))/($B$11+$C$11+$F$11)</f>
        <v>0</v>
      </c>
      <c r="BB655">
        <v>2.18</v>
      </c>
      <c r="BC655">
        <v>0.5</v>
      </c>
      <c r="BD655" t="s">
        <v>355</v>
      </c>
      <c r="BE655">
        <v>2</v>
      </c>
      <c r="BF655" t="b">
        <v>1</v>
      </c>
      <c r="BG655">
        <v>1656183414.5</v>
      </c>
      <c r="BH655">
        <v>1162.04481481482</v>
      </c>
      <c r="BI655">
        <v>1226.30851851852</v>
      </c>
      <c r="BJ655">
        <v>24.5095703703704</v>
      </c>
      <c r="BK655">
        <v>21.6673777777778</v>
      </c>
      <c r="BL655">
        <v>1157.20074074074</v>
      </c>
      <c r="BM655">
        <v>24.2653037037037</v>
      </c>
      <c r="BN655">
        <v>500.015851851852</v>
      </c>
      <c r="BO655">
        <v>76.2946814814815</v>
      </c>
      <c r="BP655">
        <v>0.100018196296296</v>
      </c>
      <c r="BQ655">
        <v>27.7720481481482</v>
      </c>
      <c r="BR655">
        <v>28.3967592592593</v>
      </c>
      <c r="BS655">
        <v>999.9</v>
      </c>
      <c r="BT655">
        <v>0</v>
      </c>
      <c r="BU655">
        <v>0</v>
      </c>
      <c r="BV655">
        <v>10005.7914814815</v>
      </c>
      <c r="BW655">
        <v>0</v>
      </c>
      <c r="BX655">
        <v>2540.4662962963</v>
      </c>
      <c r="BY655">
        <v>-64.2622777777778</v>
      </c>
      <c r="BZ655">
        <v>1191.24259259259</v>
      </c>
      <c r="CA655">
        <v>1253.46666666667</v>
      </c>
      <c r="CB655">
        <v>2.84218814814815</v>
      </c>
      <c r="CC655">
        <v>1226.30851851852</v>
      </c>
      <c r="CD655">
        <v>21.6673777777778</v>
      </c>
      <c r="CE655">
        <v>1.86994962962963</v>
      </c>
      <c r="CF655">
        <v>1.65310592592593</v>
      </c>
      <c r="CG655">
        <v>16.3841148148148</v>
      </c>
      <c r="CH655">
        <v>14.462937037037</v>
      </c>
      <c r="CI655">
        <v>2000.02481481481</v>
      </c>
      <c r="CJ655">
        <v>0.979992592592592</v>
      </c>
      <c r="CK655">
        <v>0.0200071296296296</v>
      </c>
      <c r="CL655">
        <v>0</v>
      </c>
      <c r="CM655">
        <v>2.56733333333333</v>
      </c>
      <c r="CN655">
        <v>0</v>
      </c>
      <c r="CO655">
        <v>6319.0262962963</v>
      </c>
      <c r="CP655">
        <v>16705.5666666667</v>
      </c>
      <c r="CQ655">
        <v>47.5022962962963</v>
      </c>
      <c r="CR655">
        <v>49.812</v>
      </c>
      <c r="CS655">
        <v>48.5091851851852</v>
      </c>
      <c r="CT655">
        <v>47.742962962963</v>
      </c>
      <c r="CU655">
        <v>46.9486666666667</v>
      </c>
      <c r="CV655">
        <v>1960.00777777778</v>
      </c>
      <c r="CW655">
        <v>40.017037037037</v>
      </c>
      <c r="CX655">
        <v>0</v>
      </c>
      <c r="CY655">
        <v>1656183421.2</v>
      </c>
      <c r="CZ655">
        <v>0</v>
      </c>
      <c r="DA655">
        <v>1656181403.6</v>
      </c>
      <c r="DB655" t="s">
        <v>1498</v>
      </c>
      <c r="DC655">
        <v>1656181403.6</v>
      </c>
      <c r="DD655">
        <v>1656181398.1</v>
      </c>
      <c r="DE655">
        <v>1</v>
      </c>
      <c r="DF655">
        <v>2.342</v>
      </c>
      <c r="DG655">
        <v>0.193</v>
      </c>
      <c r="DH655">
        <v>3.724</v>
      </c>
      <c r="DI655">
        <v>0.244</v>
      </c>
      <c r="DJ655">
        <v>420</v>
      </c>
      <c r="DK655">
        <v>22</v>
      </c>
      <c r="DL655">
        <v>0.28</v>
      </c>
      <c r="DM655">
        <v>0.02</v>
      </c>
      <c r="DN655">
        <v>-64.1602175</v>
      </c>
      <c r="DO655">
        <v>-2.42348555347097</v>
      </c>
      <c r="DP655">
        <v>0.396507353580927</v>
      </c>
      <c r="DQ655">
        <v>0</v>
      </c>
      <c r="DR655">
        <v>2.86003675</v>
      </c>
      <c r="DS655">
        <v>-0.269479136960605</v>
      </c>
      <c r="DT655">
        <v>0.0317707315297822</v>
      </c>
      <c r="DU655">
        <v>0</v>
      </c>
      <c r="DV655">
        <v>0</v>
      </c>
      <c r="DW655">
        <v>2</v>
      </c>
      <c r="DX655" t="s">
        <v>357</v>
      </c>
      <c r="DY655">
        <v>2.78601</v>
      </c>
      <c r="DZ655">
        <v>2.71639</v>
      </c>
      <c r="EA655">
        <v>0.154869</v>
      </c>
      <c r="EB655">
        <v>0.160093</v>
      </c>
      <c r="EC655">
        <v>0.0867156</v>
      </c>
      <c r="ED655">
        <v>0.0793561</v>
      </c>
      <c r="EE655">
        <v>23375</v>
      </c>
      <c r="EF655">
        <v>20225.8</v>
      </c>
      <c r="EG655">
        <v>24805.5</v>
      </c>
      <c r="EH655">
        <v>23494.7</v>
      </c>
      <c r="EI655">
        <v>38779.7</v>
      </c>
      <c r="EJ655">
        <v>35863.6</v>
      </c>
      <c r="EK655">
        <v>44967.4</v>
      </c>
      <c r="EL655">
        <v>41994.1</v>
      </c>
      <c r="EM655">
        <v>1.5109</v>
      </c>
      <c r="EN655">
        <v>2.03725</v>
      </c>
      <c r="EO655">
        <v>-0.000949949</v>
      </c>
      <c r="EP655">
        <v>0</v>
      </c>
      <c r="EQ655">
        <v>28.4307</v>
      </c>
      <c r="ER655">
        <v>999.9</v>
      </c>
      <c r="ES655">
        <v>21.829</v>
      </c>
      <c r="ET655">
        <v>43.87</v>
      </c>
      <c r="EU655">
        <v>26.0089</v>
      </c>
      <c r="EV655">
        <v>53.5994</v>
      </c>
      <c r="EW655">
        <v>33.1571</v>
      </c>
      <c r="EX655">
        <v>2</v>
      </c>
      <c r="EY655">
        <v>0.718689</v>
      </c>
      <c r="EZ655">
        <v>6.07694</v>
      </c>
      <c r="FA655">
        <v>20.1394</v>
      </c>
      <c r="FB655">
        <v>5.23212</v>
      </c>
      <c r="FC655">
        <v>11.9942</v>
      </c>
      <c r="FD655">
        <v>4.95485</v>
      </c>
      <c r="FE655">
        <v>3.30387</v>
      </c>
      <c r="FF655">
        <v>9999</v>
      </c>
      <c r="FG655">
        <v>314.6</v>
      </c>
      <c r="FH655">
        <v>4039.6</v>
      </c>
      <c r="FI655">
        <v>9999</v>
      </c>
      <c r="FJ655">
        <v>1.86813</v>
      </c>
      <c r="FK655">
        <v>1.86395</v>
      </c>
      <c r="FL655">
        <v>1.87128</v>
      </c>
      <c r="FM655">
        <v>1.86259</v>
      </c>
      <c r="FN655">
        <v>1.86186</v>
      </c>
      <c r="FO655">
        <v>1.86813</v>
      </c>
      <c r="FP655">
        <v>1.85833</v>
      </c>
      <c r="FQ655">
        <v>1.86447</v>
      </c>
      <c r="FR655">
        <v>5</v>
      </c>
      <c r="FS655">
        <v>0</v>
      </c>
      <c r="FT655">
        <v>0</v>
      </c>
      <c r="FU655">
        <v>0</v>
      </c>
      <c r="FV655" t="s">
        <v>358</v>
      </c>
      <c r="FW655" t="s">
        <v>359</v>
      </c>
      <c r="FX655" t="s">
        <v>360</v>
      </c>
      <c r="FY655" t="s">
        <v>360</v>
      </c>
      <c r="FZ655" t="s">
        <v>360</v>
      </c>
      <c r="GA655" t="s">
        <v>360</v>
      </c>
      <c r="GB655">
        <v>0</v>
      </c>
      <c r="GC655">
        <v>100</v>
      </c>
      <c r="GD655">
        <v>100</v>
      </c>
      <c r="GE655">
        <v>4.88</v>
      </c>
      <c r="GF655">
        <v>0.2442</v>
      </c>
      <c r="GG655">
        <v>2.73719946232396</v>
      </c>
      <c r="GH655">
        <v>0.00311535208462502</v>
      </c>
      <c r="GI655">
        <v>-2.16445174003142e-06</v>
      </c>
      <c r="GJ655">
        <v>9.0383515404126e-10</v>
      </c>
      <c r="GK655">
        <v>0.244264999999999</v>
      </c>
      <c r="GL655">
        <v>0</v>
      </c>
      <c r="GM655">
        <v>0</v>
      </c>
      <c r="GN655">
        <v>0</v>
      </c>
      <c r="GO655">
        <v>18</v>
      </c>
      <c r="GP655">
        <v>2154</v>
      </c>
      <c r="GQ655">
        <v>2</v>
      </c>
      <c r="GR655">
        <v>17</v>
      </c>
      <c r="GS655">
        <v>33.6</v>
      </c>
      <c r="GT655">
        <v>33.7</v>
      </c>
      <c r="GU655">
        <v>3.19702</v>
      </c>
      <c r="GV655">
        <v>2.39258</v>
      </c>
      <c r="GW655">
        <v>1.99829</v>
      </c>
      <c r="GX655">
        <v>2.65381</v>
      </c>
      <c r="GY655">
        <v>2.09351</v>
      </c>
      <c r="GZ655">
        <v>2.44019</v>
      </c>
      <c r="HA655">
        <v>46.9151</v>
      </c>
      <c r="HB655">
        <v>13.2652</v>
      </c>
      <c r="HC655">
        <v>18</v>
      </c>
      <c r="HD655">
        <v>331.299</v>
      </c>
      <c r="HE655">
        <v>672.931</v>
      </c>
      <c r="HF655">
        <v>23.0029</v>
      </c>
      <c r="HG655">
        <v>36.4773</v>
      </c>
      <c r="HH655">
        <v>29.9982</v>
      </c>
      <c r="HI655">
        <v>36.4561</v>
      </c>
      <c r="HJ655">
        <v>36.4542</v>
      </c>
      <c r="HK655">
        <v>64.0937</v>
      </c>
      <c r="HL655">
        <v>0</v>
      </c>
      <c r="HM655">
        <v>7.6529</v>
      </c>
      <c r="HN655">
        <v>23</v>
      </c>
      <c r="HO655">
        <v>1275.25</v>
      </c>
      <c r="HP655">
        <v>22.843</v>
      </c>
      <c r="HQ655">
        <v>95.0784</v>
      </c>
      <c r="HR655">
        <v>98.6606</v>
      </c>
    </row>
    <row r="656" spans="1:226">
      <c r="A656">
        <v>640</v>
      </c>
      <c r="B656">
        <v>1656183427</v>
      </c>
      <c r="C656">
        <v>13630.5</v>
      </c>
      <c r="D656" t="s">
        <v>1645</v>
      </c>
      <c r="E656" t="s">
        <v>1646</v>
      </c>
      <c r="F656">
        <v>5</v>
      </c>
      <c r="G656" t="s">
        <v>1497</v>
      </c>
      <c r="H656" t="s">
        <v>354</v>
      </c>
      <c r="I656">
        <v>1656183419.21429</v>
      </c>
      <c r="J656">
        <f>(K656)/1000</f>
        <v>0</v>
      </c>
      <c r="K656">
        <f>IF(BF656, AN656, AH656)</f>
        <v>0</v>
      </c>
      <c r="L656">
        <f>IF(BF656, AI656, AG656)</f>
        <v>0</v>
      </c>
      <c r="M656">
        <f>BH656 - IF(AU656&gt;1, L656*BB656*100.0/(AW656*BV656), 0)</f>
        <v>0</v>
      </c>
      <c r="N656">
        <f>((T656-J656/2)*M656-L656)/(T656+J656/2)</f>
        <v>0</v>
      </c>
      <c r="O656">
        <f>N656*(BO656+BP656)/1000.0</f>
        <v>0</v>
      </c>
      <c r="P656">
        <f>(BH656 - IF(AU656&gt;1, L656*BB656*100.0/(AW656*BV656), 0))*(BO656+BP656)/1000.0</f>
        <v>0</v>
      </c>
      <c r="Q656">
        <f>2.0/((1/S656-1/R656)+SIGN(S656)*SQRT((1/S656-1/R656)*(1/S656-1/R656) + 4*BC656/((BC656+1)*(BC656+1))*(2*1/S656*1/R656-1/R656*1/R656)))</f>
        <v>0</v>
      </c>
      <c r="R656">
        <f>IF(LEFT(BD656,1)&lt;&gt;"0",IF(LEFT(BD656,1)="1",3.0,BE656),$D$5+$E$5*(BV656*BO656/($K$5*1000))+$F$5*(BV656*BO656/($K$5*1000))*MAX(MIN(BB656,$J$5),$I$5)*MAX(MIN(BB656,$J$5),$I$5)+$G$5*MAX(MIN(BB656,$J$5),$I$5)*(BV656*BO656/($K$5*1000))+$H$5*(BV656*BO656/($K$5*1000))*(BV656*BO656/($K$5*1000)))</f>
        <v>0</v>
      </c>
      <c r="S656">
        <f>J656*(1000-(1000*0.61365*exp(17.502*W656/(240.97+W656))/(BO656+BP656)+BJ656)/2)/(1000*0.61365*exp(17.502*W656/(240.97+W656))/(BO656+BP656)-BJ656)</f>
        <v>0</v>
      </c>
      <c r="T656">
        <f>1/((BC656+1)/(Q656/1.6)+1/(R656/1.37)) + BC656/((BC656+1)/(Q656/1.6) + BC656/(R656/1.37))</f>
        <v>0</v>
      </c>
      <c r="U656">
        <f>(AX656*BA656)</f>
        <v>0</v>
      </c>
      <c r="V656">
        <f>(BQ656+(U656+2*0.95*5.67E-8*(((BQ656+$B$7)+273)^4-(BQ656+273)^4)-44100*J656)/(1.84*29.3*R656+8*0.95*5.67E-8*(BQ656+273)^3))</f>
        <v>0</v>
      </c>
      <c r="W656">
        <f>($C$7*BR656+$D$7*BS656+$E$7*V656)</f>
        <v>0</v>
      </c>
      <c r="X656">
        <f>0.61365*exp(17.502*W656/(240.97+W656))</f>
        <v>0</v>
      </c>
      <c r="Y656">
        <f>(Z656/AA656*100)</f>
        <v>0</v>
      </c>
      <c r="Z656">
        <f>BJ656*(BO656+BP656)/1000</f>
        <v>0</v>
      </c>
      <c r="AA656">
        <f>0.61365*exp(17.502*BQ656/(240.97+BQ656))</f>
        <v>0</v>
      </c>
      <c r="AB656">
        <f>(X656-BJ656*(BO656+BP656)/1000)</f>
        <v>0</v>
      </c>
      <c r="AC656">
        <f>(-J656*44100)</f>
        <v>0</v>
      </c>
      <c r="AD656">
        <f>2*29.3*R656*0.92*(BQ656-W656)</f>
        <v>0</v>
      </c>
      <c r="AE656">
        <f>2*0.95*5.67E-8*(((BQ656+$B$7)+273)^4-(W656+273)^4)</f>
        <v>0</v>
      </c>
      <c r="AF656">
        <f>U656+AE656+AC656+AD656</f>
        <v>0</v>
      </c>
      <c r="AG656">
        <f>BN656*AU656*(BI656-BH656*(1000-AU656*BK656)/(1000-AU656*BJ656))/(100*BB656)</f>
        <v>0</v>
      </c>
      <c r="AH656">
        <f>1000*BN656*AU656*(BJ656-BK656)/(100*BB656*(1000-AU656*BJ656))</f>
        <v>0</v>
      </c>
      <c r="AI656">
        <f>(AJ656 - AK656 - BO656*1E3/(8.314*(BQ656+273.15)) * AM656/BN656 * AL656) * BN656/(100*BB656) * (1000 - BK656)/1000</f>
        <v>0</v>
      </c>
      <c r="AJ656">
        <v>1284.83755070818</v>
      </c>
      <c r="AK656">
        <v>1232.41951515152</v>
      </c>
      <c r="AL656">
        <v>3.44555859427997</v>
      </c>
      <c r="AM656">
        <v>66.950256890022</v>
      </c>
      <c r="AN656">
        <f>(AP656 - AO656 + BO656*1E3/(8.314*(BQ656+273.15)) * AR656/BN656 * AQ656) * BN656/(100*BB656) * 1000/(1000 - AP656)</f>
        <v>0</v>
      </c>
      <c r="AO656">
        <v>21.6645672173828</v>
      </c>
      <c r="AP656">
        <v>24.4861321678322</v>
      </c>
      <c r="AQ656">
        <v>-0.00504837889172967</v>
      </c>
      <c r="AR656">
        <v>78.8929793979058</v>
      </c>
      <c r="AS656">
        <v>96</v>
      </c>
      <c r="AT656">
        <v>19</v>
      </c>
      <c r="AU656">
        <f>IF(AS656*$H$13&gt;=AW656,1.0,(AW656/(AW656-AS656*$H$13)))</f>
        <v>0</v>
      </c>
      <c r="AV656">
        <f>(AU656-1)*100</f>
        <v>0</v>
      </c>
      <c r="AW656">
        <f>MAX(0,($B$13+$C$13*BV656)/(1+$D$13*BV656)*BO656/(BQ656+273)*$E$13)</f>
        <v>0</v>
      </c>
      <c r="AX656">
        <f>$B$11*BW656+$C$11*BX656+$F$11*CI656*(1-CL656)</f>
        <v>0</v>
      </c>
      <c r="AY656">
        <f>AX656*AZ656</f>
        <v>0</v>
      </c>
      <c r="AZ656">
        <f>($B$11*$D$9+$C$11*$D$9+$F$11*((CV656+CN656)/MAX(CV656+CN656+CW656, 0.1)*$I$9+CW656/MAX(CV656+CN656+CW656, 0.1)*$J$9))/($B$11+$C$11+$F$11)</f>
        <v>0</v>
      </c>
      <c r="BA656">
        <f>($B$11*$K$9+$C$11*$K$9+$F$11*((CV656+CN656)/MAX(CV656+CN656+CW656, 0.1)*$P$9+CW656/MAX(CV656+CN656+CW656, 0.1)*$Q$9))/($B$11+$C$11+$F$11)</f>
        <v>0</v>
      </c>
      <c r="BB656">
        <v>2.18</v>
      </c>
      <c r="BC656">
        <v>0.5</v>
      </c>
      <c r="BD656" t="s">
        <v>355</v>
      </c>
      <c r="BE656">
        <v>2</v>
      </c>
      <c r="BF656" t="b">
        <v>1</v>
      </c>
      <c r="BG656">
        <v>1656183419.21429</v>
      </c>
      <c r="BH656">
        <v>1177.80357142857</v>
      </c>
      <c r="BI656">
        <v>1242.16321428571</v>
      </c>
      <c r="BJ656">
        <v>24.5055357142857</v>
      </c>
      <c r="BK656">
        <v>21.677025</v>
      </c>
      <c r="BL656">
        <v>1172.93214285714</v>
      </c>
      <c r="BM656">
        <v>24.2612714285714</v>
      </c>
      <c r="BN656">
        <v>500.015357142857</v>
      </c>
      <c r="BO656">
        <v>76.2946678571429</v>
      </c>
      <c r="BP656">
        <v>0.100028389285714</v>
      </c>
      <c r="BQ656">
        <v>27.7792214285714</v>
      </c>
      <c r="BR656">
        <v>28.4088142857143</v>
      </c>
      <c r="BS656">
        <v>999.9</v>
      </c>
      <c r="BT656">
        <v>0</v>
      </c>
      <c r="BU656">
        <v>0</v>
      </c>
      <c r="BV656">
        <v>10002.8389285714</v>
      </c>
      <c r="BW656">
        <v>0</v>
      </c>
      <c r="BX656">
        <v>2582.24535714286</v>
      </c>
      <c r="BY656">
        <v>-64.3586714285714</v>
      </c>
      <c r="BZ656">
        <v>1207.39285714286</v>
      </c>
      <c r="CA656">
        <v>1269.68571428571</v>
      </c>
      <c r="CB656">
        <v>2.82850821428571</v>
      </c>
      <c r="CC656">
        <v>1242.16321428571</v>
      </c>
      <c r="CD656">
        <v>21.677025</v>
      </c>
      <c r="CE656">
        <v>1.86964107142857</v>
      </c>
      <c r="CF656">
        <v>1.65384142857143</v>
      </c>
      <c r="CG656">
        <v>16.381525</v>
      </c>
      <c r="CH656">
        <v>14.4698214285714</v>
      </c>
      <c r="CI656">
        <v>2000.00714285714</v>
      </c>
      <c r="CJ656">
        <v>0.979991714285714</v>
      </c>
      <c r="CK656">
        <v>0.020008</v>
      </c>
      <c r="CL656">
        <v>0</v>
      </c>
      <c r="CM656">
        <v>2.50218571428571</v>
      </c>
      <c r="CN656">
        <v>0</v>
      </c>
      <c r="CO656">
        <v>6314.75285714286</v>
      </c>
      <c r="CP656">
        <v>16705.4035714286</v>
      </c>
      <c r="CQ656">
        <v>47.48875</v>
      </c>
      <c r="CR656">
        <v>49.812</v>
      </c>
      <c r="CS656">
        <v>48.4887142857143</v>
      </c>
      <c r="CT656">
        <v>47.72525</v>
      </c>
      <c r="CU656">
        <v>46.9215357142857</v>
      </c>
      <c r="CV656">
        <v>1959.98857142857</v>
      </c>
      <c r="CW656">
        <v>40.0185714285714</v>
      </c>
      <c r="CX656">
        <v>0</v>
      </c>
      <c r="CY656">
        <v>1656183426</v>
      </c>
      <c r="CZ656">
        <v>0</v>
      </c>
      <c r="DA656">
        <v>1656181403.6</v>
      </c>
      <c r="DB656" t="s">
        <v>1498</v>
      </c>
      <c r="DC656">
        <v>1656181403.6</v>
      </c>
      <c r="DD656">
        <v>1656181398.1</v>
      </c>
      <c r="DE656">
        <v>1</v>
      </c>
      <c r="DF656">
        <v>2.342</v>
      </c>
      <c r="DG656">
        <v>0.193</v>
      </c>
      <c r="DH656">
        <v>3.724</v>
      </c>
      <c r="DI656">
        <v>0.244</v>
      </c>
      <c r="DJ656">
        <v>420</v>
      </c>
      <c r="DK656">
        <v>22</v>
      </c>
      <c r="DL656">
        <v>0.28</v>
      </c>
      <c r="DM656">
        <v>0.02</v>
      </c>
      <c r="DN656">
        <v>-64.2868475</v>
      </c>
      <c r="DO656">
        <v>-1.17367542213876</v>
      </c>
      <c r="DP656">
        <v>0.30136941864388</v>
      </c>
      <c r="DQ656">
        <v>0</v>
      </c>
      <c r="DR656">
        <v>2.84124175</v>
      </c>
      <c r="DS656">
        <v>-0.191297898686682</v>
      </c>
      <c r="DT656">
        <v>0.0246837958879404</v>
      </c>
      <c r="DU656">
        <v>0</v>
      </c>
      <c r="DV656">
        <v>0</v>
      </c>
      <c r="DW656">
        <v>2</v>
      </c>
      <c r="DX656" t="s">
        <v>357</v>
      </c>
      <c r="DY656">
        <v>2.78612</v>
      </c>
      <c r="DZ656">
        <v>2.7163</v>
      </c>
      <c r="EA656">
        <v>0.156245</v>
      </c>
      <c r="EB656">
        <v>0.161446</v>
      </c>
      <c r="EC656">
        <v>0.0866787</v>
      </c>
      <c r="ED656">
        <v>0.0795584</v>
      </c>
      <c r="EE656">
        <v>23338.6</v>
      </c>
      <c r="EF656">
        <v>20194.3</v>
      </c>
      <c r="EG656">
        <v>24807.3</v>
      </c>
      <c r="EH656">
        <v>23495.9</v>
      </c>
      <c r="EI656">
        <v>38783.3</v>
      </c>
      <c r="EJ656">
        <v>35857.9</v>
      </c>
      <c r="EK656">
        <v>44969.8</v>
      </c>
      <c r="EL656">
        <v>41996.5</v>
      </c>
      <c r="EM656">
        <v>1.51117</v>
      </c>
      <c r="EN656">
        <v>2.03785</v>
      </c>
      <c r="EO656">
        <v>-0.000655651</v>
      </c>
      <c r="EP656">
        <v>0</v>
      </c>
      <c r="EQ656">
        <v>28.4305</v>
      </c>
      <c r="ER656">
        <v>999.9</v>
      </c>
      <c r="ES656">
        <v>21.902</v>
      </c>
      <c r="ET656">
        <v>43.87</v>
      </c>
      <c r="EU656">
        <v>26.0981</v>
      </c>
      <c r="EV656">
        <v>53.8194</v>
      </c>
      <c r="EW656">
        <v>33.153</v>
      </c>
      <c r="EX656">
        <v>2</v>
      </c>
      <c r="EY656">
        <v>0.716657</v>
      </c>
      <c r="EZ656">
        <v>6.09118</v>
      </c>
      <c r="FA656">
        <v>20.1388</v>
      </c>
      <c r="FB656">
        <v>5.23226</v>
      </c>
      <c r="FC656">
        <v>11.9938</v>
      </c>
      <c r="FD656">
        <v>4.95515</v>
      </c>
      <c r="FE656">
        <v>3.3039</v>
      </c>
      <c r="FF656">
        <v>9999</v>
      </c>
      <c r="FG656">
        <v>314.6</v>
      </c>
      <c r="FH656">
        <v>4039.6</v>
      </c>
      <c r="FI656">
        <v>9999</v>
      </c>
      <c r="FJ656">
        <v>1.86813</v>
      </c>
      <c r="FK656">
        <v>1.86398</v>
      </c>
      <c r="FL656">
        <v>1.87129</v>
      </c>
      <c r="FM656">
        <v>1.86256</v>
      </c>
      <c r="FN656">
        <v>1.86188</v>
      </c>
      <c r="FO656">
        <v>1.86815</v>
      </c>
      <c r="FP656">
        <v>1.85837</v>
      </c>
      <c r="FQ656">
        <v>1.86447</v>
      </c>
      <c r="FR656">
        <v>5</v>
      </c>
      <c r="FS656">
        <v>0</v>
      </c>
      <c r="FT656">
        <v>0</v>
      </c>
      <c r="FU656">
        <v>0</v>
      </c>
      <c r="FV656" t="s">
        <v>358</v>
      </c>
      <c r="FW656" t="s">
        <v>359</v>
      </c>
      <c r="FX656" t="s">
        <v>360</v>
      </c>
      <c r="FY656" t="s">
        <v>360</v>
      </c>
      <c r="FZ656" t="s">
        <v>360</v>
      </c>
      <c r="GA656" t="s">
        <v>360</v>
      </c>
      <c r="GB656">
        <v>0</v>
      </c>
      <c r="GC656">
        <v>100</v>
      </c>
      <c r="GD656">
        <v>100</v>
      </c>
      <c r="GE656">
        <v>4.92</v>
      </c>
      <c r="GF656">
        <v>0.2443</v>
      </c>
      <c r="GG656">
        <v>2.73719946232396</v>
      </c>
      <c r="GH656">
        <v>0.00311535208462502</v>
      </c>
      <c r="GI656">
        <v>-2.16445174003142e-06</v>
      </c>
      <c r="GJ656">
        <v>9.0383515404126e-10</v>
      </c>
      <c r="GK656">
        <v>0.244264999999999</v>
      </c>
      <c r="GL656">
        <v>0</v>
      </c>
      <c r="GM656">
        <v>0</v>
      </c>
      <c r="GN656">
        <v>0</v>
      </c>
      <c r="GO656">
        <v>18</v>
      </c>
      <c r="GP656">
        <v>2154</v>
      </c>
      <c r="GQ656">
        <v>2</v>
      </c>
      <c r="GR656">
        <v>17</v>
      </c>
      <c r="GS656">
        <v>33.7</v>
      </c>
      <c r="GT656">
        <v>33.8</v>
      </c>
      <c r="GU656">
        <v>3.23486</v>
      </c>
      <c r="GV656">
        <v>2.35596</v>
      </c>
      <c r="GW656">
        <v>1.99829</v>
      </c>
      <c r="GX656">
        <v>2.65381</v>
      </c>
      <c r="GY656">
        <v>2.09351</v>
      </c>
      <c r="GZ656">
        <v>2.42798</v>
      </c>
      <c r="HA656">
        <v>46.9151</v>
      </c>
      <c r="HB656">
        <v>13.2564</v>
      </c>
      <c r="HC656">
        <v>18</v>
      </c>
      <c r="HD656">
        <v>331.345</v>
      </c>
      <c r="HE656">
        <v>673.237</v>
      </c>
      <c r="HF656">
        <v>23.0029</v>
      </c>
      <c r="HG656">
        <v>36.4535</v>
      </c>
      <c r="HH656">
        <v>29.9982</v>
      </c>
      <c r="HI656">
        <v>36.4359</v>
      </c>
      <c r="HJ656">
        <v>36.433</v>
      </c>
      <c r="HK656">
        <v>64.7284</v>
      </c>
      <c r="HL656">
        <v>0</v>
      </c>
      <c r="HM656">
        <v>7.6529</v>
      </c>
      <c r="HN656">
        <v>23</v>
      </c>
      <c r="HO656">
        <v>1288.62</v>
      </c>
      <c r="HP656">
        <v>22.864</v>
      </c>
      <c r="HQ656">
        <v>95.0841</v>
      </c>
      <c r="HR656">
        <v>98.6662</v>
      </c>
    </row>
    <row r="657" spans="1:226">
      <c r="A657">
        <v>641</v>
      </c>
      <c r="B657">
        <v>1656183431.5</v>
      </c>
      <c r="C657">
        <v>13635</v>
      </c>
      <c r="D657" t="s">
        <v>1647</v>
      </c>
      <c r="E657" t="s">
        <v>1648</v>
      </c>
      <c r="F657">
        <v>5</v>
      </c>
      <c r="G657" t="s">
        <v>1497</v>
      </c>
      <c r="H657" t="s">
        <v>354</v>
      </c>
      <c r="I657">
        <v>1656183423.66071</v>
      </c>
      <c r="J657">
        <f>(K657)/1000</f>
        <v>0</v>
      </c>
      <c r="K657">
        <f>IF(BF657, AN657, AH657)</f>
        <v>0</v>
      </c>
      <c r="L657">
        <f>IF(BF657, AI657, AG657)</f>
        <v>0</v>
      </c>
      <c r="M657">
        <f>BH657 - IF(AU657&gt;1, L657*BB657*100.0/(AW657*BV657), 0)</f>
        <v>0</v>
      </c>
      <c r="N657">
        <f>((T657-J657/2)*M657-L657)/(T657+J657/2)</f>
        <v>0</v>
      </c>
      <c r="O657">
        <f>N657*(BO657+BP657)/1000.0</f>
        <v>0</v>
      </c>
      <c r="P657">
        <f>(BH657 - IF(AU657&gt;1, L657*BB657*100.0/(AW657*BV657), 0))*(BO657+BP657)/1000.0</f>
        <v>0</v>
      </c>
      <c r="Q657">
        <f>2.0/((1/S657-1/R657)+SIGN(S657)*SQRT((1/S657-1/R657)*(1/S657-1/R657) + 4*BC657/((BC657+1)*(BC657+1))*(2*1/S657*1/R657-1/R657*1/R657)))</f>
        <v>0</v>
      </c>
      <c r="R657">
        <f>IF(LEFT(BD657,1)&lt;&gt;"0",IF(LEFT(BD657,1)="1",3.0,BE657),$D$5+$E$5*(BV657*BO657/($K$5*1000))+$F$5*(BV657*BO657/($K$5*1000))*MAX(MIN(BB657,$J$5),$I$5)*MAX(MIN(BB657,$J$5),$I$5)+$G$5*MAX(MIN(BB657,$J$5),$I$5)*(BV657*BO657/($K$5*1000))+$H$5*(BV657*BO657/($K$5*1000))*(BV657*BO657/($K$5*1000)))</f>
        <v>0</v>
      </c>
      <c r="S657">
        <f>J657*(1000-(1000*0.61365*exp(17.502*W657/(240.97+W657))/(BO657+BP657)+BJ657)/2)/(1000*0.61365*exp(17.502*W657/(240.97+W657))/(BO657+BP657)-BJ657)</f>
        <v>0</v>
      </c>
      <c r="T657">
        <f>1/((BC657+1)/(Q657/1.6)+1/(R657/1.37)) + BC657/((BC657+1)/(Q657/1.6) + BC657/(R657/1.37))</f>
        <v>0</v>
      </c>
      <c r="U657">
        <f>(AX657*BA657)</f>
        <v>0</v>
      </c>
      <c r="V657">
        <f>(BQ657+(U657+2*0.95*5.67E-8*(((BQ657+$B$7)+273)^4-(BQ657+273)^4)-44100*J657)/(1.84*29.3*R657+8*0.95*5.67E-8*(BQ657+273)^3))</f>
        <v>0</v>
      </c>
      <c r="W657">
        <f>($C$7*BR657+$D$7*BS657+$E$7*V657)</f>
        <v>0</v>
      </c>
      <c r="X657">
        <f>0.61365*exp(17.502*W657/(240.97+W657))</f>
        <v>0</v>
      </c>
      <c r="Y657">
        <f>(Z657/AA657*100)</f>
        <v>0</v>
      </c>
      <c r="Z657">
        <f>BJ657*(BO657+BP657)/1000</f>
        <v>0</v>
      </c>
      <c r="AA657">
        <f>0.61365*exp(17.502*BQ657/(240.97+BQ657))</f>
        <v>0</v>
      </c>
      <c r="AB657">
        <f>(X657-BJ657*(BO657+BP657)/1000)</f>
        <v>0</v>
      </c>
      <c r="AC657">
        <f>(-J657*44100)</f>
        <v>0</v>
      </c>
      <c r="AD657">
        <f>2*29.3*R657*0.92*(BQ657-W657)</f>
        <v>0</v>
      </c>
      <c r="AE657">
        <f>2*0.95*5.67E-8*(((BQ657+$B$7)+273)^4-(W657+273)^4)</f>
        <v>0</v>
      </c>
      <c r="AF657">
        <f>U657+AE657+AC657+AD657</f>
        <v>0</v>
      </c>
      <c r="AG657">
        <f>BN657*AU657*(BI657-BH657*(1000-AU657*BK657)/(1000-AU657*BJ657))/(100*BB657)</f>
        <v>0</v>
      </c>
      <c r="AH657">
        <f>1000*BN657*AU657*(BJ657-BK657)/(100*BB657*(1000-AU657*BJ657))</f>
        <v>0</v>
      </c>
      <c r="AI657">
        <f>(AJ657 - AK657 - BO657*1E3/(8.314*(BQ657+273.15)) * AM657/BN657 * AL657) * BN657/(100*BB657) * (1000 - BK657)/1000</f>
        <v>0</v>
      </c>
      <c r="AJ657">
        <v>1300.50425378246</v>
      </c>
      <c r="AK657">
        <v>1247.61951515151</v>
      </c>
      <c r="AL657">
        <v>3.36471108384687</v>
      </c>
      <c r="AM657">
        <v>66.950256890022</v>
      </c>
      <c r="AN657">
        <f>(AP657 - AO657 + BO657*1E3/(8.314*(BQ657+273.15)) * AR657/BN657 * AQ657) * BN657/(100*BB657) * 1000/(1000 - AP657)</f>
        <v>0</v>
      </c>
      <c r="AO657">
        <v>21.742938081335</v>
      </c>
      <c r="AP657">
        <v>24.4862916083916</v>
      </c>
      <c r="AQ657">
        <v>-0.000138453566486416</v>
      </c>
      <c r="AR657">
        <v>78.8929793979058</v>
      </c>
      <c r="AS657">
        <v>96</v>
      </c>
      <c r="AT657">
        <v>19</v>
      </c>
      <c r="AU657">
        <f>IF(AS657*$H$13&gt;=AW657,1.0,(AW657/(AW657-AS657*$H$13)))</f>
        <v>0</v>
      </c>
      <c r="AV657">
        <f>(AU657-1)*100</f>
        <v>0</v>
      </c>
      <c r="AW657">
        <f>MAX(0,($B$13+$C$13*BV657)/(1+$D$13*BV657)*BO657/(BQ657+273)*$E$13)</f>
        <v>0</v>
      </c>
      <c r="AX657">
        <f>$B$11*BW657+$C$11*BX657+$F$11*CI657*(1-CL657)</f>
        <v>0</v>
      </c>
      <c r="AY657">
        <f>AX657*AZ657</f>
        <v>0</v>
      </c>
      <c r="AZ657">
        <f>($B$11*$D$9+$C$11*$D$9+$F$11*((CV657+CN657)/MAX(CV657+CN657+CW657, 0.1)*$I$9+CW657/MAX(CV657+CN657+CW657, 0.1)*$J$9))/($B$11+$C$11+$F$11)</f>
        <v>0</v>
      </c>
      <c r="BA657">
        <f>($B$11*$K$9+$C$11*$K$9+$F$11*((CV657+CN657)/MAX(CV657+CN657+CW657, 0.1)*$P$9+CW657/MAX(CV657+CN657+CW657, 0.1)*$Q$9))/($B$11+$C$11+$F$11)</f>
        <v>0</v>
      </c>
      <c r="BB657">
        <v>2.18</v>
      </c>
      <c r="BC657">
        <v>0.5</v>
      </c>
      <c r="BD657" t="s">
        <v>355</v>
      </c>
      <c r="BE657">
        <v>2</v>
      </c>
      <c r="BF657" t="b">
        <v>1</v>
      </c>
      <c r="BG657">
        <v>1656183423.66071</v>
      </c>
      <c r="BH657">
        <v>1192.68285714286</v>
      </c>
      <c r="BI657">
        <v>1257.16178571429</v>
      </c>
      <c r="BJ657">
        <v>24.4972428571429</v>
      </c>
      <c r="BK657">
        <v>21.6994928571429</v>
      </c>
      <c r="BL657">
        <v>1187.78571428571</v>
      </c>
      <c r="BM657">
        <v>24.2529785714286</v>
      </c>
      <c r="BN657">
        <v>500.023892857143</v>
      </c>
      <c r="BO657">
        <v>76.2937857142857</v>
      </c>
      <c r="BP657">
        <v>0.100023564285714</v>
      </c>
      <c r="BQ657">
        <v>27.7864071428571</v>
      </c>
      <c r="BR657">
        <v>28.4156428571429</v>
      </c>
      <c r="BS657">
        <v>999.9</v>
      </c>
      <c r="BT657">
        <v>0</v>
      </c>
      <c r="BU657">
        <v>0</v>
      </c>
      <c r="BV657">
        <v>9996.67535714286</v>
      </c>
      <c r="BW657">
        <v>0</v>
      </c>
      <c r="BX657">
        <v>2566.44107142857</v>
      </c>
      <c r="BY657">
        <v>-64.47835</v>
      </c>
      <c r="BZ657">
        <v>1222.63571428571</v>
      </c>
      <c r="CA657">
        <v>1285.04714285714</v>
      </c>
      <c r="CB657">
        <v>2.79774857142857</v>
      </c>
      <c r="CC657">
        <v>1257.16178571429</v>
      </c>
      <c r="CD657">
        <v>21.6994928571429</v>
      </c>
      <c r="CE657">
        <v>1.86898642857143</v>
      </c>
      <c r="CF657">
        <v>1.65553642857143</v>
      </c>
      <c r="CG657">
        <v>16.3760214285714</v>
      </c>
      <c r="CH657">
        <v>14.4856607142857</v>
      </c>
      <c r="CI657">
        <v>1999.99785714286</v>
      </c>
      <c r="CJ657">
        <v>0.979991</v>
      </c>
      <c r="CK657">
        <v>0.0200087</v>
      </c>
      <c r="CL657">
        <v>0</v>
      </c>
      <c r="CM657">
        <v>2.4957</v>
      </c>
      <c r="CN657">
        <v>0</v>
      </c>
      <c r="CO657">
        <v>6307.84214285714</v>
      </c>
      <c r="CP657">
        <v>16705.3214285714</v>
      </c>
      <c r="CQ657">
        <v>47.47075</v>
      </c>
      <c r="CR657">
        <v>49.812</v>
      </c>
      <c r="CS657">
        <v>48.4685</v>
      </c>
      <c r="CT657">
        <v>47.70725</v>
      </c>
      <c r="CU657">
        <v>46.9015714285714</v>
      </c>
      <c r="CV657">
        <v>1959.97785714286</v>
      </c>
      <c r="CW657">
        <v>40.02</v>
      </c>
      <c r="CX657">
        <v>0</v>
      </c>
      <c r="CY657">
        <v>1656183430.8</v>
      </c>
      <c r="CZ657">
        <v>0</v>
      </c>
      <c r="DA657">
        <v>1656181403.6</v>
      </c>
      <c r="DB657" t="s">
        <v>1498</v>
      </c>
      <c r="DC657">
        <v>1656181403.6</v>
      </c>
      <c r="DD657">
        <v>1656181398.1</v>
      </c>
      <c r="DE657">
        <v>1</v>
      </c>
      <c r="DF657">
        <v>2.342</v>
      </c>
      <c r="DG657">
        <v>0.193</v>
      </c>
      <c r="DH657">
        <v>3.724</v>
      </c>
      <c r="DI657">
        <v>0.244</v>
      </c>
      <c r="DJ657">
        <v>420</v>
      </c>
      <c r="DK657">
        <v>22</v>
      </c>
      <c r="DL657">
        <v>0.28</v>
      </c>
      <c r="DM657">
        <v>0.02</v>
      </c>
      <c r="DN657">
        <v>-64.3612625</v>
      </c>
      <c r="DO657">
        <v>-1.58401238273919</v>
      </c>
      <c r="DP657">
        <v>0.296912629141554</v>
      </c>
      <c r="DQ657">
        <v>0</v>
      </c>
      <c r="DR657">
        <v>2.813122</v>
      </c>
      <c r="DS657">
        <v>-0.374884502814255</v>
      </c>
      <c r="DT657">
        <v>0.0407487567417707</v>
      </c>
      <c r="DU657">
        <v>0</v>
      </c>
      <c r="DV657">
        <v>0</v>
      </c>
      <c r="DW657">
        <v>2</v>
      </c>
      <c r="DX657" t="s">
        <v>357</v>
      </c>
      <c r="DY657">
        <v>2.78632</v>
      </c>
      <c r="DZ657">
        <v>2.71649</v>
      </c>
      <c r="EA657">
        <v>0.157457</v>
      </c>
      <c r="EB657">
        <v>0.162636</v>
      </c>
      <c r="EC657">
        <v>0.0866795</v>
      </c>
      <c r="ED657">
        <v>0.0795281</v>
      </c>
      <c r="EE657">
        <v>23306.4</v>
      </c>
      <c r="EF657">
        <v>20167.2</v>
      </c>
      <c r="EG657">
        <v>24808.6</v>
      </c>
      <c r="EH657">
        <v>23497.7</v>
      </c>
      <c r="EI657">
        <v>38785.2</v>
      </c>
      <c r="EJ657">
        <v>35861.2</v>
      </c>
      <c r="EK657">
        <v>44972</v>
      </c>
      <c r="EL657">
        <v>41999</v>
      </c>
      <c r="EM657">
        <v>1.5121</v>
      </c>
      <c r="EN657">
        <v>2.03813</v>
      </c>
      <c r="EO657">
        <v>0.000242144</v>
      </c>
      <c r="EP657">
        <v>0</v>
      </c>
      <c r="EQ657">
        <v>28.4314</v>
      </c>
      <c r="ER657">
        <v>999.9</v>
      </c>
      <c r="ES657">
        <v>21.902</v>
      </c>
      <c r="ET657">
        <v>43.87</v>
      </c>
      <c r="EU657">
        <v>26.0979</v>
      </c>
      <c r="EV657">
        <v>53.5394</v>
      </c>
      <c r="EW657">
        <v>33.121</v>
      </c>
      <c r="EX657">
        <v>2</v>
      </c>
      <c r="EY657">
        <v>0.714825</v>
      </c>
      <c r="EZ657">
        <v>6.10825</v>
      </c>
      <c r="FA657">
        <v>20.1386</v>
      </c>
      <c r="FB657">
        <v>5.23271</v>
      </c>
      <c r="FC657">
        <v>11.9933</v>
      </c>
      <c r="FD657">
        <v>4.95535</v>
      </c>
      <c r="FE657">
        <v>3.30395</v>
      </c>
      <c r="FF657">
        <v>9999</v>
      </c>
      <c r="FG657">
        <v>314.6</v>
      </c>
      <c r="FH657">
        <v>4039.9</v>
      </c>
      <c r="FI657">
        <v>9999</v>
      </c>
      <c r="FJ657">
        <v>1.86813</v>
      </c>
      <c r="FK657">
        <v>1.86398</v>
      </c>
      <c r="FL657">
        <v>1.8713</v>
      </c>
      <c r="FM657">
        <v>1.86255</v>
      </c>
      <c r="FN657">
        <v>1.86188</v>
      </c>
      <c r="FO657">
        <v>1.86815</v>
      </c>
      <c r="FP657">
        <v>1.85835</v>
      </c>
      <c r="FQ657">
        <v>1.86447</v>
      </c>
      <c r="FR657">
        <v>5</v>
      </c>
      <c r="FS657">
        <v>0</v>
      </c>
      <c r="FT657">
        <v>0</v>
      </c>
      <c r="FU657">
        <v>0</v>
      </c>
      <c r="FV657" t="s">
        <v>358</v>
      </c>
      <c r="FW657" t="s">
        <v>359</v>
      </c>
      <c r="FX657" t="s">
        <v>360</v>
      </c>
      <c r="FY657" t="s">
        <v>360</v>
      </c>
      <c r="FZ657" t="s">
        <v>360</v>
      </c>
      <c r="GA657" t="s">
        <v>360</v>
      </c>
      <c r="GB657">
        <v>0</v>
      </c>
      <c r="GC657">
        <v>100</v>
      </c>
      <c r="GD657">
        <v>100</v>
      </c>
      <c r="GE657">
        <v>4.95</v>
      </c>
      <c r="GF657">
        <v>0.2442</v>
      </c>
      <c r="GG657">
        <v>2.73719946232396</v>
      </c>
      <c r="GH657">
        <v>0.00311535208462502</v>
      </c>
      <c r="GI657">
        <v>-2.16445174003142e-06</v>
      </c>
      <c r="GJ657">
        <v>9.0383515404126e-10</v>
      </c>
      <c r="GK657">
        <v>0.244264999999999</v>
      </c>
      <c r="GL657">
        <v>0</v>
      </c>
      <c r="GM657">
        <v>0</v>
      </c>
      <c r="GN657">
        <v>0</v>
      </c>
      <c r="GO657">
        <v>18</v>
      </c>
      <c r="GP657">
        <v>2154</v>
      </c>
      <c r="GQ657">
        <v>2</v>
      </c>
      <c r="GR657">
        <v>17</v>
      </c>
      <c r="GS657">
        <v>33.8</v>
      </c>
      <c r="GT657">
        <v>33.9</v>
      </c>
      <c r="GU657">
        <v>3.26294</v>
      </c>
      <c r="GV657">
        <v>2.39014</v>
      </c>
      <c r="GW657">
        <v>1.99829</v>
      </c>
      <c r="GX657">
        <v>2.65381</v>
      </c>
      <c r="GY657">
        <v>2.09351</v>
      </c>
      <c r="GZ657">
        <v>2.44873</v>
      </c>
      <c r="HA657">
        <v>46.8855</v>
      </c>
      <c r="HB657">
        <v>13.2652</v>
      </c>
      <c r="HC657">
        <v>18</v>
      </c>
      <c r="HD657">
        <v>331.723</v>
      </c>
      <c r="HE657">
        <v>673.283</v>
      </c>
      <c r="HF657">
        <v>23.0035</v>
      </c>
      <c r="HG657">
        <v>36.4335</v>
      </c>
      <c r="HH657">
        <v>29.9982</v>
      </c>
      <c r="HI657">
        <v>36.4181</v>
      </c>
      <c r="HJ657">
        <v>36.4143</v>
      </c>
      <c r="HK657">
        <v>65.2842</v>
      </c>
      <c r="HL657">
        <v>0</v>
      </c>
      <c r="HM657">
        <v>8.05021</v>
      </c>
      <c r="HN657">
        <v>23</v>
      </c>
      <c r="HO657">
        <v>1308.74</v>
      </c>
      <c r="HP657">
        <v>22.8713</v>
      </c>
      <c r="HQ657">
        <v>95.089</v>
      </c>
      <c r="HR657">
        <v>98.6726</v>
      </c>
    </row>
    <row r="658" spans="1:226">
      <c r="A658">
        <v>642</v>
      </c>
      <c r="B658">
        <v>1656183437</v>
      </c>
      <c r="C658">
        <v>13640.5</v>
      </c>
      <c r="D658" t="s">
        <v>1649</v>
      </c>
      <c r="E658" t="s">
        <v>1650</v>
      </c>
      <c r="F658">
        <v>5</v>
      </c>
      <c r="G658" t="s">
        <v>1497</v>
      </c>
      <c r="H658" t="s">
        <v>354</v>
      </c>
      <c r="I658">
        <v>1656183429.23214</v>
      </c>
      <c r="J658">
        <f>(K658)/1000</f>
        <v>0</v>
      </c>
      <c r="K658">
        <f>IF(BF658, AN658, AH658)</f>
        <v>0</v>
      </c>
      <c r="L658">
        <f>IF(BF658, AI658, AG658)</f>
        <v>0</v>
      </c>
      <c r="M658">
        <f>BH658 - IF(AU658&gt;1, L658*BB658*100.0/(AW658*BV658), 0)</f>
        <v>0</v>
      </c>
      <c r="N658">
        <f>((T658-J658/2)*M658-L658)/(T658+J658/2)</f>
        <v>0</v>
      </c>
      <c r="O658">
        <f>N658*(BO658+BP658)/1000.0</f>
        <v>0</v>
      </c>
      <c r="P658">
        <f>(BH658 - IF(AU658&gt;1, L658*BB658*100.0/(AW658*BV658), 0))*(BO658+BP658)/1000.0</f>
        <v>0</v>
      </c>
      <c r="Q658">
        <f>2.0/((1/S658-1/R658)+SIGN(S658)*SQRT((1/S658-1/R658)*(1/S658-1/R658) + 4*BC658/((BC658+1)*(BC658+1))*(2*1/S658*1/R658-1/R658*1/R658)))</f>
        <v>0</v>
      </c>
      <c r="R658">
        <f>IF(LEFT(BD658,1)&lt;&gt;"0",IF(LEFT(BD658,1)="1",3.0,BE658),$D$5+$E$5*(BV658*BO658/($K$5*1000))+$F$5*(BV658*BO658/($K$5*1000))*MAX(MIN(BB658,$J$5),$I$5)*MAX(MIN(BB658,$J$5),$I$5)+$G$5*MAX(MIN(BB658,$J$5),$I$5)*(BV658*BO658/($K$5*1000))+$H$5*(BV658*BO658/($K$5*1000))*(BV658*BO658/($K$5*1000)))</f>
        <v>0</v>
      </c>
      <c r="S658">
        <f>J658*(1000-(1000*0.61365*exp(17.502*W658/(240.97+W658))/(BO658+BP658)+BJ658)/2)/(1000*0.61365*exp(17.502*W658/(240.97+W658))/(BO658+BP658)-BJ658)</f>
        <v>0</v>
      </c>
      <c r="T658">
        <f>1/((BC658+1)/(Q658/1.6)+1/(R658/1.37)) + BC658/((BC658+1)/(Q658/1.6) + BC658/(R658/1.37))</f>
        <v>0</v>
      </c>
      <c r="U658">
        <f>(AX658*BA658)</f>
        <v>0</v>
      </c>
      <c r="V658">
        <f>(BQ658+(U658+2*0.95*5.67E-8*(((BQ658+$B$7)+273)^4-(BQ658+273)^4)-44100*J658)/(1.84*29.3*R658+8*0.95*5.67E-8*(BQ658+273)^3))</f>
        <v>0</v>
      </c>
      <c r="W658">
        <f>($C$7*BR658+$D$7*BS658+$E$7*V658)</f>
        <v>0</v>
      </c>
      <c r="X658">
        <f>0.61365*exp(17.502*W658/(240.97+W658))</f>
        <v>0</v>
      </c>
      <c r="Y658">
        <f>(Z658/AA658*100)</f>
        <v>0</v>
      </c>
      <c r="Z658">
        <f>BJ658*(BO658+BP658)/1000</f>
        <v>0</v>
      </c>
      <c r="AA658">
        <f>0.61365*exp(17.502*BQ658/(240.97+BQ658))</f>
        <v>0</v>
      </c>
      <c r="AB658">
        <f>(X658-BJ658*(BO658+BP658)/1000)</f>
        <v>0</v>
      </c>
      <c r="AC658">
        <f>(-J658*44100)</f>
        <v>0</v>
      </c>
      <c r="AD658">
        <f>2*29.3*R658*0.92*(BQ658-W658)</f>
        <v>0</v>
      </c>
      <c r="AE658">
        <f>2*0.95*5.67E-8*(((BQ658+$B$7)+273)^4-(W658+273)^4)</f>
        <v>0</v>
      </c>
      <c r="AF658">
        <f>U658+AE658+AC658+AD658</f>
        <v>0</v>
      </c>
      <c r="AG658">
        <f>BN658*AU658*(BI658-BH658*(1000-AU658*BK658)/(1000-AU658*BJ658))/(100*BB658)</f>
        <v>0</v>
      </c>
      <c r="AH658">
        <f>1000*BN658*AU658*(BJ658-BK658)/(100*BB658*(1000-AU658*BJ658))</f>
        <v>0</v>
      </c>
      <c r="AI658">
        <f>(AJ658 - AK658 - BO658*1E3/(8.314*(BQ658+273.15)) * AM658/BN658 * AL658) * BN658/(100*BB658) * (1000 - BK658)/1000</f>
        <v>0</v>
      </c>
      <c r="AJ658">
        <v>1319.45909303847</v>
      </c>
      <c r="AK658">
        <v>1266.68727272727</v>
      </c>
      <c r="AL658">
        <v>3.47485379732133</v>
      </c>
      <c r="AM658">
        <v>66.950256890022</v>
      </c>
      <c r="AN658">
        <f>(AP658 - AO658 + BO658*1E3/(8.314*(BQ658+273.15)) * AR658/BN658 * AQ658) * BN658/(100*BB658) * 1000/(1000 - AP658)</f>
        <v>0</v>
      </c>
      <c r="AO658">
        <v>21.7501419251462</v>
      </c>
      <c r="AP658">
        <v>24.4853188811189</v>
      </c>
      <c r="AQ658">
        <v>-0.00024856349153552</v>
      </c>
      <c r="AR658">
        <v>78.8929793979058</v>
      </c>
      <c r="AS658">
        <v>96</v>
      </c>
      <c r="AT658">
        <v>19</v>
      </c>
      <c r="AU658">
        <f>IF(AS658*$H$13&gt;=AW658,1.0,(AW658/(AW658-AS658*$H$13)))</f>
        <v>0</v>
      </c>
      <c r="AV658">
        <f>(AU658-1)*100</f>
        <v>0</v>
      </c>
      <c r="AW658">
        <f>MAX(0,($B$13+$C$13*BV658)/(1+$D$13*BV658)*BO658/(BQ658+273)*$E$13)</f>
        <v>0</v>
      </c>
      <c r="AX658">
        <f>$B$11*BW658+$C$11*BX658+$F$11*CI658*(1-CL658)</f>
        <v>0</v>
      </c>
      <c r="AY658">
        <f>AX658*AZ658</f>
        <v>0</v>
      </c>
      <c r="AZ658">
        <f>($B$11*$D$9+$C$11*$D$9+$F$11*((CV658+CN658)/MAX(CV658+CN658+CW658, 0.1)*$I$9+CW658/MAX(CV658+CN658+CW658, 0.1)*$J$9))/($B$11+$C$11+$F$11)</f>
        <v>0</v>
      </c>
      <c r="BA658">
        <f>($B$11*$K$9+$C$11*$K$9+$F$11*((CV658+CN658)/MAX(CV658+CN658+CW658, 0.1)*$P$9+CW658/MAX(CV658+CN658+CW658, 0.1)*$Q$9))/($B$11+$C$11+$F$11)</f>
        <v>0</v>
      </c>
      <c r="BB658">
        <v>2.18</v>
      </c>
      <c r="BC658">
        <v>0.5</v>
      </c>
      <c r="BD658" t="s">
        <v>355</v>
      </c>
      <c r="BE658">
        <v>2</v>
      </c>
      <c r="BF658" t="b">
        <v>1</v>
      </c>
      <c r="BG658">
        <v>1656183429.23214</v>
      </c>
      <c r="BH658">
        <v>1211.28464285714</v>
      </c>
      <c r="BI658">
        <v>1275.83892857143</v>
      </c>
      <c r="BJ658">
        <v>24.4883892857143</v>
      </c>
      <c r="BK658">
        <v>21.7433035714286</v>
      </c>
      <c r="BL658">
        <v>1206.35321428571</v>
      </c>
      <c r="BM658">
        <v>24.2441285714286</v>
      </c>
      <c r="BN658">
        <v>500.013285714286</v>
      </c>
      <c r="BO658">
        <v>76.2924285714286</v>
      </c>
      <c r="BP658">
        <v>0.100010307142857</v>
      </c>
      <c r="BQ658">
        <v>27.7929035714286</v>
      </c>
      <c r="BR658">
        <v>28.4288857142857</v>
      </c>
      <c r="BS658">
        <v>999.9</v>
      </c>
      <c r="BT658">
        <v>0</v>
      </c>
      <c r="BU658">
        <v>0</v>
      </c>
      <c r="BV658">
        <v>9992.07678571429</v>
      </c>
      <c r="BW658">
        <v>0</v>
      </c>
      <c r="BX658">
        <v>2465.66607142857</v>
      </c>
      <c r="BY658">
        <v>-64.5540535714286</v>
      </c>
      <c r="BZ658">
        <v>1241.69357142857</v>
      </c>
      <c r="CA658">
        <v>1304.19785714286</v>
      </c>
      <c r="CB658">
        <v>2.74509071428571</v>
      </c>
      <c r="CC658">
        <v>1275.83892857143</v>
      </c>
      <c r="CD658">
        <v>21.7433035714286</v>
      </c>
      <c r="CE658">
        <v>1.86827857142857</v>
      </c>
      <c r="CF658">
        <v>1.65884964285714</v>
      </c>
      <c r="CG658">
        <v>16.370075</v>
      </c>
      <c r="CH658">
        <v>14.5165642857143</v>
      </c>
      <c r="CI658">
        <v>2000.00857142857</v>
      </c>
      <c r="CJ658">
        <v>0.979991</v>
      </c>
      <c r="CK658">
        <v>0.0200087</v>
      </c>
      <c r="CL658">
        <v>0</v>
      </c>
      <c r="CM658">
        <v>2.47150357142857</v>
      </c>
      <c r="CN658">
        <v>0</v>
      </c>
      <c r="CO658">
        <v>6290.86964285714</v>
      </c>
      <c r="CP658">
        <v>16705.4178571429</v>
      </c>
      <c r="CQ658">
        <v>47.44825</v>
      </c>
      <c r="CR658">
        <v>49.812</v>
      </c>
      <c r="CS658">
        <v>48.4393571428571</v>
      </c>
      <c r="CT658">
        <v>47.69375</v>
      </c>
      <c r="CU658">
        <v>46.8794285714286</v>
      </c>
      <c r="CV658">
        <v>1959.98857142857</v>
      </c>
      <c r="CW658">
        <v>40.02</v>
      </c>
      <c r="CX658">
        <v>0</v>
      </c>
      <c r="CY658">
        <v>1656183436.2</v>
      </c>
      <c r="CZ658">
        <v>0</v>
      </c>
      <c r="DA658">
        <v>1656181403.6</v>
      </c>
      <c r="DB658" t="s">
        <v>1498</v>
      </c>
      <c r="DC658">
        <v>1656181403.6</v>
      </c>
      <c r="DD658">
        <v>1656181398.1</v>
      </c>
      <c r="DE658">
        <v>1</v>
      </c>
      <c r="DF658">
        <v>2.342</v>
      </c>
      <c r="DG658">
        <v>0.193</v>
      </c>
      <c r="DH658">
        <v>3.724</v>
      </c>
      <c r="DI658">
        <v>0.244</v>
      </c>
      <c r="DJ658">
        <v>420</v>
      </c>
      <c r="DK658">
        <v>22</v>
      </c>
      <c r="DL658">
        <v>0.28</v>
      </c>
      <c r="DM658">
        <v>0.02</v>
      </c>
      <c r="DN658">
        <v>-64.5319175</v>
      </c>
      <c r="DO658">
        <v>-1.05722589118203</v>
      </c>
      <c r="DP658">
        <v>0.190766476205202</v>
      </c>
      <c r="DQ658">
        <v>0</v>
      </c>
      <c r="DR658">
        <v>2.7666725</v>
      </c>
      <c r="DS658">
        <v>-0.607684953095693</v>
      </c>
      <c r="DT658">
        <v>0.0646265489853048</v>
      </c>
      <c r="DU658">
        <v>0</v>
      </c>
      <c r="DV658">
        <v>0</v>
      </c>
      <c r="DW658">
        <v>2</v>
      </c>
      <c r="DX658" t="s">
        <v>357</v>
      </c>
      <c r="DY658">
        <v>2.78656</v>
      </c>
      <c r="DZ658">
        <v>2.71644</v>
      </c>
      <c r="EA658">
        <v>0.15896</v>
      </c>
      <c r="EB658">
        <v>0.16411</v>
      </c>
      <c r="EC658">
        <v>0.086693</v>
      </c>
      <c r="ED658">
        <v>0.0799583</v>
      </c>
      <c r="EE658">
        <v>23266.7</v>
      </c>
      <c r="EF658">
        <v>20132.9</v>
      </c>
      <c r="EG658">
        <v>24810.6</v>
      </c>
      <c r="EH658">
        <v>23499.1</v>
      </c>
      <c r="EI658">
        <v>38787.3</v>
      </c>
      <c r="EJ658">
        <v>35846.8</v>
      </c>
      <c r="EK658">
        <v>44975.1</v>
      </c>
      <c r="EL658">
        <v>42001.6</v>
      </c>
      <c r="EM658">
        <v>1.51233</v>
      </c>
      <c r="EN658">
        <v>2.0387</v>
      </c>
      <c r="EO658">
        <v>0.000312924</v>
      </c>
      <c r="EP658">
        <v>0</v>
      </c>
      <c r="EQ658">
        <v>28.4348</v>
      </c>
      <c r="ER658">
        <v>999.9</v>
      </c>
      <c r="ES658">
        <v>21.951</v>
      </c>
      <c r="ET658">
        <v>43.86</v>
      </c>
      <c r="EU658">
        <v>26.1437</v>
      </c>
      <c r="EV658">
        <v>53.5694</v>
      </c>
      <c r="EW658">
        <v>33.1931</v>
      </c>
      <c r="EX658">
        <v>2</v>
      </c>
      <c r="EY658">
        <v>0.712708</v>
      </c>
      <c r="EZ658">
        <v>6.13055</v>
      </c>
      <c r="FA658">
        <v>20.1381</v>
      </c>
      <c r="FB658">
        <v>5.23286</v>
      </c>
      <c r="FC658">
        <v>11.9942</v>
      </c>
      <c r="FD658">
        <v>4.9554</v>
      </c>
      <c r="FE658">
        <v>3.30393</v>
      </c>
      <c r="FF658">
        <v>9999</v>
      </c>
      <c r="FG658">
        <v>314.6</v>
      </c>
      <c r="FH658">
        <v>4039.9</v>
      </c>
      <c r="FI658">
        <v>9999</v>
      </c>
      <c r="FJ658">
        <v>1.86813</v>
      </c>
      <c r="FK658">
        <v>1.86395</v>
      </c>
      <c r="FL658">
        <v>1.87129</v>
      </c>
      <c r="FM658">
        <v>1.86255</v>
      </c>
      <c r="FN658">
        <v>1.86188</v>
      </c>
      <c r="FO658">
        <v>1.86815</v>
      </c>
      <c r="FP658">
        <v>1.85835</v>
      </c>
      <c r="FQ658">
        <v>1.86447</v>
      </c>
      <c r="FR658">
        <v>5</v>
      </c>
      <c r="FS658">
        <v>0</v>
      </c>
      <c r="FT658">
        <v>0</v>
      </c>
      <c r="FU658">
        <v>0</v>
      </c>
      <c r="FV658" t="s">
        <v>358</v>
      </c>
      <c r="FW658" t="s">
        <v>359</v>
      </c>
      <c r="FX658" t="s">
        <v>360</v>
      </c>
      <c r="FY658" t="s">
        <v>360</v>
      </c>
      <c r="FZ658" t="s">
        <v>360</v>
      </c>
      <c r="GA658" t="s">
        <v>360</v>
      </c>
      <c r="GB658">
        <v>0</v>
      </c>
      <c r="GC658">
        <v>100</v>
      </c>
      <c r="GD658">
        <v>100</v>
      </c>
      <c r="GE658">
        <v>4.98</v>
      </c>
      <c r="GF658">
        <v>0.2442</v>
      </c>
      <c r="GG658">
        <v>2.73719946232396</v>
      </c>
      <c r="GH658">
        <v>0.00311535208462502</v>
      </c>
      <c r="GI658">
        <v>-2.16445174003142e-06</v>
      </c>
      <c r="GJ658">
        <v>9.0383515404126e-10</v>
      </c>
      <c r="GK658">
        <v>0.244264999999999</v>
      </c>
      <c r="GL658">
        <v>0</v>
      </c>
      <c r="GM658">
        <v>0</v>
      </c>
      <c r="GN658">
        <v>0</v>
      </c>
      <c r="GO658">
        <v>18</v>
      </c>
      <c r="GP658">
        <v>2154</v>
      </c>
      <c r="GQ658">
        <v>2</v>
      </c>
      <c r="GR658">
        <v>17</v>
      </c>
      <c r="GS658">
        <v>33.9</v>
      </c>
      <c r="GT658">
        <v>34</v>
      </c>
      <c r="GU658">
        <v>3.29956</v>
      </c>
      <c r="GV658">
        <v>2.35107</v>
      </c>
      <c r="GW658">
        <v>1.99829</v>
      </c>
      <c r="GX658">
        <v>2.65381</v>
      </c>
      <c r="GY658">
        <v>2.09351</v>
      </c>
      <c r="GZ658">
        <v>2.46582</v>
      </c>
      <c r="HA658">
        <v>46.856</v>
      </c>
      <c r="HB658">
        <v>13.2564</v>
      </c>
      <c r="HC658">
        <v>18</v>
      </c>
      <c r="HD658">
        <v>331.741</v>
      </c>
      <c r="HE658">
        <v>673.549</v>
      </c>
      <c r="HF658">
        <v>23.0041</v>
      </c>
      <c r="HG658">
        <v>36.4068</v>
      </c>
      <c r="HH658">
        <v>29.9982</v>
      </c>
      <c r="HI658">
        <v>36.3971</v>
      </c>
      <c r="HJ658">
        <v>36.3914</v>
      </c>
      <c r="HK658">
        <v>66.0202</v>
      </c>
      <c r="HL658">
        <v>0</v>
      </c>
      <c r="HM658">
        <v>8.05021</v>
      </c>
      <c r="HN658">
        <v>23</v>
      </c>
      <c r="HO658">
        <v>1322.22</v>
      </c>
      <c r="HP658">
        <v>22.8714</v>
      </c>
      <c r="HQ658">
        <v>95.0959</v>
      </c>
      <c r="HR658">
        <v>98.6786</v>
      </c>
    </row>
    <row r="659" spans="1:226">
      <c r="A659">
        <v>643</v>
      </c>
      <c r="B659">
        <v>1656183442</v>
      </c>
      <c r="C659">
        <v>13645.5</v>
      </c>
      <c r="D659" t="s">
        <v>1651</v>
      </c>
      <c r="E659" t="s">
        <v>1652</v>
      </c>
      <c r="F659">
        <v>5</v>
      </c>
      <c r="G659" t="s">
        <v>1497</v>
      </c>
      <c r="H659" t="s">
        <v>354</v>
      </c>
      <c r="I659">
        <v>1656183434.51852</v>
      </c>
      <c r="J659">
        <f>(K659)/1000</f>
        <v>0</v>
      </c>
      <c r="K659">
        <f>IF(BF659, AN659, AH659)</f>
        <v>0</v>
      </c>
      <c r="L659">
        <f>IF(BF659, AI659, AG659)</f>
        <v>0</v>
      </c>
      <c r="M659">
        <f>BH659 - IF(AU659&gt;1, L659*BB659*100.0/(AW659*BV659), 0)</f>
        <v>0</v>
      </c>
      <c r="N659">
        <f>((T659-J659/2)*M659-L659)/(T659+J659/2)</f>
        <v>0</v>
      </c>
      <c r="O659">
        <f>N659*(BO659+BP659)/1000.0</f>
        <v>0</v>
      </c>
      <c r="P659">
        <f>(BH659 - IF(AU659&gt;1, L659*BB659*100.0/(AW659*BV659), 0))*(BO659+BP659)/1000.0</f>
        <v>0</v>
      </c>
      <c r="Q659">
        <f>2.0/((1/S659-1/R659)+SIGN(S659)*SQRT((1/S659-1/R659)*(1/S659-1/R659) + 4*BC659/((BC659+1)*(BC659+1))*(2*1/S659*1/R659-1/R659*1/R659)))</f>
        <v>0</v>
      </c>
      <c r="R659">
        <f>IF(LEFT(BD659,1)&lt;&gt;"0",IF(LEFT(BD659,1)="1",3.0,BE659),$D$5+$E$5*(BV659*BO659/($K$5*1000))+$F$5*(BV659*BO659/($K$5*1000))*MAX(MIN(BB659,$J$5),$I$5)*MAX(MIN(BB659,$J$5),$I$5)+$G$5*MAX(MIN(BB659,$J$5),$I$5)*(BV659*BO659/($K$5*1000))+$H$5*(BV659*BO659/($K$5*1000))*(BV659*BO659/($K$5*1000)))</f>
        <v>0</v>
      </c>
      <c r="S659">
        <f>J659*(1000-(1000*0.61365*exp(17.502*W659/(240.97+W659))/(BO659+BP659)+BJ659)/2)/(1000*0.61365*exp(17.502*W659/(240.97+W659))/(BO659+BP659)-BJ659)</f>
        <v>0</v>
      </c>
      <c r="T659">
        <f>1/((BC659+1)/(Q659/1.6)+1/(R659/1.37)) + BC659/((BC659+1)/(Q659/1.6) + BC659/(R659/1.37))</f>
        <v>0</v>
      </c>
      <c r="U659">
        <f>(AX659*BA659)</f>
        <v>0</v>
      </c>
      <c r="V659">
        <f>(BQ659+(U659+2*0.95*5.67E-8*(((BQ659+$B$7)+273)^4-(BQ659+273)^4)-44100*J659)/(1.84*29.3*R659+8*0.95*5.67E-8*(BQ659+273)^3))</f>
        <v>0</v>
      </c>
      <c r="W659">
        <f>($C$7*BR659+$D$7*BS659+$E$7*V659)</f>
        <v>0</v>
      </c>
      <c r="X659">
        <f>0.61365*exp(17.502*W659/(240.97+W659))</f>
        <v>0</v>
      </c>
      <c r="Y659">
        <f>(Z659/AA659*100)</f>
        <v>0</v>
      </c>
      <c r="Z659">
        <f>BJ659*(BO659+BP659)/1000</f>
        <v>0</v>
      </c>
      <c r="AA659">
        <f>0.61365*exp(17.502*BQ659/(240.97+BQ659))</f>
        <v>0</v>
      </c>
      <c r="AB659">
        <f>(X659-BJ659*(BO659+BP659)/1000)</f>
        <v>0</v>
      </c>
      <c r="AC659">
        <f>(-J659*44100)</f>
        <v>0</v>
      </c>
      <c r="AD659">
        <f>2*29.3*R659*0.92*(BQ659-W659)</f>
        <v>0</v>
      </c>
      <c r="AE659">
        <f>2*0.95*5.67E-8*(((BQ659+$B$7)+273)^4-(W659+273)^4)</f>
        <v>0</v>
      </c>
      <c r="AF659">
        <f>U659+AE659+AC659+AD659</f>
        <v>0</v>
      </c>
      <c r="AG659">
        <f>BN659*AU659*(BI659-BH659*(1000-AU659*BK659)/(1000-AU659*BJ659))/(100*BB659)</f>
        <v>0</v>
      </c>
      <c r="AH659">
        <f>1000*BN659*AU659*(BJ659-BK659)/(100*BB659*(1000-AU659*BJ659))</f>
        <v>0</v>
      </c>
      <c r="AI659">
        <f>(AJ659 - AK659 - BO659*1E3/(8.314*(BQ659+273.15)) * AM659/BN659 * AL659) * BN659/(100*BB659) * (1000 - BK659)/1000</f>
        <v>0</v>
      </c>
      <c r="AJ659">
        <v>1336.96860567908</v>
      </c>
      <c r="AK659">
        <v>1284.086</v>
      </c>
      <c r="AL659">
        <v>3.486454529738</v>
      </c>
      <c r="AM659">
        <v>66.950256890022</v>
      </c>
      <c r="AN659">
        <f>(AP659 - AO659 + BO659*1E3/(8.314*(BQ659+273.15)) * AR659/BN659 * AQ659) * BN659/(100*BB659) * 1000/(1000 - AP659)</f>
        <v>0</v>
      </c>
      <c r="AO659">
        <v>21.8952901422275</v>
      </c>
      <c r="AP659">
        <v>24.5182678321678</v>
      </c>
      <c r="AQ659">
        <v>0.00853827460061918</v>
      </c>
      <c r="AR659">
        <v>78.8929793979058</v>
      </c>
      <c r="AS659">
        <v>96</v>
      </c>
      <c r="AT659">
        <v>19</v>
      </c>
      <c r="AU659">
        <f>IF(AS659*$H$13&gt;=AW659,1.0,(AW659/(AW659-AS659*$H$13)))</f>
        <v>0</v>
      </c>
      <c r="AV659">
        <f>(AU659-1)*100</f>
        <v>0</v>
      </c>
      <c r="AW659">
        <f>MAX(0,($B$13+$C$13*BV659)/(1+$D$13*BV659)*BO659/(BQ659+273)*$E$13)</f>
        <v>0</v>
      </c>
      <c r="AX659">
        <f>$B$11*BW659+$C$11*BX659+$F$11*CI659*(1-CL659)</f>
        <v>0</v>
      </c>
      <c r="AY659">
        <f>AX659*AZ659</f>
        <v>0</v>
      </c>
      <c r="AZ659">
        <f>($B$11*$D$9+$C$11*$D$9+$F$11*((CV659+CN659)/MAX(CV659+CN659+CW659, 0.1)*$I$9+CW659/MAX(CV659+CN659+CW659, 0.1)*$J$9))/($B$11+$C$11+$F$11)</f>
        <v>0</v>
      </c>
      <c r="BA659">
        <f>($B$11*$K$9+$C$11*$K$9+$F$11*((CV659+CN659)/MAX(CV659+CN659+CW659, 0.1)*$P$9+CW659/MAX(CV659+CN659+CW659, 0.1)*$Q$9))/($B$11+$C$11+$F$11)</f>
        <v>0</v>
      </c>
      <c r="BB659">
        <v>2.18</v>
      </c>
      <c r="BC659">
        <v>0.5</v>
      </c>
      <c r="BD659" t="s">
        <v>355</v>
      </c>
      <c r="BE659">
        <v>2</v>
      </c>
      <c r="BF659" t="b">
        <v>1</v>
      </c>
      <c r="BG659">
        <v>1656183434.51852</v>
      </c>
      <c r="BH659">
        <v>1229.01740740741</v>
      </c>
      <c r="BI659">
        <v>1293.65925925926</v>
      </c>
      <c r="BJ659">
        <v>24.4930851851852</v>
      </c>
      <c r="BK659">
        <v>21.8125777777778</v>
      </c>
      <c r="BL659">
        <v>1224.05185185185</v>
      </c>
      <c r="BM659">
        <v>24.2488148148148</v>
      </c>
      <c r="BN659">
        <v>500.01362962963</v>
      </c>
      <c r="BO659">
        <v>76.2918740740741</v>
      </c>
      <c r="BP659">
        <v>0.100011507407407</v>
      </c>
      <c r="BQ659">
        <v>27.7981555555556</v>
      </c>
      <c r="BR659">
        <v>28.4350740740741</v>
      </c>
      <c r="BS659">
        <v>999.9</v>
      </c>
      <c r="BT659">
        <v>0</v>
      </c>
      <c r="BU659">
        <v>0</v>
      </c>
      <c r="BV659">
        <v>9988.40407407407</v>
      </c>
      <c r="BW659">
        <v>0</v>
      </c>
      <c r="BX659">
        <v>2380.38518518519</v>
      </c>
      <c r="BY659">
        <v>-64.6420333333333</v>
      </c>
      <c r="BZ659">
        <v>1259.8762962963</v>
      </c>
      <c r="CA659">
        <v>1322.50740740741</v>
      </c>
      <c r="CB659">
        <v>2.68050111111111</v>
      </c>
      <c r="CC659">
        <v>1293.65925925926</v>
      </c>
      <c r="CD659">
        <v>21.8125777777778</v>
      </c>
      <c r="CE659">
        <v>1.86862296296296</v>
      </c>
      <c r="CF659">
        <v>1.66412259259259</v>
      </c>
      <c r="CG659">
        <v>16.372962962963</v>
      </c>
      <c r="CH659">
        <v>14.5656740740741</v>
      </c>
      <c r="CI659">
        <v>2000.01333333333</v>
      </c>
      <c r="CJ659">
        <v>0.979994777777778</v>
      </c>
      <c r="CK659">
        <v>0.020005062962963</v>
      </c>
      <c r="CL659">
        <v>0</v>
      </c>
      <c r="CM659">
        <v>2.4171</v>
      </c>
      <c r="CN659">
        <v>0</v>
      </c>
      <c r="CO659">
        <v>6285.93592592593</v>
      </c>
      <c r="CP659">
        <v>16705.5</v>
      </c>
      <c r="CQ659">
        <v>47.4324074074074</v>
      </c>
      <c r="CR659">
        <v>49.812</v>
      </c>
      <c r="CS659">
        <v>48.4163333333333</v>
      </c>
      <c r="CT659">
        <v>47.6778148148148</v>
      </c>
      <c r="CU659">
        <v>46.861</v>
      </c>
      <c r="CV659">
        <v>1960.00222222222</v>
      </c>
      <c r="CW659">
        <v>40.0111111111111</v>
      </c>
      <c r="CX659">
        <v>0</v>
      </c>
      <c r="CY659">
        <v>1656183441</v>
      </c>
      <c r="CZ659">
        <v>0</v>
      </c>
      <c r="DA659">
        <v>1656181403.6</v>
      </c>
      <c r="DB659" t="s">
        <v>1498</v>
      </c>
      <c r="DC659">
        <v>1656181403.6</v>
      </c>
      <c r="DD659">
        <v>1656181398.1</v>
      </c>
      <c r="DE659">
        <v>1</v>
      </c>
      <c r="DF659">
        <v>2.342</v>
      </c>
      <c r="DG659">
        <v>0.193</v>
      </c>
      <c r="DH659">
        <v>3.724</v>
      </c>
      <c r="DI659">
        <v>0.244</v>
      </c>
      <c r="DJ659">
        <v>420</v>
      </c>
      <c r="DK659">
        <v>22</v>
      </c>
      <c r="DL659">
        <v>0.28</v>
      </c>
      <c r="DM659">
        <v>0.02</v>
      </c>
      <c r="DN659">
        <v>-64.566935</v>
      </c>
      <c r="DO659">
        <v>-1.7304923076922</v>
      </c>
      <c r="DP659">
        <v>0.198563309236626</v>
      </c>
      <c r="DQ659">
        <v>0</v>
      </c>
      <c r="DR659">
        <v>2.723177</v>
      </c>
      <c r="DS659">
        <v>-0.784652983114446</v>
      </c>
      <c r="DT659">
        <v>0.0799165012747681</v>
      </c>
      <c r="DU659">
        <v>0</v>
      </c>
      <c r="DV659">
        <v>0</v>
      </c>
      <c r="DW659">
        <v>2</v>
      </c>
      <c r="DX659" t="s">
        <v>357</v>
      </c>
      <c r="DY659">
        <v>2.7864</v>
      </c>
      <c r="DZ659">
        <v>2.71607</v>
      </c>
      <c r="EA659">
        <v>0.160326</v>
      </c>
      <c r="EB659">
        <v>0.165395</v>
      </c>
      <c r="EC659">
        <v>0.0867708</v>
      </c>
      <c r="ED659">
        <v>0.0799285</v>
      </c>
      <c r="EE659">
        <v>23230.9</v>
      </c>
      <c r="EF659">
        <v>20103</v>
      </c>
      <c r="EG659">
        <v>24812.8</v>
      </c>
      <c r="EH659">
        <v>23500.3</v>
      </c>
      <c r="EI659">
        <v>38786.7</v>
      </c>
      <c r="EJ659">
        <v>35849.5</v>
      </c>
      <c r="EK659">
        <v>44978.1</v>
      </c>
      <c r="EL659">
        <v>42003.4</v>
      </c>
      <c r="EM659">
        <v>1.5126</v>
      </c>
      <c r="EN659">
        <v>2.03927</v>
      </c>
      <c r="EO659">
        <v>0.000528991</v>
      </c>
      <c r="EP659">
        <v>0</v>
      </c>
      <c r="EQ659">
        <v>28.4396</v>
      </c>
      <c r="ER659">
        <v>999.9</v>
      </c>
      <c r="ES659">
        <v>21.981</v>
      </c>
      <c r="ET659">
        <v>43.87</v>
      </c>
      <c r="EU659">
        <v>26.1925</v>
      </c>
      <c r="EV659">
        <v>53.6694</v>
      </c>
      <c r="EW659">
        <v>33.3534</v>
      </c>
      <c r="EX659">
        <v>2</v>
      </c>
      <c r="EY659">
        <v>0.710887</v>
      </c>
      <c r="EZ659">
        <v>6.1578</v>
      </c>
      <c r="FA659">
        <v>20.1371</v>
      </c>
      <c r="FB659">
        <v>5.23271</v>
      </c>
      <c r="FC659">
        <v>11.9932</v>
      </c>
      <c r="FD659">
        <v>4.9553</v>
      </c>
      <c r="FE659">
        <v>3.304</v>
      </c>
      <c r="FF659">
        <v>9999</v>
      </c>
      <c r="FG659">
        <v>314.7</v>
      </c>
      <c r="FH659">
        <v>4040.2</v>
      </c>
      <c r="FI659">
        <v>9999</v>
      </c>
      <c r="FJ659">
        <v>1.86813</v>
      </c>
      <c r="FK659">
        <v>1.86394</v>
      </c>
      <c r="FL659">
        <v>1.87129</v>
      </c>
      <c r="FM659">
        <v>1.86255</v>
      </c>
      <c r="FN659">
        <v>1.86187</v>
      </c>
      <c r="FO659">
        <v>1.86814</v>
      </c>
      <c r="FP659">
        <v>1.85834</v>
      </c>
      <c r="FQ659">
        <v>1.86447</v>
      </c>
      <c r="FR659">
        <v>5</v>
      </c>
      <c r="FS659">
        <v>0</v>
      </c>
      <c r="FT659">
        <v>0</v>
      </c>
      <c r="FU659">
        <v>0</v>
      </c>
      <c r="FV659" t="s">
        <v>358</v>
      </c>
      <c r="FW659" t="s">
        <v>359</v>
      </c>
      <c r="FX659" t="s">
        <v>360</v>
      </c>
      <c r="FY659" t="s">
        <v>360</v>
      </c>
      <c r="FZ659" t="s">
        <v>360</v>
      </c>
      <c r="GA659" t="s">
        <v>360</v>
      </c>
      <c r="GB659">
        <v>0</v>
      </c>
      <c r="GC659">
        <v>100</v>
      </c>
      <c r="GD659">
        <v>100</v>
      </c>
      <c r="GE659">
        <v>5.02</v>
      </c>
      <c r="GF659">
        <v>0.2443</v>
      </c>
      <c r="GG659">
        <v>2.73719946232396</v>
      </c>
      <c r="GH659">
        <v>0.00311535208462502</v>
      </c>
      <c r="GI659">
        <v>-2.16445174003142e-06</v>
      </c>
      <c r="GJ659">
        <v>9.0383515404126e-10</v>
      </c>
      <c r="GK659">
        <v>0.244264999999999</v>
      </c>
      <c r="GL659">
        <v>0</v>
      </c>
      <c r="GM659">
        <v>0</v>
      </c>
      <c r="GN659">
        <v>0</v>
      </c>
      <c r="GO659">
        <v>18</v>
      </c>
      <c r="GP659">
        <v>2154</v>
      </c>
      <c r="GQ659">
        <v>2</v>
      </c>
      <c r="GR659">
        <v>17</v>
      </c>
      <c r="GS659">
        <v>34</v>
      </c>
      <c r="GT659">
        <v>34.1</v>
      </c>
      <c r="GU659">
        <v>3.32764</v>
      </c>
      <c r="GV659">
        <v>2.38647</v>
      </c>
      <c r="GW659">
        <v>1.99829</v>
      </c>
      <c r="GX659">
        <v>2.65381</v>
      </c>
      <c r="GY659">
        <v>2.09351</v>
      </c>
      <c r="GZ659">
        <v>2.44019</v>
      </c>
      <c r="HA659">
        <v>46.8264</v>
      </c>
      <c r="HB659">
        <v>13.2564</v>
      </c>
      <c r="HC659">
        <v>18</v>
      </c>
      <c r="HD659">
        <v>331.79</v>
      </c>
      <c r="HE659">
        <v>673.849</v>
      </c>
      <c r="HF659">
        <v>23.0051</v>
      </c>
      <c r="HG659">
        <v>36.3847</v>
      </c>
      <c r="HH659">
        <v>29.9983</v>
      </c>
      <c r="HI659">
        <v>36.3778</v>
      </c>
      <c r="HJ659">
        <v>36.3719</v>
      </c>
      <c r="HK659">
        <v>66.6888</v>
      </c>
      <c r="HL659">
        <v>0</v>
      </c>
      <c r="HM659">
        <v>8.05021</v>
      </c>
      <c r="HN659">
        <v>23</v>
      </c>
      <c r="HO659">
        <v>1342.33</v>
      </c>
      <c r="HP659">
        <v>22.8617</v>
      </c>
      <c r="HQ659">
        <v>95.1029</v>
      </c>
      <c r="HR659">
        <v>98.6832</v>
      </c>
    </row>
    <row r="660" spans="1:226">
      <c r="A660">
        <v>644</v>
      </c>
      <c r="B660">
        <v>1656183447</v>
      </c>
      <c r="C660">
        <v>13650.5</v>
      </c>
      <c r="D660" t="s">
        <v>1653</v>
      </c>
      <c r="E660" t="s">
        <v>1654</v>
      </c>
      <c r="F660">
        <v>5</v>
      </c>
      <c r="G660" t="s">
        <v>1497</v>
      </c>
      <c r="H660" t="s">
        <v>354</v>
      </c>
      <c r="I660">
        <v>1656183439.23214</v>
      </c>
      <c r="J660">
        <f>(K660)/1000</f>
        <v>0</v>
      </c>
      <c r="K660">
        <f>IF(BF660, AN660, AH660)</f>
        <v>0</v>
      </c>
      <c r="L660">
        <f>IF(BF660, AI660, AG660)</f>
        <v>0</v>
      </c>
      <c r="M660">
        <f>BH660 - IF(AU660&gt;1, L660*BB660*100.0/(AW660*BV660), 0)</f>
        <v>0</v>
      </c>
      <c r="N660">
        <f>((T660-J660/2)*M660-L660)/(T660+J660/2)</f>
        <v>0</v>
      </c>
      <c r="O660">
        <f>N660*(BO660+BP660)/1000.0</f>
        <v>0</v>
      </c>
      <c r="P660">
        <f>(BH660 - IF(AU660&gt;1, L660*BB660*100.0/(AW660*BV660), 0))*(BO660+BP660)/1000.0</f>
        <v>0</v>
      </c>
      <c r="Q660">
        <f>2.0/((1/S660-1/R660)+SIGN(S660)*SQRT((1/S660-1/R660)*(1/S660-1/R660) + 4*BC660/((BC660+1)*(BC660+1))*(2*1/S660*1/R660-1/R660*1/R660)))</f>
        <v>0</v>
      </c>
      <c r="R660">
        <f>IF(LEFT(BD660,1)&lt;&gt;"0",IF(LEFT(BD660,1)="1",3.0,BE660),$D$5+$E$5*(BV660*BO660/($K$5*1000))+$F$5*(BV660*BO660/($K$5*1000))*MAX(MIN(BB660,$J$5),$I$5)*MAX(MIN(BB660,$J$5),$I$5)+$G$5*MAX(MIN(BB660,$J$5),$I$5)*(BV660*BO660/($K$5*1000))+$H$5*(BV660*BO660/($K$5*1000))*(BV660*BO660/($K$5*1000)))</f>
        <v>0</v>
      </c>
      <c r="S660">
        <f>J660*(1000-(1000*0.61365*exp(17.502*W660/(240.97+W660))/(BO660+BP660)+BJ660)/2)/(1000*0.61365*exp(17.502*W660/(240.97+W660))/(BO660+BP660)-BJ660)</f>
        <v>0</v>
      </c>
      <c r="T660">
        <f>1/((BC660+1)/(Q660/1.6)+1/(R660/1.37)) + BC660/((BC660+1)/(Q660/1.6) + BC660/(R660/1.37))</f>
        <v>0</v>
      </c>
      <c r="U660">
        <f>(AX660*BA660)</f>
        <v>0</v>
      </c>
      <c r="V660">
        <f>(BQ660+(U660+2*0.95*5.67E-8*(((BQ660+$B$7)+273)^4-(BQ660+273)^4)-44100*J660)/(1.84*29.3*R660+8*0.95*5.67E-8*(BQ660+273)^3))</f>
        <v>0</v>
      </c>
      <c r="W660">
        <f>($C$7*BR660+$D$7*BS660+$E$7*V660)</f>
        <v>0</v>
      </c>
      <c r="X660">
        <f>0.61365*exp(17.502*W660/(240.97+W660))</f>
        <v>0</v>
      </c>
      <c r="Y660">
        <f>(Z660/AA660*100)</f>
        <v>0</v>
      </c>
      <c r="Z660">
        <f>BJ660*(BO660+BP660)/1000</f>
        <v>0</v>
      </c>
      <c r="AA660">
        <f>0.61365*exp(17.502*BQ660/(240.97+BQ660))</f>
        <v>0</v>
      </c>
      <c r="AB660">
        <f>(X660-BJ660*(BO660+BP660)/1000)</f>
        <v>0</v>
      </c>
      <c r="AC660">
        <f>(-J660*44100)</f>
        <v>0</v>
      </c>
      <c r="AD660">
        <f>2*29.3*R660*0.92*(BQ660-W660)</f>
        <v>0</v>
      </c>
      <c r="AE660">
        <f>2*0.95*5.67E-8*(((BQ660+$B$7)+273)^4-(W660+273)^4)</f>
        <v>0</v>
      </c>
      <c r="AF660">
        <f>U660+AE660+AC660+AD660</f>
        <v>0</v>
      </c>
      <c r="AG660">
        <f>BN660*AU660*(BI660-BH660*(1000-AU660*BK660)/(1000-AU660*BJ660))/(100*BB660)</f>
        <v>0</v>
      </c>
      <c r="AH660">
        <f>1000*BN660*AU660*(BJ660-BK660)/(100*BB660*(1000-AU660*BJ660))</f>
        <v>0</v>
      </c>
      <c r="AI660">
        <f>(AJ660 - AK660 - BO660*1E3/(8.314*(BQ660+273.15)) * AM660/BN660 * AL660) * BN660/(100*BB660) * (1000 - BK660)/1000</f>
        <v>0</v>
      </c>
      <c r="AJ660">
        <v>1353.90880858776</v>
      </c>
      <c r="AK660">
        <v>1300.99066666667</v>
      </c>
      <c r="AL660">
        <v>3.39730169441081</v>
      </c>
      <c r="AM660">
        <v>66.950256890022</v>
      </c>
      <c r="AN660">
        <f>(AP660 - AO660 + BO660*1E3/(8.314*(BQ660+273.15)) * AR660/BN660 * AQ660) * BN660/(100*BB660) * 1000/(1000 - AP660)</f>
        <v>0</v>
      </c>
      <c r="AO660">
        <v>21.8737155183596</v>
      </c>
      <c r="AP660">
        <v>24.5160811188811</v>
      </c>
      <c r="AQ660">
        <v>0.000299418187047395</v>
      </c>
      <c r="AR660">
        <v>78.8929793979058</v>
      </c>
      <c r="AS660">
        <v>96</v>
      </c>
      <c r="AT660">
        <v>19</v>
      </c>
      <c r="AU660">
        <f>IF(AS660*$H$13&gt;=AW660,1.0,(AW660/(AW660-AS660*$H$13)))</f>
        <v>0</v>
      </c>
      <c r="AV660">
        <f>(AU660-1)*100</f>
        <v>0</v>
      </c>
      <c r="AW660">
        <f>MAX(0,($B$13+$C$13*BV660)/(1+$D$13*BV660)*BO660/(BQ660+273)*$E$13)</f>
        <v>0</v>
      </c>
      <c r="AX660">
        <f>$B$11*BW660+$C$11*BX660+$F$11*CI660*(1-CL660)</f>
        <v>0</v>
      </c>
      <c r="AY660">
        <f>AX660*AZ660</f>
        <v>0</v>
      </c>
      <c r="AZ660">
        <f>($B$11*$D$9+$C$11*$D$9+$F$11*((CV660+CN660)/MAX(CV660+CN660+CW660, 0.1)*$I$9+CW660/MAX(CV660+CN660+CW660, 0.1)*$J$9))/($B$11+$C$11+$F$11)</f>
        <v>0</v>
      </c>
      <c r="BA660">
        <f>($B$11*$K$9+$C$11*$K$9+$F$11*((CV660+CN660)/MAX(CV660+CN660+CW660, 0.1)*$P$9+CW660/MAX(CV660+CN660+CW660, 0.1)*$Q$9))/($B$11+$C$11+$F$11)</f>
        <v>0</v>
      </c>
      <c r="BB660">
        <v>2.18</v>
      </c>
      <c r="BC660">
        <v>0.5</v>
      </c>
      <c r="BD660" t="s">
        <v>355</v>
      </c>
      <c r="BE660">
        <v>2</v>
      </c>
      <c r="BF660" t="b">
        <v>1</v>
      </c>
      <c r="BG660">
        <v>1656183439.23214</v>
      </c>
      <c r="BH660">
        <v>1244.79214285714</v>
      </c>
      <c r="BI660">
        <v>1309.5425</v>
      </c>
      <c r="BJ660">
        <v>24.5032678571429</v>
      </c>
      <c r="BK660">
        <v>21.8593178571429</v>
      </c>
      <c r="BL660">
        <v>1239.79607142857</v>
      </c>
      <c r="BM660">
        <v>24.2589964285714</v>
      </c>
      <c r="BN660">
        <v>499.999357142857</v>
      </c>
      <c r="BO660">
        <v>76.29205</v>
      </c>
      <c r="BP660">
        <v>0.0999954964285714</v>
      </c>
      <c r="BQ660">
        <v>27.8023892857143</v>
      </c>
      <c r="BR660">
        <v>28.4481464285714</v>
      </c>
      <c r="BS660">
        <v>999.9</v>
      </c>
      <c r="BT660">
        <v>0</v>
      </c>
      <c r="BU660">
        <v>0</v>
      </c>
      <c r="BV660">
        <v>9994.91392857143</v>
      </c>
      <c r="BW660">
        <v>0</v>
      </c>
      <c r="BX660">
        <v>2382.91071428571</v>
      </c>
      <c r="BY660">
        <v>-64.7494821428571</v>
      </c>
      <c r="BZ660">
        <v>1276.06071428571</v>
      </c>
      <c r="CA660">
        <v>1338.8075</v>
      </c>
      <c r="CB660">
        <v>2.64394285714286</v>
      </c>
      <c r="CC660">
        <v>1309.5425</v>
      </c>
      <c r="CD660">
        <v>21.8593178571429</v>
      </c>
      <c r="CE660">
        <v>1.869405</v>
      </c>
      <c r="CF660">
        <v>1.6676925</v>
      </c>
      <c r="CG660">
        <v>16.3795321428571</v>
      </c>
      <c r="CH660">
        <v>14.5988892857143</v>
      </c>
      <c r="CI660">
        <v>2000.02142857143</v>
      </c>
      <c r="CJ660">
        <v>0.980000107142857</v>
      </c>
      <c r="CK660">
        <v>0.0199999214285714</v>
      </c>
      <c r="CL660">
        <v>0</v>
      </c>
      <c r="CM660">
        <v>2.49993214285714</v>
      </c>
      <c r="CN660">
        <v>0</v>
      </c>
      <c r="CO660">
        <v>6288.13142857143</v>
      </c>
      <c r="CP660">
        <v>16705.6035714286</v>
      </c>
      <c r="CQ660">
        <v>47.4126428571429</v>
      </c>
      <c r="CR660">
        <v>49.812</v>
      </c>
      <c r="CS660">
        <v>48.3971428571429</v>
      </c>
      <c r="CT660">
        <v>47.6582142857143</v>
      </c>
      <c r="CU660">
        <v>46.84125</v>
      </c>
      <c r="CV660">
        <v>1960.02285714286</v>
      </c>
      <c r="CW660">
        <v>40.0014285714286</v>
      </c>
      <c r="CX660">
        <v>0</v>
      </c>
      <c r="CY660">
        <v>1656183446.4</v>
      </c>
      <c r="CZ660">
        <v>0</v>
      </c>
      <c r="DA660">
        <v>1656181403.6</v>
      </c>
      <c r="DB660" t="s">
        <v>1498</v>
      </c>
      <c r="DC660">
        <v>1656181403.6</v>
      </c>
      <c r="DD660">
        <v>1656181398.1</v>
      </c>
      <c r="DE660">
        <v>1</v>
      </c>
      <c r="DF660">
        <v>2.342</v>
      </c>
      <c r="DG660">
        <v>0.193</v>
      </c>
      <c r="DH660">
        <v>3.724</v>
      </c>
      <c r="DI660">
        <v>0.244</v>
      </c>
      <c r="DJ660">
        <v>420</v>
      </c>
      <c r="DK660">
        <v>22</v>
      </c>
      <c r="DL660">
        <v>0.28</v>
      </c>
      <c r="DM660">
        <v>0.02</v>
      </c>
      <c r="DN660">
        <v>-64.6500725</v>
      </c>
      <c r="DO660">
        <v>-0.846275797373294</v>
      </c>
      <c r="DP660">
        <v>0.204702256933699</v>
      </c>
      <c r="DQ660">
        <v>0</v>
      </c>
      <c r="DR660">
        <v>2.6771135</v>
      </c>
      <c r="DS660">
        <v>-0.525413133208262</v>
      </c>
      <c r="DT660">
        <v>0.0612439075561807</v>
      </c>
      <c r="DU660">
        <v>0</v>
      </c>
      <c r="DV660">
        <v>0</v>
      </c>
      <c r="DW660">
        <v>2</v>
      </c>
      <c r="DX660" t="s">
        <v>357</v>
      </c>
      <c r="DY660">
        <v>2.78695</v>
      </c>
      <c r="DZ660">
        <v>2.71665</v>
      </c>
      <c r="EA660">
        <v>0.161653</v>
      </c>
      <c r="EB660">
        <v>0.166742</v>
      </c>
      <c r="EC660">
        <v>0.0867684</v>
      </c>
      <c r="ED660">
        <v>0.0801041</v>
      </c>
      <c r="EE660">
        <v>23195.8</v>
      </c>
      <c r="EF660">
        <v>20071.7</v>
      </c>
      <c r="EG660">
        <v>24814.5</v>
      </c>
      <c r="EH660">
        <v>23501.6</v>
      </c>
      <c r="EI660">
        <v>38789.4</v>
      </c>
      <c r="EJ660">
        <v>35844.5</v>
      </c>
      <c r="EK660">
        <v>44981.1</v>
      </c>
      <c r="EL660">
        <v>42005.4</v>
      </c>
      <c r="EM660">
        <v>1.51293</v>
      </c>
      <c r="EN660">
        <v>2.0394</v>
      </c>
      <c r="EO660">
        <v>0.00177696</v>
      </c>
      <c r="EP660">
        <v>0</v>
      </c>
      <c r="EQ660">
        <v>28.4445</v>
      </c>
      <c r="ER660">
        <v>999.9</v>
      </c>
      <c r="ES660">
        <v>22.03</v>
      </c>
      <c r="ET660">
        <v>43.86</v>
      </c>
      <c r="EU660">
        <v>26.2344</v>
      </c>
      <c r="EV660">
        <v>53.6194</v>
      </c>
      <c r="EW660">
        <v>33.2572</v>
      </c>
      <c r="EX660">
        <v>2</v>
      </c>
      <c r="EY660">
        <v>0.709245</v>
      </c>
      <c r="EZ660">
        <v>6.1889</v>
      </c>
      <c r="FA660">
        <v>20.136</v>
      </c>
      <c r="FB660">
        <v>5.23256</v>
      </c>
      <c r="FC660">
        <v>11.9935</v>
      </c>
      <c r="FD660">
        <v>4.95535</v>
      </c>
      <c r="FE660">
        <v>3.30395</v>
      </c>
      <c r="FF660">
        <v>9999</v>
      </c>
      <c r="FG660">
        <v>314.7</v>
      </c>
      <c r="FH660">
        <v>4040.2</v>
      </c>
      <c r="FI660">
        <v>9999</v>
      </c>
      <c r="FJ660">
        <v>1.86813</v>
      </c>
      <c r="FK660">
        <v>1.86396</v>
      </c>
      <c r="FL660">
        <v>1.87129</v>
      </c>
      <c r="FM660">
        <v>1.86251</v>
      </c>
      <c r="FN660">
        <v>1.86187</v>
      </c>
      <c r="FO660">
        <v>1.86815</v>
      </c>
      <c r="FP660">
        <v>1.85835</v>
      </c>
      <c r="FQ660">
        <v>1.86447</v>
      </c>
      <c r="FR660">
        <v>5</v>
      </c>
      <c r="FS660">
        <v>0</v>
      </c>
      <c r="FT660">
        <v>0</v>
      </c>
      <c r="FU660">
        <v>0</v>
      </c>
      <c r="FV660" t="s">
        <v>358</v>
      </c>
      <c r="FW660" t="s">
        <v>359</v>
      </c>
      <c r="FX660" t="s">
        <v>360</v>
      </c>
      <c r="FY660" t="s">
        <v>360</v>
      </c>
      <c r="FZ660" t="s">
        <v>360</v>
      </c>
      <c r="GA660" t="s">
        <v>360</v>
      </c>
      <c r="GB660">
        <v>0</v>
      </c>
      <c r="GC660">
        <v>100</v>
      </c>
      <c r="GD660">
        <v>100</v>
      </c>
      <c r="GE660">
        <v>5.04</v>
      </c>
      <c r="GF660">
        <v>0.2442</v>
      </c>
      <c r="GG660">
        <v>2.73719946232396</v>
      </c>
      <c r="GH660">
        <v>0.00311535208462502</v>
      </c>
      <c r="GI660">
        <v>-2.16445174003142e-06</v>
      </c>
      <c r="GJ660">
        <v>9.0383515404126e-10</v>
      </c>
      <c r="GK660">
        <v>0.244264999999999</v>
      </c>
      <c r="GL660">
        <v>0</v>
      </c>
      <c r="GM660">
        <v>0</v>
      </c>
      <c r="GN660">
        <v>0</v>
      </c>
      <c r="GO660">
        <v>18</v>
      </c>
      <c r="GP660">
        <v>2154</v>
      </c>
      <c r="GQ660">
        <v>2</v>
      </c>
      <c r="GR660">
        <v>17</v>
      </c>
      <c r="GS660">
        <v>34.1</v>
      </c>
      <c r="GT660">
        <v>34.1</v>
      </c>
      <c r="GU660">
        <v>3.36182</v>
      </c>
      <c r="GV660">
        <v>2.33032</v>
      </c>
      <c r="GW660">
        <v>1.99829</v>
      </c>
      <c r="GX660">
        <v>2.65381</v>
      </c>
      <c r="GY660">
        <v>2.09351</v>
      </c>
      <c r="GZ660">
        <v>2.43896</v>
      </c>
      <c r="HA660">
        <v>46.8264</v>
      </c>
      <c r="HB660">
        <v>13.2564</v>
      </c>
      <c r="HC660">
        <v>18</v>
      </c>
      <c r="HD660">
        <v>331.864</v>
      </c>
      <c r="HE660">
        <v>673.746</v>
      </c>
      <c r="HF660">
        <v>23.006</v>
      </c>
      <c r="HG660">
        <v>36.3627</v>
      </c>
      <c r="HH660">
        <v>29.9984</v>
      </c>
      <c r="HI660">
        <v>36.3583</v>
      </c>
      <c r="HJ660">
        <v>36.3516</v>
      </c>
      <c r="HK660">
        <v>67.2819</v>
      </c>
      <c r="HL660">
        <v>0</v>
      </c>
      <c r="HM660">
        <v>8.43608</v>
      </c>
      <c r="HN660">
        <v>23</v>
      </c>
      <c r="HO660">
        <v>1355.82</v>
      </c>
      <c r="HP660">
        <v>22.8624</v>
      </c>
      <c r="HQ660">
        <v>95.1092</v>
      </c>
      <c r="HR660">
        <v>98.6881</v>
      </c>
    </row>
    <row r="661" spans="1:226">
      <c r="A661">
        <v>645</v>
      </c>
      <c r="B661">
        <v>1656183452</v>
      </c>
      <c r="C661">
        <v>13655.5</v>
      </c>
      <c r="D661" t="s">
        <v>1655</v>
      </c>
      <c r="E661" t="s">
        <v>1656</v>
      </c>
      <c r="F661">
        <v>5</v>
      </c>
      <c r="G661" t="s">
        <v>1497</v>
      </c>
      <c r="H661" t="s">
        <v>354</v>
      </c>
      <c r="I661">
        <v>1656183444.5</v>
      </c>
      <c r="J661">
        <f>(K661)/1000</f>
        <v>0</v>
      </c>
      <c r="K661">
        <f>IF(BF661, AN661, AH661)</f>
        <v>0</v>
      </c>
      <c r="L661">
        <f>IF(BF661, AI661, AG661)</f>
        <v>0</v>
      </c>
      <c r="M661">
        <f>BH661 - IF(AU661&gt;1, L661*BB661*100.0/(AW661*BV661), 0)</f>
        <v>0</v>
      </c>
      <c r="N661">
        <f>((T661-J661/2)*M661-L661)/(T661+J661/2)</f>
        <v>0</v>
      </c>
      <c r="O661">
        <f>N661*(BO661+BP661)/1000.0</f>
        <v>0</v>
      </c>
      <c r="P661">
        <f>(BH661 - IF(AU661&gt;1, L661*BB661*100.0/(AW661*BV661), 0))*(BO661+BP661)/1000.0</f>
        <v>0</v>
      </c>
      <c r="Q661">
        <f>2.0/((1/S661-1/R661)+SIGN(S661)*SQRT((1/S661-1/R661)*(1/S661-1/R661) + 4*BC661/((BC661+1)*(BC661+1))*(2*1/S661*1/R661-1/R661*1/R661)))</f>
        <v>0</v>
      </c>
      <c r="R661">
        <f>IF(LEFT(BD661,1)&lt;&gt;"0",IF(LEFT(BD661,1)="1",3.0,BE661),$D$5+$E$5*(BV661*BO661/($K$5*1000))+$F$5*(BV661*BO661/($K$5*1000))*MAX(MIN(BB661,$J$5),$I$5)*MAX(MIN(BB661,$J$5),$I$5)+$G$5*MAX(MIN(BB661,$J$5),$I$5)*(BV661*BO661/($K$5*1000))+$H$5*(BV661*BO661/($K$5*1000))*(BV661*BO661/($K$5*1000)))</f>
        <v>0</v>
      </c>
      <c r="S661">
        <f>J661*(1000-(1000*0.61365*exp(17.502*W661/(240.97+W661))/(BO661+BP661)+BJ661)/2)/(1000*0.61365*exp(17.502*W661/(240.97+W661))/(BO661+BP661)-BJ661)</f>
        <v>0</v>
      </c>
      <c r="T661">
        <f>1/((BC661+1)/(Q661/1.6)+1/(R661/1.37)) + BC661/((BC661+1)/(Q661/1.6) + BC661/(R661/1.37))</f>
        <v>0</v>
      </c>
      <c r="U661">
        <f>(AX661*BA661)</f>
        <v>0</v>
      </c>
      <c r="V661">
        <f>(BQ661+(U661+2*0.95*5.67E-8*(((BQ661+$B$7)+273)^4-(BQ661+273)^4)-44100*J661)/(1.84*29.3*R661+8*0.95*5.67E-8*(BQ661+273)^3))</f>
        <v>0</v>
      </c>
      <c r="W661">
        <f>($C$7*BR661+$D$7*BS661+$E$7*V661)</f>
        <v>0</v>
      </c>
      <c r="X661">
        <f>0.61365*exp(17.502*W661/(240.97+W661))</f>
        <v>0</v>
      </c>
      <c r="Y661">
        <f>(Z661/AA661*100)</f>
        <v>0</v>
      </c>
      <c r="Z661">
        <f>BJ661*(BO661+BP661)/1000</f>
        <v>0</v>
      </c>
      <c r="AA661">
        <f>0.61365*exp(17.502*BQ661/(240.97+BQ661))</f>
        <v>0</v>
      </c>
      <c r="AB661">
        <f>(X661-BJ661*(BO661+BP661)/1000)</f>
        <v>0</v>
      </c>
      <c r="AC661">
        <f>(-J661*44100)</f>
        <v>0</v>
      </c>
      <c r="AD661">
        <f>2*29.3*R661*0.92*(BQ661-W661)</f>
        <v>0</v>
      </c>
      <c r="AE661">
        <f>2*0.95*5.67E-8*(((BQ661+$B$7)+273)^4-(W661+273)^4)</f>
        <v>0</v>
      </c>
      <c r="AF661">
        <f>U661+AE661+AC661+AD661</f>
        <v>0</v>
      </c>
      <c r="AG661">
        <f>BN661*AU661*(BI661-BH661*(1000-AU661*BK661)/(1000-AU661*BJ661))/(100*BB661)</f>
        <v>0</v>
      </c>
      <c r="AH661">
        <f>1000*BN661*AU661*(BJ661-BK661)/(100*BB661*(1000-AU661*BJ661))</f>
        <v>0</v>
      </c>
      <c r="AI661">
        <f>(AJ661 - AK661 - BO661*1E3/(8.314*(BQ661+273.15)) * AM661/BN661 * AL661) * BN661/(100*BB661) * (1000 - BK661)/1000</f>
        <v>0</v>
      </c>
      <c r="AJ661">
        <v>1371.22098654744</v>
      </c>
      <c r="AK661">
        <v>1318.21515151515</v>
      </c>
      <c r="AL661">
        <v>3.40244175148018</v>
      </c>
      <c r="AM661">
        <v>66.950256890022</v>
      </c>
      <c r="AN661">
        <f>(AP661 - AO661 + BO661*1E3/(8.314*(BQ661+273.15)) * AR661/BN661 * AQ661) * BN661/(100*BB661) * 1000/(1000 - AP661)</f>
        <v>0</v>
      </c>
      <c r="AO661">
        <v>21.9667002947725</v>
      </c>
      <c r="AP661">
        <v>24.5387762237762</v>
      </c>
      <c r="AQ661">
        <v>0.000795976569108856</v>
      </c>
      <c r="AR661">
        <v>78.8929793979058</v>
      </c>
      <c r="AS661">
        <v>96</v>
      </c>
      <c r="AT661">
        <v>19</v>
      </c>
      <c r="AU661">
        <f>IF(AS661*$H$13&gt;=AW661,1.0,(AW661/(AW661-AS661*$H$13)))</f>
        <v>0</v>
      </c>
      <c r="AV661">
        <f>(AU661-1)*100</f>
        <v>0</v>
      </c>
      <c r="AW661">
        <f>MAX(0,($B$13+$C$13*BV661)/(1+$D$13*BV661)*BO661/(BQ661+273)*$E$13)</f>
        <v>0</v>
      </c>
      <c r="AX661">
        <f>$B$11*BW661+$C$11*BX661+$F$11*CI661*(1-CL661)</f>
        <v>0</v>
      </c>
      <c r="AY661">
        <f>AX661*AZ661</f>
        <v>0</v>
      </c>
      <c r="AZ661">
        <f>($B$11*$D$9+$C$11*$D$9+$F$11*((CV661+CN661)/MAX(CV661+CN661+CW661, 0.1)*$I$9+CW661/MAX(CV661+CN661+CW661, 0.1)*$J$9))/($B$11+$C$11+$F$11)</f>
        <v>0</v>
      </c>
      <c r="BA661">
        <f>($B$11*$K$9+$C$11*$K$9+$F$11*((CV661+CN661)/MAX(CV661+CN661+CW661, 0.1)*$P$9+CW661/MAX(CV661+CN661+CW661, 0.1)*$Q$9))/($B$11+$C$11+$F$11)</f>
        <v>0</v>
      </c>
      <c r="BB661">
        <v>2.18</v>
      </c>
      <c r="BC661">
        <v>0.5</v>
      </c>
      <c r="BD661" t="s">
        <v>355</v>
      </c>
      <c r="BE661">
        <v>2</v>
      </c>
      <c r="BF661" t="b">
        <v>1</v>
      </c>
      <c r="BG661">
        <v>1656183444.5</v>
      </c>
      <c r="BH661">
        <v>1262.49962962963</v>
      </c>
      <c r="BI661">
        <v>1327.16481481481</v>
      </c>
      <c r="BJ661">
        <v>24.5184740740741</v>
      </c>
      <c r="BK661">
        <v>21.9170111111111</v>
      </c>
      <c r="BL661">
        <v>1257.46962962963</v>
      </c>
      <c r="BM661">
        <v>24.2742074074074</v>
      </c>
      <c r="BN661">
        <v>499.988222222222</v>
      </c>
      <c r="BO661">
        <v>76.2923037037037</v>
      </c>
      <c r="BP661">
        <v>0.0999725444444444</v>
      </c>
      <c r="BQ661">
        <v>27.8115555555556</v>
      </c>
      <c r="BR661">
        <v>28.4573037037037</v>
      </c>
      <c r="BS661">
        <v>999.9</v>
      </c>
      <c r="BT661">
        <v>0</v>
      </c>
      <c r="BU661">
        <v>0</v>
      </c>
      <c r="BV661">
        <v>9999.59074074074</v>
      </c>
      <c r="BW661">
        <v>0</v>
      </c>
      <c r="BX661">
        <v>2345.64666666667</v>
      </c>
      <c r="BY661">
        <v>-64.6646222222222</v>
      </c>
      <c r="BZ661">
        <v>1294.23296296296</v>
      </c>
      <c r="CA661">
        <v>1356.90333333333</v>
      </c>
      <c r="CB661">
        <v>2.60145666666667</v>
      </c>
      <c r="CC661">
        <v>1327.16481481481</v>
      </c>
      <c r="CD661">
        <v>21.9170111111111</v>
      </c>
      <c r="CE661">
        <v>1.87057111111111</v>
      </c>
      <c r="CF661">
        <v>1.67209925925926</v>
      </c>
      <c r="CG661">
        <v>16.3893296296296</v>
      </c>
      <c r="CH661">
        <v>14.6397888888889</v>
      </c>
      <c r="CI661">
        <v>2000.00777777778</v>
      </c>
      <c r="CJ661">
        <v>0.980005777777778</v>
      </c>
      <c r="CK661">
        <v>0.0199944740740741</v>
      </c>
      <c r="CL661">
        <v>0</v>
      </c>
      <c r="CM661">
        <v>2.48686296296296</v>
      </c>
      <c r="CN661">
        <v>0</v>
      </c>
      <c r="CO661">
        <v>6285.59037037037</v>
      </c>
      <c r="CP661">
        <v>16705.5111111111</v>
      </c>
      <c r="CQ661">
        <v>47.3910740740741</v>
      </c>
      <c r="CR661">
        <v>49.8074074074074</v>
      </c>
      <c r="CS661">
        <v>48.3725555555555</v>
      </c>
      <c r="CT661">
        <v>47.6364814814815</v>
      </c>
      <c r="CU661">
        <v>46.819</v>
      </c>
      <c r="CV661">
        <v>1960.02259259259</v>
      </c>
      <c r="CW661">
        <v>39.9907407407407</v>
      </c>
      <c r="CX661">
        <v>0</v>
      </c>
      <c r="CY661">
        <v>1656183451.2</v>
      </c>
      <c r="CZ661">
        <v>0</v>
      </c>
      <c r="DA661">
        <v>1656181403.6</v>
      </c>
      <c r="DB661" t="s">
        <v>1498</v>
      </c>
      <c r="DC661">
        <v>1656181403.6</v>
      </c>
      <c r="DD661">
        <v>1656181398.1</v>
      </c>
      <c r="DE661">
        <v>1</v>
      </c>
      <c r="DF661">
        <v>2.342</v>
      </c>
      <c r="DG661">
        <v>0.193</v>
      </c>
      <c r="DH661">
        <v>3.724</v>
      </c>
      <c r="DI661">
        <v>0.244</v>
      </c>
      <c r="DJ661">
        <v>420</v>
      </c>
      <c r="DK661">
        <v>22</v>
      </c>
      <c r="DL661">
        <v>0.28</v>
      </c>
      <c r="DM661">
        <v>0.02</v>
      </c>
      <c r="DN661">
        <v>-64.7062975</v>
      </c>
      <c r="DO661">
        <v>-0.0242983114446187</v>
      </c>
      <c r="DP661">
        <v>0.244001101931426</v>
      </c>
      <c r="DQ661">
        <v>1</v>
      </c>
      <c r="DR661">
        <v>2.6312945</v>
      </c>
      <c r="DS661">
        <v>-0.504033771106948</v>
      </c>
      <c r="DT661">
        <v>0.0593933936961848</v>
      </c>
      <c r="DU661">
        <v>0</v>
      </c>
      <c r="DV661">
        <v>1</v>
      </c>
      <c r="DW661">
        <v>2</v>
      </c>
      <c r="DX661" t="s">
        <v>375</v>
      </c>
      <c r="DY661">
        <v>2.78695</v>
      </c>
      <c r="DZ661">
        <v>2.71645</v>
      </c>
      <c r="EA661">
        <v>0.162973</v>
      </c>
      <c r="EB661">
        <v>0.167955</v>
      </c>
      <c r="EC661">
        <v>0.0868277</v>
      </c>
      <c r="ED661">
        <v>0.0801452</v>
      </c>
      <c r="EE661">
        <v>23160.6</v>
      </c>
      <c r="EF661">
        <v>20043.8</v>
      </c>
      <c r="EG661">
        <v>24815.9</v>
      </c>
      <c r="EH661">
        <v>23503.1</v>
      </c>
      <c r="EI661">
        <v>38788.9</v>
      </c>
      <c r="EJ661">
        <v>35845.4</v>
      </c>
      <c r="EK661">
        <v>44983.4</v>
      </c>
      <c r="EL661">
        <v>42008.3</v>
      </c>
      <c r="EM661">
        <v>1.51287</v>
      </c>
      <c r="EN661">
        <v>2.04002</v>
      </c>
      <c r="EO661">
        <v>0.00090152</v>
      </c>
      <c r="EP661">
        <v>0</v>
      </c>
      <c r="EQ661">
        <v>28.4494</v>
      </c>
      <c r="ER661">
        <v>999.9</v>
      </c>
      <c r="ES661">
        <v>22.055</v>
      </c>
      <c r="ET661">
        <v>43.86</v>
      </c>
      <c r="EU661">
        <v>26.2652</v>
      </c>
      <c r="EV661">
        <v>53.5394</v>
      </c>
      <c r="EW661">
        <v>33.3333</v>
      </c>
      <c r="EX661">
        <v>2</v>
      </c>
      <c r="EY661">
        <v>0.707561</v>
      </c>
      <c r="EZ661">
        <v>6.21814</v>
      </c>
      <c r="FA661">
        <v>20.1348</v>
      </c>
      <c r="FB661">
        <v>5.23256</v>
      </c>
      <c r="FC661">
        <v>11.9947</v>
      </c>
      <c r="FD661">
        <v>4.95515</v>
      </c>
      <c r="FE661">
        <v>3.30395</v>
      </c>
      <c r="FF661">
        <v>9999</v>
      </c>
      <c r="FG661">
        <v>314.7</v>
      </c>
      <c r="FH661">
        <v>4040.4</v>
      </c>
      <c r="FI661">
        <v>9999</v>
      </c>
      <c r="FJ661">
        <v>1.86813</v>
      </c>
      <c r="FK661">
        <v>1.86392</v>
      </c>
      <c r="FL661">
        <v>1.87128</v>
      </c>
      <c r="FM661">
        <v>1.86256</v>
      </c>
      <c r="FN661">
        <v>1.86187</v>
      </c>
      <c r="FO661">
        <v>1.86814</v>
      </c>
      <c r="FP661">
        <v>1.85835</v>
      </c>
      <c r="FQ661">
        <v>1.86447</v>
      </c>
      <c r="FR661">
        <v>5</v>
      </c>
      <c r="FS661">
        <v>0</v>
      </c>
      <c r="FT661">
        <v>0</v>
      </c>
      <c r="FU661">
        <v>0</v>
      </c>
      <c r="FV661" t="s">
        <v>358</v>
      </c>
      <c r="FW661" t="s">
        <v>359</v>
      </c>
      <c r="FX661" t="s">
        <v>360</v>
      </c>
      <c r="FY661" t="s">
        <v>360</v>
      </c>
      <c r="FZ661" t="s">
        <v>360</v>
      </c>
      <c r="GA661" t="s">
        <v>360</v>
      </c>
      <c r="GB661">
        <v>0</v>
      </c>
      <c r="GC661">
        <v>100</v>
      </c>
      <c r="GD661">
        <v>100</v>
      </c>
      <c r="GE661">
        <v>5.07</v>
      </c>
      <c r="GF661">
        <v>0.2442</v>
      </c>
      <c r="GG661">
        <v>2.73719946232396</v>
      </c>
      <c r="GH661">
        <v>0.00311535208462502</v>
      </c>
      <c r="GI661">
        <v>-2.16445174003142e-06</v>
      </c>
      <c r="GJ661">
        <v>9.0383515404126e-10</v>
      </c>
      <c r="GK661">
        <v>0.244264999999999</v>
      </c>
      <c r="GL661">
        <v>0</v>
      </c>
      <c r="GM661">
        <v>0</v>
      </c>
      <c r="GN661">
        <v>0</v>
      </c>
      <c r="GO661">
        <v>18</v>
      </c>
      <c r="GP661">
        <v>2154</v>
      </c>
      <c r="GQ661">
        <v>2</v>
      </c>
      <c r="GR661">
        <v>17</v>
      </c>
      <c r="GS661">
        <v>34.1</v>
      </c>
      <c r="GT661">
        <v>34.2</v>
      </c>
      <c r="GU661">
        <v>3.39111</v>
      </c>
      <c r="GV661">
        <v>2.34497</v>
      </c>
      <c r="GW661">
        <v>1.99829</v>
      </c>
      <c r="GX661">
        <v>2.65259</v>
      </c>
      <c r="GY661">
        <v>2.09351</v>
      </c>
      <c r="GZ661">
        <v>2.43896</v>
      </c>
      <c r="HA661">
        <v>46.7969</v>
      </c>
      <c r="HB661">
        <v>13.2564</v>
      </c>
      <c r="HC661">
        <v>18</v>
      </c>
      <c r="HD661">
        <v>331.76</v>
      </c>
      <c r="HE661">
        <v>674.084</v>
      </c>
      <c r="HF661">
        <v>23.0061</v>
      </c>
      <c r="HG661">
        <v>36.3424</v>
      </c>
      <c r="HH661">
        <v>29.9985</v>
      </c>
      <c r="HI661">
        <v>36.3407</v>
      </c>
      <c r="HJ661">
        <v>36.3314</v>
      </c>
      <c r="HK661">
        <v>67.8688</v>
      </c>
      <c r="HL661">
        <v>0</v>
      </c>
      <c r="HM661">
        <v>8.43608</v>
      </c>
      <c r="HN661">
        <v>23</v>
      </c>
      <c r="HO661">
        <v>1376.15</v>
      </c>
      <c r="HP661">
        <v>22.8624</v>
      </c>
      <c r="HQ661">
        <v>95.1143</v>
      </c>
      <c r="HR661">
        <v>98.6947</v>
      </c>
    </row>
    <row r="662" spans="1:226">
      <c r="A662">
        <v>646</v>
      </c>
      <c r="B662">
        <v>1656183457</v>
      </c>
      <c r="C662">
        <v>13660.5</v>
      </c>
      <c r="D662" t="s">
        <v>1657</v>
      </c>
      <c r="E662" t="s">
        <v>1658</v>
      </c>
      <c r="F662">
        <v>5</v>
      </c>
      <c r="G662" t="s">
        <v>1497</v>
      </c>
      <c r="H662" t="s">
        <v>354</v>
      </c>
      <c r="I662">
        <v>1656183449.21429</v>
      </c>
      <c r="J662">
        <f>(K662)/1000</f>
        <v>0</v>
      </c>
      <c r="K662">
        <f>IF(BF662, AN662, AH662)</f>
        <v>0</v>
      </c>
      <c r="L662">
        <f>IF(BF662, AI662, AG662)</f>
        <v>0</v>
      </c>
      <c r="M662">
        <f>BH662 - IF(AU662&gt;1, L662*BB662*100.0/(AW662*BV662), 0)</f>
        <v>0</v>
      </c>
      <c r="N662">
        <f>((T662-J662/2)*M662-L662)/(T662+J662/2)</f>
        <v>0</v>
      </c>
      <c r="O662">
        <f>N662*(BO662+BP662)/1000.0</f>
        <v>0</v>
      </c>
      <c r="P662">
        <f>(BH662 - IF(AU662&gt;1, L662*BB662*100.0/(AW662*BV662), 0))*(BO662+BP662)/1000.0</f>
        <v>0</v>
      </c>
      <c r="Q662">
        <f>2.0/((1/S662-1/R662)+SIGN(S662)*SQRT((1/S662-1/R662)*(1/S662-1/R662) + 4*BC662/((BC662+1)*(BC662+1))*(2*1/S662*1/R662-1/R662*1/R662)))</f>
        <v>0</v>
      </c>
      <c r="R662">
        <f>IF(LEFT(BD662,1)&lt;&gt;"0",IF(LEFT(BD662,1)="1",3.0,BE662),$D$5+$E$5*(BV662*BO662/($K$5*1000))+$F$5*(BV662*BO662/($K$5*1000))*MAX(MIN(BB662,$J$5),$I$5)*MAX(MIN(BB662,$J$5),$I$5)+$G$5*MAX(MIN(BB662,$J$5),$I$5)*(BV662*BO662/($K$5*1000))+$H$5*(BV662*BO662/($K$5*1000))*(BV662*BO662/($K$5*1000)))</f>
        <v>0</v>
      </c>
      <c r="S662">
        <f>J662*(1000-(1000*0.61365*exp(17.502*W662/(240.97+W662))/(BO662+BP662)+BJ662)/2)/(1000*0.61365*exp(17.502*W662/(240.97+W662))/(BO662+BP662)-BJ662)</f>
        <v>0</v>
      </c>
      <c r="T662">
        <f>1/((BC662+1)/(Q662/1.6)+1/(R662/1.37)) + BC662/((BC662+1)/(Q662/1.6) + BC662/(R662/1.37))</f>
        <v>0</v>
      </c>
      <c r="U662">
        <f>(AX662*BA662)</f>
        <v>0</v>
      </c>
      <c r="V662">
        <f>(BQ662+(U662+2*0.95*5.67E-8*(((BQ662+$B$7)+273)^4-(BQ662+273)^4)-44100*J662)/(1.84*29.3*R662+8*0.95*5.67E-8*(BQ662+273)^3))</f>
        <v>0</v>
      </c>
      <c r="W662">
        <f>($C$7*BR662+$D$7*BS662+$E$7*V662)</f>
        <v>0</v>
      </c>
      <c r="X662">
        <f>0.61365*exp(17.502*W662/(240.97+W662))</f>
        <v>0</v>
      </c>
      <c r="Y662">
        <f>(Z662/AA662*100)</f>
        <v>0</v>
      </c>
      <c r="Z662">
        <f>BJ662*(BO662+BP662)/1000</f>
        <v>0</v>
      </c>
      <c r="AA662">
        <f>0.61365*exp(17.502*BQ662/(240.97+BQ662))</f>
        <v>0</v>
      </c>
      <c r="AB662">
        <f>(X662-BJ662*(BO662+BP662)/1000)</f>
        <v>0</v>
      </c>
      <c r="AC662">
        <f>(-J662*44100)</f>
        <v>0</v>
      </c>
      <c r="AD662">
        <f>2*29.3*R662*0.92*(BQ662-W662)</f>
        <v>0</v>
      </c>
      <c r="AE662">
        <f>2*0.95*5.67E-8*(((BQ662+$B$7)+273)^4-(W662+273)^4)</f>
        <v>0</v>
      </c>
      <c r="AF662">
        <f>U662+AE662+AC662+AD662</f>
        <v>0</v>
      </c>
      <c r="AG662">
        <f>BN662*AU662*(BI662-BH662*(1000-AU662*BK662)/(1000-AU662*BJ662))/(100*BB662)</f>
        <v>0</v>
      </c>
      <c r="AH662">
        <f>1000*BN662*AU662*(BJ662-BK662)/(100*BB662*(1000-AU662*BJ662))</f>
        <v>0</v>
      </c>
      <c r="AI662">
        <f>(AJ662 - AK662 - BO662*1E3/(8.314*(BQ662+273.15)) * AM662/BN662 * AL662) * BN662/(100*BB662) * (1000 - BK662)/1000</f>
        <v>0</v>
      </c>
      <c r="AJ662">
        <v>1387.80332278136</v>
      </c>
      <c r="AK662">
        <v>1335.06757575758</v>
      </c>
      <c r="AL662">
        <v>3.3867047969585</v>
      </c>
      <c r="AM662">
        <v>66.950256890022</v>
      </c>
      <c r="AN662">
        <f>(AP662 - AO662 + BO662*1E3/(8.314*(BQ662+273.15)) * AR662/BN662 * AQ662) * BN662/(100*BB662) * 1000/(1000 - AP662)</f>
        <v>0</v>
      </c>
      <c r="AO662">
        <v>21.9556556935356</v>
      </c>
      <c r="AP662">
        <v>24.5319475524476</v>
      </c>
      <c r="AQ662">
        <v>0.000155992894758928</v>
      </c>
      <c r="AR662">
        <v>78.8929793979058</v>
      </c>
      <c r="AS662">
        <v>96</v>
      </c>
      <c r="AT662">
        <v>19</v>
      </c>
      <c r="AU662">
        <f>IF(AS662*$H$13&gt;=AW662,1.0,(AW662/(AW662-AS662*$H$13)))</f>
        <v>0</v>
      </c>
      <c r="AV662">
        <f>(AU662-1)*100</f>
        <v>0</v>
      </c>
      <c r="AW662">
        <f>MAX(0,($B$13+$C$13*BV662)/(1+$D$13*BV662)*BO662/(BQ662+273)*$E$13)</f>
        <v>0</v>
      </c>
      <c r="AX662">
        <f>$B$11*BW662+$C$11*BX662+$F$11*CI662*(1-CL662)</f>
        <v>0</v>
      </c>
      <c r="AY662">
        <f>AX662*AZ662</f>
        <v>0</v>
      </c>
      <c r="AZ662">
        <f>($B$11*$D$9+$C$11*$D$9+$F$11*((CV662+CN662)/MAX(CV662+CN662+CW662, 0.1)*$I$9+CW662/MAX(CV662+CN662+CW662, 0.1)*$J$9))/($B$11+$C$11+$F$11)</f>
        <v>0</v>
      </c>
      <c r="BA662">
        <f>($B$11*$K$9+$C$11*$K$9+$F$11*((CV662+CN662)/MAX(CV662+CN662+CW662, 0.1)*$P$9+CW662/MAX(CV662+CN662+CW662, 0.1)*$Q$9))/($B$11+$C$11+$F$11)</f>
        <v>0</v>
      </c>
      <c r="BB662">
        <v>2.18</v>
      </c>
      <c r="BC662">
        <v>0.5</v>
      </c>
      <c r="BD662" t="s">
        <v>355</v>
      </c>
      <c r="BE662">
        <v>2</v>
      </c>
      <c r="BF662" t="b">
        <v>1</v>
      </c>
      <c r="BG662">
        <v>1656183449.21429</v>
      </c>
      <c r="BH662">
        <v>1278.17428571429</v>
      </c>
      <c r="BI662">
        <v>1342.78607142857</v>
      </c>
      <c r="BJ662">
        <v>24.5276357142857</v>
      </c>
      <c r="BK662">
        <v>21.9368821428571</v>
      </c>
      <c r="BL662">
        <v>1273.11392857143</v>
      </c>
      <c r="BM662">
        <v>24.283375</v>
      </c>
      <c r="BN662">
        <v>499.9905</v>
      </c>
      <c r="BO662">
        <v>76.2922392857143</v>
      </c>
      <c r="BP662">
        <v>0.0999797392857143</v>
      </c>
      <c r="BQ662">
        <v>27.8180285714286</v>
      </c>
      <c r="BR662">
        <v>28.4653785714286</v>
      </c>
      <c r="BS662">
        <v>999.9</v>
      </c>
      <c r="BT662">
        <v>0</v>
      </c>
      <c r="BU662">
        <v>0</v>
      </c>
      <c r="BV662">
        <v>10005.6303571429</v>
      </c>
      <c r="BW662">
        <v>0</v>
      </c>
      <c r="BX662">
        <v>2303.56535714286</v>
      </c>
      <c r="BY662">
        <v>-64.6112464285714</v>
      </c>
      <c r="BZ662">
        <v>1310.31392857143</v>
      </c>
      <c r="CA662">
        <v>1372.90357142857</v>
      </c>
      <c r="CB662">
        <v>2.59076</v>
      </c>
      <c r="CC662">
        <v>1342.78607142857</v>
      </c>
      <c r="CD662">
        <v>21.9368821428571</v>
      </c>
      <c r="CE662">
        <v>1.87126892857143</v>
      </c>
      <c r="CF662">
        <v>1.67361357142857</v>
      </c>
      <c r="CG662">
        <v>16.3951928571429</v>
      </c>
      <c r="CH662">
        <v>14.6538214285714</v>
      </c>
      <c r="CI662">
        <v>2000.02</v>
      </c>
      <c r="CJ662">
        <v>0.980007571428572</v>
      </c>
      <c r="CK662">
        <v>0.0199927428571429</v>
      </c>
      <c r="CL662">
        <v>0</v>
      </c>
      <c r="CM662">
        <v>2.51363928571429</v>
      </c>
      <c r="CN662">
        <v>0</v>
      </c>
      <c r="CO662">
        <v>6280.99928571429</v>
      </c>
      <c r="CP662">
        <v>16705.6214285714</v>
      </c>
      <c r="CQ662">
        <v>47.3705</v>
      </c>
      <c r="CR662">
        <v>49.7876428571429</v>
      </c>
      <c r="CS662">
        <v>48.34575</v>
      </c>
      <c r="CT662">
        <v>47.625</v>
      </c>
      <c r="CU662">
        <v>46.81425</v>
      </c>
      <c r="CV662">
        <v>1960.03607142857</v>
      </c>
      <c r="CW662">
        <v>39.9892857142857</v>
      </c>
      <c r="CX662">
        <v>0</v>
      </c>
      <c r="CY662">
        <v>1656183456</v>
      </c>
      <c r="CZ662">
        <v>0</v>
      </c>
      <c r="DA662">
        <v>1656181403.6</v>
      </c>
      <c r="DB662" t="s">
        <v>1498</v>
      </c>
      <c r="DC662">
        <v>1656181403.6</v>
      </c>
      <c r="DD662">
        <v>1656181398.1</v>
      </c>
      <c r="DE662">
        <v>1</v>
      </c>
      <c r="DF662">
        <v>2.342</v>
      </c>
      <c r="DG662">
        <v>0.193</v>
      </c>
      <c r="DH662">
        <v>3.724</v>
      </c>
      <c r="DI662">
        <v>0.244</v>
      </c>
      <c r="DJ662">
        <v>420</v>
      </c>
      <c r="DK662">
        <v>22</v>
      </c>
      <c r="DL662">
        <v>0.28</v>
      </c>
      <c r="DM662">
        <v>0.02</v>
      </c>
      <c r="DN662">
        <v>-64.6306275</v>
      </c>
      <c r="DO662">
        <v>0.977539587242195</v>
      </c>
      <c r="DP662">
        <v>0.286382833797262</v>
      </c>
      <c r="DQ662">
        <v>0</v>
      </c>
      <c r="DR662">
        <v>2.598154</v>
      </c>
      <c r="DS662">
        <v>-0.175458011257043</v>
      </c>
      <c r="DT662">
        <v>0.0289794188865132</v>
      </c>
      <c r="DU662">
        <v>0</v>
      </c>
      <c r="DV662">
        <v>0</v>
      </c>
      <c r="DW662">
        <v>2</v>
      </c>
      <c r="DX662" t="s">
        <v>357</v>
      </c>
      <c r="DY662">
        <v>2.78717</v>
      </c>
      <c r="DZ662">
        <v>2.71634</v>
      </c>
      <c r="EA662">
        <v>0.164271</v>
      </c>
      <c r="EB662">
        <v>0.169242</v>
      </c>
      <c r="EC662">
        <v>0.086812</v>
      </c>
      <c r="ED662">
        <v>0.0802172</v>
      </c>
      <c r="EE662">
        <v>23125.8</v>
      </c>
      <c r="EF662">
        <v>20013.6</v>
      </c>
      <c r="EG662">
        <v>24817</v>
      </c>
      <c r="EH662">
        <v>23504.1</v>
      </c>
      <c r="EI662">
        <v>38791.4</v>
      </c>
      <c r="EJ662">
        <v>35843.8</v>
      </c>
      <c r="EK662">
        <v>44985.4</v>
      </c>
      <c r="EL662">
        <v>42009.7</v>
      </c>
      <c r="EM662">
        <v>1.51335</v>
      </c>
      <c r="EN662">
        <v>2.04037</v>
      </c>
      <c r="EO662">
        <v>0.00136346</v>
      </c>
      <c r="EP662">
        <v>0</v>
      </c>
      <c r="EQ662">
        <v>28.456</v>
      </c>
      <c r="ER662">
        <v>999.9</v>
      </c>
      <c r="ES662">
        <v>22.079</v>
      </c>
      <c r="ET662">
        <v>43.86</v>
      </c>
      <c r="EU662">
        <v>26.2968</v>
      </c>
      <c r="EV662">
        <v>53.5494</v>
      </c>
      <c r="EW662">
        <v>33.2853</v>
      </c>
      <c r="EX662">
        <v>2</v>
      </c>
      <c r="EY662">
        <v>0.705998</v>
      </c>
      <c r="EZ662">
        <v>6.24468</v>
      </c>
      <c r="FA662">
        <v>20.1342</v>
      </c>
      <c r="FB662">
        <v>5.23271</v>
      </c>
      <c r="FC662">
        <v>11.9954</v>
      </c>
      <c r="FD662">
        <v>4.95525</v>
      </c>
      <c r="FE662">
        <v>3.30393</v>
      </c>
      <c r="FF662">
        <v>9999</v>
      </c>
      <c r="FG662">
        <v>314.7</v>
      </c>
      <c r="FH662">
        <v>4040.4</v>
      </c>
      <c r="FI662">
        <v>9999</v>
      </c>
      <c r="FJ662">
        <v>1.86812</v>
      </c>
      <c r="FK662">
        <v>1.86396</v>
      </c>
      <c r="FL662">
        <v>1.87127</v>
      </c>
      <c r="FM662">
        <v>1.86251</v>
      </c>
      <c r="FN662">
        <v>1.86187</v>
      </c>
      <c r="FO662">
        <v>1.86813</v>
      </c>
      <c r="FP662">
        <v>1.85836</v>
      </c>
      <c r="FQ662">
        <v>1.86447</v>
      </c>
      <c r="FR662">
        <v>5</v>
      </c>
      <c r="FS662">
        <v>0</v>
      </c>
      <c r="FT662">
        <v>0</v>
      </c>
      <c r="FU662">
        <v>0</v>
      </c>
      <c r="FV662" t="s">
        <v>358</v>
      </c>
      <c r="FW662" t="s">
        <v>359</v>
      </c>
      <c r="FX662" t="s">
        <v>360</v>
      </c>
      <c r="FY662" t="s">
        <v>360</v>
      </c>
      <c r="FZ662" t="s">
        <v>360</v>
      </c>
      <c r="GA662" t="s">
        <v>360</v>
      </c>
      <c r="GB662">
        <v>0</v>
      </c>
      <c r="GC662">
        <v>100</v>
      </c>
      <c r="GD662">
        <v>100</v>
      </c>
      <c r="GE662">
        <v>5.11</v>
      </c>
      <c r="GF662">
        <v>0.2442</v>
      </c>
      <c r="GG662">
        <v>2.73719946232396</v>
      </c>
      <c r="GH662">
        <v>0.00311535208462502</v>
      </c>
      <c r="GI662">
        <v>-2.16445174003142e-06</v>
      </c>
      <c r="GJ662">
        <v>9.0383515404126e-10</v>
      </c>
      <c r="GK662">
        <v>0.244264999999999</v>
      </c>
      <c r="GL662">
        <v>0</v>
      </c>
      <c r="GM662">
        <v>0</v>
      </c>
      <c r="GN662">
        <v>0</v>
      </c>
      <c r="GO662">
        <v>18</v>
      </c>
      <c r="GP662">
        <v>2154</v>
      </c>
      <c r="GQ662">
        <v>2</v>
      </c>
      <c r="GR662">
        <v>17</v>
      </c>
      <c r="GS662">
        <v>34.2</v>
      </c>
      <c r="GT662">
        <v>34.3</v>
      </c>
      <c r="GU662">
        <v>3.42407</v>
      </c>
      <c r="GV662">
        <v>2.32178</v>
      </c>
      <c r="GW662">
        <v>1.99829</v>
      </c>
      <c r="GX662">
        <v>2.65381</v>
      </c>
      <c r="GY662">
        <v>2.09351</v>
      </c>
      <c r="GZ662">
        <v>2.42554</v>
      </c>
      <c r="HA662">
        <v>46.7674</v>
      </c>
      <c r="HB662">
        <v>13.2564</v>
      </c>
      <c r="HC662">
        <v>18</v>
      </c>
      <c r="HD662">
        <v>331.913</v>
      </c>
      <c r="HE662">
        <v>674.206</v>
      </c>
      <c r="HF662">
        <v>23.0056</v>
      </c>
      <c r="HG662">
        <v>36.3212</v>
      </c>
      <c r="HH662">
        <v>29.9985</v>
      </c>
      <c r="HI662">
        <v>36.3221</v>
      </c>
      <c r="HJ662">
        <v>36.3137</v>
      </c>
      <c r="HK662">
        <v>68.5364</v>
      </c>
      <c r="HL662">
        <v>0</v>
      </c>
      <c r="HM662">
        <v>8.8217</v>
      </c>
      <c r="HN662">
        <v>23</v>
      </c>
      <c r="HO662">
        <v>1389.67</v>
      </c>
      <c r="HP662">
        <v>22.8624</v>
      </c>
      <c r="HQ662">
        <v>95.1187</v>
      </c>
      <c r="HR662">
        <v>98.6983</v>
      </c>
    </row>
    <row r="663" spans="1:226">
      <c r="A663">
        <v>647</v>
      </c>
      <c r="B663">
        <v>1656183462</v>
      </c>
      <c r="C663">
        <v>13665.5</v>
      </c>
      <c r="D663" t="s">
        <v>1659</v>
      </c>
      <c r="E663" t="s">
        <v>1660</v>
      </c>
      <c r="F663">
        <v>5</v>
      </c>
      <c r="G663" t="s">
        <v>1497</v>
      </c>
      <c r="H663" t="s">
        <v>354</v>
      </c>
      <c r="I663">
        <v>1656183454.5</v>
      </c>
      <c r="J663">
        <f>(K663)/1000</f>
        <v>0</v>
      </c>
      <c r="K663">
        <f>IF(BF663, AN663, AH663)</f>
        <v>0</v>
      </c>
      <c r="L663">
        <f>IF(BF663, AI663, AG663)</f>
        <v>0</v>
      </c>
      <c r="M663">
        <f>BH663 - IF(AU663&gt;1, L663*BB663*100.0/(AW663*BV663), 0)</f>
        <v>0</v>
      </c>
      <c r="N663">
        <f>((T663-J663/2)*M663-L663)/(T663+J663/2)</f>
        <v>0</v>
      </c>
      <c r="O663">
        <f>N663*(BO663+BP663)/1000.0</f>
        <v>0</v>
      </c>
      <c r="P663">
        <f>(BH663 - IF(AU663&gt;1, L663*BB663*100.0/(AW663*BV663), 0))*(BO663+BP663)/1000.0</f>
        <v>0</v>
      </c>
      <c r="Q663">
        <f>2.0/((1/S663-1/R663)+SIGN(S663)*SQRT((1/S663-1/R663)*(1/S663-1/R663) + 4*BC663/((BC663+1)*(BC663+1))*(2*1/S663*1/R663-1/R663*1/R663)))</f>
        <v>0</v>
      </c>
      <c r="R663">
        <f>IF(LEFT(BD663,1)&lt;&gt;"0",IF(LEFT(BD663,1)="1",3.0,BE663),$D$5+$E$5*(BV663*BO663/($K$5*1000))+$F$5*(BV663*BO663/($K$5*1000))*MAX(MIN(BB663,$J$5),$I$5)*MAX(MIN(BB663,$J$5),$I$5)+$G$5*MAX(MIN(BB663,$J$5),$I$5)*(BV663*BO663/($K$5*1000))+$H$5*(BV663*BO663/($K$5*1000))*(BV663*BO663/($K$5*1000)))</f>
        <v>0</v>
      </c>
      <c r="S663">
        <f>J663*(1000-(1000*0.61365*exp(17.502*W663/(240.97+W663))/(BO663+BP663)+BJ663)/2)/(1000*0.61365*exp(17.502*W663/(240.97+W663))/(BO663+BP663)-BJ663)</f>
        <v>0</v>
      </c>
      <c r="T663">
        <f>1/((BC663+1)/(Q663/1.6)+1/(R663/1.37)) + BC663/((BC663+1)/(Q663/1.6) + BC663/(R663/1.37))</f>
        <v>0</v>
      </c>
      <c r="U663">
        <f>(AX663*BA663)</f>
        <v>0</v>
      </c>
      <c r="V663">
        <f>(BQ663+(U663+2*0.95*5.67E-8*(((BQ663+$B$7)+273)^4-(BQ663+273)^4)-44100*J663)/(1.84*29.3*R663+8*0.95*5.67E-8*(BQ663+273)^3))</f>
        <v>0</v>
      </c>
      <c r="W663">
        <f>($C$7*BR663+$D$7*BS663+$E$7*V663)</f>
        <v>0</v>
      </c>
      <c r="X663">
        <f>0.61365*exp(17.502*W663/(240.97+W663))</f>
        <v>0</v>
      </c>
      <c r="Y663">
        <f>(Z663/AA663*100)</f>
        <v>0</v>
      </c>
      <c r="Z663">
        <f>BJ663*(BO663+BP663)/1000</f>
        <v>0</v>
      </c>
      <c r="AA663">
        <f>0.61365*exp(17.502*BQ663/(240.97+BQ663))</f>
        <v>0</v>
      </c>
      <c r="AB663">
        <f>(X663-BJ663*(BO663+BP663)/1000)</f>
        <v>0</v>
      </c>
      <c r="AC663">
        <f>(-J663*44100)</f>
        <v>0</v>
      </c>
      <c r="AD663">
        <f>2*29.3*R663*0.92*(BQ663-W663)</f>
        <v>0</v>
      </c>
      <c r="AE663">
        <f>2*0.95*5.67E-8*(((BQ663+$B$7)+273)^4-(W663+273)^4)</f>
        <v>0</v>
      </c>
      <c r="AF663">
        <f>U663+AE663+AC663+AD663</f>
        <v>0</v>
      </c>
      <c r="AG663">
        <f>BN663*AU663*(BI663-BH663*(1000-AU663*BK663)/(1000-AU663*BJ663))/(100*BB663)</f>
        <v>0</v>
      </c>
      <c r="AH663">
        <f>1000*BN663*AU663*(BJ663-BK663)/(100*BB663*(1000-AU663*BJ663))</f>
        <v>0</v>
      </c>
      <c r="AI663">
        <f>(AJ663 - AK663 - BO663*1E3/(8.314*(BQ663+273.15)) * AM663/BN663 * AL663) * BN663/(100*BB663) * (1000 - BK663)/1000</f>
        <v>0</v>
      </c>
      <c r="AJ663">
        <v>1404.89910588969</v>
      </c>
      <c r="AK663">
        <v>1352.04618181818</v>
      </c>
      <c r="AL663">
        <v>3.39840714199375</v>
      </c>
      <c r="AM663">
        <v>66.950256890022</v>
      </c>
      <c r="AN663">
        <f>(AP663 - AO663 + BO663*1E3/(8.314*(BQ663+273.15)) * AR663/BN663 * AQ663) * BN663/(100*BB663) * 1000/(1000 - AP663)</f>
        <v>0</v>
      </c>
      <c r="AO663">
        <v>22.0205276227366</v>
      </c>
      <c r="AP663">
        <v>24.5372524475525</v>
      </c>
      <c r="AQ663">
        <v>-0.000479724134324375</v>
      </c>
      <c r="AR663">
        <v>78.8929793979058</v>
      </c>
      <c r="AS663">
        <v>96</v>
      </c>
      <c r="AT663">
        <v>19</v>
      </c>
      <c r="AU663">
        <f>IF(AS663*$H$13&gt;=AW663,1.0,(AW663/(AW663-AS663*$H$13)))</f>
        <v>0</v>
      </c>
      <c r="AV663">
        <f>(AU663-1)*100</f>
        <v>0</v>
      </c>
      <c r="AW663">
        <f>MAX(0,($B$13+$C$13*BV663)/(1+$D$13*BV663)*BO663/(BQ663+273)*$E$13)</f>
        <v>0</v>
      </c>
      <c r="AX663">
        <f>$B$11*BW663+$C$11*BX663+$F$11*CI663*(1-CL663)</f>
        <v>0</v>
      </c>
      <c r="AY663">
        <f>AX663*AZ663</f>
        <v>0</v>
      </c>
      <c r="AZ663">
        <f>($B$11*$D$9+$C$11*$D$9+$F$11*((CV663+CN663)/MAX(CV663+CN663+CW663, 0.1)*$I$9+CW663/MAX(CV663+CN663+CW663, 0.1)*$J$9))/($B$11+$C$11+$F$11)</f>
        <v>0</v>
      </c>
      <c r="BA663">
        <f>($B$11*$K$9+$C$11*$K$9+$F$11*((CV663+CN663)/MAX(CV663+CN663+CW663, 0.1)*$P$9+CW663/MAX(CV663+CN663+CW663, 0.1)*$Q$9))/($B$11+$C$11+$F$11)</f>
        <v>0</v>
      </c>
      <c r="BB663">
        <v>2.18</v>
      </c>
      <c r="BC663">
        <v>0.5</v>
      </c>
      <c r="BD663" t="s">
        <v>355</v>
      </c>
      <c r="BE663">
        <v>2</v>
      </c>
      <c r="BF663" t="b">
        <v>1</v>
      </c>
      <c r="BG663">
        <v>1656183454.5</v>
      </c>
      <c r="BH663">
        <v>1295.73111111111</v>
      </c>
      <c r="BI663">
        <v>1360.24333333333</v>
      </c>
      <c r="BJ663">
        <v>24.5320222222222</v>
      </c>
      <c r="BK663">
        <v>21.990837037037</v>
      </c>
      <c r="BL663">
        <v>1290.63592592593</v>
      </c>
      <c r="BM663">
        <v>24.2877740740741</v>
      </c>
      <c r="BN663">
        <v>499.988148148148</v>
      </c>
      <c r="BO663">
        <v>76.2919555555555</v>
      </c>
      <c r="BP663">
        <v>0.0999741666666667</v>
      </c>
      <c r="BQ663">
        <v>27.8246962962963</v>
      </c>
      <c r="BR663">
        <v>28.4726925925926</v>
      </c>
      <c r="BS663">
        <v>999.9</v>
      </c>
      <c r="BT663">
        <v>0</v>
      </c>
      <c r="BU663">
        <v>0</v>
      </c>
      <c r="BV663">
        <v>10002.902962963</v>
      </c>
      <c r="BW663">
        <v>0</v>
      </c>
      <c r="BX663">
        <v>2244.92481481481</v>
      </c>
      <c r="BY663">
        <v>-64.5124444444444</v>
      </c>
      <c r="BZ663">
        <v>1328.31740740741</v>
      </c>
      <c r="CA663">
        <v>1390.82925925926</v>
      </c>
      <c r="CB663">
        <v>2.54119148148148</v>
      </c>
      <c r="CC663">
        <v>1360.24333333333</v>
      </c>
      <c r="CD663">
        <v>21.990837037037</v>
      </c>
      <c r="CE663">
        <v>1.87159666666667</v>
      </c>
      <c r="CF663">
        <v>1.67772333333333</v>
      </c>
      <c r="CG663">
        <v>16.3979407407407</v>
      </c>
      <c r="CH663">
        <v>14.6918222222222</v>
      </c>
      <c r="CI663">
        <v>2000.02222222222</v>
      </c>
      <c r="CJ663">
        <v>0.980007111111111</v>
      </c>
      <c r="CK663">
        <v>0.0199932185185185</v>
      </c>
      <c r="CL663">
        <v>0</v>
      </c>
      <c r="CM663">
        <v>2.49285185185185</v>
      </c>
      <c r="CN663">
        <v>0</v>
      </c>
      <c r="CO663">
        <v>6276.01074074074</v>
      </c>
      <c r="CP663">
        <v>16705.6333333333</v>
      </c>
      <c r="CQ663">
        <v>47.354</v>
      </c>
      <c r="CR663">
        <v>49.7660740740741</v>
      </c>
      <c r="CS663">
        <v>48.3236666666667</v>
      </c>
      <c r="CT663">
        <v>47.6156666666666</v>
      </c>
      <c r="CU663">
        <v>46.8028148148148</v>
      </c>
      <c r="CV663">
        <v>1960.03481481481</v>
      </c>
      <c r="CW663">
        <v>39.99</v>
      </c>
      <c r="CX663">
        <v>0</v>
      </c>
      <c r="CY663">
        <v>1656183461.4</v>
      </c>
      <c r="CZ663">
        <v>0</v>
      </c>
      <c r="DA663">
        <v>1656181403.6</v>
      </c>
      <c r="DB663" t="s">
        <v>1498</v>
      </c>
      <c r="DC663">
        <v>1656181403.6</v>
      </c>
      <c r="DD663">
        <v>1656181398.1</v>
      </c>
      <c r="DE663">
        <v>1</v>
      </c>
      <c r="DF663">
        <v>2.342</v>
      </c>
      <c r="DG663">
        <v>0.193</v>
      </c>
      <c r="DH663">
        <v>3.724</v>
      </c>
      <c r="DI663">
        <v>0.244</v>
      </c>
      <c r="DJ663">
        <v>420</v>
      </c>
      <c r="DK663">
        <v>22</v>
      </c>
      <c r="DL663">
        <v>0.28</v>
      </c>
      <c r="DM663">
        <v>0.02</v>
      </c>
      <c r="DN663">
        <v>-64.59763</v>
      </c>
      <c r="DO663">
        <v>0.897741838649151</v>
      </c>
      <c r="DP663">
        <v>0.272026945540328</v>
      </c>
      <c r="DQ663">
        <v>0</v>
      </c>
      <c r="DR663">
        <v>2.56439225</v>
      </c>
      <c r="DS663">
        <v>-0.476272457786123</v>
      </c>
      <c r="DT663">
        <v>0.0532446201267086</v>
      </c>
      <c r="DU663">
        <v>0</v>
      </c>
      <c r="DV663">
        <v>0</v>
      </c>
      <c r="DW663">
        <v>2</v>
      </c>
      <c r="DX663" t="s">
        <v>357</v>
      </c>
      <c r="DY663">
        <v>2.78746</v>
      </c>
      <c r="DZ663">
        <v>2.71657</v>
      </c>
      <c r="EA663">
        <v>0.165569</v>
      </c>
      <c r="EB663">
        <v>0.170508</v>
      </c>
      <c r="EC663">
        <v>0.0868369</v>
      </c>
      <c r="ED663">
        <v>0.080426</v>
      </c>
      <c r="EE663">
        <v>23091.3</v>
      </c>
      <c r="EF663">
        <v>19984</v>
      </c>
      <c r="EG663">
        <v>24818.6</v>
      </c>
      <c r="EH663">
        <v>23505.1</v>
      </c>
      <c r="EI663">
        <v>38792.2</v>
      </c>
      <c r="EJ663">
        <v>35837.2</v>
      </c>
      <c r="EK663">
        <v>44987.6</v>
      </c>
      <c r="EL663">
        <v>42011.4</v>
      </c>
      <c r="EM663">
        <v>1.5131</v>
      </c>
      <c r="EN663">
        <v>2.04065</v>
      </c>
      <c r="EO663">
        <v>0.000663102</v>
      </c>
      <c r="EP663">
        <v>0</v>
      </c>
      <c r="EQ663">
        <v>28.4625</v>
      </c>
      <c r="ER663">
        <v>999.9</v>
      </c>
      <c r="ES663">
        <v>22.104</v>
      </c>
      <c r="ET663">
        <v>43.85</v>
      </c>
      <c r="EU663">
        <v>26.3105</v>
      </c>
      <c r="EV663">
        <v>53.4994</v>
      </c>
      <c r="EW663">
        <v>33.3333</v>
      </c>
      <c r="EX663">
        <v>2</v>
      </c>
      <c r="EY663">
        <v>0.704456</v>
      </c>
      <c r="EZ663">
        <v>6.26717</v>
      </c>
      <c r="FA663">
        <v>20.1335</v>
      </c>
      <c r="FB663">
        <v>5.23226</v>
      </c>
      <c r="FC663">
        <v>11.9944</v>
      </c>
      <c r="FD663">
        <v>4.95525</v>
      </c>
      <c r="FE663">
        <v>3.30393</v>
      </c>
      <c r="FF663">
        <v>9999</v>
      </c>
      <c r="FG663">
        <v>314.7</v>
      </c>
      <c r="FH663">
        <v>4040.7</v>
      </c>
      <c r="FI663">
        <v>9999</v>
      </c>
      <c r="FJ663">
        <v>1.86813</v>
      </c>
      <c r="FK663">
        <v>1.86395</v>
      </c>
      <c r="FL663">
        <v>1.87128</v>
      </c>
      <c r="FM663">
        <v>1.8625</v>
      </c>
      <c r="FN663">
        <v>1.86187</v>
      </c>
      <c r="FO663">
        <v>1.86814</v>
      </c>
      <c r="FP663">
        <v>1.85834</v>
      </c>
      <c r="FQ663">
        <v>1.86447</v>
      </c>
      <c r="FR663">
        <v>5</v>
      </c>
      <c r="FS663">
        <v>0</v>
      </c>
      <c r="FT663">
        <v>0</v>
      </c>
      <c r="FU663">
        <v>0</v>
      </c>
      <c r="FV663" t="s">
        <v>358</v>
      </c>
      <c r="FW663" t="s">
        <v>359</v>
      </c>
      <c r="FX663" t="s">
        <v>360</v>
      </c>
      <c r="FY663" t="s">
        <v>360</v>
      </c>
      <c r="FZ663" t="s">
        <v>360</v>
      </c>
      <c r="GA663" t="s">
        <v>360</v>
      </c>
      <c r="GB663">
        <v>0</v>
      </c>
      <c r="GC663">
        <v>100</v>
      </c>
      <c r="GD663">
        <v>100</v>
      </c>
      <c r="GE663">
        <v>5.15</v>
      </c>
      <c r="GF663">
        <v>0.2443</v>
      </c>
      <c r="GG663">
        <v>2.73719946232396</v>
      </c>
      <c r="GH663">
        <v>0.00311535208462502</v>
      </c>
      <c r="GI663">
        <v>-2.16445174003142e-06</v>
      </c>
      <c r="GJ663">
        <v>9.0383515404126e-10</v>
      </c>
      <c r="GK663">
        <v>0.244264999999999</v>
      </c>
      <c r="GL663">
        <v>0</v>
      </c>
      <c r="GM663">
        <v>0</v>
      </c>
      <c r="GN663">
        <v>0</v>
      </c>
      <c r="GO663">
        <v>18</v>
      </c>
      <c r="GP663">
        <v>2154</v>
      </c>
      <c r="GQ663">
        <v>2</v>
      </c>
      <c r="GR663">
        <v>17</v>
      </c>
      <c r="GS663">
        <v>34.3</v>
      </c>
      <c r="GT663">
        <v>34.4</v>
      </c>
      <c r="GU663">
        <v>3.45459</v>
      </c>
      <c r="GV663">
        <v>2.33398</v>
      </c>
      <c r="GW663">
        <v>1.99829</v>
      </c>
      <c r="GX663">
        <v>2.65381</v>
      </c>
      <c r="GY663">
        <v>2.09351</v>
      </c>
      <c r="GZ663">
        <v>2.43896</v>
      </c>
      <c r="HA663">
        <v>46.7674</v>
      </c>
      <c r="HB663">
        <v>13.2477</v>
      </c>
      <c r="HC663">
        <v>18</v>
      </c>
      <c r="HD663">
        <v>331.709</v>
      </c>
      <c r="HE663">
        <v>674.249</v>
      </c>
      <c r="HF663">
        <v>23.0051</v>
      </c>
      <c r="HG663">
        <v>36.3018</v>
      </c>
      <c r="HH663">
        <v>29.9985</v>
      </c>
      <c r="HI663">
        <v>36.3044</v>
      </c>
      <c r="HJ663">
        <v>36.2949</v>
      </c>
      <c r="HK663">
        <v>69.1343</v>
      </c>
      <c r="HL663">
        <v>0</v>
      </c>
      <c r="HM663">
        <v>8.8217</v>
      </c>
      <c r="HN663">
        <v>23</v>
      </c>
      <c r="HO663">
        <v>1409.81</v>
      </c>
      <c r="HP663">
        <v>22.8624</v>
      </c>
      <c r="HQ663">
        <v>95.1237</v>
      </c>
      <c r="HR663">
        <v>98.7025</v>
      </c>
    </row>
    <row r="664" spans="1:226">
      <c r="A664">
        <v>648</v>
      </c>
      <c r="B664">
        <v>1656183467</v>
      </c>
      <c r="C664">
        <v>13670.5</v>
      </c>
      <c r="D664" t="s">
        <v>1661</v>
      </c>
      <c r="E664" t="s">
        <v>1662</v>
      </c>
      <c r="F664">
        <v>5</v>
      </c>
      <c r="G664" t="s">
        <v>1497</v>
      </c>
      <c r="H664" t="s">
        <v>354</v>
      </c>
      <c r="I664">
        <v>1656183459.21429</v>
      </c>
      <c r="J664">
        <f>(K664)/1000</f>
        <v>0</v>
      </c>
      <c r="K664">
        <f>IF(BF664, AN664, AH664)</f>
        <v>0</v>
      </c>
      <c r="L664">
        <f>IF(BF664, AI664, AG664)</f>
        <v>0</v>
      </c>
      <c r="M664">
        <f>BH664 - IF(AU664&gt;1, L664*BB664*100.0/(AW664*BV664), 0)</f>
        <v>0</v>
      </c>
      <c r="N664">
        <f>((T664-J664/2)*M664-L664)/(T664+J664/2)</f>
        <v>0</v>
      </c>
      <c r="O664">
        <f>N664*(BO664+BP664)/1000.0</f>
        <v>0</v>
      </c>
      <c r="P664">
        <f>(BH664 - IF(AU664&gt;1, L664*BB664*100.0/(AW664*BV664), 0))*(BO664+BP664)/1000.0</f>
        <v>0</v>
      </c>
      <c r="Q664">
        <f>2.0/((1/S664-1/R664)+SIGN(S664)*SQRT((1/S664-1/R664)*(1/S664-1/R664) + 4*BC664/((BC664+1)*(BC664+1))*(2*1/S664*1/R664-1/R664*1/R664)))</f>
        <v>0</v>
      </c>
      <c r="R664">
        <f>IF(LEFT(BD664,1)&lt;&gt;"0",IF(LEFT(BD664,1)="1",3.0,BE664),$D$5+$E$5*(BV664*BO664/($K$5*1000))+$F$5*(BV664*BO664/($K$5*1000))*MAX(MIN(BB664,$J$5),$I$5)*MAX(MIN(BB664,$J$5),$I$5)+$G$5*MAX(MIN(BB664,$J$5),$I$5)*(BV664*BO664/($K$5*1000))+$H$5*(BV664*BO664/($K$5*1000))*(BV664*BO664/($K$5*1000)))</f>
        <v>0</v>
      </c>
      <c r="S664">
        <f>J664*(1000-(1000*0.61365*exp(17.502*W664/(240.97+W664))/(BO664+BP664)+BJ664)/2)/(1000*0.61365*exp(17.502*W664/(240.97+W664))/(BO664+BP664)-BJ664)</f>
        <v>0</v>
      </c>
      <c r="T664">
        <f>1/((BC664+1)/(Q664/1.6)+1/(R664/1.37)) + BC664/((BC664+1)/(Q664/1.6) + BC664/(R664/1.37))</f>
        <v>0</v>
      </c>
      <c r="U664">
        <f>(AX664*BA664)</f>
        <v>0</v>
      </c>
      <c r="V664">
        <f>(BQ664+(U664+2*0.95*5.67E-8*(((BQ664+$B$7)+273)^4-(BQ664+273)^4)-44100*J664)/(1.84*29.3*R664+8*0.95*5.67E-8*(BQ664+273)^3))</f>
        <v>0</v>
      </c>
      <c r="W664">
        <f>($C$7*BR664+$D$7*BS664+$E$7*V664)</f>
        <v>0</v>
      </c>
      <c r="X664">
        <f>0.61365*exp(17.502*W664/(240.97+W664))</f>
        <v>0</v>
      </c>
      <c r="Y664">
        <f>(Z664/AA664*100)</f>
        <v>0</v>
      </c>
      <c r="Z664">
        <f>BJ664*(BO664+BP664)/1000</f>
        <v>0</v>
      </c>
      <c r="AA664">
        <f>0.61365*exp(17.502*BQ664/(240.97+BQ664))</f>
        <v>0</v>
      </c>
      <c r="AB664">
        <f>(X664-BJ664*(BO664+BP664)/1000)</f>
        <v>0</v>
      </c>
      <c r="AC664">
        <f>(-J664*44100)</f>
        <v>0</v>
      </c>
      <c r="AD664">
        <f>2*29.3*R664*0.92*(BQ664-W664)</f>
        <v>0</v>
      </c>
      <c r="AE664">
        <f>2*0.95*5.67E-8*(((BQ664+$B$7)+273)^4-(W664+273)^4)</f>
        <v>0</v>
      </c>
      <c r="AF664">
        <f>U664+AE664+AC664+AD664</f>
        <v>0</v>
      </c>
      <c r="AG664">
        <f>BN664*AU664*(BI664-BH664*(1000-AU664*BK664)/(1000-AU664*BJ664))/(100*BB664)</f>
        <v>0</v>
      </c>
      <c r="AH664">
        <f>1000*BN664*AU664*(BJ664-BK664)/(100*BB664*(1000-AU664*BJ664))</f>
        <v>0</v>
      </c>
      <c r="AI664">
        <f>(AJ664 - AK664 - BO664*1E3/(8.314*(BQ664+273.15)) * AM664/BN664 * AL664) * BN664/(100*BB664) * (1000 - BK664)/1000</f>
        <v>0</v>
      </c>
      <c r="AJ664">
        <v>1422.21127787149</v>
      </c>
      <c r="AK664">
        <v>1369.02187878788</v>
      </c>
      <c r="AL664">
        <v>3.39019307178226</v>
      </c>
      <c r="AM664">
        <v>66.950256890022</v>
      </c>
      <c r="AN664">
        <f>(AP664 - AO664 + BO664*1E3/(8.314*(BQ664+273.15)) * AR664/BN664 * AQ664) * BN664/(100*BB664) * 1000/(1000 - AP664)</f>
        <v>0</v>
      </c>
      <c r="AO664">
        <v>22.0646523478819</v>
      </c>
      <c r="AP664">
        <v>24.543093006993</v>
      </c>
      <c r="AQ664">
        <v>0.00280850199959499</v>
      </c>
      <c r="AR664">
        <v>78.8929793979058</v>
      </c>
      <c r="AS664">
        <v>96</v>
      </c>
      <c r="AT664">
        <v>19</v>
      </c>
      <c r="AU664">
        <f>IF(AS664*$H$13&gt;=AW664,1.0,(AW664/(AW664-AS664*$H$13)))</f>
        <v>0</v>
      </c>
      <c r="AV664">
        <f>(AU664-1)*100</f>
        <v>0</v>
      </c>
      <c r="AW664">
        <f>MAX(0,($B$13+$C$13*BV664)/(1+$D$13*BV664)*BO664/(BQ664+273)*$E$13)</f>
        <v>0</v>
      </c>
      <c r="AX664">
        <f>$B$11*BW664+$C$11*BX664+$F$11*CI664*(1-CL664)</f>
        <v>0</v>
      </c>
      <c r="AY664">
        <f>AX664*AZ664</f>
        <v>0</v>
      </c>
      <c r="AZ664">
        <f>($B$11*$D$9+$C$11*$D$9+$F$11*((CV664+CN664)/MAX(CV664+CN664+CW664, 0.1)*$I$9+CW664/MAX(CV664+CN664+CW664, 0.1)*$J$9))/($B$11+$C$11+$F$11)</f>
        <v>0</v>
      </c>
      <c r="BA664">
        <f>($B$11*$K$9+$C$11*$K$9+$F$11*((CV664+CN664)/MAX(CV664+CN664+CW664, 0.1)*$P$9+CW664/MAX(CV664+CN664+CW664, 0.1)*$Q$9))/($B$11+$C$11+$F$11)</f>
        <v>0</v>
      </c>
      <c r="BB664">
        <v>2.18</v>
      </c>
      <c r="BC664">
        <v>0.5</v>
      </c>
      <c r="BD664" t="s">
        <v>355</v>
      </c>
      <c r="BE664">
        <v>2</v>
      </c>
      <c r="BF664" t="b">
        <v>1</v>
      </c>
      <c r="BG664">
        <v>1656183459.21429</v>
      </c>
      <c r="BH664">
        <v>1311.29714285714</v>
      </c>
      <c r="BI664">
        <v>1375.92464285714</v>
      </c>
      <c r="BJ664">
        <v>24.5374321428571</v>
      </c>
      <c r="BK664">
        <v>22.0189857142857</v>
      </c>
      <c r="BL664">
        <v>1306.17035714286</v>
      </c>
      <c r="BM664">
        <v>24.293175</v>
      </c>
      <c r="BN664">
        <v>500.008071428571</v>
      </c>
      <c r="BO664">
        <v>76.2918785714286</v>
      </c>
      <c r="BP664">
        <v>0.100011582142857</v>
      </c>
      <c r="BQ664">
        <v>27.8290571428571</v>
      </c>
      <c r="BR664">
        <v>28.4730392857143</v>
      </c>
      <c r="BS664">
        <v>999.9</v>
      </c>
      <c r="BT664">
        <v>0</v>
      </c>
      <c r="BU664">
        <v>0</v>
      </c>
      <c r="BV664">
        <v>9997.95142857143</v>
      </c>
      <c r="BW664">
        <v>0</v>
      </c>
      <c r="BX664">
        <v>2279.92107142857</v>
      </c>
      <c r="BY664">
        <v>-64.6272928571428</v>
      </c>
      <c r="BZ664">
        <v>1344.28214285714</v>
      </c>
      <c r="CA664">
        <v>1406.90392857143</v>
      </c>
      <c r="CB664">
        <v>2.518445</v>
      </c>
      <c r="CC664">
        <v>1375.92464285714</v>
      </c>
      <c r="CD664">
        <v>22.0189857142857</v>
      </c>
      <c r="CE664">
        <v>1.87200642857143</v>
      </c>
      <c r="CF664">
        <v>1.67986928571429</v>
      </c>
      <c r="CG664">
        <v>16.4013857142857</v>
      </c>
      <c r="CH664">
        <v>14.711625</v>
      </c>
      <c r="CI664">
        <v>2000.03821428571</v>
      </c>
      <c r="CJ664">
        <v>0.980007035714286</v>
      </c>
      <c r="CK664">
        <v>0.0199932964285714</v>
      </c>
      <c r="CL664">
        <v>0</v>
      </c>
      <c r="CM664">
        <v>2.54284642857143</v>
      </c>
      <c r="CN664">
        <v>0</v>
      </c>
      <c r="CO664">
        <v>6281.04821428571</v>
      </c>
      <c r="CP664">
        <v>16705.7714285714</v>
      </c>
      <c r="CQ664">
        <v>47.3345</v>
      </c>
      <c r="CR664">
        <v>49.7522142857143</v>
      </c>
      <c r="CS664">
        <v>48.2920714285714</v>
      </c>
      <c r="CT664">
        <v>47.598</v>
      </c>
      <c r="CU664">
        <v>46.7832142857143</v>
      </c>
      <c r="CV664">
        <v>1960.04821428571</v>
      </c>
      <c r="CW664">
        <v>39.99</v>
      </c>
      <c r="CX664">
        <v>0</v>
      </c>
      <c r="CY664">
        <v>1656183466.2</v>
      </c>
      <c r="CZ664">
        <v>0</v>
      </c>
      <c r="DA664">
        <v>1656181403.6</v>
      </c>
      <c r="DB664" t="s">
        <v>1498</v>
      </c>
      <c r="DC664">
        <v>1656181403.6</v>
      </c>
      <c r="DD664">
        <v>1656181398.1</v>
      </c>
      <c r="DE664">
        <v>1</v>
      </c>
      <c r="DF664">
        <v>2.342</v>
      </c>
      <c r="DG664">
        <v>0.193</v>
      </c>
      <c r="DH664">
        <v>3.724</v>
      </c>
      <c r="DI664">
        <v>0.244</v>
      </c>
      <c r="DJ664">
        <v>420</v>
      </c>
      <c r="DK664">
        <v>22</v>
      </c>
      <c r="DL664">
        <v>0.28</v>
      </c>
      <c r="DM664">
        <v>0.02</v>
      </c>
      <c r="DN664">
        <v>-64.6124725</v>
      </c>
      <c r="DO664">
        <v>-0.295824765478354</v>
      </c>
      <c r="DP664">
        <v>0.247102796410219</v>
      </c>
      <c r="DQ664">
        <v>0</v>
      </c>
      <c r="DR664">
        <v>2.533702</v>
      </c>
      <c r="DS664">
        <v>-0.39329876172608</v>
      </c>
      <c r="DT664">
        <v>0.0464962756142898</v>
      </c>
      <c r="DU664">
        <v>0</v>
      </c>
      <c r="DV664">
        <v>0</v>
      </c>
      <c r="DW664">
        <v>2</v>
      </c>
      <c r="DX664" t="s">
        <v>357</v>
      </c>
      <c r="DY664">
        <v>2.78763</v>
      </c>
      <c r="DZ664">
        <v>2.71644</v>
      </c>
      <c r="EA664">
        <v>0.166857</v>
      </c>
      <c r="EB664">
        <v>0.171787</v>
      </c>
      <c r="EC664">
        <v>0.0868461</v>
      </c>
      <c r="ED664">
        <v>0.0803806</v>
      </c>
      <c r="EE664">
        <v>23057</v>
      </c>
      <c r="EF664">
        <v>19953.9</v>
      </c>
      <c r="EG664">
        <v>24820</v>
      </c>
      <c r="EH664">
        <v>23506</v>
      </c>
      <c r="EI664">
        <v>38793.6</v>
      </c>
      <c r="EJ664">
        <v>35840.3</v>
      </c>
      <c r="EK664">
        <v>44989.7</v>
      </c>
      <c r="EL664">
        <v>42012.8</v>
      </c>
      <c r="EM664">
        <v>1.51395</v>
      </c>
      <c r="EN664">
        <v>2.04093</v>
      </c>
      <c r="EO664">
        <v>0.000629574</v>
      </c>
      <c r="EP664">
        <v>0</v>
      </c>
      <c r="EQ664">
        <v>28.4688</v>
      </c>
      <c r="ER664">
        <v>999.9</v>
      </c>
      <c r="ES664">
        <v>22.128</v>
      </c>
      <c r="ET664">
        <v>43.86</v>
      </c>
      <c r="EU664">
        <v>26.355</v>
      </c>
      <c r="EV664">
        <v>53.7494</v>
      </c>
      <c r="EW664">
        <v>33.2252</v>
      </c>
      <c r="EX664">
        <v>2</v>
      </c>
      <c r="EY664">
        <v>0.702899</v>
      </c>
      <c r="EZ664">
        <v>6.286</v>
      </c>
      <c r="FA664">
        <v>20.1328</v>
      </c>
      <c r="FB664">
        <v>5.23122</v>
      </c>
      <c r="FC664">
        <v>11.9948</v>
      </c>
      <c r="FD664">
        <v>4.95525</v>
      </c>
      <c r="FE664">
        <v>3.30395</v>
      </c>
      <c r="FF664">
        <v>9999</v>
      </c>
      <c r="FG664">
        <v>314.7</v>
      </c>
      <c r="FH664">
        <v>4040.7</v>
      </c>
      <c r="FI664">
        <v>9999</v>
      </c>
      <c r="FJ664">
        <v>1.86813</v>
      </c>
      <c r="FK664">
        <v>1.86393</v>
      </c>
      <c r="FL664">
        <v>1.87128</v>
      </c>
      <c r="FM664">
        <v>1.86249</v>
      </c>
      <c r="FN664">
        <v>1.86187</v>
      </c>
      <c r="FO664">
        <v>1.86814</v>
      </c>
      <c r="FP664">
        <v>1.85832</v>
      </c>
      <c r="FQ664">
        <v>1.86447</v>
      </c>
      <c r="FR664">
        <v>5</v>
      </c>
      <c r="FS664">
        <v>0</v>
      </c>
      <c r="FT664">
        <v>0</v>
      </c>
      <c r="FU664">
        <v>0</v>
      </c>
      <c r="FV664" t="s">
        <v>358</v>
      </c>
      <c r="FW664" t="s">
        <v>359</v>
      </c>
      <c r="FX664" t="s">
        <v>360</v>
      </c>
      <c r="FY664" t="s">
        <v>360</v>
      </c>
      <c r="FZ664" t="s">
        <v>360</v>
      </c>
      <c r="GA664" t="s">
        <v>360</v>
      </c>
      <c r="GB664">
        <v>0</v>
      </c>
      <c r="GC664">
        <v>100</v>
      </c>
      <c r="GD664">
        <v>100</v>
      </c>
      <c r="GE664">
        <v>5.18</v>
      </c>
      <c r="GF664">
        <v>0.2443</v>
      </c>
      <c r="GG664">
        <v>2.73719946232396</v>
      </c>
      <c r="GH664">
        <v>0.00311535208462502</v>
      </c>
      <c r="GI664">
        <v>-2.16445174003142e-06</v>
      </c>
      <c r="GJ664">
        <v>9.0383515404126e-10</v>
      </c>
      <c r="GK664">
        <v>0.244264999999999</v>
      </c>
      <c r="GL664">
        <v>0</v>
      </c>
      <c r="GM664">
        <v>0</v>
      </c>
      <c r="GN664">
        <v>0</v>
      </c>
      <c r="GO664">
        <v>18</v>
      </c>
      <c r="GP664">
        <v>2154</v>
      </c>
      <c r="GQ664">
        <v>2</v>
      </c>
      <c r="GR664">
        <v>17</v>
      </c>
      <c r="GS664">
        <v>34.4</v>
      </c>
      <c r="GT664">
        <v>34.5</v>
      </c>
      <c r="GU664">
        <v>3.48755</v>
      </c>
      <c r="GV664">
        <v>2.31812</v>
      </c>
      <c r="GW664">
        <v>1.99829</v>
      </c>
      <c r="GX664">
        <v>2.65259</v>
      </c>
      <c r="GY664">
        <v>2.09351</v>
      </c>
      <c r="GZ664">
        <v>2.43408</v>
      </c>
      <c r="HA664">
        <v>46.7379</v>
      </c>
      <c r="HB664">
        <v>13.2477</v>
      </c>
      <c r="HC664">
        <v>18</v>
      </c>
      <c r="HD664">
        <v>332.048</v>
      </c>
      <c r="HE664">
        <v>674.282</v>
      </c>
      <c r="HF664">
        <v>23.0043</v>
      </c>
      <c r="HG664">
        <v>36.2816</v>
      </c>
      <c r="HH664">
        <v>29.9986</v>
      </c>
      <c r="HI664">
        <v>36.286</v>
      </c>
      <c r="HJ664">
        <v>36.2749</v>
      </c>
      <c r="HK664">
        <v>69.8036</v>
      </c>
      <c r="HL664">
        <v>0</v>
      </c>
      <c r="HM664">
        <v>9.19807</v>
      </c>
      <c r="HN664">
        <v>23</v>
      </c>
      <c r="HO664">
        <v>1423.25</v>
      </c>
      <c r="HP664">
        <v>22.8624</v>
      </c>
      <c r="HQ664">
        <v>95.1285</v>
      </c>
      <c r="HR664">
        <v>98.7059</v>
      </c>
    </row>
    <row r="665" spans="1:226">
      <c r="A665">
        <v>649</v>
      </c>
      <c r="B665">
        <v>1656183472</v>
      </c>
      <c r="C665">
        <v>13675.5</v>
      </c>
      <c r="D665" t="s">
        <v>1663</v>
      </c>
      <c r="E665" t="s">
        <v>1664</v>
      </c>
      <c r="F665">
        <v>5</v>
      </c>
      <c r="G665" t="s">
        <v>1497</v>
      </c>
      <c r="H665" t="s">
        <v>354</v>
      </c>
      <c r="I665">
        <v>1656183464.5</v>
      </c>
      <c r="J665">
        <f>(K665)/1000</f>
        <v>0</v>
      </c>
      <c r="K665">
        <f>IF(BF665, AN665, AH665)</f>
        <v>0</v>
      </c>
      <c r="L665">
        <f>IF(BF665, AI665, AG665)</f>
        <v>0</v>
      </c>
      <c r="M665">
        <f>BH665 - IF(AU665&gt;1, L665*BB665*100.0/(AW665*BV665), 0)</f>
        <v>0</v>
      </c>
      <c r="N665">
        <f>((T665-J665/2)*M665-L665)/(T665+J665/2)</f>
        <v>0</v>
      </c>
      <c r="O665">
        <f>N665*(BO665+BP665)/1000.0</f>
        <v>0</v>
      </c>
      <c r="P665">
        <f>(BH665 - IF(AU665&gt;1, L665*BB665*100.0/(AW665*BV665), 0))*(BO665+BP665)/1000.0</f>
        <v>0</v>
      </c>
      <c r="Q665">
        <f>2.0/((1/S665-1/R665)+SIGN(S665)*SQRT((1/S665-1/R665)*(1/S665-1/R665) + 4*BC665/((BC665+1)*(BC665+1))*(2*1/S665*1/R665-1/R665*1/R665)))</f>
        <v>0</v>
      </c>
      <c r="R665">
        <f>IF(LEFT(BD665,1)&lt;&gt;"0",IF(LEFT(BD665,1)="1",3.0,BE665),$D$5+$E$5*(BV665*BO665/($K$5*1000))+$F$5*(BV665*BO665/($K$5*1000))*MAX(MIN(BB665,$J$5),$I$5)*MAX(MIN(BB665,$J$5),$I$5)+$G$5*MAX(MIN(BB665,$J$5),$I$5)*(BV665*BO665/($K$5*1000))+$H$5*(BV665*BO665/($K$5*1000))*(BV665*BO665/($K$5*1000)))</f>
        <v>0</v>
      </c>
      <c r="S665">
        <f>J665*(1000-(1000*0.61365*exp(17.502*W665/(240.97+W665))/(BO665+BP665)+BJ665)/2)/(1000*0.61365*exp(17.502*W665/(240.97+W665))/(BO665+BP665)-BJ665)</f>
        <v>0</v>
      </c>
      <c r="T665">
        <f>1/((BC665+1)/(Q665/1.6)+1/(R665/1.37)) + BC665/((BC665+1)/(Q665/1.6) + BC665/(R665/1.37))</f>
        <v>0</v>
      </c>
      <c r="U665">
        <f>(AX665*BA665)</f>
        <v>0</v>
      </c>
      <c r="V665">
        <f>(BQ665+(U665+2*0.95*5.67E-8*(((BQ665+$B$7)+273)^4-(BQ665+273)^4)-44100*J665)/(1.84*29.3*R665+8*0.95*5.67E-8*(BQ665+273)^3))</f>
        <v>0</v>
      </c>
      <c r="W665">
        <f>($C$7*BR665+$D$7*BS665+$E$7*V665)</f>
        <v>0</v>
      </c>
      <c r="X665">
        <f>0.61365*exp(17.502*W665/(240.97+W665))</f>
        <v>0</v>
      </c>
      <c r="Y665">
        <f>(Z665/AA665*100)</f>
        <v>0</v>
      </c>
      <c r="Z665">
        <f>BJ665*(BO665+BP665)/1000</f>
        <v>0</v>
      </c>
      <c r="AA665">
        <f>0.61365*exp(17.502*BQ665/(240.97+BQ665))</f>
        <v>0</v>
      </c>
      <c r="AB665">
        <f>(X665-BJ665*(BO665+BP665)/1000)</f>
        <v>0</v>
      </c>
      <c r="AC665">
        <f>(-J665*44100)</f>
        <v>0</v>
      </c>
      <c r="AD665">
        <f>2*29.3*R665*0.92*(BQ665-W665)</f>
        <v>0</v>
      </c>
      <c r="AE665">
        <f>2*0.95*5.67E-8*(((BQ665+$B$7)+273)^4-(W665+273)^4)</f>
        <v>0</v>
      </c>
      <c r="AF665">
        <f>U665+AE665+AC665+AD665</f>
        <v>0</v>
      </c>
      <c r="AG665">
        <f>BN665*AU665*(BI665-BH665*(1000-AU665*BK665)/(1000-AU665*BJ665))/(100*BB665)</f>
        <v>0</v>
      </c>
      <c r="AH665">
        <f>1000*BN665*AU665*(BJ665-BK665)/(100*BB665*(1000-AU665*BJ665))</f>
        <v>0</v>
      </c>
      <c r="AI665">
        <f>(AJ665 - AK665 - BO665*1E3/(8.314*(BQ665+273.15)) * AM665/BN665 * AL665) * BN665/(100*BB665) * (1000 - BK665)/1000</f>
        <v>0</v>
      </c>
      <c r="AJ665">
        <v>1439.5477282474</v>
      </c>
      <c r="AK665">
        <v>1386.23642424242</v>
      </c>
      <c r="AL665">
        <v>3.46102151706942</v>
      </c>
      <c r="AM665">
        <v>66.950256890022</v>
      </c>
      <c r="AN665">
        <f>(AP665 - AO665 + BO665*1E3/(8.314*(BQ665+273.15)) * AR665/BN665 * AQ665) * BN665/(100*BB665) * 1000/(1000 - AP665)</f>
        <v>0</v>
      </c>
      <c r="AO665">
        <v>22.053671822338</v>
      </c>
      <c r="AP665">
        <v>24.5393769230769</v>
      </c>
      <c r="AQ665">
        <v>-0.000793609968522124</v>
      </c>
      <c r="AR665">
        <v>78.8929793979058</v>
      </c>
      <c r="AS665">
        <v>96</v>
      </c>
      <c r="AT665">
        <v>19</v>
      </c>
      <c r="AU665">
        <f>IF(AS665*$H$13&gt;=AW665,1.0,(AW665/(AW665-AS665*$H$13)))</f>
        <v>0</v>
      </c>
      <c r="AV665">
        <f>(AU665-1)*100</f>
        <v>0</v>
      </c>
      <c r="AW665">
        <f>MAX(0,($B$13+$C$13*BV665)/(1+$D$13*BV665)*BO665/(BQ665+273)*$E$13)</f>
        <v>0</v>
      </c>
      <c r="AX665">
        <f>$B$11*BW665+$C$11*BX665+$F$11*CI665*(1-CL665)</f>
        <v>0</v>
      </c>
      <c r="AY665">
        <f>AX665*AZ665</f>
        <v>0</v>
      </c>
      <c r="AZ665">
        <f>($B$11*$D$9+$C$11*$D$9+$F$11*((CV665+CN665)/MAX(CV665+CN665+CW665, 0.1)*$I$9+CW665/MAX(CV665+CN665+CW665, 0.1)*$J$9))/($B$11+$C$11+$F$11)</f>
        <v>0</v>
      </c>
      <c r="BA665">
        <f>($B$11*$K$9+$C$11*$K$9+$F$11*((CV665+CN665)/MAX(CV665+CN665+CW665, 0.1)*$P$9+CW665/MAX(CV665+CN665+CW665, 0.1)*$Q$9))/($B$11+$C$11+$F$11)</f>
        <v>0</v>
      </c>
      <c r="BB665">
        <v>2.18</v>
      </c>
      <c r="BC665">
        <v>0.5</v>
      </c>
      <c r="BD665" t="s">
        <v>355</v>
      </c>
      <c r="BE665">
        <v>2</v>
      </c>
      <c r="BF665" t="b">
        <v>1</v>
      </c>
      <c r="BG665">
        <v>1656183464.5</v>
      </c>
      <c r="BH665">
        <v>1328.8262962963</v>
      </c>
      <c r="BI665">
        <v>1393.67111111111</v>
      </c>
      <c r="BJ665">
        <v>24.5376814814815</v>
      </c>
      <c r="BK665">
        <v>22.0658925925926</v>
      </c>
      <c r="BL665">
        <v>1323.66259259259</v>
      </c>
      <c r="BM665">
        <v>24.2934222222222</v>
      </c>
      <c r="BN665">
        <v>500.005740740741</v>
      </c>
      <c r="BO665">
        <v>76.2919925925926</v>
      </c>
      <c r="BP665">
        <v>0.0999877444444444</v>
      </c>
      <c r="BQ665">
        <v>27.8354814814815</v>
      </c>
      <c r="BR665">
        <v>28.479437037037</v>
      </c>
      <c r="BS665">
        <v>999.9</v>
      </c>
      <c r="BT665">
        <v>0</v>
      </c>
      <c r="BU665">
        <v>0</v>
      </c>
      <c r="BV665">
        <v>9992.01925925926</v>
      </c>
      <c r="BW665">
        <v>0</v>
      </c>
      <c r="BX665">
        <v>2418.04407407407</v>
      </c>
      <c r="BY665">
        <v>-64.8439</v>
      </c>
      <c r="BZ665">
        <v>1362.25259259259</v>
      </c>
      <c r="CA665">
        <v>1425.11703703704</v>
      </c>
      <c r="CB665">
        <v>2.47178185185185</v>
      </c>
      <c r="CC665">
        <v>1393.67111111111</v>
      </c>
      <c r="CD665">
        <v>22.0658925925926</v>
      </c>
      <c r="CE665">
        <v>1.87202851851852</v>
      </c>
      <c r="CF665">
        <v>1.68345074074074</v>
      </c>
      <c r="CG665">
        <v>16.4015592592593</v>
      </c>
      <c r="CH665">
        <v>14.7446518518519</v>
      </c>
      <c r="CI665">
        <v>2000.01962962963</v>
      </c>
      <c r="CJ665">
        <v>0.980006555555556</v>
      </c>
      <c r="CK665">
        <v>0.0199937925925926</v>
      </c>
      <c r="CL665">
        <v>0</v>
      </c>
      <c r="CM665">
        <v>2.55264074074074</v>
      </c>
      <c r="CN665">
        <v>0</v>
      </c>
      <c r="CO665">
        <v>6288.32296296296</v>
      </c>
      <c r="CP665">
        <v>16705.6111111111</v>
      </c>
      <c r="CQ665">
        <v>47.3074814814815</v>
      </c>
      <c r="CR665">
        <v>49.75</v>
      </c>
      <c r="CS665">
        <v>48.2706666666667</v>
      </c>
      <c r="CT665">
        <v>47.576</v>
      </c>
      <c r="CU665">
        <v>46.7614814814815</v>
      </c>
      <c r="CV665">
        <v>1960.02962962963</v>
      </c>
      <c r="CW665">
        <v>39.99</v>
      </c>
      <c r="CX665">
        <v>0</v>
      </c>
      <c r="CY665">
        <v>1656183471</v>
      </c>
      <c r="CZ665">
        <v>0</v>
      </c>
      <c r="DA665">
        <v>1656181403.6</v>
      </c>
      <c r="DB665" t="s">
        <v>1498</v>
      </c>
      <c r="DC665">
        <v>1656181403.6</v>
      </c>
      <c r="DD665">
        <v>1656181398.1</v>
      </c>
      <c r="DE665">
        <v>1</v>
      </c>
      <c r="DF665">
        <v>2.342</v>
      </c>
      <c r="DG665">
        <v>0.193</v>
      </c>
      <c r="DH665">
        <v>3.724</v>
      </c>
      <c r="DI665">
        <v>0.244</v>
      </c>
      <c r="DJ665">
        <v>420</v>
      </c>
      <c r="DK665">
        <v>22</v>
      </c>
      <c r="DL665">
        <v>0.28</v>
      </c>
      <c r="DM665">
        <v>0.02</v>
      </c>
      <c r="DN665">
        <v>-64.742495</v>
      </c>
      <c r="DO665">
        <v>-2.52309343339589</v>
      </c>
      <c r="DP665">
        <v>0.27231158527503</v>
      </c>
      <c r="DQ665">
        <v>0</v>
      </c>
      <c r="DR665">
        <v>2.50119675</v>
      </c>
      <c r="DS665">
        <v>-0.475058949343339</v>
      </c>
      <c r="DT665">
        <v>0.0530301127845067</v>
      </c>
      <c r="DU665">
        <v>0</v>
      </c>
      <c r="DV665">
        <v>0</v>
      </c>
      <c r="DW665">
        <v>2</v>
      </c>
      <c r="DX665" t="s">
        <v>357</v>
      </c>
      <c r="DY665">
        <v>2.78765</v>
      </c>
      <c r="DZ665">
        <v>2.71628</v>
      </c>
      <c r="EA665">
        <v>0.168152</v>
      </c>
      <c r="EB665">
        <v>0.173033</v>
      </c>
      <c r="EC665">
        <v>0.0868485</v>
      </c>
      <c r="ED665">
        <v>0.0806619</v>
      </c>
      <c r="EE665">
        <v>23022.1</v>
      </c>
      <c r="EF665">
        <v>19924.6</v>
      </c>
      <c r="EG665">
        <v>24821</v>
      </c>
      <c r="EH665">
        <v>23506.8</v>
      </c>
      <c r="EI665">
        <v>38795</v>
      </c>
      <c r="EJ665">
        <v>35830.9</v>
      </c>
      <c r="EK665">
        <v>44991.4</v>
      </c>
      <c r="EL665">
        <v>42014.6</v>
      </c>
      <c r="EM665">
        <v>1.51395</v>
      </c>
      <c r="EN665">
        <v>2.04145</v>
      </c>
      <c r="EO665">
        <v>0.000517815</v>
      </c>
      <c r="EP665">
        <v>0</v>
      </c>
      <c r="EQ665">
        <v>28.4759</v>
      </c>
      <c r="ER665">
        <v>999.9</v>
      </c>
      <c r="ES665">
        <v>22.183</v>
      </c>
      <c r="ET665">
        <v>43.86</v>
      </c>
      <c r="EU665">
        <v>26.4201</v>
      </c>
      <c r="EV665">
        <v>53.7894</v>
      </c>
      <c r="EW665">
        <v>33.1811</v>
      </c>
      <c r="EX665">
        <v>2</v>
      </c>
      <c r="EY665">
        <v>0.701364</v>
      </c>
      <c r="EZ665">
        <v>6.30903</v>
      </c>
      <c r="FA665">
        <v>20.1321</v>
      </c>
      <c r="FB665">
        <v>5.23152</v>
      </c>
      <c r="FC665">
        <v>11.9951</v>
      </c>
      <c r="FD665">
        <v>4.9553</v>
      </c>
      <c r="FE665">
        <v>3.30395</v>
      </c>
      <c r="FF665">
        <v>9999</v>
      </c>
      <c r="FG665">
        <v>314.7</v>
      </c>
      <c r="FH665">
        <v>4041</v>
      </c>
      <c r="FI665">
        <v>9999</v>
      </c>
      <c r="FJ665">
        <v>1.86813</v>
      </c>
      <c r="FK665">
        <v>1.86395</v>
      </c>
      <c r="FL665">
        <v>1.87128</v>
      </c>
      <c r="FM665">
        <v>1.86249</v>
      </c>
      <c r="FN665">
        <v>1.86187</v>
      </c>
      <c r="FO665">
        <v>1.86814</v>
      </c>
      <c r="FP665">
        <v>1.85833</v>
      </c>
      <c r="FQ665">
        <v>1.86447</v>
      </c>
      <c r="FR665">
        <v>5</v>
      </c>
      <c r="FS665">
        <v>0</v>
      </c>
      <c r="FT665">
        <v>0</v>
      </c>
      <c r="FU665">
        <v>0</v>
      </c>
      <c r="FV665" t="s">
        <v>358</v>
      </c>
      <c r="FW665" t="s">
        <v>359</v>
      </c>
      <c r="FX665" t="s">
        <v>360</v>
      </c>
      <c r="FY665" t="s">
        <v>360</v>
      </c>
      <c r="FZ665" t="s">
        <v>360</v>
      </c>
      <c r="GA665" t="s">
        <v>360</v>
      </c>
      <c r="GB665">
        <v>0</v>
      </c>
      <c r="GC665">
        <v>100</v>
      </c>
      <c r="GD665">
        <v>100</v>
      </c>
      <c r="GE665">
        <v>5.22</v>
      </c>
      <c r="GF665">
        <v>0.2442</v>
      </c>
      <c r="GG665">
        <v>2.73719946232396</v>
      </c>
      <c r="GH665">
        <v>0.00311535208462502</v>
      </c>
      <c r="GI665">
        <v>-2.16445174003142e-06</v>
      </c>
      <c r="GJ665">
        <v>9.0383515404126e-10</v>
      </c>
      <c r="GK665">
        <v>0.244264999999999</v>
      </c>
      <c r="GL665">
        <v>0</v>
      </c>
      <c r="GM665">
        <v>0</v>
      </c>
      <c r="GN665">
        <v>0</v>
      </c>
      <c r="GO665">
        <v>18</v>
      </c>
      <c r="GP665">
        <v>2154</v>
      </c>
      <c r="GQ665">
        <v>2</v>
      </c>
      <c r="GR665">
        <v>17</v>
      </c>
      <c r="GS665">
        <v>34.5</v>
      </c>
      <c r="GT665">
        <v>34.6</v>
      </c>
      <c r="GU665">
        <v>3.51685</v>
      </c>
      <c r="GV665">
        <v>2.33643</v>
      </c>
      <c r="GW665">
        <v>1.99829</v>
      </c>
      <c r="GX665">
        <v>2.65381</v>
      </c>
      <c r="GY665">
        <v>2.09351</v>
      </c>
      <c r="GZ665">
        <v>2.3938</v>
      </c>
      <c r="HA665">
        <v>46.7379</v>
      </c>
      <c r="HB665">
        <v>13.2389</v>
      </c>
      <c r="HC665">
        <v>18</v>
      </c>
      <c r="HD665">
        <v>331.964</v>
      </c>
      <c r="HE665">
        <v>674.563</v>
      </c>
      <c r="HF665">
        <v>23.0047</v>
      </c>
      <c r="HG665">
        <v>36.2622</v>
      </c>
      <c r="HH665">
        <v>29.9986</v>
      </c>
      <c r="HI665">
        <v>36.2675</v>
      </c>
      <c r="HJ665">
        <v>36.2578</v>
      </c>
      <c r="HK665">
        <v>70.4001</v>
      </c>
      <c r="HL665">
        <v>0</v>
      </c>
      <c r="HM665">
        <v>9.19807</v>
      </c>
      <c r="HN665">
        <v>23</v>
      </c>
      <c r="HO665">
        <v>1443.41</v>
      </c>
      <c r="HP665">
        <v>22.8624</v>
      </c>
      <c r="HQ665">
        <v>95.1322</v>
      </c>
      <c r="HR665">
        <v>98.7099</v>
      </c>
    </row>
    <row r="666" spans="1:226">
      <c r="A666">
        <v>650</v>
      </c>
      <c r="B666">
        <v>1656183477</v>
      </c>
      <c r="C666">
        <v>13680.5</v>
      </c>
      <c r="D666" t="s">
        <v>1665</v>
      </c>
      <c r="E666" t="s">
        <v>1666</v>
      </c>
      <c r="F666">
        <v>5</v>
      </c>
      <c r="G666" t="s">
        <v>1497</v>
      </c>
      <c r="H666" t="s">
        <v>354</v>
      </c>
      <c r="I666">
        <v>1656183469.21429</v>
      </c>
      <c r="J666">
        <f>(K666)/1000</f>
        <v>0</v>
      </c>
      <c r="K666">
        <f>IF(BF666, AN666, AH666)</f>
        <v>0</v>
      </c>
      <c r="L666">
        <f>IF(BF666, AI666, AG666)</f>
        <v>0</v>
      </c>
      <c r="M666">
        <f>BH666 - IF(AU666&gt;1, L666*BB666*100.0/(AW666*BV666), 0)</f>
        <v>0</v>
      </c>
      <c r="N666">
        <f>((T666-J666/2)*M666-L666)/(T666+J666/2)</f>
        <v>0</v>
      </c>
      <c r="O666">
        <f>N666*(BO666+BP666)/1000.0</f>
        <v>0</v>
      </c>
      <c r="P666">
        <f>(BH666 - IF(AU666&gt;1, L666*BB666*100.0/(AW666*BV666), 0))*(BO666+BP666)/1000.0</f>
        <v>0</v>
      </c>
      <c r="Q666">
        <f>2.0/((1/S666-1/R666)+SIGN(S666)*SQRT((1/S666-1/R666)*(1/S666-1/R666) + 4*BC666/((BC666+1)*(BC666+1))*(2*1/S666*1/R666-1/R666*1/R666)))</f>
        <v>0</v>
      </c>
      <c r="R666">
        <f>IF(LEFT(BD666,1)&lt;&gt;"0",IF(LEFT(BD666,1)="1",3.0,BE666),$D$5+$E$5*(BV666*BO666/($K$5*1000))+$F$5*(BV666*BO666/($K$5*1000))*MAX(MIN(BB666,$J$5),$I$5)*MAX(MIN(BB666,$J$5),$I$5)+$G$5*MAX(MIN(BB666,$J$5),$I$5)*(BV666*BO666/($K$5*1000))+$H$5*(BV666*BO666/($K$5*1000))*(BV666*BO666/($K$5*1000)))</f>
        <v>0</v>
      </c>
      <c r="S666">
        <f>J666*(1000-(1000*0.61365*exp(17.502*W666/(240.97+W666))/(BO666+BP666)+BJ666)/2)/(1000*0.61365*exp(17.502*W666/(240.97+W666))/(BO666+BP666)-BJ666)</f>
        <v>0</v>
      </c>
      <c r="T666">
        <f>1/((BC666+1)/(Q666/1.6)+1/(R666/1.37)) + BC666/((BC666+1)/(Q666/1.6) + BC666/(R666/1.37))</f>
        <v>0</v>
      </c>
      <c r="U666">
        <f>(AX666*BA666)</f>
        <v>0</v>
      </c>
      <c r="V666">
        <f>(BQ666+(U666+2*0.95*5.67E-8*(((BQ666+$B$7)+273)^4-(BQ666+273)^4)-44100*J666)/(1.84*29.3*R666+8*0.95*5.67E-8*(BQ666+273)^3))</f>
        <v>0</v>
      </c>
      <c r="W666">
        <f>($C$7*BR666+$D$7*BS666+$E$7*V666)</f>
        <v>0</v>
      </c>
      <c r="X666">
        <f>0.61365*exp(17.502*W666/(240.97+W666))</f>
        <v>0</v>
      </c>
      <c r="Y666">
        <f>(Z666/AA666*100)</f>
        <v>0</v>
      </c>
      <c r="Z666">
        <f>BJ666*(BO666+BP666)/1000</f>
        <v>0</v>
      </c>
      <c r="AA666">
        <f>0.61365*exp(17.502*BQ666/(240.97+BQ666))</f>
        <v>0</v>
      </c>
      <c r="AB666">
        <f>(X666-BJ666*(BO666+BP666)/1000)</f>
        <v>0</v>
      </c>
      <c r="AC666">
        <f>(-J666*44100)</f>
        <v>0</v>
      </c>
      <c r="AD666">
        <f>2*29.3*R666*0.92*(BQ666-W666)</f>
        <v>0</v>
      </c>
      <c r="AE666">
        <f>2*0.95*5.67E-8*(((BQ666+$B$7)+273)^4-(W666+273)^4)</f>
        <v>0</v>
      </c>
      <c r="AF666">
        <f>U666+AE666+AC666+AD666</f>
        <v>0</v>
      </c>
      <c r="AG666">
        <f>BN666*AU666*(BI666-BH666*(1000-AU666*BK666)/(1000-AU666*BJ666))/(100*BB666)</f>
        <v>0</v>
      </c>
      <c r="AH666">
        <f>1000*BN666*AU666*(BJ666-BK666)/(100*BB666*(1000-AU666*BJ666))</f>
        <v>0</v>
      </c>
      <c r="AI666">
        <f>(AJ666 - AK666 - BO666*1E3/(8.314*(BQ666+273.15)) * AM666/BN666 * AL666) * BN666/(100*BB666) * (1000 - BK666)/1000</f>
        <v>0</v>
      </c>
      <c r="AJ666">
        <v>1456.72731705032</v>
      </c>
      <c r="AK666">
        <v>1403.35121212121</v>
      </c>
      <c r="AL666">
        <v>3.4183134037863</v>
      </c>
      <c r="AM666">
        <v>66.950256890022</v>
      </c>
      <c r="AN666">
        <f>(AP666 - AO666 + BO666*1E3/(8.314*(BQ666+273.15)) * AR666/BN666 * AQ666) * BN666/(100*BB666) * 1000/(1000 - AP666)</f>
        <v>0</v>
      </c>
      <c r="AO666">
        <v>22.1631473521453</v>
      </c>
      <c r="AP666">
        <v>24.5572048951049</v>
      </c>
      <c r="AQ666">
        <v>0.000582055927695472</v>
      </c>
      <c r="AR666">
        <v>78.8929793979058</v>
      </c>
      <c r="AS666">
        <v>96</v>
      </c>
      <c r="AT666">
        <v>19</v>
      </c>
      <c r="AU666">
        <f>IF(AS666*$H$13&gt;=AW666,1.0,(AW666/(AW666-AS666*$H$13)))</f>
        <v>0</v>
      </c>
      <c r="AV666">
        <f>(AU666-1)*100</f>
        <v>0</v>
      </c>
      <c r="AW666">
        <f>MAX(0,($B$13+$C$13*BV666)/(1+$D$13*BV666)*BO666/(BQ666+273)*$E$13)</f>
        <v>0</v>
      </c>
      <c r="AX666">
        <f>$B$11*BW666+$C$11*BX666+$F$11*CI666*(1-CL666)</f>
        <v>0</v>
      </c>
      <c r="AY666">
        <f>AX666*AZ666</f>
        <v>0</v>
      </c>
      <c r="AZ666">
        <f>($B$11*$D$9+$C$11*$D$9+$F$11*((CV666+CN666)/MAX(CV666+CN666+CW666, 0.1)*$I$9+CW666/MAX(CV666+CN666+CW666, 0.1)*$J$9))/($B$11+$C$11+$F$11)</f>
        <v>0</v>
      </c>
      <c r="BA666">
        <f>($B$11*$K$9+$C$11*$K$9+$F$11*((CV666+CN666)/MAX(CV666+CN666+CW666, 0.1)*$P$9+CW666/MAX(CV666+CN666+CW666, 0.1)*$Q$9))/($B$11+$C$11+$F$11)</f>
        <v>0</v>
      </c>
      <c r="BB666">
        <v>2.18</v>
      </c>
      <c r="BC666">
        <v>0.5</v>
      </c>
      <c r="BD666" t="s">
        <v>355</v>
      </c>
      <c r="BE666">
        <v>2</v>
      </c>
      <c r="BF666" t="b">
        <v>1</v>
      </c>
      <c r="BG666">
        <v>1656183469.21429</v>
      </c>
      <c r="BH666">
        <v>1344.53428571429</v>
      </c>
      <c r="BI666">
        <v>1409.57285714286</v>
      </c>
      <c r="BJ666">
        <v>24.5439714285714</v>
      </c>
      <c r="BK666">
        <v>22.1024857142857</v>
      </c>
      <c r="BL666">
        <v>1339.33607142857</v>
      </c>
      <c r="BM666">
        <v>24.2996964285714</v>
      </c>
      <c r="BN666">
        <v>500.020821428571</v>
      </c>
      <c r="BO666">
        <v>76.2918964285714</v>
      </c>
      <c r="BP666">
        <v>0.100009607142857</v>
      </c>
      <c r="BQ666">
        <v>27.8420142857143</v>
      </c>
      <c r="BR666">
        <v>28.4822857142857</v>
      </c>
      <c r="BS666">
        <v>999.9</v>
      </c>
      <c r="BT666">
        <v>0</v>
      </c>
      <c r="BU666">
        <v>0</v>
      </c>
      <c r="BV666">
        <v>9990.89428571428</v>
      </c>
      <c r="BW666">
        <v>0</v>
      </c>
      <c r="BX666">
        <v>2519.82464285714</v>
      </c>
      <c r="BY666">
        <v>-65.0374357142857</v>
      </c>
      <c r="BZ666">
        <v>1378.36464285714</v>
      </c>
      <c r="CA666">
        <v>1441.43178571429</v>
      </c>
      <c r="CB666">
        <v>2.44147464285714</v>
      </c>
      <c r="CC666">
        <v>1409.57285714286</v>
      </c>
      <c r="CD666">
        <v>22.1024857142857</v>
      </c>
      <c r="CE666">
        <v>1.87250571428571</v>
      </c>
      <c r="CF666">
        <v>1.68624071428571</v>
      </c>
      <c r="CG666">
        <v>16.4055607142857</v>
      </c>
      <c r="CH666">
        <v>14.7703071428571</v>
      </c>
      <c r="CI666">
        <v>2000.01392857143</v>
      </c>
      <c r="CJ666">
        <v>0.9800065</v>
      </c>
      <c r="CK666">
        <v>0.01999385</v>
      </c>
      <c r="CL666">
        <v>0</v>
      </c>
      <c r="CM666">
        <v>2.51288928571429</v>
      </c>
      <c r="CN666">
        <v>0</v>
      </c>
      <c r="CO666">
        <v>6290.51892857143</v>
      </c>
      <c r="CP666">
        <v>16705.5571428571</v>
      </c>
      <c r="CQ666">
        <v>47.2832142857143</v>
      </c>
      <c r="CR666">
        <v>49.75</v>
      </c>
      <c r="CS666">
        <v>48.2477142857143</v>
      </c>
      <c r="CT666">
        <v>47.56425</v>
      </c>
      <c r="CU666">
        <v>46.7365</v>
      </c>
      <c r="CV666">
        <v>1960.02392857143</v>
      </c>
      <c r="CW666">
        <v>39.99</v>
      </c>
      <c r="CX666">
        <v>0</v>
      </c>
      <c r="CY666">
        <v>1656183476.4</v>
      </c>
      <c r="CZ666">
        <v>0</v>
      </c>
      <c r="DA666">
        <v>1656181403.6</v>
      </c>
      <c r="DB666" t="s">
        <v>1498</v>
      </c>
      <c r="DC666">
        <v>1656181403.6</v>
      </c>
      <c r="DD666">
        <v>1656181398.1</v>
      </c>
      <c r="DE666">
        <v>1</v>
      </c>
      <c r="DF666">
        <v>2.342</v>
      </c>
      <c r="DG666">
        <v>0.193</v>
      </c>
      <c r="DH666">
        <v>3.724</v>
      </c>
      <c r="DI666">
        <v>0.244</v>
      </c>
      <c r="DJ666">
        <v>420</v>
      </c>
      <c r="DK666">
        <v>22</v>
      </c>
      <c r="DL666">
        <v>0.28</v>
      </c>
      <c r="DM666">
        <v>0.02</v>
      </c>
      <c r="DN666">
        <v>-64.871245</v>
      </c>
      <c r="DO666">
        <v>-2.33756848029992</v>
      </c>
      <c r="DP666">
        <v>0.267837891223403</v>
      </c>
      <c r="DQ666">
        <v>0</v>
      </c>
      <c r="DR666">
        <v>2.4615905</v>
      </c>
      <c r="DS666">
        <v>-0.450639399624763</v>
      </c>
      <c r="DT666">
        <v>0.0504569265785184</v>
      </c>
      <c r="DU666">
        <v>0</v>
      </c>
      <c r="DV666">
        <v>0</v>
      </c>
      <c r="DW666">
        <v>2</v>
      </c>
      <c r="DX666" t="s">
        <v>357</v>
      </c>
      <c r="DY666">
        <v>2.78783</v>
      </c>
      <c r="DZ666">
        <v>2.71637</v>
      </c>
      <c r="EA666">
        <v>0.169431</v>
      </c>
      <c r="EB666">
        <v>0.174316</v>
      </c>
      <c r="EC666">
        <v>0.086896</v>
      </c>
      <c r="ED666">
        <v>0.080667</v>
      </c>
      <c r="EE666">
        <v>22987.9</v>
      </c>
      <c r="EF666">
        <v>19895</v>
      </c>
      <c r="EG666">
        <v>24822.3</v>
      </c>
      <c r="EH666">
        <v>23508.3</v>
      </c>
      <c r="EI666">
        <v>38795</v>
      </c>
      <c r="EJ666">
        <v>35832.5</v>
      </c>
      <c r="EK666">
        <v>44993.6</v>
      </c>
      <c r="EL666">
        <v>42016.6</v>
      </c>
      <c r="EM666">
        <v>1.5143</v>
      </c>
      <c r="EN666">
        <v>2.0417</v>
      </c>
      <c r="EO666">
        <v>0.000588596</v>
      </c>
      <c r="EP666">
        <v>0</v>
      </c>
      <c r="EQ666">
        <v>28.484</v>
      </c>
      <c r="ER666">
        <v>999.9</v>
      </c>
      <c r="ES666">
        <v>22.183</v>
      </c>
      <c r="ET666">
        <v>43.85</v>
      </c>
      <c r="EU666">
        <v>26.4061</v>
      </c>
      <c r="EV666">
        <v>53.9794</v>
      </c>
      <c r="EW666">
        <v>33.1611</v>
      </c>
      <c r="EX666">
        <v>2</v>
      </c>
      <c r="EY666">
        <v>0.699827</v>
      </c>
      <c r="EZ666">
        <v>6.33005</v>
      </c>
      <c r="FA666">
        <v>20.1314</v>
      </c>
      <c r="FB666">
        <v>5.23077</v>
      </c>
      <c r="FC666">
        <v>11.9944</v>
      </c>
      <c r="FD666">
        <v>4.95535</v>
      </c>
      <c r="FE666">
        <v>3.30393</v>
      </c>
      <c r="FF666">
        <v>9999</v>
      </c>
      <c r="FG666">
        <v>314.7</v>
      </c>
      <c r="FH666">
        <v>4041</v>
      </c>
      <c r="FI666">
        <v>9999</v>
      </c>
      <c r="FJ666">
        <v>1.86813</v>
      </c>
      <c r="FK666">
        <v>1.86392</v>
      </c>
      <c r="FL666">
        <v>1.87128</v>
      </c>
      <c r="FM666">
        <v>1.86249</v>
      </c>
      <c r="FN666">
        <v>1.86186</v>
      </c>
      <c r="FO666">
        <v>1.86813</v>
      </c>
      <c r="FP666">
        <v>1.85833</v>
      </c>
      <c r="FQ666">
        <v>1.86447</v>
      </c>
      <c r="FR666">
        <v>5</v>
      </c>
      <c r="FS666">
        <v>0</v>
      </c>
      <c r="FT666">
        <v>0</v>
      </c>
      <c r="FU666">
        <v>0</v>
      </c>
      <c r="FV666" t="s">
        <v>358</v>
      </c>
      <c r="FW666" t="s">
        <v>359</v>
      </c>
      <c r="FX666" t="s">
        <v>360</v>
      </c>
      <c r="FY666" t="s">
        <v>360</v>
      </c>
      <c r="FZ666" t="s">
        <v>360</v>
      </c>
      <c r="GA666" t="s">
        <v>360</v>
      </c>
      <c r="GB666">
        <v>0</v>
      </c>
      <c r="GC666">
        <v>100</v>
      </c>
      <c r="GD666">
        <v>100</v>
      </c>
      <c r="GE666">
        <v>5.25</v>
      </c>
      <c r="GF666">
        <v>0.2443</v>
      </c>
      <c r="GG666">
        <v>2.73719946232396</v>
      </c>
      <c r="GH666">
        <v>0.00311535208462502</v>
      </c>
      <c r="GI666">
        <v>-2.16445174003142e-06</v>
      </c>
      <c r="GJ666">
        <v>9.0383515404126e-10</v>
      </c>
      <c r="GK666">
        <v>0.244264999999999</v>
      </c>
      <c r="GL666">
        <v>0</v>
      </c>
      <c r="GM666">
        <v>0</v>
      </c>
      <c r="GN666">
        <v>0</v>
      </c>
      <c r="GO666">
        <v>18</v>
      </c>
      <c r="GP666">
        <v>2154</v>
      </c>
      <c r="GQ666">
        <v>2</v>
      </c>
      <c r="GR666">
        <v>17</v>
      </c>
      <c r="GS666">
        <v>34.6</v>
      </c>
      <c r="GT666">
        <v>34.6</v>
      </c>
      <c r="GU666">
        <v>3.5498</v>
      </c>
      <c r="GV666">
        <v>2.31934</v>
      </c>
      <c r="GW666">
        <v>1.99829</v>
      </c>
      <c r="GX666">
        <v>2.65259</v>
      </c>
      <c r="GY666">
        <v>2.09351</v>
      </c>
      <c r="GZ666">
        <v>2.40723</v>
      </c>
      <c r="HA666">
        <v>46.7084</v>
      </c>
      <c r="HB666">
        <v>13.2389</v>
      </c>
      <c r="HC666">
        <v>18</v>
      </c>
      <c r="HD666">
        <v>332.059</v>
      </c>
      <c r="HE666">
        <v>674.563</v>
      </c>
      <c r="HF666">
        <v>23.0043</v>
      </c>
      <c r="HG666">
        <v>36.2419</v>
      </c>
      <c r="HH666">
        <v>29.9986</v>
      </c>
      <c r="HI666">
        <v>36.2501</v>
      </c>
      <c r="HJ666">
        <v>36.2369</v>
      </c>
      <c r="HK666">
        <v>71.0541</v>
      </c>
      <c r="HL666">
        <v>0</v>
      </c>
      <c r="HM666">
        <v>9.19807</v>
      </c>
      <c r="HN666">
        <v>23</v>
      </c>
      <c r="HO666">
        <v>1456.85</v>
      </c>
      <c r="HP666">
        <v>22.8624</v>
      </c>
      <c r="HQ666">
        <v>95.137</v>
      </c>
      <c r="HR666">
        <v>98.7152</v>
      </c>
    </row>
    <row r="667" spans="1:226">
      <c r="A667">
        <v>651</v>
      </c>
      <c r="B667">
        <v>1656183482</v>
      </c>
      <c r="C667">
        <v>13685.5</v>
      </c>
      <c r="D667" t="s">
        <v>1667</v>
      </c>
      <c r="E667" t="s">
        <v>1668</v>
      </c>
      <c r="F667">
        <v>5</v>
      </c>
      <c r="G667" t="s">
        <v>1497</v>
      </c>
      <c r="H667" t="s">
        <v>354</v>
      </c>
      <c r="I667">
        <v>1656183474.5</v>
      </c>
      <c r="J667">
        <f>(K667)/1000</f>
        <v>0</v>
      </c>
      <c r="K667">
        <f>IF(BF667, AN667, AH667)</f>
        <v>0</v>
      </c>
      <c r="L667">
        <f>IF(BF667, AI667, AG667)</f>
        <v>0</v>
      </c>
      <c r="M667">
        <f>BH667 - IF(AU667&gt;1, L667*BB667*100.0/(AW667*BV667), 0)</f>
        <v>0</v>
      </c>
      <c r="N667">
        <f>((T667-J667/2)*M667-L667)/(T667+J667/2)</f>
        <v>0</v>
      </c>
      <c r="O667">
        <f>N667*(BO667+BP667)/1000.0</f>
        <v>0</v>
      </c>
      <c r="P667">
        <f>(BH667 - IF(AU667&gt;1, L667*BB667*100.0/(AW667*BV667), 0))*(BO667+BP667)/1000.0</f>
        <v>0</v>
      </c>
      <c r="Q667">
        <f>2.0/((1/S667-1/R667)+SIGN(S667)*SQRT((1/S667-1/R667)*(1/S667-1/R667) + 4*BC667/((BC667+1)*(BC667+1))*(2*1/S667*1/R667-1/R667*1/R667)))</f>
        <v>0</v>
      </c>
      <c r="R667">
        <f>IF(LEFT(BD667,1)&lt;&gt;"0",IF(LEFT(BD667,1)="1",3.0,BE667),$D$5+$E$5*(BV667*BO667/($K$5*1000))+$F$5*(BV667*BO667/($K$5*1000))*MAX(MIN(BB667,$J$5),$I$5)*MAX(MIN(BB667,$J$5),$I$5)+$G$5*MAX(MIN(BB667,$J$5),$I$5)*(BV667*BO667/($K$5*1000))+$H$5*(BV667*BO667/($K$5*1000))*(BV667*BO667/($K$5*1000)))</f>
        <v>0</v>
      </c>
      <c r="S667">
        <f>J667*(1000-(1000*0.61365*exp(17.502*W667/(240.97+W667))/(BO667+BP667)+BJ667)/2)/(1000*0.61365*exp(17.502*W667/(240.97+W667))/(BO667+BP667)-BJ667)</f>
        <v>0</v>
      </c>
      <c r="T667">
        <f>1/((BC667+1)/(Q667/1.6)+1/(R667/1.37)) + BC667/((BC667+1)/(Q667/1.6) + BC667/(R667/1.37))</f>
        <v>0</v>
      </c>
      <c r="U667">
        <f>(AX667*BA667)</f>
        <v>0</v>
      </c>
      <c r="V667">
        <f>(BQ667+(U667+2*0.95*5.67E-8*(((BQ667+$B$7)+273)^4-(BQ667+273)^4)-44100*J667)/(1.84*29.3*R667+8*0.95*5.67E-8*(BQ667+273)^3))</f>
        <v>0</v>
      </c>
      <c r="W667">
        <f>($C$7*BR667+$D$7*BS667+$E$7*V667)</f>
        <v>0</v>
      </c>
      <c r="X667">
        <f>0.61365*exp(17.502*W667/(240.97+W667))</f>
        <v>0</v>
      </c>
      <c r="Y667">
        <f>(Z667/AA667*100)</f>
        <v>0</v>
      </c>
      <c r="Z667">
        <f>BJ667*(BO667+BP667)/1000</f>
        <v>0</v>
      </c>
      <c r="AA667">
        <f>0.61365*exp(17.502*BQ667/(240.97+BQ667))</f>
        <v>0</v>
      </c>
      <c r="AB667">
        <f>(X667-BJ667*(BO667+BP667)/1000)</f>
        <v>0</v>
      </c>
      <c r="AC667">
        <f>(-J667*44100)</f>
        <v>0</v>
      </c>
      <c r="AD667">
        <f>2*29.3*R667*0.92*(BQ667-W667)</f>
        <v>0</v>
      </c>
      <c r="AE667">
        <f>2*0.95*5.67E-8*(((BQ667+$B$7)+273)^4-(W667+273)^4)</f>
        <v>0</v>
      </c>
      <c r="AF667">
        <f>U667+AE667+AC667+AD667</f>
        <v>0</v>
      </c>
      <c r="AG667">
        <f>BN667*AU667*(BI667-BH667*(1000-AU667*BK667)/(1000-AU667*BJ667))/(100*BB667)</f>
        <v>0</v>
      </c>
      <c r="AH667">
        <f>1000*BN667*AU667*(BJ667-BK667)/(100*BB667*(1000-AU667*BJ667))</f>
        <v>0</v>
      </c>
      <c r="AI667">
        <f>(AJ667 - AK667 - BO667*1E3/(8.314*(BQ667+273.15)) * AM667/BN667 * AL667) * BN667/(100*BB667) * (1000 - BK667)/1000</f>
        <v>0</v>
      </c>
      <c r="AJ667">
        <v>1474.21926890103</v>
      </c>
      <c r="AK667">
        <v>1420.66218181818</v>
      </c>
      <c r="AL667">
        <v>3.45174151260831</v>
      </c>
      <c r="AM667">
        <v>66.950256890022</v>
      </c>
      <c r="AN667">
        <f>(AP667 - AO667 + BO667*1E3/(8.314*(BQ667+273.15)) * AR667/BN667 * AQ667) * BN667/(100*BB667) * 1000/(1000 - AP667)</f>
        <v>0</v>
      </c>
      <c r="AO667">
        <v>22.1552131820237</v>
      </c>
      <c r="AP667">
        <v>24.5558377622378</v>
      </c>
      <c r="AQ667">
        <v>0.000156468447042349</v>
      </c>
      <c r="AR667">
        <v>78.8929793979058</v>
      </c>
      <c r="AS667">
        <v>96</v>
      </c>
      <c r="AT667">
        <v>19</v>
      </c>
      <c r="AU667">
        <f>IF(AS667*$H$13&gt;=AW667,1.0,(AW667/(AW667-AS667*$H$13)))</f>
        <v>0</v>
      </c>
      <c r="AV667">
        <f>(AU667-1)*100</f>
        <v>0</v>
      </c>
      <c r="AW667">
        <f>MAX(0,($B$13+$C$13*BV667)/(1+$D$13*BV667)*BO667/(BQ667+273)*$E$13)</f>
        <v>0</v>
      </c>
      <c r="AX667">
        <f>$B$11*BW667+$C$11*BX667+$F$11*CI667*(1-CL667)</f>
        <v>0</v>
      </c>
      <c r="AY667">
        <f>AX667*AZ667</f>
        <v>0</v>
      </c>
      <c r="AZ667">
        <f>($B$11*$D$9+$C$11*$D$9+$F$11*((CV667+CN667)/MAX(CV667+CN667+CW667, 0.1)*$I$9+CW667/MAX(CV667+CN667+CW667, 0.1)*$J$9))/($B$11+$C$11+$F$11)</f>
        <v>0</v>
      </c>
      <c r="BA667">
        <f>($B$11*$K$9+$C$11*$K$9+$F$11*((CV667+CN667)/MAX(CV667+CN667+CW667, 0.1)*$P$9+CW667/MAX(CV667+CN667+CW667, 0.1)*$Q$9))/($B$11+$C$11+$F$11)</f>
        <v>0</v>
      </c>
      <c r="BB667">
        <v>2.18</v>
      </c>
      <c r="BC667">
        <v>0.5</v>
      </c>
      <c r="BD667" t="s">
        <v>355</v>
      </c>
      <c r="BE667">
        <v>2</v>
      </c>
      <c r="BF667" t="b">
        <v>1</v>
      </c>
      <c r="BG667">
        <v>1656183474.5</v>
      </c>
      <c r="BH667">
        <v>1362.2337037037</v>
      </c>
      <c r="BI667">
        <v>1427.44111111111</v>
      </c>
      <c r="BJ667">
        <v>24.548962962963</v>
      </c>
      <c r="BK667">
        <v>22.1350703703704</v>
      </c>
      <c r="BL667">
        <v>1356.99592592593</v>
      </c>
      <c r="BM667">
        <v>24.3046888888889</v>
      </c>
      <c r="BN667">
        <v>499.998851851852</v>
      </c>
      <c r="BO667">
        <v>76.2918814814815</v>
      </c>
      <c r="BP667">
        <v>0.0999903703703704</v>
      </c>
      <c r="BQ667">
        <v>27.8472592592593</v>
      </c>
      <c r="BR667">
        <v>28.4929185185185</v>
      </c>
      <c r="BS667">
        <v>999.9</v>
      </c>
      <c r="BT667">
        <v>0</v>
      </c>
      <c r="BU667">
        <v>0</v>
      </c>
      <c r="BV667">
        <v>9989.46740740741</v>
      </c>
      <c r="BW667">
        <v>0</v>
      </c>
      <c r="BX667">
        <v>2513.54</v>
      </c>
      <c r="BY667">
        <v>-65.2070518518519</v>
      </c>
      <c r="BZ667">
        <v>1396.5162962963</v>
      </c>
      <c r="CA667">
        <v>1459.75333333333</v>
      </c>
      <c r="CB667">
        <v>2.41388740740741</v>
      </c>
      <c r="CC667">
        <v>1427.44111111111</v>
      </c>
      <c r="CD667">
        <v>22.1350703703704</v>
      </c>
      <c r="CE667">
        <v>1.87288666666667</v>
      </c>
      <c r="CF667">
        <v>1.6887262962963</v>
      </c>
      <c r="CG667">
        <v>16.4087481481481</v>
      </c>
      <c r="CH667">
        <v>14.7931666666667</v>
      </c>
      <c r="CI667">
        <v>1999.99296296296</v>
      </c>
      <c r="CJ667">
        <v>0.980006222222222</v>
      </c>
      <c r="CK667">
        <v>0.019994137037037</v>
      </c>
      <c r="CL667">
        <v>0</v>
      </c>
      <c r="CM667">
        <v>2.45798518518519</v>
      </c>
      <c r="CN667">
        <v>0</v>
      </c>
      <c r="CO667">
        <v>6278.28333333333</v>
      </c>
      <c r="CP667">
        <v>16705.3814814815</v>
      </c>
      <c r="CQ667">
        <v>47.2614814814815</v>
      </c>
      <c r="CR667">
        <v>49.7476666666667</v>
      </c>
      <c r="CS667">
        <v>48.236</v>
      </c>
      <c r="CT667">
        <v>47.5574074074074</v>
      </c>
      <c r="CU667">
        <v>46.715</v>
      </c>
      <c r="CV667">
        <v>1960.00296296296</v>
      </c>
      <c r="CW667">
        <v>39.99</v>
      </c>
      <c r="CX667">
        <v>0</v>
      </c>
      <c r="CY667">
        <v>1656183481.2</v>
      </c>
      <c r="CZ667">
        <v>0</v>
      </c>
      <c r="DA667">
        <v>1656181403.6</v>
      </c>
      <c r="DB667" t="s">
        <v>1498</v>
      </c>
      <c r="DC667">
        <v>1656181403.6</v>
      </c>
      <c r="DD667">
        <v>1656181398.1</v>
      </c>
      <c r="DE667">
        <v>1</v>
      </c>
      <c r="DF667">
        <v>2.342</v>
      </c>
      <c r="DG667">
        <v>0.193</v>
      </c>
      <c r="DH667">
        <v>3.724</v>
      </c>
      <c r="DI667">
        <v>0.244</v>
      </c>
      <c r="DJ667">
        <v>420</v>
      </c>
      <c r="DK667">
        <v>22</v>
      </c>
      <c r="DL667">
        <v>0.28</v>
      </c>
      <c r="DM667">
        <v>0.02</v>
      </c>
      <c r="DN667">
        <v>-65.105115</v>
      </c>
      <c r="DO667">
        <v>-1.8275707317072</v>
      </c>
      <c r="DP667">
        <v>0.228811169471685</v>
      </c>
      <c r="DQ667">
        <v>0</v>
      </c>
      <c r="DR667">
        <v>2.43258125</v>
      </c>
      <c r="DS667">
        <v>-0.351015422138844</v>
      </c>
      <c r="DT667">
        <v>0.0420981097074144</v>
      </c>
      <c r="DU667">
        <v>0</v>
      </c>
      <c r="DV667">
        <v>0</v>
      </c>
      <c r="DW667">
        <v>2</v>
      </c>
      <c r="DX667" t="s">
        <v>357</v>
      </c>
      <c r="DY667">
        <v>2.788</v>
      </c>
      <c r="DZ667">
        <v>2.71642</v>
      </c>
      <c r="EA667">
        <v>0.170716</v>
      </c>
      <c r="EB667">
        <v>0.175553</v>
      </c>
      <c r="EC667">
        <v>0.0868897</v>
      </c>
      <c r="ED667">
        <v>0.0806917</v>
      </c>
      <c r="EE667">
        <v>22953.7</v>
      </c>
      <c r="EF667">
        <v>19866.1</v>
      </c>
      <c r="EG667">
        <v>24823.8</v>
      </c>
      <c r="EH667">
        <v>23509.4</v>
      </c>
      <c r="EI667">
        <v>38797.3</v>
      </c>
      <c r="EJ667">
        <v>35833</v>
      </c>
      <c r="EK667">
        <v>44996</v>
      </c>
      <c r="EL667">
        <v>42018.4</v>
      </c>
      <c r="EM667">
        <v>1.51495</v>
      </c>
      <c r="EN667">
        <v>2.04212</v>
      </c>
      <c r="EO667">
        <v>0.000782311</v>
      </c>
      <c r="EP667">
        <v>0</v>
      </c>
      <c r="EQ667">
        <v>28.4929</v>
      </c>
      <c r="ER667">
        <v>999.9</v>
      </c>
      <c r="ES667">
        <v>22.232</v>
      </c>
      <c r="ET667">
        <v>43.85</v>
      </c>
      <c r="EU667">
        <v>26.4639</v>
      </c>
      <c r="EV667">
        <v>53.8994</v>
      </c>
      <c r="EW667">
        <v>33.2452</v>
      </c>
      <c r="EX667">
        <v>2</v>
      </c>
      <c r="EY667">
        <v>0.69827</v>
      </c>
      <c r="EZ667">
        <v>6.35341</v>
      </c>
      <c r="FA667">
        <v>20.1306</v>
      </c>
      <c r="FB667">
        <v>5.23092</v>
      </c>
      <c r="FC667">
        <v>11.9945</v>
      </c>
      <c r="FD667">
        <v>4.95545</v>
      </c>
      <c r="FE667">
        <v>3.304</v>
      </c>
      <c r="FF667">
        <v>9999</v>
      </c>
      <c r="FG667">
        <v>314.7</v>
      </c>
      <c r="FH667">
        <v>4041.3</v>
      </c>
      <c r="FI667">
        <v>9999</v>
      </c>
      <c r="FJ667">
        <v>1.86813</v>
      </c>
      <c r="FK667">
        <v>1.86395</v>
      </c>
      <c r="FL667">
        <v>1.87129</v>
      </c>
      <c r="FM667">
        <v>1.8625</v>
      </c>
      <c r="FN667">
        <v>1.86188</v>
      </c>
      <c r="FO667">
        <v>1.86815</v>
      </c>
      <c r="FP667">
        <v>1.85833</v>
      </c>
      <c r="FQ667">
        <v>1.86447</v>
      </c>
      <c r="FR667">
        <v>5</v>
      </c>
      <c r="FS667">
        <v>0</v>
      </c>
      <c r="FT667">
        <v>0</v>
      </c>
      <c r="FU667">
        <v>0</v>
      </c>
      <c r="FV667" t="s">
        <v>358</v>
      </c>
      <c r="FW667" t="s">
        <v>359</v>
      </c>
      <c r="FX667" t="s">
        <v>360</v>
      </c>
      <c r="FY667" t="s">
        <v>360</v>
      </c>
      <c r="FZ667" t="s">
        <v>360</v>
      </c>
      <c r="GA667" t="s">
        <v>360</v>
      </c>
      <c r="GB667">
        <v>0</v>
      </c>
      <c r="GC667">
        <v>100</v>
      </c>
      <c r="GD667">
        <v>100</v>
      </c>
      <c r="GE667">
        <v>5.3</v>
      </c>
      <c r="GF667">
        <v>0.2442</v>
      </c>
      <c r="GG667">
        <v>2.73719946232396</v>
      </c>
      <c r="GH667">
        <v>0.00311535208462502</v>
      </c>
      <c r="GI667">
        <v>-2.16445174003142e-06</v>
      </c>
      <c r="GJ667">
        <v>9.0383515404126e-10</v>
      </c>
      <c r="GK667">
        <v>0.244264999999999</v>
      </c>
      <c r="GL667">
        <v>0</v>
      </c>
      <c r="GM667">
        <v>0</v>
      </c>
      <c r="GN667">
        <v>0</v>
      </c>
      <c r="GO667">
        <v>18</v>
      </c>
      <c r="GP667">
        <v>2154</v>
      </c>
      <c r="GQ667">
        <v>2</v>
      </c>
      <c r="GR667">
        <v>17</v>
      </c>
      <c r="GS667">
        <v>34.6</v>
      </c>
      <c r="GT667">
        <v>34.7</v>
      </c>
      <c r="GU667">
        <v>3.58032</v>
      </c>
      <c r="GV667">
        <v>2.37305</v>
      </c>
      <c r="GW667">
        <v>1.99829</v>
      </c>
      <c r="GX667">
        <v>2.65259</v>
      </c>
      <c r="GY667">
        <v>2.09351</v>
      </c>
      <c r="GZ667">
        <v>2.41333</v>
      </c>
      <c r="HA667">
        <v>46.679</v>
      </c>
      <c r="HB667">
        <v>13.2389</v>
      </c>
      <c r="HC667">
        <v>18</v>
      </c>
      <c r="HD667">
        <v>332.293</v>
      </c>
      <c r="HE667">
        <v>674.764</v>
      </c>
      <c r="HF667">
        <v>23.0046</v>
      </c>
      <c r="HG667">
        <v>36.2221</v>
      </c>
      <c r="HH667">
        <v>29.9987</v>
      </c>
      <c r="HI667">
        <v>36.2303</v>
      </c>
      <c r="HJ667">
        <v>36.2205</v>
      </c>
      <c r="HK667">
        <v>71.6412</v>
      </c>
      <c r="HL667">
        <v>0</v>
      </c>
      <c r="HM667">
        <v>9.57182</v>
      </c>
      <c r="HN667">
        <v>23</v>
      </c>
      <c r="HO667">
        <v>1477.03</v>
      </c>
      <c r="HP667">
        <v>22.8624</v>
      </c>
      <c r="HQ667">
        <v>95.1423</v>
      </c>
      <c r="HR667">
        <v>98.7195</v>
      </c>
    </row>
    <row r="668" spans="1:226">
      <c r="A668">
        <v>652</v>
      </c>
      <c r="B668">
        <v>1656183487</v>
      </c>
      <c r="C668">
        <v>13690.5</v>
      </c>
      <c r="D668" t="s">
        <v>1669</v>
      </c>
      <c r="E668" t="s">
        <v>1670</v>
      </c>
      <c r="F668">
        <v>5</v>
      </c>
      <c r="G668" t="s">
        <v>1497</v>
      </c>
      <c r="H668" t="s">
        <v>354</v>
      </c>
      <c r="I668">
        <v>1656183479.21429</v>
      </c>
      <c r="J668">
        <f>(K668)/1000</f>
        <v>0</v>
      </c>
      <c r="K668">
        <f>IF(BF668, AN668, AH668)</f>
        <v>0</v>
      </c>
      <c r="L668">
        <f>IF(BF668, AI668, AG668)</f>
        <v>0</v>
      </c>
      <c r="M668">
        <f>BH668 - IF(AU668&gt;1, L668*BB668*100.0/(AW668*BV668), 0)</f>
        <v>0</v>
      </c>
      <c r="N668">
        <f>((T668-J668/2)*M668-L668)/(T668+J668/2)</f>
        <v>0</v>
      </c>
      <c r="O668">
        <f>N668*(BO668+BP668)/1000.0</f>
        <v>0</v>
      </c>
      <c r="P668">
        <f>(BH668 - IF(AU668&gt;1, L668*BB668*100.0/(AW668*BV668), 0))*(BO668+BP668)/1000.0</f>
        <v>0</v>
      </c>
      <c r="Q668">
        <f>2.0/((1/S668-1/R668)+SIGN(S668)*SQRT((1/S668-1/R668)*(1/S668-1/R668) + 4*BC668/((BC668+1)*(BC668+1))*(2*1/S668*1/R668-1/R668*1/R668)))</f>
        <v>0</v>
      </c>
      <c r="R668">
        <f>IF(LEFT(BD668,1)&lt;&gt;"0",IF(LEFT(BD668,1)="1",3.0,BE668),$D$5+$E$5*(BV668*BO668/($K$5*1000))+$F$5*(BV668*BO668/($K$5*1000))*MAX(MIN(BB668,$J$5),$I$5)*MAX(MIN(BB668,$J$5),$I$5)+$G$5*MAX(MIN(BB668,$J$5),$I$5)*(BV668*BO668/($K$5*1000))+$H$5*(BV668*BO668/($K$5*1000))*(BV668*BO668/($K$5*1000)))</f>
        <v>0</v>
      </c>
      <c r="S668">
        <f>J668*(1000-(1000*0.61365*exp(17.502*W668/(240.97+W668))/(BO668+BP668)+BJ668)/2)/(1000*0.61365*exp(17.502*W668/(240.97+W668))/(BO668+BP668)-BJ668)</f>
        <v>0</v>
      </c>
      <c r="T668">
        <f>1/((BC668+1)/(Q668/1.6)+1/(R668/1.37)) + BC668/((BC668+1)/(Q668/1.6) + BC668/(R668/1.37))</f>
        <v>0</v>
      </c>
      <c r="U668">
        <f>(AX668*BA668)</f>
        <v>0</v>
      </c>
      <c r="V668">
        <f>(BQ668+(U668+2*0.95*5.67E-8*(((BQ668+$B$7)+273)^4-(BQ668+273)^4)-44100*J668)/(1.84*29.3*R668+8*0.95*5.67E-8*(BQ668+273)^3))</f>
        <v>0</v>
      </c>
      <c r="W668">
        <f>($C$7*BR668+$D$7*BS668+$E$7*V668)</f>
        <v>0</v>
      </c>
      <c r="X668">
        <f>0.61365*exp(17.502*W668/(240.97+W668))</f>
        <v>0</v>
      </c>
      <c r="Y668">
        <f>(Z668/AA668*100)</f>
        <v>0</v>
      </c>
      <c r="Z668">
        <f>BJ668*(BO668+BP668)/1000</f>
        <v>0</v>
      </c>
      <c r="AA668">
        <f>0.61365*exp(17.502*BQ668/(240.97+BQ668))</f>
        <v>0</v>
      </c>
      <c r="AB668">
        <f>(X668-BJ668*(BO668+BP668)/1000)</f>
        <v>0</v>
      </c>
      <c r="AC668">
        <f>(-J668*44100)</f>
        <v>0</v>
      </c>
      <c r="AD668">
        <f>2*29.3*R668*0.92*(BQ668-W668)</f>
        <v>0</v>
      </c>
      <c r="AE668">
        <f>2*0.95*5.67E-8*(((BQ668+$B$7)+273)^4-(W668+273)^4)</f>
        <v>0</v>
      </c>
      <c r="AF668">
        <f>U668+AE668+AC668+AD668</f>
        <v>0</v>
      </c>
      <c r="AG668">
        <f>BN668*AU668*(BI668-BH668*(1000-AU668*BK668)/(1000-AU668*BJ668))/(100*BB668)</f>
        <v>0</v>
      </c>
      <c r="AH668">
        <f>1000*BN668*AU668*(BJ668-BK668)/(100*BB668*(1000-AU668*BJ668))</f>
        <v>0</v>
      </c>
      <c r="AI668">
        <f>(AJ668 - AK668 - BO668*1E3/(8.314*(BQ668+273.15)) * AM668/BN668 * AL668) * BN668/(100*BB668) * (1000 - BK668)/1000</f>
        <v>0</v>
      </c>
      <c r="AJ668">
        <v>1491.45833086656</v>
      </c>
      <c r="AK668">
        <v>1438.10981818182</v>
      </c>
      <c r="AL668">
        <v>3.49989541681779</v>
      </c>
      <c r="AM668">
        <v>66.950256890022</v>
      </c>
      <c r="AN668">
        <f>(AP668 - AO668 + BO668*1E3/(8.314*(BQ668+273.15)) * AR668/BN668 * AQ668) * BN668/(100*BB668) * 1000/(1000 - AP668)</f>
        <v>0</v>
      </c>
      <c r="AO668">
        <v>22.2032745322635</v>
      </c>
      <c r="AP668">
        <v>24.5676783216784</v>
      </c>
      <c r="AQ668">
        <v>-0.000147784586357961</v>
      </c>
      <c r="AR668">
        <v>78.8929793979058</v>
      </c>
      <c r="AS668">
        <v>96</v>
      </c>
      <c r="AT668">
        <v>19</v>
      </c>
      <c r="AU668">
        <f>IF(AS668*$H$13&gt;=AW668,1.0,(AW668/(AW668-AS668*$H$13)))</f>
        <v>0</v>
      </c>
      <c r="AV668">
        <f>(AU668-1)*100</f>
        <v>0</v>
      </c>
      <c r="AW668">
        <f>MAX(0,($B$13+$C$13*BV668)/(1+$D$13*BV668)*BO668/(BQ668+273)*$E$13)</f>
        <v>0</v>
      </c>
      <c r="AX668">
        <f>$B$11*BW668+$C$11*BX668+$F$11*CI668*(1-CL668)</f>
        <v>0</v>
      </c>
      <c r="AY668">
        <f>AX668*AZ668</f>
        <v>0</v>
      </c>
      <c r="AZ668">
        <f>($B$11*$D$9+$C$11*$D$9+$F$11*((CV668+CN668)/MAX(CV668+CN668+CW668, 0.1)*$I$9+CW668/MAX(CV668+CN668+CW668, 0.1)*$J$9))/($B$11+$C$11+$F$11)</f>
        <v>0</v>
      </c>
      <c r="BA668">
        <f>($B$11*$K$9+$C$11*$K$9+$F$11*((CV668+CN668)/MAX(CV668+CN668+CW668, 0.1)*$P$9+CW668/MAX(CV668+CN668+CW668, 0.1)*$Q$9))/($B$11+$C$11+$F$11)</f>
        <v>0</v>
      </c>
      <c r="BB668">
        <v>2.18</v>
      </c>
      <c r="BC668">
        <v>0.5</v>
      </c>
      <c r="BD668" t="s">
        <v>355</v>
      </c>
      <c r="BE668">
        <v>2</v>
      </c>
      <c r="BF668" t="b">
        <v>1</v>
      </c>
      <c r="BG668">
        <v>1656183479.21429</v>
      </c>
      <c r="BH668">
        <v>1378.11535714286</v>
      </c>
      <c r="BI668">
        <v>1443.33571428571</v>
      </c>
      <c r="BJ668">
        <v>24.5551535714286</v>
      </c>
      <c r="BK668">
        <v>22.1879071428571</v>
      </c>
      <c r="BL668">
        <v>1372.84142857143</v>
      </c>
      <c r="BM668">
        <v>24.3108857142857</v>
      </c>
      <c r="BN668">
        <v>499.9765</v>
      </c>
      <c r="BO668">
        <v>76.2918928571429</v>
      </c>
      <c r="BP668">
        <v>0.0999582142857143</v>
      </c>
      <c r="BQ668">
        <v>27.850925</v>
      </c>
      <c r="BR668">
        <v>28.5005714285714</v>
      </c>
      <c r="BS668">
        <v>999.9</v>
      </c>
      <c r="BT668">
        <v>0</v>
      </c>
      <c r="BU668">
        <v>0</v>
      </c>
      <c r="BV668">
        <v>10000.0228571429</v>
      </c>
      <c r="BW668">
        <v>0</v>
      </c>
      <c r="BX668">
        <v>2272.98821428571</v>
      </c>
      <c r="BY668">
        <v>-65.2199821428571</v>
      </c>
      <c r="BZ668">
        <v>1412.80714285714</v>
      </c>
      <c r="CA668">
        <v>1476.08821428571</v>
      </c>
      <c r="CB668">
        <v>2.36724571428571</v>
      </c>
      <c r="CC668">
        <v>1443.33571428571</v>
      </c>
      <c r="CD668">
        <v>22.1879071428571</v>
      </c>
      <c r="CE668">
        <v>1.87335928571429</v>
      </c>
      <c r="CF668">
        <v>1.6927575</v>
      </c>
      <c r="CG668">
        <v>16.4127142857143</v>
      </c>
      <c r="CH668">
        <v>14.8301428571429</v>
      </c>
      <c r="CI668">
        <v>2000.0325</v>
      </c>
      <c r="CJ668">
        <v>0.9800065</v>
      </c>
      <c r="CK668">
        <v>0.01999385</v>
      </c>
      <c r="CL668">
        <v>0</v>
      </c>
      <c r="CM668">
        <v>2.45569642857143</v>
      </c>
      <c r="CN668">
        <v>0</v>
      </c>
      <c r="CO668">
        <v>6255.47857142857</v>
      </c>
      <c r="CP668">
        <v>16705.7071428571</v>
      </c>
      <c r="CQ668">
        <v>47.2522142857143</v>
      </c>
      <c r="CR668">
        <v>49.73875</v>
      </c>
      <c r="CS668">
        <v>48.2185</v>
      </c>
      <c r="CT668">
        <v>47.5442857142857</v>
      </c>
      <c r="CU668">
        <v>46.696</v>
      </c>
      <c r="CV668">
        <v>1960.0425</v>
      </c>
      <c r="CW668">
        <v>39.99</v>
      </c>
      <c r="CX668">
        <v>0</v>
      </c>
      <c r="CY668">
        <v>1656183486</v>
      </c>
      <c r="CZ668">
        <v>0</v>
      </c>
      <c r="DA668">
        <v>1656181403.6</v>
      </c>
      <c r="DB668" t="s">
        <v>1498</v>
      </c>
      <c r="DC668">
        <v>1656181403.6</v>
      </c>
      <c r="DD668">
        <v>1656181398.1</v>
      </c>
      <c r="DE668">
        <v>1</v>
      </c>
      <c r="DF668">
        <v>2.342</v>
      </c>
      <c r="DG668">
        <v>0.193</v>
      </c>
      <c r="DH668">
        <v>3.724</v>
      </c>
      <c r="DI668">
        <v>0.244</v>
      </c>
      <c r="DJ668">
        <v>420</v>
      </c>
      <c r="DK668">
        <v>22</v>
      </c>
      <c r="DL668">
        <v>0.28</v>
      </c>
      <c r="DM668">
        <v>0.02</v>
      </c>
      <c r="DN668">
        <v>-65.1858575</v>
      </c>
      <c r="DO668">
        <v>-0.881640900562547</v>
      </c>
      <c r="DP668">
        <v>0.172239681675711</v>
      </c>
      <c r="DQ668">
        <v>0</v>
      </c>
      <c r="DR668">
        <v>2.4009005</v>
      </c>
      <c r="DS668">
        <v>-0.464561651031899</v>
      </c>
      <c r="DT668">
        <v>0.0542280403919411</v>
      </c>
      <c r="DU668">
        <v>0</v>
      </c>
      <c r="DV668">
        <v>0</v>
      </c>
      <c r="DW668">
        <v>2</v>
      </c>
      <c r="DX668" t="s">
        <v>357</v>
      </c>
      <c r="DY668">
        <v>2.78785</v>
      </c>
      <c r="DZ668">
        <v>2.7165</v>
      </c>
      <c r="EA668">
        <v>0.171999</v>
      </c>
      <c r="EB668">
        <v>0.176794</v>
      </c>
      <c r="EC668">
        <v>0.0869326</v>
      </c>
      <c r="ED668">
        <v>0.0810499</v>
      </c>
      <c r="EE668">
        <v>22919.1</v>
      </c>
      <c r="EF668">
        <v>19837</v>
      </c>
      <c r="EG668">
        <v>24824.8</v>
      </c>
      <c r="EH668">
        <v>23510.4</v>
      </c>
      <c r="EI668">
        <v>38797</v>
      </c>
      <c r="EJ668">
        <v>35820.6</v>
      </c>
      <c r="EK668">
        <v>44997.7</v>
      </c>
      <c r="EL668">
        <v>42020.1</v>
      </c>
      <c r="EM668">
        <v>1.51408</v>
      </c>
      <c r="EN668">
        <v>2.0427</v>
      </c>
      <c r="EO668">
        <v>0.000357628</v>
      </c>
      <c r="EP668">
        <v>0</v>
      </c>
      <c r="EQ668">
        <v>28.5029</v>
      </c>
      <c r="ER668">
        <v>999.9</v>
      </c>
      <c r="ES668">
        <v>22.281</v>
      </c>
      <c r="ET668">
        <v>43.83</v>
      </c>
      <c r="EU668">
        <v>26.4937</v>
      </c>
      <c r="EV668">
        <v>53.7894</v>
      </c>
      <c r="EW668">
        <v>33.2893</v>
      </c>
      <c r="EX668">
        <v>2</v>
      </c>
      <c r="EY668">
        <v>0.696913</v>
      </c>
      <c r="EZ668">
        <v>6.37958</v>
      </c>
      <c r="FA668">
        <v>20.1298</v>
      </c>
      <c r="FB668">
        <v>5.23047</v>
      </c>
      <c r="FC668">
        <v>11.9933</v>
      </c>
      <c r="FD668">
        <v>4.95515</v>
      </c>
      <c r="FE668">
        <v>3.304</v>
      </c>
      <c r="FF668">
        <v>9999</v>
      </c>
      <c r="FG668">
        <v>314.7</v>
      </c>
      <c r="FH668">
        <v>4041.3</v>
      </c>
      <c r="FI668">
        <v>9999</v>
      </c>
      <c r="FJ668">
        <v>1.86813</v>
      </c>
      <c r="FK668">
        <v>1.86395</v>
      </c>
      <c r="FL668">
        <v>1.87129</v>
      </c>
      <c r="FM668">
        <v>1.86249</v>
      </c>
      <c r="FN668">
        <v>1.86188</v>
      </c>
      <c r="FO668">
        <v>1.86814</v>
      </c>
      <c r="FP668">
        <v>1.85836</v>
      </c>
      <c r="FQ668">
        <v>1.86447</v>
      </c>
      <c r="FR668">
        <v>5</v>
      </c>
      <c r="FS668">
        <v>0</v>
      </c>
      <c r="FT668">
        <v>0</v>
      </c>
      <c r="FU668">
        <v>0</v>
      </c>
      <c r="FV668" t="s">
        <v>358</v>
      </c>
      <c r="FW668" t="s">
        <v>359</v>
      </c>
      <c r="FX668" t="s">
        <v>360</v>
      </c>
      <c r="FY668" t="s">
        <v>360</v>
      </c>
      <c r="FZ668" t="s">
        <v>360</v>
      </c>
      <c r="GA668" t="s">
        <v>360</v>
      </c>
      <c r="GB668">
        <v>0</v>
      </c>
      <c r="GC668">
        <v>100</v>
      </c>
      <c r="GD668">
        <v>100</v>
      </c>
      <c r="GE668">
        <v>5.34</v>
      </c>
      <c r="GF668">
        <v>0.2442</v>
      </c>
      <c r="GG668">
        <v>2.73719946232396</v>
      </c>
      <c r="GH668">
        <v>0.00311535208462502</v>
      </c>
      <c r="GI668">
        <v>-2.16445174003142e-06</v>
      </c>
      <c r="GJ668">
        <v>9.0383515404126e-10</v>
      </c>
      <c r="GK668">
        <v>0.244264999999999</v>
      </c>
      <c r="GL668">
        <v>0</v>
      </c>
      <c r="GM668">
        <v>0</v>
      </c>
      <c r="GN668">
        <v>0</v>
      </c>
      <c r="GO668">
        <v>18</v>
      </c>
      <c r="GP668">
        <v>2154</v>
      </c>
      <c r="GQ668">
        <v>2</v>
      </c>
      <c r="GR668">
        <v>17</v>
      </c>
      <c r="GS668">
        <v>34.7</v>
      </c>
      <c r="GT668">
        <v>34.8</v>
      </c>
      <c r="GU668">
        <v>3.61206</v>
      </c>
      <c r="GV668">
        <v>2.31567</v>
      </c>
      <c r="GW668">
        <v>1.99829</v>
      </c>
      <c r="GX668">
        <v>2.65259</v>
      </c>
      <c r="GY668">
        <v>2.09351</v>
      </c>
      <c r="GZ668">
        <v>2.36938</v>
      </c>
      <c r="HA668">
        <v>46.6496</v>
      </c>
      <c r="HB668">
        <v>13.2302</v>
      </c>
      <c r="HC668">
        <v>18</v>
      </c>
      <c r="HD668">
        <v>331.798</v>
      </c>
      <c r="HE668">
        <v>675.073</v>
      </c>
      <c r="HF668">
        <v>23.0052</v>
      </c>
      <c r="HG668">
        <v>36.205</v>
      </c>
      <c r="HH668">
        <v>29.9987</v>
      </c>
      <c r="HI668">
        <v>36.2165</v>
      </c>
      <c r="HJ668">
        <v>36.2017</v>
      </c>
      <c r="HK668">
        <v>72.3001</v>
      </c>
      <c r="HL668">
        <v>0</v>
      </c>
      <c r="HM668">
        <v>9.57182</v>
      </c>
      <c r="HN668">
        <v>23</v>
      </c>
      <c r="HO668">
        <v>1490.45</v>
      </c>
      <c r="HP668">
        <v>22.8624</v>
      </c>
      <c r="HQ668">
        <v>95.146</v>
      </c>
      <c r="HR668">
        <v>98.7235</v>
      </c>
    </row>
    <row r="669" spans="1:226">
      <c r="A669">
        <v>653</v>
      </c>
      <c r="B669">
        <v>1656183492</v>
      </c>
      <c r="C669">
        <v>13695.5</v>
      </c>
      <c r="D669" t="s">
        <v>1671</v>
      </c>
      <c r="E669" t="s">
        <v>1672</v>
      </c>
      <c r="F669">
        <v>5</v>
      </c>
      <c r="G669" t="s">
        <v>1497</v>
      </c>
      <c r="H669" t="s">
        <v>354</v>
      </c>
      <c r="I669">
        <v>1656183484.5</v>
      </c>
      <c r="J669">
        <f>(K669)/1000</f>
        <v>0</v>
      </c>
      <c r="K669">
        <f>IF(BF669, AN669, AH669)</f>
        <v>0</v>
      </c>
      <c r="L669">
        <f>IF(BF669, AI669, AG669)</f>
        <v>0</v>
      </c>
      <c r="M669">
        <f>BH669 - IF(AU669&gt;1, L669*BB669*100.0/(AW669*BV669), 0)</f>
        <v>0</v>
      </c>
      <c r="N669">
        <f>((T669-J669/2)*M669-L669)/(T669+J669/2)</f>
        <v>0</v>
      </c>
      <c r="O669">
        <f>N669*(BO669+BP669)/1000.0</f>
        <v>0</v>
      </c>
      <c r="P669">
        <f>(BH669 - IF(AU669&gt;1, L669*BB669*100.0/(AW669*BV669), 0))*(BO669+BP669)/1000.0</f>
        <v>0</v>
      </c>
      <c r="Q669">
        <f>2.0/((1/S669-1/R669)+SIGN(S669)*SQRT((1/S669-1/R669)*(1/S669-1/R669) + 4*BC669/((BC669+1)*(BC669+1))*(2*1/S669*1/R669-1/R669*1/R669)))</f>
        <v>0</v>
      </c>
      <c r="R669">
        <f>IF(LEFT(BD669,1)&lt;&gt;"0",IF(LEFT(BD669,1)="1",3.0,BE669),$D$5+$E$5*(BV669*BO669/($K$5*1000))+$F$5*(BV669*BO669/($K$5*1000))*MAX(MIN(BB669,$J$5),$I$5)*MAX(MIN(BB669,$J$5),$I$5)+$G$5*MAX(MIN(BB669,$J$5),$I$5)*(BV669*BO669/($K$5*1000))+$H$5*(BV669*BO669/($K$5*1000))*(BV669*BO669/($K$5*1000)))</f>
        <v>0</v>
      </c>
      <c r="S669">
        <f>J669*(1000-(1000*0.61365*exp(17.502*W669/(240.97+W669))/(BO669+BP669)+BJ669)/2)/(1000*0.61365*exp(17.502*W669/(240.97+W669))/(BO669+BP669)-BJ669)</f>
        <v>0</v>
      </c>
      <c r="T669">
        <f>1/((BC669+1)/(Q669/1.6)+1/(R669/1.37)) + BC669/((BC669+1)/(Q669/1.6) + BC669/(R669/1.37))</f>
        <v>0</v>
      </c>
      <c r="U669">
        <f>(AX669*BA669)</f>
        <v>0</v>
      </c>
      <c r="V669">
        <f>(BQ669+(U669+2*0.95*5.67E-8*(((BQ669+$B$7)+273)^4-(BQ669+273)^4)-44100*J669)/(1.84*29.3*R669+8*0.95*5.67E-8*(BQ669+273)^3))</f>
        <v>0</v>
      </c>
      <c r="W669">
        <f>($C$7*BR669+$D$7*BS669+$E$7*V669)</f>
        <v>0</v>
      </c>
      <c r="X669">
        <f>0.61365*exp(17.502*W669/(240.97+W669))</f>
        <v>0</v>
      </c>
      <c r="Y669">
        <f>(Z669/AA669*100)</f>
        <v>0</v>
      </c>
      <c r="Z669">
        <f>BJ669*(BO669+BP669)/1000</f>
        <v>0</v>
      </c>
      <c r="AA669">
        <f>0.61365*exp(17.502*BQ669/(240.97+BQ669))</f>
        <v>0</v>
      </c>
      <c r="AB669">
        <f>(X669-BJ669*(BO669+BP669)/1000)</f>
        <v>0</v>
      </c>
      <c r="AC669">
        <f>(-J669*44100)</f>
        <v>0</v>
      </c>
      <c r="AD669">
        <f>2*29.3*R669*0.92*(BQ669-W669)</f>
        <v>0</v>
      </c>
      <c r="AE669">
        <f>2*0.95*5.67E-8*(((BQ669+$B$7)+273)^4-(W669+273)^4)</f>
        <v>0</v>
      </c>
      <c r="AF669">
        <f>U669+AE669+AC669+AD669</f>
        <v>0</v>
      </c>
      <c r="AG669">
        <f>BN669*AU669*(BI669-BH669*(1000-AU669*BK669)/(1000-AU669*BJ669))/(100*BB669)</f>
        <v>0</v>
      </c>
      <c r="AH669">
        <f>1000*BN669*AU669*(BJ669-BK669)/(100*BB669*(1000-AU669*BJ669))</f>
        <v>0</v>
      </c>
      <c r="AI669">
        <f>(AJ669 - AK669 - BO669*1E3/(8.314*(BQ669+273.15)) * AM669/BN669 * AL669) * BN669/(100*BB669) * (1000 - BK669)/1000</f>
        <v>0</v>
      </c>
      <c r="AJ669">
        <v>1508.74122344183</v>
      </c>
      <c r="AK669">
        <v>1455.44654545455</v>
      </c>
      <c r="AL669">
        <v>3.47970794040267</v>
      </c>
      <c r="AM669">
        <v>66.950256890022</v>
      </c>
      <c r="AN669">
        <f>(AP669 - AO669 + BO669*1E3/(8.314*(BQ669+273.15)) * AR669/BN669 * AQ669) * BN669/(100*BB669) * 1000/(1000 - AP669)</f>
        <v>0</v>
      </c>
      <c r="AO669">
        <v>22.3040004652336</v>
      </c>
      <c r="AP669">
        <v>24.5966433566434</v>
      </c>
      <c r="AQ669">
        <v>0.00776648646495977</v>
      </c>
      <c r="AR669">
        <v>78.8929793979058</v>
      </c>
      <c r="AS669">
        <v>96</v>
      </c>
      <c r="AT669">
        <v>19</v>
      </c>
      <c r="AU669">
        <f>IF(AS669*$H$13&gt;=AW669,1.0,(AW669/(AW669-AS669*$H$13)))</f>
        <v>0</v>
      </c>
      <c r="AV669">
        <f>(AU669-1)*100</f>
        <v>0</v>
      </c>
      <c r="AW669">
        <f>MAX(0,($B$13+$C$13*BV669)/(1+$D$13*BV669)*BO669/(BQ669+273)*$E$13)</f>
        <v>0</v>
      </c>
      <c r="AX669">
        <f>$B$11*BW669+$C$11*BX669+$F$11*CI669*(1-CL669)</f>
        <v>0</v>
      </c>
      <c r="AY669">
        <f>AX669*AZ669</f>
        <v>0</v>
      </c>
      <c r="AZ669">
        <f>($B$11*$D$9+$C$11*$D$9+$F$11*((CV669+CN669)/MAX(CV669+CN669+CW669, 0.1)*$I$9+CW669/MAX(CV669+CN669+CW669, 0.1)*$J$9))/($B$11+$C$11+$F$11)</f>
        <v>0</v>
      </c>
      <c r="BA669">
        <f>($B$11*$K$9+$C$11*$K$9+$F$11*((CV669+CN669)/MAX(CV669+CN669+CW669, 0.1)*$P$9+CW669/MAX(CV669+CN669+CW669, 0.1)*$Q$9))/($B$11+$C$11+$F$11)</f>
        <v>0</v>
      </c>
      <c r="BB669">
        <v>2.18</v>
      </c>
      <c r="BC669">
        <v>0.5</v>
      </c>
      <c r="BD669" t="s">
        <v>355</v>
      </c>
      <c r="BE669">
        <v>2</v>
      </c>
      <c r="BF669" t="b">
        <v>1</v>
      </c>
      <c r="BG669">
        <v>1656183484.5</v>
      </c>
      <c r="BH669">
        <v>1395.96740740741</v>
      </c>
      <c r="BI669">
        <v>1461.19111111111</v>
      </c>
      <c r="BJ669">
        <v>24.5679740740741</v>
      </c>
      <c r="BK669">
        <v>22.2364481481481</v>
      </c>
      <c r="BL669">
        <v>1390.65259259259</v>
      </c>
      <c r="BM669">
        <v>24.3237148148148</v>
      </c>
      <c r="BN669">
        <v>499.984814814815</v>
      </c>
      <c r="BO669">
        <v>76.2913444444444</v>
      </c>
      <c r="BP669">
        <v>0.0999734333333333</v>
      </c>
      <c r="BQ669">
        <v>27.8581296296296</v>
      </c>
      <c r="BR669">
        <v>28.5078555555556</v>
      </c>
      <c r="BS669">
        <v>999.9</v>
      </c>
      <c r="BT669">
        <v>0</v>
      </c>
      <c r="BU669">
        <v>0</v>
      </c>
      <c r="BV669">
        <v>10010.9533333333</v>
      </c>
      <c r="BW669">
        <v>0</v>
      </c>
      <c r="BX669">
        <v>1881.24703703704</v>
      </c>
      <c r="BY669">
        <v>-65.2227888888889</v>
      </c>
      <c r="BZ669">
        <v>1431.12814814815</v>
      </c>
      <c r="CA669">
        <v>1494.42333333333</v>
      </c>
      <c r="CB669">
        <v>2.33152851851852</v>
      </c>
      <c r="CC669">
        <v>1461.19111111111</v>
      </c>
      <c r="CD669">
        <v>22.2364481481481</v>
      </c>
      <c r="CE669">
        <v>1.87432407407407</v>
      </c>
      <c r="CF669">
        <v>1.69644814814815</v>
      </c>
      <c r="CG669">
        <v>16.4208074074074</v>
      </c>
      <c r="CH669">
        <v>14.8639148148148</v>
      </c>
      <c r="CI669">
        <v>2000.01740740741</v>
      </c>
      <c r="CJ669">
        <v>0.980006222222222</v>
      </c>
      <c r="CK669">
        <v>0.019994137037037</v>
      </c>
      <c r="CL669">
        <v>0</v>
      </c>
      <c r="CM669">
        <v>2.49881481481481</v>
      </c>
      <c r="CN669">
        <v>0</v>
      </c>
      <c r="CO669">
        <v>6226.91111111111</v>
      </c>
      <c r="CP669">
        <v>16705.5777777778</v>
      </c>
      <c r="CQ669">
        <v>47.2453333333333</v>
      </c>
      <c r="CR669">
        <v>49.7173333333333</v>
      </c>
      <c r="CS669">
        <v>48.201</v>
      </c>
      <c r="CT669">
        <v>47.522962962963</v>
      </c>
      <c r="CU669">
        <v>46.687</v>
      </c>
      <c r="CV669">
        <v>1960.02740740741</v>
      </c>
      <c r="CW669">
        <v>39.99</v>
      </c>
      <c r="CX669">
        <v>0</v>
      </c>
      <c r="CY669">
        <v>1656183491.4</v>
      </c>
      <c r="CZ669">
        <v>0</v>
      </c>
      <c r="DA669">
        <v>1656181403.6</v>
      </c>
      <c r="DB669" t="s">
        <v>1498</v>
      </c>
      <c r="DC669">
        <v>1656181403.6</v>
      </c>
      <c r="DD669">
        <v>1656181398.1</v>
      </c>
      <c r="DE669">
        <v>1</v>
      </c>
      <c r="DF669">
        <v>2.342</v>
      </c>
      <c r="DG669">
        <v>0.193</v>
      </c>
      <c r="DH669">
        <v>3.724</v>
      </c>
      <c r="DI669">
        <v>0.244</v>
      </c>
      <c r="DJ669">
        <v>420</v>
      </c>
      <c r="DK669">
        <v>22</v>
      </c>
      <c r="DL669">
        <v>0.28</v>
      </c>
      <c r="DM669">
        <v>0.02</v>
      </c>
      <c r="DN669">
        <v>-65.206925</v>
      </c>
      <c r="DO669">
        <v>0.0442716697938077</v>
      </c>
      <c r="DP669">
        <v>0.144468553239105</v>
      </c>
      <c r="DQ669">
        <v>1</v>
      </c>
      <c r="DR669">
        <v>2.347197</v>
      </c>
      <c r="DS669">
        <v>-0.480216135084434</v>
      </c>
      <c r="DT669">
        <v>0.0563309849993767</v>
      </c>
      <c r="DU669">
        <v>0</v>
      </c>
      <c r="DV669">
        <v>1</v>
      </c>
      <c r="DW669">
        <v>2</v>
      </c>
      <c r="DX669" t="s">
        <v>375</v>
      </c>
      <c r="DY669">
        <v>2.78832</v>
      </c>
      <c r="DZ669">
        <v>2.71669</v>
      </c>
      <c r="EA669">
        <v>0.173267</v>
      </c>
      <c r="EB669">
        <v>0.178031</v>
      </c>
      <c r="EC669">
        <v>0.0870041</v>
      </c>
      <c r="ED669">
        <v>0.0810416</v>
      </c>
      <c r="EE669">
        <v>22885.5</v>
      </c>
      <c r="EF669">
        <v>19807.9</v>
      </c>
      <c r="EG669">
        <v>24826.4</v>
      </c>
      <c r="EH669">
        <v>23511.2</v>
      </c>
      <c r="EI669">
        <v>38795.9</v>
      </c>
      <c r="EJ669">
        <v>35822.1</v>
      </c>
      <c r="EK669">
        <v>44999.9</v>
      </c>
      <c r="EL669">
        <v>42021.4</v>
      </c>
      <c r="EM669">
        <v>1.5152</v>
      </c>
      <c r="EN669">
        <v>2.04275</v>
      </c>
      <c r="EO669">
        <v>-0.000312924</v>
      </c>
      <c r="EP669">
        <v>0</v>
      </c>
      <c r="EQ669">
        <v>28.515</v>
      </c>
      <c r="ER669">
        <v>999.9</v>
      </c>
      <c r="ES669">
        <v>22.281</v>
      </c>
      <c r="ET669">
        <v>43.83</v>
      </c>
      <c r="EU669">
        <v>26.4943</v>
      </c>
      <c r="EV669">
        <v>53.5594</v>
      </c>
      <c r="EW669">
        <v>33.1851</v>
      </c>
      <c r="EX669">
        <v>2</v>
      </c>
      <c r="EY669">
        <v>0.695648</v>
      </c>
      <c r="EZ669">
        <v>6.40601</v>
      </c>
      <c r="FA669">
        <v>20.1291</v>
      </c>
      <c r="FB669">
        <v>5.23017</v>
      </c>
      <c r="FC669">
        <v>11.9939</v>
      </c>
      <c r="FD669">
        <v>4.95535</v>
      </c>
      <c r="FE669">
        <v>3.30393</v>
      </c>
      <c r="FF669">
        <v>9999</v>
      </c>
      <c r="FG669">
        <v>314.7</v>
      </c>
      <c r="FH669">
        <v>4041.5</v>
      </c>
      <c r="FI669">
        <v>9999</v>
      </c>
      <c r="FJ669">
        <v>1.86813</v>
      </c>
      <c r="FK669">
        <v>1.86394</v>
      </c>
      <c r="FL669">
        <v>1.8713</v>
      </c>
      <c r="FM669">
        <v>1.8625</v>
      </c>
      <c r="FN669">
        <v>1.86186</v>
      </c>
      <c r="FO669">
        <v>1.86814</v>
      </c>
      <c r="FP669">
        <v>1.85833</v>
      </c>
      <c r="FQ669">
        <v>1.86447</v>
      </c>
      <c r="FR669">
        <v>5</v>
      </c>
      <c r="FS669">
        <v>0</v>
      </c>
      <c r="FT669">
        <v>0</v>
      </c>
      <c r="FU669">
        <v>0</v>
      </c>
      <c r="FV669" t="s">
        <v>358</v>
      </c>
      <c r="FW669" t="s">
        <v>359</v>
      </c>
      <c r="FX669" t="s">
        <v>360</v>
      </c>
      <c r="FY669" t="s">
        <v>360</v>
      </c>
      <c r="FZ669" t="s">
        <v>360</v>
      </c>
      <c r="GA669" t="s">
        <v>360</v>
      </c>
      <c r="GB669">
        <v>0</v>
      </c>
      <c r="GC669">
        <v>100</v>
      </c>
      <c r="GD669">
        <v>100</v>
      </c>
      <c r="GE669">
        <v>5.37</v>
      </c>
      <c r="GF669">
        <v>0.2443</v>
      </c>
      <c r="GG669">
        <v>2.73719946232396</v>
      </c>
      <c r="GH669">
        <v>0.00311535208462502</v>
      </c>
      <c r="GI669">
        <v>-2.16445174003142e-06</v>
      </c>
      <c r="GJ669">
        <v>9.0383515404126e-10</v>
      </c>
      <c r="GK669">
        <v>0.244264999999999</v>
      </c>
      <c r="GL669">
        <v>0</v>
      </c>
      <c r="GM669">
        <v>0</v>
      </c>
      <c r="GN669">
        <v>0</v>
      </c>
      <c r="GO669">
        <v>18</v>
      </c>
      <c r="GP669">
        <v>2154</v>
      </c>
      <c r="GQ669">
        <v>2</v>
      </c>
      <c r="GR669">
        <v>17</v>
      </c>
      <c r="GS669">
        <v>34.8</v>
      </c>
      <c r="GT669">
        <v>34.9</v>
      </c>
      <c r="GU669">
        <v>3.64136</v>
      </c>
      <c r="GV669">
        <v>2.32422</v>
      </c>
      <c r="GW669">
        <v>1.99829</v>
      </c>
      <c r="GX669">
        <v>2.65259</v>
      </c>
      <c r="GY669">
        <v>2.09351</v>
      </c>
      <c r="GZ669">
        <v>2.37061</v>
      </c>
      <c r="HA669">
        <v>46.6496</v>
      </c>
      <c r="HB669">
        <v>13.2214</v>
      </c>
      <c r="HC669">
        <v>18</v>
      </c>
      <c r="HD669">
        <v>332.265</v>
      </c>
      <c r="HE669">
        <v>674.921</v>
      </c>
      <c r="HF669">
        <v>23.0054</v>
      </c>
      <c r="HG669">
        <v>36.1855</v>
      </c>
      <c r="HH669">
        <v>29.9988</v>
      </c>
      <c r="HI669">
        <v>36.1965</v>
      </c>
      <c r="HJ669">
        <v>36.1832</v>
      </c>
      <c r="HK669">
        <v>72.8765</v>
      </c>
      <c r="HL669">
        <v>0</v>
      </c>
      <c r="HM669">
        <v>9.57182</v>
      </c>
      <c r="HN669">
        <v>23</v>
      </c>
      <c r="HO669">
        <v>1503.83</v>
      </c>
      <c r="HP669">
        <v>22.8396</v>
      </c>
      <c r="HQ669">
        <v>95.1512</v>
      </c>
      <c r="HR669">
        <v>98.7267</v>
      </c>
    </row>
    <row r="670" spans="1:226">
      <c r="A670">
        <v>654</v>
      </c>
      <c r="B670">
        <v>1656183497</v>
      </c>
      <c r="C670">
        <v>13700.5</v>
      </c>
      <c r="D670" t="s">
        <v>1673</v>
      </c>
      <c r="E670" t="s">
        <v>1674</v>
      </c>
      <c r="F670">
        <v>5</v>
      </c>
      <c r="G670" t="s">
        <v>1497</v>
      </c>
      <c r="H670" t="s">
        <v>354</v>
      </c>
      <c r="I670">
        <v>1656183489.21429</v>
      </c>
      <c r="J670">
        <f>(K670)/1000</f>
        <v>0</v>
      </c>
      <c r="K670">
        <f>IF(BF670, AN670, AH670)</f>
        <v>0</v>
      </c>
      <c r="L670">
        <f>IF(BF670, AI670, AG670)</f>
        <v>0</v>
      </c>
      <c r="M670">
        <f>BH670 - IF(AU670&gt;1, L670*BB670*100.0/(AW670*BV670), 0)</f>
        <v>0</v>
      </c>
      <c r="N670">
        <f>((T670-J670/2)*M670-L670)/(T670+J670/2)</f>
        <v>0</v>
      </c>
      <c r="O670">
        <f>N670*(BO670+BP670)/1000.0</f>
        <v>0</v>
      </c>
      <c r="P670">
        <f>(BH670 - IF(AU670&gt;1, L670*BB670*100.0/(AW670*BV670), 0))*(BO670+BP670)/1000.0</f>
        <v>0</v>
      </c>
      <c r="Q670">
        <f>2.0/((1/S670-1/R670)+SIGN(S670)*SQRT((1/S670-1/R670)*(1/S670-1/R670) + 4*BC670/((BC670+1)*(BC670+1))*(2*1/S670*1/R670-1/R670*1/R670)))</f>
        <v>0</v>
      </c>
      <c r="R670">
        <f>IF(LEFT(BD670,1)&lt;&gt;"0",IF(LEFT(BD670,1)="1",3.0,BE670),$D$5+$E$5*(BV670*BO670/($K$5*1000))+$F$5*(BV670*BO670/($K$5*1000))*MAX(MIN(BB670,$J$5),$I$5)*MAX(MIN(BB670,$J$5),$I$5)+$G$5*MAX(MIN(BB670,$J$5),$I$5)*(BV670*BO670/($K$5*1000))+$H$5*(BV670*BO670/($K$5*1000))*(BV670*BO670/($K$5*1000)))</f>
        <v>0</v>
      </c>
      <c r="S670">
        <f>J670*(1000-(1000*0.61365*exp(17.502*W670/(240.97+W670))/(BO670+BP670)+BJ670)/2)/(1000*0.61365*exp(17.502*W670/(240.97+W670))/(BO670+BP670)-BJ670)</f>
        <v>0</v>
      </c>
      <c r="T670">
        <f>1/((BC670+1)/(Q670/1.6)+1/(R670/1.37)) + BC670/((BC670+1)/(Q670/1.6) + BC670/(R670/1.37))</f>
        <v>0</v>
      </c>
      <c r="U670">
        <f>(AX670*BA670)</f>
        <v>0</v>
      </c>
      <c r="V670">
        <f>(BQ670+(U670+2*0.95*5.67E-8*(((BQ670+$B$7)+273)^4-(BQ670+273)^4)-44100*J670)/(1.84*29.3*R670+8*0.95*5.67E-8*(BQ670+273)^3))</f>
        <v>0</v>
      </c>
      <c r="W670">
        <f>($C$7*BR670+$D$7*BS670+$E$7*V670)</f>
        <v>0</v>
      </c>
      <c r="X670">
        <f>0.61365*exp(17.502*W670/(240.97+W670))</f>
        <v>0</v>
      </c>
      <c r="Y670">
        <f>(Z670/AA670*100)</f>
        <v>0</v>
      </c>
      <c r="Z670">
        <f>BJ670*(BO670+BP670)/1000</f>
        <v>0</v>
      </c>
      <c r="AA670">
        <f>0.61365*exp(17.502*BQ670/(240.97+BQ670))</f>
        <v>0</v>
      </c>
      <c r="AB670">
        <f>(X670-BJ670*(BO670+BP670)/1000)</f>
        <v>0</v>
      </c>
      <c r="AC670">
        <f>(-J670*44100)</f>
        <v>0</v>
      </c>
      <c r="AD670">
        <f>2*29.3*R670*0.92*(BQ670-W670)</f>
        <v>0</v>
      </c>
      <c r="AE670">
        <f>2*0.95*5.67E-8*(((BQ670+$B$7)+273)^4-(W670+273)^4)</f>
        <v>0</v>
      </c>
      <c r="AF670">
        <f>U670+AE670+AC670+AD670</f>
        <v>0</v>
      </c>
      <c r="AG670">
        <f>BN670*AU670*(BI670-BH670*(1000-AU670*BK670)/(1000-AU670*BJ670))/(100*BB670)</f>
        <v>0</v>
      </c>
      <c r="AH670">
        <f>1000*BN670*AU670*(BJ670-BK670)/(100*BB670*(1000-AU670*BJ670))</f>
        <v>0</v>
      </c>
      <c r="AI670">
        <f>(AJ670 - AK670 - BO670*1E3/(8.314*(BQ670+273.15)) * AM670/BN670 * AL670) * BN670/(100*BB670) * (1000 - BK670)/1000</f>
        <v>0</v>
      </c>
      <c r="AJ670">
        <v>1526.00866312882</v>
      </c>
      <c r="AK670">
        <v>1472.60084848485</v>
      </c>
      <c r="AL670">
        <v>3.42349877403781</v>
      </c>
      <c r="AM670">
        <v>66.950256890022</v>
      </c>
      <c r="AN670">
        <f>(AP670 - AO670 + BO670*1E3/(8.314*(BQ670+273.15)) * AR670/BN670 * AQ670) * BN670/(100*BB670) * 1000/(1000 - AP670)</f>
        <v>0</v>
      </c>
      <c r="AO670">
        <v>22.297582950883</v>
      </c>
      <c r="AP670">
        <v>24.5925097902098</v>
      </c>
      <c r="AQ670">
        <v>-0.000356871159187346</v>
      </c>
      <c r="AR670">
        <v>78.8929793979058</v>
      </c>
      <c r="AS670">
        <v>96</v>
      </c>
      <c r="AT670">
        <v>19</v>
      </c>
      <c r="AU670">
        <f>IF(AS670*$H$13&gt;=AW670,1.0,(AW670/(AW670-AS670*$H$13)))</f>
        <v>0</v>
      </c>
      <c r="AV670">
        <f>(AU670-1)*100</f>
        <v>0</v>
      </c>
      <c r="AW670">
        <f>MAX(0,($B$13+$C$13*BV670)/(1+$D$13*BV670)*BO670/(BQ670+273)*$E$13)</f>
        <v>0</v>
      </c>
      <c r="AX670">
        <f>$B$11*BW670+$C$11*BX670+$F$11*CI670*(1-CL670)</f>
        <v>0</v>
      </c>
      <c r="AY670">
        <f>AX670*AZ670</f>
        <v>0</v>
      </c>
      <c r="AZ670">
        <f>($B$11*$D$9+$C$11*$D$9+$F$11*((CV670+CN670)/MAX(CV670+CN670+CW670, 0.1)*$I$9+CW670/MAX(CV670+CN670+CW670, 0.1)*$J$9))/($B$11+$C$11+$F$11)</f>
        <v>0</v>
      </c>
      <c r="BA670">
        <f>($B$11*$K$9+$C$11*$K$9+$F$11*((CV670+CN670)/MAX(CV670+CN670+CW670, 0.1)*$P$9+CW670/MAX(CV670+CN670+CW670, 0.1)*$Q$9))/($B$11+$C$11+$F$11)</f>
        <v>0</v>
      </c>
      <c r="BB670">
        <v>2.18</v>
      </c>
      <c r="BC670">
        <v>0.5</v>
      </c>
      <c r="BD670" t="s">
        <v>355</v>
      </c>
      <c r="BE670">
        <v>2</v>
      </c>
      <c r="BF670" t="b">
        <v>1</v>
      </c>
      <c r="BG670">
        <v>1656183489.21429</v>
      </c>
      <c r="BH670">
        <v>1411.88357142857</v>
      </c>
      <c r="BI670">
        <v>1477.05107142857</v>
      </c>
      <c r="BJ670">
        <v>24.5789571428571</v>
      </c>
      <c r="BK670">
        <v>22.2784857142857</v>
      </c>
      <c r="BL670">
        <v>1406.53178571429</v>
      </c>
      <c r="BM670">
        <v>24.3347035714286</v>
      </c>
      <c r="BN670">
        <v>499.963357142857</v>
      </c>
      <c r="BO670">
        <v>76.2909035714286</v>
      </c>
      <c r="BP670">
        <v>0.0999335428571429</v>
      </c>
      <c r="BQ670">
        <v>27.8660107142857</v>
      </c>
      <c r="BR670">
        <v>28.5094035714286</v>
      </c>
      <c r="BS670">
        <v>999.9</v>
      </c>
      <c r="BT670">
        <v>0</v>
      </c>
      <c r="BU670">
        <v>0</v>
      </c>
      <c r="BV670">
        <v>10017.8864285714</v>
      </c>
      <c r="BW670">
        <v>0</v>
      </c>
      <c r="BX670">
        <v>1615.35392857143</v>
      </c>
      <c r="BY670">
        <v>-65.1663892857143</v>
      </c>
      <c r="BZ670">
        <v>1447.46214285714</v>
      </c>
      <c r="CA670">
        <v>1510.70821428571</v>
      </c>
      <c r="CB670">
        <v>2.30047392857143</v>
      </c>
      <c r="CC670">
        <v>1477.05107142857</v>
      </c>
      <c r="CD670">
        <v>22.2784857142857</v>
      </c>
      <c r="CE670">
        <v>1.87515142857143</v>
      </c>
      <c r="CF670">
        <v>1.69964571428571</v>
      </c>
      <c r="CG670">
        <v>16.4277392857143</v>
      </c>
      <c r="CH670">
        <v>14.893175</v>
      </c>
      <c r="CI670">
        <v>2000.02071428571</v>
      </c>
      <c r="CJ670">
        <v>0.980006178571428</v>
      </c>
      <c r="CK670">
        <v>0.0199941821428571</v>
      </c>
      <c r="CL670">
        <v>0</v>
      </c>
      <c r="CM670">
        <v>2.50998928571429</v>
      </c>
      <c r="CN670">
        <v>0</v>
      </c>
      <c r="CO670">
        <v>6212.62535714286</v>
      </c>
      <c r="CP670">
        <v>16705.6107142857</v>
      </c>
      <c r="CQ670">
        <v>47.2365</v>
      </c>
      <c r="CR670">
        <v>49.7005</v>
      </c>
      <c r="CS670">
        <v>48.1915</v>
      </c>
      <c r="CT670">
        <v>47.5066428571429</v>
      </c>
      <c r="CU670">
        <v>46.6737142857143</v>
      </c>
      <c r="CV670">
        <v>1960.03071428571</v>
      </c>
      <c r="CW670">
        <v>39.99</v>
      </c>
      <c r="CX670">
        <v>0</v>
      </c>
      <c r="CY670">
        <v>1656183496.2</v>
      </c>
      <c r="CZ670">
        <v>0</v>
      </c>
      <c r="DA670">
        <v>1656181403.6</v>
      </c>
      <c r="DB670" t="s">
        <v>1498</v>
      </c>
      <c r="DC670">
        <v>1656181403.6</v>
      </c>
      <c r="DD670">
        <v>1656181398.1</v>
      </c>
      <c r="DE670">
        <v>1</v>
      </c>
      <c r="DF670">
        <v>2.342</v>
      </c>
      <c r="DG670">
        <v>0.193</v>
      </c>
      <c r="DH670">
        <v>3.724</v>
      </c>
      <c r="DI670">
        <v>0.244</v>
      </c>
      <c r="DJ670">
        <v>420</v>
      </c>
      <c r="DK670">
        <v>22</v>
      </c>
      <c r="DL670">
        <v>0.28</v>
      </c>
      <c r="DM670">
        <v>0.02</v>
      </c>
      <c r="DN670">
        <v>-65.21667</v>
      </c>
      <c r="DO670">
        <v>0.798387242026208</v>
      </c>
      <c r="DP670">
        <v>0.102660723258704</v>
      </c>
      <c r="DQ670">
        <v>0</v>
      </c>
      <c r="DR670">
        <v>2.33014725</v>
      </c>
      <c r="DS670">
        <v>-0.448395984990618</v>
      </c>
      <c r="DT670">
        <v>0.0549578549430152</v>
      </c>
      <c r="DU670">
        <v>0</v>
      </c>
      <c r="DV670">
        <v>0</v>
      </c>
      <c r="DW670">
        <v>2</v>
      </c>
      <c r="DX670" t="s">
        <v>357</v>
      </c>
      <c r="DY670">
        <v>2.78856</v>
      </c>
      <c r="DZ670">
        <v>2.71657</v>
      </c>
      <c r="EA670">
        <v>0.174521</v>
      </c>
      <c r="EB670">
        <v>0.17925</v>
      </c>
      <c r="EC670">
        <v>0.0869941</v>
      </c>
      <c r="ED670">
        <v>0.0810064</v>
      </c>
      <c r="EE670">
        <v>22851.9</v>
      </c>
      <c r="EF670">
        <v>19779</v>
      </c>
      <c r="EG670">
        <v>24827.6</v>
      </c>
      <c r="EH670">
        <v>23511.8</v>
      </c>
      <c r="EI670">
        <v>38798.1</v>
      </c>
      <c r="EJ670">
        <v>35824</v>
      </c>
      <c r="EK670">
        <v>45001.9</v>
      </c>
      <c r="EL670">
        <v>42022</v>
      </c>
      <c r="EM670">
        <v>1.51425</v>
      </c>
      <c r="EN670">
        <v>2.04295</v>
      </c>
      <c r="EO670">
        <v>-0.000357628</v>
      </c>
      <c r="EP670">
        <v>0</v>
      </c>
      <c r="EQ670">
        <v>28.5272</v>
      </c>
      <c r="ER670">
        <v>999.9</v>
      </c>
      <c r="ES670">
        <v>22.305</v>
      </c>
      <c r="ET670">
        <v>43.819</v>
      </c>
      <c r="EU670">
        <v>26.5076</v>
      </c>
      <c r="EV670">
        <v>53.6594</v>
      </c>
      <c r="EW670">
        <v>33.1731</v>
      </c>
      <c r="EX670">
        <v>2</v>
      </c>
      <c r="EY670">
        <v>0.694271</v>
      </c>
      <c r="EZ670">
        <v>6.42719</v>
      </c>
      <c r="FA670">
        <v>20.1284</v>
      </c>
      <c r="FB670">
        <v>5.23032</v>
      </c>
      <c r="FC670">
        <v>11.9938</v>
      </c>
      <c r="FD670">
        <v>4.9555</v>
      </c>
      <c r="FE670">
        <v>3.30398</v>
      </c>
      <c r="FF670">
        <v>9999</v>
      </c>
      <c r="FG670">
        <v>314.7</v>
      </c>
      <c r="FH670">
        <v>4041.5</v>
      </c>
      <c r="FI670">
        <v>9999</v>
      </c>
      <c r="FJ670">
        <v>1.86812</v>
      </c>
      <c r="FK670">
        <v>1.86396</v>
      </c>
      <c r="FL670">
        <v>1.87131</v>
      </c>
      <c r="FM670">
        <v>1.8625</v>
      </c>
      <c r="FN670">
        <v>1.86187</v>
      </c>
      <c r="FO670">
        <v>1.86814</v>
      </c>
      <c r="FP670">
        <v>1.85834</v>
      </c>
      <c r="FQ670">
        <v>1.86447</v>
      </c>
      <c r="FR670">
        <v>5</v>
      </c>
      <c r="FS670">
        <v>0</v>
      </c>
      <c r="FT670">
        <v>0</v>
      </c>
      <c r="FU670">
        <v>0</v>
      </c>
      <c r="FV670" t="s">
        <v>358</v>
      </c>
      <c r="FW670" t="s">
        <v>359</v>
      </c>
      <c r="FX670" t="s">
        <v>360</v>
      </c>
      <c r="FY670" t="s">
        <v>360</v>
      </c>
      <c r="FZ670" t="s">
        <v>360</v>
      </c>
      <c r="GA670" t="s">
        <v>360</v>
      </c>
      <c r="GB670">
        <v>0</v>
      </c>
      <c r="GC670">
        <v>100</v>
      </c>
      <c r="GD670">
        <v>100</v>
      </c>
      <c r="GE670">
        <v>5.42</v>
      </c>
      <c r="GF670">
        <v>0.2443</v>
      </c>
      <c r="GG670">
        <v>2.73719946232396</v>
      </c>
      <c r="GH670">
        <v>0.00311535208462502</v>
      </c>
      <c r="GI670">
        <v>-2.16445174003142e-06</v>
      </c>
      <c r="GJ670">
        <v>9.0383515404126e-10</v>
      </c>
      <c r="GK670">
        <v>0.244264999999999</v>
      </c>
      <c r="GL670">
        <v>0</v>
      </c>
      <c r="GM670">
        <v>0</v>
      </c>
      <c r="GN670">
        <v>0</v>
      </c>
      <c r="GO670">
        <v>18</v>
      </c>
      <c r="GP670">
        <v>2154</v>
      </c>
      <c r="GQ670">
        <v>2</v>
      </c>
      <c r="GR670">
        <v>17</v>
      </c>
      <c r="GS670">
        <v>34.9</v>
      </c>
      <c r="GT670">
        <v>35</v>
      </c>
      <c r="GU670">
        <v>3.67188</v>
      </c>
      <c r="GV670">
        <v>2.36938</v>
      </c>
      <c r="GW670">
        <v>1.99829</v>
      </c>
      <c r="GX670">
        <v>2.65259</v>
      </c>
      <c r="GY670">
        <v>2.09351</v>
      </c>
      <c r="GZ670">
        <v>2.39258</v>
      </c>
      <c r="HA670">
        <v>46.6496</v>
      </c>
      <c r="HB670">
        <v>13.2302</v>
      </c>
      <c r="HC670">
        <v>18</v>
      </c>
      <c r="HD670">
        <v>331.719</v>
      </c>
      <c r="HE670">
        <v>674.92</v>
      </c>
      <c r="HF670">
        <v>23.0046</v>
      </c>
      <c r="HG670">
        <v>36.168</v>
      </c>
      <c r="HH670">
        <v>29.9988</v>
      </c>
      <c r="HI670">
        <v>36.1798</v>
      </c>
      <c r="HJ670">
        <v>36.1664</v>
      </c>
      <c r="HK670">
        <v>73.5208</v>
      </c>
      <c r="HL670">
        <v>0</v>
      </c>
      <c r="HM670">
        <v>9.96015</v>
      </c>
      <c r="HN670">
        <v>23</v>
      </c>
      <c r="HO670">
        <v>1523.97</v>
      </c>
      <c r="HP670">
        <v>22.8458</v>
      </c>
      <c r="HQ670">
        <v>95.1556</v>
      </c>
      <c r="HR670">
        <v>98.7285</v>
      </c>
    </row>
    <row r="671" spans="1:226">
      <c r="A671">
        <v>655</v>
      </c>
      <c r="B671">
        <v>1656183502</v>
      </c>
      <c r="C671">
        <v>13705.5</v>
      </c>
      <c r="D671" t="s">
        <v>1675</v>
      </c>
      <c r="E671" t="s">
        <v>1676</v>
      </c>
      <c r="F671">
        <v>5</v>
      </c>
      <c r="G671" t="s">
        <v>1497</v>
      </c>
      <c r="H671" t="s">
        <v>354</v>
      </c>
      <c r="I671">
        <v>1656183494.5</v>
      </c>
      <c r="J671">
        <f>(K671)/1000</f>
        <v>0</v>
      </c>
      <c r="K671">
        <f>IF(BF671, AN671, AH671)</f>
        <v>0</v>
      </c>
      <c r="L671">
        <f>IF(BF671, AI671, AG671)</f>
        <v>0</v>
      </c>
      <c r="M671">
        <f>BH671 - IF(AU671&gt;1, L671*BB671*100.0/(AW671*BV671), 0)</f>
        <v>0</v>
      </c>
      <c r="N671">
        <f>((T671-J671/2)*M671-L671)/(T671+J671/2)</f>
        <v>0</v>
      </c>
      <c r="O671">
        <f>N671*(BO671+BP671)/1000.0</f>
        <v>0</v>
      </c>
      <c r="P671">
        <f>(BH671 - IF(AU671&gt;1, L671*BB671*100.0/(AW671*BV671), 0))*(BO671+BP671)/1000.0</f>
        <v>0</v>
      </c>
      <c r="Q671">
        <f>2.0/((1/S671-1/R671)+SIGN(S671)*SQRT((1/S671-1/R671)*(1/S671-1/R671) + 4*BC671/((BC671+1)*(BC671+1))*(2*1/S671*1/R671-1/R671*1/R671)))</f>
        <v>0</v>
      </c>
      <c r="R671">
        <f>IF(LEFT(BD671,1)&lt;&gt;"0",IF(LEFT(BD671,1)="1",3.0,BE671),$D$5+$E$5*(BV671*BO671/($K$5*1000))+$F$5*(BV671*BO671/($K$5*1000))*MAX(MIN(BB671,$J$5),$I$5)*MAX(MIN(BB671,$J$5),$I$5)+$G$5*MAX(MIN(BB671,$J$5),$I$5)*(BV671*BO671/($K$5*1000))+$H$5*(BV671*BO671/($K$5*1000))*(BV671*BO671/($K$5*1000)))</f>
        <v>0</v>
      </c>
      <c r="S671">
        <f>J671*(1000-(1000*0.61365*exp(17.502*W671/(240.97+W671))/(BO671+BP671)+BJ671)/2)/(1000*0.61365*exp(17.502*W671/(240.97+W671))/(BO671+BP671)-BJ671)</f>
        <v>0</v>
      </c>
      <c r="T671">
        <f>1/((BC671+1)/(Q671/1.6)+1/(R671/1.37)) + BC671/((BC671+1)/(Q671/1.6) + BC671/(R671/1.37))</f>
        <v>0</v>
      </c>
      <c r="U671">
        <f>(AX671*BA671)</f>
        <v>0</v>
      </c>
      <c r="V671">
        <f>(BQ671+(U671+2*0.95*5.67E-8*(((BQ671+$B$7)+273)^4-(BQ671+273)^4)-44100*J671)/(1.84*29.3*R671+8*0.95*5.67E-8*(BQ671+273)^3))</f>
        <v>0</v>
      </c>
      <c r="W671">
        <f>($C$7*BR671+$D$7*BS671+$E$7*V671)</f>
        <v>0</v>
      </c>
      <c r="X671">
        <f>0.61365*exp(17.502*W671/(240.97+W671))</f>
        <v>0</v>
      </c>
      <c r="Y671">
        <f>(Z671/AA671*100)</f>
        <v>0</v>
      </c>
      <c r="Z671">
        <f>BJ671*(BO671+BP671)/1000</f>
        <v>0</v>
      </c>
      <c r="AA671">
        <f>0.61365*exp(17.502*BQ671/(240.97+BQ671))</f>
        <v>0</v>
      </c>
      <c r="AB671">
        <f>(X671-BJ671*(BO671+BP671)/1000)</f>
        <v>0</v>
      </c>
      <c r="AC671">
        <f>(-J671*44100)</f>
        <v>0</v>
      </c>
      <c r="AD671">
        <f>2*29.3*R671*0.92*(BQ671-W671)</f>
        <v>0</v>
      </c>
      <c r="AE671">
        <f>2*0.95*5.67E-8*(((BQ671+$B$7)+273)^4-(W671+273)^4)</f>
        <v>0</v>
      </c>
      <c r="AF671">
        <f>U671+AE671+AC671+AD671</f>
        <v>0</v>
      </c>
      <c r="AG671">
        <f>BN671*AU671*(BI671-BH671*(1000-AU671*BK671)/(1000-AU671*BJ671))/(100*BB671)</f>
        <v>0</v>
      </c>
      <c r="AH671">
        <f>1000*BN671*AU671*(BJ671-BK671)/(100*BB671*(1000-AU671*BJ671))</f>
        <v>0</v>
      </c>
      <c r="AI671">
        <f>(AJ671 - AK671 - BO671*1E3/(8.314*(BQ671+273.15)) * AM671/BN671 * AL671) * BN671/(100*BB671) * (1000 - BK671)/1000</f>
        <v>0</v>
      </c>
      <c r="AJ671">
        <v>1543.33727648976</v>
      </c>
      <c r="AK671">
        <v>1489.98460606061</v>
      </c>
      <c r="AL671">
        <v>3.47843021498487</v>
      </c>
      <c r="AM671">
        <v>66.950256890022</v>
      </c>
      <c r="AN671">
        <f>(AP671 - AO671 + BO671*1E3/(8.314*(BQ671+273.15)) * AR671/BN671 * AQ671) * BN671/(100*BB671) * 1000/(1000 - AP671)</f>
        <v>0</v>
      </c>
      <c r="AO671">
        <v>22.2901749917735</v>
      </c>
      <c r="AP671">
        <v>24.5843370629371</v>
      </c>
      <c r="AQ671">
        <v>-0.000544944237246967</v>
      </c>
      <c r="AR671">
        <v>78.8929793979058</v>
      </c>
      <c r="AS671">
        <v>96</v>
      </c>
      <c r="AT671">
        <v>19</v>
      </c>
      <c r="AU671">
        <f>IF(AS671*$H$13&gt;=AW671,1.0,(AW671/(AW671-AS671*$H$13)))</f>
        <v>0</v>
      </c>
      <c r="AV671">
        <f>(AU671-1)*100</f>
        <v>0</v>
      </c>
      <c r="AW671">
        <f>MAX(0,($B$13+$C$13*BV671)/(1+$D$13*BV671)*BO671/(BQ671+273)*$E$13)</f>
        <v>0</v>
      </c>
      <c r="AX671">
        <f>$B$11*BW671+$C$11*BX671+$F$11*CI671*(1-CL671)</f>
        <v>0</v>
      </c>
      <c r="AY671">
        <f>AX671*AZ671</f>
        <v>0</v>
      </c>
      <c r="AZ671">
        <f>($B$11*$D$9+$C$11*$D$9+$F$11*((CV671+CN671)/MAX(CV671+CN671+CW671, 0.1)*$I$9+CW671/MAX(CV671+CN671+CW671, 0.1)*$J$9))/($B$11+$C$11+$F$11)</f>
        <v>0</v>
      </c>
      <c r="BA671">
        <f>($B$11*$K$9+$C$11*$K$9+$F$11*((CV671+CN671)/MAX(CV671+CN671+CW671, 0.1)*$P$9+CW671/MAX(CV671+CN671+CW671, 0.1)*$Q$9))/($B$11+$C$11+$F$11)</f>
        <v>0</v>
      </c>
      <c r="BB671">
        <v>2.18</v>
      </c>
      <c r="BC671">
        <v>0.5</v>
      </c>
      <c r="BD671" t="s">
        <v>355</v>
      </c>
      <c r="BE671">
        <v>2</v>
      </c>
      <c r="BF671" t="b">
        <v>1</v>
      </c>
      <c r="BG671">
        <v>1656183494.5</v>
      </c>
      <c r="BH671">
        <v>1429.7237037037</v>
      </c>
      <c r="BI671">
        <v>1494.87703703704</v>
      </c>
      <c r="BJ671">
        <v>24.5894444444444</v>
      </c>
      <c r="BK671">
        <v>22.3117518518518</v>
      </c>
      <c r="BL671">
        <v>1424.32888888889</v>
      </c>
      <c r="BM671">
        <v>24.3451925925926</v>
      </c>
      <c r="BN671">
        <v>500.011222222222</v>
      </c>
      <c r="BO671">
        <v>76.289962962963</v>
      </c>
      <c r="BP671">
        <v>0.0999911185185185</v>
      </c>
      <c r="BQ671">
        <v>27.8720888888889</v>
      </c>
      <c r="BR671">
        <v>28.5150296296296</v>
      </c>
      <c r="BS671">
        <v>999.9</v>
      </c>
      <c r="BT671">
        <v>0</v>
      </c>
      <c r="BU671">
        <v>0</v>
      </c>
      <c r="BV671">
        <v>10018.2214814815</v>
      </c>
      <c r="BW671">
        <v>0</v>
      </c>
      <c r="BX671">
        <v>1480.68074074074</v>
      </c>
      <c r="BY671">
        <v>-65.1523111111111</v>
      </c>
      <c r="BZ671">
        <v>1465.76666666667</v>
      </c>
      <c r="CA671">
        <v>1528.99185185185</v>
      </c>
      <c r="CB671">
        <v>2.27770148148148</v>
      </c>
      <c r="CC671">
        <v>1494.87703703704</v>
      </c>
      <c r="CD671">
        <v>22.3117518518518</v>
      </c>
      <c r="CE671">
        <v>1.87592851851852</v>
      </c>
      <c r="CF671">
        <v>1.70216222222222</v>
      </c>
      <c r="CG671">
        <v>16.4342592592593</v>
      </c>
      <c r="CH671">
        <v>14.9161555555556</v>
      </c>
      <c r="CI671">
        <v>1999.99703703704</v>
      </c>
      <c r="CJ671">
        <v>0.980005888888889</v>
      </c>
      <c r="CK671">
        <v>0.0199944814814815</v>
      </c>
      <c r="CL671">
        <v>0</v>
      </c>
      <c r="CM671">
        <v>2.48182962962963</v>
      </c>
      <c r="CN671">
        <v>0</v>
      </c>
      <c r="CO671">
        <v>6203.7437037037</v>
      </c>
      <c r="CP671">
        <v>16705.4111111111</v>
      </c>
      <c r="CQ671">
        <v>47.215</v>
      </c>
      <c r="CR671">
        <v>49.6732222222222</v>
      </c>
      <c r="CS671">
        <v>48.1847037037037</v>
      </c>
      <c r="CT671">
        <v>47.5</v>
      </c>
      <c r="CU671">
        <v>46.6525555555556</v>
      </c>
      <c r="CV671">
        <v>1960.00703703704</v>
      </c>
      <c r="CW671">
        <v>39.99</v>
      </c>
      <c r="CX671">
        <v>0</v>
      </c>
      <c r="CY671">
        <v>1656183501</v>
      </c>
      <c r="CZ671">
        <v>0</v>
      </c>
      <c r="DA671">
        <v>1656181403.6</v>
      </c>
      <c r="DB671" t="s">
        <v>1498</v>
      </c>
      <c r="DC671">
        <v>1656181403.6</v>
      </c>
      <c r="DD671">
        <v>1656181398.1</v>
      </c>
      <c r="DE671">
        <v>1</v>
      </c>
      <c r="DF671">
        <v>2.342</v>
      </c>
      <c r="DG671">
        <v>0.193</v>
      </c>
      <c r="DH671">
        <v>3.724</v>
      </c>
      <c r="DI671">
        <v>0.244</v>
      </c>
      <c r="DJ671">
        <v>420</v>
      </c>
      <c r="DK671">
        <v>22</v>
      </c>
      <c r="DL671">
        <v>0.28</v>
      </c>
      <c r="DM671">
        <v>0.02</v>
      </c>
      <c r="DN671">
        <v>-65.1756275</v>
      </c>
      <c r="DO671">
        <v>0.130947467167023</v>
      </c>
      <c r="DP671">
        <v>0.0709338599947174</v>
      </c>
      <c r="DQ671">
        <v>0</v>
      </c>
      <c r="DR671">
        <v>2.29862675</v>
      </c>
      <c r="DS671">
        <v>-0.229456097560986</v>
      </c>
      <c r="DT671">
        <v>0.0402627186977916</v>
      </c>
      <c r="DU671">
        <v>0</v>
      </c>
      <c r="DV671">
        <v>0</v>
      </c>
      <c r="DW671">
        <v>2</v>
      </c>
      <c r="DX671" t="s">
        <v>357</v>
      </c>
      <c r="DY671">
        <v>2.78835</v>
      </c>
      <c r="DZ671">
        <v>2.71658</v>
      </c>
      <c r="EA671">
        <v>0.175771</v>
      </c>
      <c r="EB671">
        <v>0.18046</v>
      </c>
      <c r="EC671">
        <v>0.0869886</v>
      </c>
      <c r="ED671">
        <v>0.0813866</v>
      </c>
      <c r="EE671">
        <v>22818.5</v>
      </c>
      <c r="EF671">
        <v>19750.6</v>
      </c>
      <c r="EG671">
        <v>24829</v>
      </c>
      <c r="EH671">
        <v>23512.7</v>
      </c>
      <c r="EI671">
        <v>38800</v>
      </c>
      <c r="EJ671">
        <v>35810.8</v>
      </c>
      <c r="EK671">
        <v>45003.8</v>
      </c>
      <c r="EL671">
        <v>42023.8</v>
      </c>
      <c r="EM671">
        <v>1.51485</v>
      </c>
      <c r="EN671">
        <v>2.04357</v>
      </c>
      <c r="EO671">
        <v>-0.000860542</v>
      </c>
      <c r="EP671">
        <v>0</v>
      </c>
      <c r="EQ671">
        <v>28.5394</v>
      </c>
      <c r="ER671">
        <v>999.9</v>
      </c>
      <c r="ES671">
        <v>22.36</v>
      </c>
      <c r="ET671">
        <v>43.819</v>
      </c>
      <c r="EU671">
        <v>26.5737</v>
      </c>
      <c r="EV671">
        <v>53.4294</v>
      </c>
      <c r="EW671">
        <v>33.2652</v>
      </c>
      <c r="EX671">
        <v>2</v>
      </c>
      <c r="EY671">
        <v>0.692965</v>
      </c>
      <c r="EZ671">
        <v>6.43157</v>
      </c>
      <c r="FA671">
        <v>20.1282</v>
      </c>
      <c r="FB671">
        <v>5.23047</v>
      </c>
      <c r="FC671">
        <v>11.9935</v>
      </c>
      <c r="FD671">
        <v>4.95525</v>
      </c>
      <c r="FE671">
        <v>3.30395</v>
      </c>
      <c r="FF671">
        <v>9999</v>
      </c>
      <c r="FG671">
        <v>314.7</v>
      </c>
      <c r="FH671">
        <v>4041.8</v>
      </c>
      <c r="FI671">
        <v>9999</v>
      </c>
      <c r="FJ671">
        <v>1.86812</v>
      </c>
      <c r="FK671">
        <v>1.86395</v>
      </c>
      <c r="FL671">
        <v>1.87128</v>
      </c>
      <c r="FM671">
        <v>1.8625</v>
      </c>
      <c r="FN671">
        <v>1.86187</v>
      </c>
      <c r="FO671">
        <v>1.86813</v>
      </c>
      <c r="FP671">
        <v>1.85836</v>
      </c>
      <c r="FQ671">
        <v>1.86447</v>
      </c>
      <c r="FR671">
        <v>5</v>
      </c>
      <c r="FS671">
        <v>0</v>
      </c>
      <c r="FT671">
        <v>0</v>
      </c>
      <c r="FU671">
        <v>0</v>
      </c>
      <c r="FV671" t="s">
        <v>358</v>
      </c>
      <c r="FW671" t="s">
        <v>359</v>
      </c>
      <c r="FX671" t="s">
        <v>360</v>
      </c>
      <c r="FY671" t="s">
        <v>360</v>
      </c>
      <c r="FZ671" t="s">
        <v>360</v>
      </c>
      <c r="GA671" t="s">
        <v>360</v>
      </c>
      <c r="GB671">
        <v>0</v>
      </c>
      <c r="GC671">
        <v>100</v>
      </c>
      <c r="GD671">
        <v>100</v>
      </c>
      <c r="GE671">
        <v>5.46</v>
      </c>
      <c r="GF671">
        <v>0.2442</v>
      </c>
      <c r="GG671">
        <v>2.73719946232396</v>
      </c>
      <c r="GH671">
        <v>0.00311535208462502</v>
      </c>
      <c r="GI671">
        <v>-2.16445174003142e-06</v>
      </c>
      <c r="GJ671">
        <v>9.0383515404126e-10</v>
      </c>
      <c r="GK671">
        <v>0.244264999999999</v>
      </c>
      <c r="GL671">
        <v>0</v>
      </c>
      <c r="GM671">
        <v>0</v>
      </c>
      <c r="GN671">
        <v>0</v>
      </c>
      <c r="GO671">
        <v>18</v>
      </c>
      <c r="GP671">
        <v>2154</v>
      </c>
      <c r="GQ671">
        <v>2</v>
      </c>
      <c r="GR671">
        <v>17</v>
      </c>
      <c r="GS671">
        <v>35</v>
      </c>
      <c r="GT671">
        <v>35.1</v>
      </c>
      <c r="GU671">
        <v>3.70117</v>
      </c>
      <c r="GV671">
        <v>2.37183</v>
      </c>
      <c r="GW671">
        <v>1.99829</v>
      </c>
      <c r="GX671">
        <v>2.65259</v>
      </c>
      <c r="GY671">
        <v>2.09351</v>
      </c>
      <c r="GZ671">
        <v>2.39014</v>
      </c>
      <c r="HA671">
        <v>46.6202</v>
      </c>
      <c r="HB671">
        <v>13.2214</v>
      </c>
      <c r="HC671">
        <v>18</v>
      </c>
      <c r="HD671">
        <v>331.941</v>
      </c>
      <c r="HE671">
        <v>675.293</v>
      </c>
      <c r="HF671">
        <v>23.002</v>
      </c>
      <c r="HG671">
        <v>36.1512</v>
      </c>
      <c r="HH671">
        <v>29.9988</v>
      </c>
      <c r="HI671">
        <v>36.1631</v>
      </c>
      <c r="HJ671">
        <v>36.1496</v>
      </c>
      <c r="HK671">
        <v>74.1018</v>
      </c>
      <c r="HL671">
        <v>0</v>
      </c>
      <c r="HM671">
        <v>9.96015</v>
      </c>
      <c r="HN671">
        <v>23</v>
      </c>
      <c r="HO671">
        <v>1537.39</v>
      </c>
      <c r="HP671">
        <v>22.84</v>
      </c>
      <c r="HQ671">
        <v>95.16</v>
      </c>
      <c r="HR671">
        <v>98.7324</v>
      </c>
    </row>
    <row r="672" spans="1:226">
      <c r="A672">
        <v>656</v>
      </c>
      <c r="B672">
        <v>1656183507</v>
      </c>
      <c r="C672">
        <v>13710.5</v>
      </c>
      <c r="D672" t="s">
        <v>1677</v>
      </c>
      <c r="E672" t="s">
        <v>1678</v>
      </c>
      <c r="F672">
        <v>5</v>
      </c>
      <c r="G672" t="s">
        <v>1497</v>
      </c>
      <c r="H672" t="s">
        <v>354</v>
      </c>
      <c r="I672">
        <v>1656183499.21429</v>
      </c>
      <c r="J672">
        <f>(K672)/1000</f>
        <v>0</v>
      </c>
      <c r="K672">
        <f>IF(BF672, AN672, AH672)</f>
        <v>0</v>
      </c>
      <c r="L672">
        <f>IF(BF672, AI672, AG672)</f>
        <v>0</v>
      </c>
      <c r="M672">
        <f>BH672 - IF(AU672&gt;1, L672*BB672*100.0/(AW672*BV672), 0)</f>
        <v>0</v>
      </c>
      <c r="N672">
        <f>((T672-J672/2)*M672-L672)/(T672+J672/2)</f>
        <v>0</v>
      </c>
      <c r="O672">
        <f>N672*(BO672+BP672)/1000.0</f>
        <v>0</v>
      </c>
      <c r="P672">
        <f>(BH672 - IF(AU672&gt;1, L672*BB672*100.0/(AW672*BV672), 0))*(BO672+BP672)/1000.0</f>
        <v>0</v>
      </c>
      <c r="Q672">
        <f>2.0/((1/S672-1/R672)+SIGN(S672)*SQRT((1/S672-1/R672)*(1/S672-1/R672) + 4*BC672/((BC672+1)*(BC672+1))*(2*1/S672*1/R672-1/R672*1/R672)))</f>
        <v>0</v>
      </c>
      <c r="R672">
        <f>IF(LEFT(BD672,1)&lt;&gt;"0",IF(LEFT(BD672,1)="1",3.0,BE672),$D$5+$E$5*(BV672*BO672/($K$5*1000))+$F$5*(BV672*BO672/($K$5*1000))*MAX(MIN(BB672,$J$5),$I$5)*MAX(MIN(BB672,$J$5),$I$5)+$G$5*MAX(MIN(BB672,$J$5),$I$5)*(BV672*BO672/($K$5*1000))+$H$5*(BV672*BO672/($K$5*1000))*(BV672*BO672/($K$5*1000)))</f>
        <v>0</v>
      </c>
      <c r="S672">
        <f>J672*(1000-(1000*0.61365*exp(17.502*W672/(240.97+W672))/(BO672+BP672)+BJ672)/2)/(1000*0.61365*exp(17.502*W672/(240.97+W672))/(BO672+BP672)-BJ672)</f>
        <v>0</v>
      </c>
      <c r="T672">
        <f>1/((BC672+1)/(Q672/1.6)+1/(R672/1.37)) + BC672/((BC672+1)/(Q672/1.6) + BC672/(R672/1.37))</f>
        <v>0</v>
      </c>
      <c r="U672">
        <f>(AX672*BA672)</f>
        <v>0</v>
      </c>
      <c r="V672">
        <f>(BQ672+(U672+2*0.95*5.67E-8*(((BQ672+$B$7)+273)^4-(BQ672+273)^4)-44100*J672)/(1.84*29.3*R672+8*0.95*5.67E-8*(BQ672+273)^3))</f>
        <v>0</v>
      </c>
      <c r="W672">
        <f>($C$7*BR672+$D$7*BS672+$E$7*V672)</f>
        <v>0</v>
      </c>
      <c r="X672">
        <f>0.61365*exp(17.502*W672/(240.97+W672))</f>
        <v>0</v>
      </c>
      <c r="Y672">
        <f>(Z672/AA672*100)</f>
        <v>0</v>
      </c>
      <c r="Z672">
        <f>BJ672*(BO672+BP672)/1000</f>
        <v>0</v>
      </c>
      <c r="AA672">
        <f>0.61365*exp(17.502*BQ672/(240.97+BQ672))</f>
        <v>0</v>
      </c>
      <c r="AB672">
        <f>(X672-BJ672*(BO672+BP672)/1000)</f>
        <v>0</v>
      </c>
      <c r="AC672">
        <f>(-J672*44100)</f>
        <v>0</v>
      </c>
      <c r="AD672">
        <f>2*29.3*R672*0.92*(BQ672-W672)</f>
        <v>0</v>
      </c>
      <c r="AE672">
        <f>2*0.95*5.67E-8*(((BQ672+$B$7)+273)^4-(W672+273)^4)</f>
        <v>0</v>
      </c>
      <c r="AF672">
        <f>U672+AE672+AC672+AD672</f>
        <v>0</v>
      </c>
      <c r="AG672">
        <f>BN672*AU672*(BI672-BH672*(1000-AU672*BK672)/(1000-AU672*BJ672))/(100*BB672)</f>
        <v>0</v>
      </c>
      <c r="AH672">
        <f>1000*BN672*AU672*(BJ672-BK672)/(100*BB672*(1000-AU672*BJ672))</f>
        <v>0</v>
      </c>
      <c r="AI672">
        <f>(AJ672 - AK672 - BO672*1E3/(8.314*(BQ672+273.15)) * AM672/BN672 * AL672) * BN672/(100*BB672) * (1000 - BK672)/1000</f>
        <v>0</v>
      </c>
      <c r="AJ672">
        <v>1560.69556730721</v>
      </c>
      <c r="AK672">
        <v>1506.89878787879</v>
      </c>
      <c r="AL672">
        <v>3.39504914814699</v>
      </c>
      <c r="AM672">
        <v>66.950256890022</v>
      </c>
      <c r="AN672">
        <f>(AP672 - AO672 + BO672*1E3/(8.314*(BQ672+273.15)) * AR672/BN672 * AQ672) * BN672/(100*BB672) * 1000/(1000 - AP672)</f>
        <v>0</v>
      </c>
      <c r="AO672">
        <v>22.4432119662768</v>
      </c>
      <c r="AP672">
        <v>24.6224510489511</v>
      </c>
      <c r="AQ672">
        <v>0.00694615611764496</v>
      </c>
      <c r="AR672">
        <v>78.8929793979058</v>
      </c>
      <c r="AS672">
        <v>96</v>
      </c>
      <c r="AT672">
        <v>19</v>
      </c>
      <c r="AU672">
        <f>IF(AS672*$H$13&gt;=AW672,1.0,(AW672/(AW672-AS672*$H$13)))</f>
        <v>0</v>
      </c>
      <c r="AV672">
        <f>(AU672-1)*100</f>
        <v>0</v>
      </c>
      <c r="AW672">
        <f>MAX(0,($B$13+$C$13*BV672)/(1+$D$13*BV672)*BO672/(BQ672+273)*$E$13)</f>
        <v>0</v>
      </c>
      <c r="AX672">
        <f>$B$11*BW672+$C$11*BX672+$F$11*CI672*(1-CL672)</f>
        <v>0</v>
      </c>
      <c r="AY672">
        <f>AX672*AZ672</f>
        <v>0</v>
      </c>
      <c r="AZ672">
        <f>($B$11*$D$9+$C$11*$D$9+$F$11*((CV672+CN672)/MAX(CV672+CN672+CW672, 0.1)*$I$9+CW672/MAX(CV672+CN672+CW672, 0.1)*$J$9))/($B$11+$C$11+$F$11)</f>
        <v>0</v>
      </c>
      <c r="BA672">
        <f>($B$11*$K$9+$C$11*$K$9+$F$11*((CV672+CN672)/MAX(CV672+CN672+CW672, 0.1)*$P$9+CW672/MAX(CV672+CN672+CW672, 0.1)*$Q$9))/($B$11+$C$11+$F$11)</f>
        <v>0</v>
      </c>
      <c r="BB672">
        <v>2.18</v>
      </c>
      <c r="BC672">
        <v>0.5</v>
      </c>
      <c r="BD672" t="s">
        <v>355</v>
      </c>
      <c r="BE672">
        <v>2</v>
      </c>
      <c r="BF672" t="b">
        <v>1</v>
      </c>
      <c r="BG672">
        <v>1656183499.21429</v>
      </c>
      <c r="BH672">
        <v>1445.53392857143</v>
      </c>
      <c r="BI672">
        <v>1510.74892857143</v>
      </c>
      <c r="BJ672">
        <v>24.5959214285714</v>
      </c>
      <c r="BK672">
        <v>22.3570178571429</v>
      </c>
      <c r="BL672">
        <v>1440.09892857143</v>
      </c>
      <c r="BM672">
        <v>24.351675</v>
      </c>
      <c r="BN672">
        <v>500.019392857143</v>
      </c>
      <c r="BO672">
        <v>76.2901464285714</v>
      </c>
      <c r="BP672">
        <v>0.100021275</v>
      </c>
      <c r="BQ672">
        <v>27.8738857142857</v>
      </c>
      <c r="BR672">
        <v>28.5214357142857</v>
      </c>
      <c r="BS672">
        <v>999.9</v>
      </c>
      <c r="BT672">
        <v>0</v>
      </c>
      <c r="BU672">
        <v>0</v>
      </c>
      <c r="BV672">
        <v>10008.4171428571</v>
      </c>
      <c r="BW672">
        <v>0</v>
      </c>
      <c r="BX672">
        <v>1544.42107142857</v>
      </c>
      <c r="BY672">
        <v>-65.2151357142857</v>
      </c>
      <c r="BZ672">
        <v>1481.98428571429</v>
      </c>
      <c r="CA672">
        <v>1545.29785714286</v>
      </c>
      <c r="CB672">
        <v>2.23892071428571</v>
      </c>
      <c r="CC672">
        <v>1510.74892857143</v>
      </c>
      <c r="CD672">
        <v>22.3570178571429</v>
      </c>
      <c r="CE672">
        <v>1.8764275</v>
      </c>
      <c r="CF672">
        <v>1.70561964285714</v>
      </c>
      <c r="CG672">
        <v>16.4384428571429</v>
      </c>
      <c r="CH672">
        <v>14.9476142857143</v>
      </c>
      <c r="CI672">
        <v>1999.99035714286</v>
      </c>
      <c r="CJ672">
        <v>0.980005857142857</v>
      </c>
      <c r="CK672">
        <v>0.0199945142857143</v>
      </c>
      <c r="CL672">
        <v>0</v>
      </c>
      <c r="CM672">
        <v>2.54083214285714</v>
      </c>
      <c r="CN672">
        <v>0</v>
      </c>
      <c r="CO672">
        <v>6205.98857142857</v>
      </c>
      <c r="CP672">
        <v>16705.3607142857</v>
      </c>
      <c r="CQ672">
        <v>47.19825</v>
      </c>
      <c r="CR672">
        <v>49.6537857142857</v>
      </c>
      <c r="CS672">
        <v>48.1648571428571</v>
      </c>
      <c r="CT672">
        <v>47.5</v>
      </c>
      <c r="CU672">
        <v>46.6338571428571</v>
      </c>
      <c r="CV672">
        <v>1960.00035714286</v>
      </c>
      <c r="CW672">
        <v>39.99</v>
      </c>
      <c r="CX672">
        <v>0</v>
      </c>
      <c r="CY672">
        <v>1656183506.4</v>
      </c>
      <c r="CZ672">
        <v>0</v>
      </c>
      <c r="DA672">
        <v>1656181403.6</v>
      </c>
      <c r="DB672" t="s">
        <v>1498</v>
      </c>
      <c r="DC672">
        <v>1656181403.6</v>
      </c>
      <c r="DD672">
        <v>1656181398.1</v>
      </c>
      <c r="DE672">
        <v>1</v>
      </c>
      <c r="DF672">
        <v>2.342</v>
      </c>
      <c r="DG672">
        <v>0.193</v>
      </c>
      <c r="DH672">
        <v>3.724</v>
      </c>
      <c r="DI672">
        <v>0.244</v>
      </c>
      <c r="DJ672">
        <v>420</v>
      </c>
      <c r="DK672">
        <v>22</v>
      </c>
      <c r="DL672">
        <v>0.28</v>
      </c>
      <c r="DM672">
        <v>0.02</v>
      </c>
      <c r="DN672">
        <v>-65.1823925</v>
      </c>
      <c r="DO672">
        <v>-0.534325328330199</v>
      </c>
      <c r="DP672">
        <v>0.107974226988436</v>
      </c>
      <c r="DQ672">
        <v>0</v>
      </c>
      <c r="DR672">
        <v>2.25393475</v>
      </c>
      <c r="DS672">
        <v>-0.423385553470925</v>
      </c>
      <c r="DT672">
        <v>0.0570602507875447</v>
      </c>
      <c r="DU672">
        <v>0</v>
      </c>
      <c r="DV672">
        <v>0</v>
      </c>
      <c r="DW672">
        <v>2</v>
      </c>
      <c r="DX672" t="s">
        <v>357</v>
      </c>
      <c r="DY672">
        <v>2.78888</v>
      </c>
      <c r="DZ672">
        <v>2.71645</v>
      </c>
      <c r="EA672">
        <v>0.176985</v>
      </c>
      <c r="EB672">
        <v>0.181652</v>
      </c>
      <c r="EC672">
        <v>0.0870837</v>
      </c>
      <c r="ED672">
        <v>0.081423</v>
      </c>
      <c r="EE672">
        <v>22785.7</v>
      </c>
      <c r="EF672">
        <v>19722.6</v>
      </c>
      <c r="EG672">
        <v>24829.9</v>
      </c>
      <c r="EH672">
        <v>23513.6</v>
      </c>
      <c r="EI672">
        <v>38797.2</v>
      </c>
      <c r="EJ672">
        <v>35810.5</v>
      </c>
      <c r="EK672">
        <v>45005.3</v>
      </c>
      <c r="EL672">
        <v>42025</v>
      </c>
      <c r="EM672">
        <v>1.51602</v>
      </c>
      <c r="EN672">
        <v>2.04375</v>
      </c>
      <c r="EO672">
        <v>-0.00106171</v>
      </c>
      <c r="EP672">
        <v>0</v>
      </c>
      <c r="EQ672">
        <v>28.5516</v>
      </c>
      <c r="ER672">
        <v>999.9</v>
      </c>
      <c r="ES672">
        <v>22.384</v>
      </c>
      <c r="ET672">
        <v>43.819</v>
      </c>
      <c r="EU672">
        <v>26.604</v>
      </c>
      <c r="EV672">
        <v>53.5894</v>
      </c>
      <c r="EW672">
        <v>33.149</v>
      </c>
      <c r="EX672">
        <v>2</v>
      </c>
      <c r="EY672">
        <v>0.69155</v>
      </c>
      <c r="EZ672">
        <v>6.43432</v>
      </c>
      <c r="FA672">
        <v>20.1283</v>
      </c>
      <c r="FB672">
        <v>5.23092</v>
      </c>
      <c r="FC672">
        <v>11.9932</v>
      </c>
      <c r="FD672">
        <v>4.95545</v>
      </c>
      <c r="FE672">
        <v>3.30398</v>
      </c>
      <c r="FF672">
        <v>9999</v>
      </c>
      <c r="FG672">
        <v>314.7</v>
      </c>
      <c r="FH672">
        <v>4041.8</v>
      </c>
      <c r="FI672">
        <v>9999</v>
      </c>
      <c r="FJ672">
        <v>1.86813</v>
      </c>
      <c r="FK672">
        <v>1.86393</v>
      </c>
      <c r="FL672">
        <v>1.87129</v>
      </c>
      <c r="FM672">
        <v>1.8625</v>
      </c>
      <c r="FN672">
        <v>1.86187</v>
      </c>
      <c r="FO672">
        <v>1.86813</v>
      </c>
      <c r="FP672">
        <v>1.85834</v>
      </c>
      <c r="FQ672">
        <v>1.86447</v>
      </c>
      <c r="FR672">
        <v>5</v>
      </c>
      <c r="FS672">
        <v>0</v>
      </c>
      <c r="FT672">
        <v>0</v>
      </c>
      <c r="FU672">
        <v>0</v>
      </c>
      <c r="FV672" t="s">
        <v>358</v>
      </c>
      <c r="FW672" t="s">
        <v>359</v>
      </c>
      <c r="FX672" t="s">
        <v>360</v>
      </c>
      <c r="FY672" t="s">
        <v>360</v>
      </c>
      <c r="FZ672" t="s">
        <v>360</v>
      </c>
      <c r="GA672" t="s">
        <v>360</v>
      </c>
      <c r="GB672">
        <v>0</v>
      </c>
      <c r="GC672">
        <v>100</v>
      </c>
      <c r="GD672">
        <v>100</v>
      </c>
      <c r="GE672">
        <v>5.5</v>
      </c>
      <c r="GF672">
        <v>0.2442</v>
      </c>
      <c r="GG672">
        <v>2.73719946232396</v>
      </c>
      <c r="GH672">
        <v>0.00311535208462502</v>
      </c>
      <c r="GI672">
        <v>-2.16445174003142e-06</v>
      </c>
      <c r="GJ672">
        <v>9.0383515404126e-10</v>
      </c>
      <c r="GK672">
        <v>0.244264999999999</v>
      </c>
      <c r="GL672">
        <v>0</v>
      </c>
      <c r="GM672">
        <v>0</v>
      </c>
      <c r="GN672">
        <v>0</v>
      </c>
      <c r="GO672">
        <v>18</v>
      </c>
      <c r="GP672">
        <v>2154</v>
      </c>
      <c r="GQ672">
        <v>2</v>
      </c>
      <c r="GR672">
        <v>17</v>
      </c>
      <c r="GS672">
        <v>35.1</v>
      </c>
      <c r="GT672">
        <v>35.1</v>
      </c>
      <c r="GU672">
        <v>3.72803</v>
      </c>
      <c r="GV672">
        <v>2.37183</v>
      </c>
      <c r="GW672">
        <v>1.99829</v>
      </c>
      <c r="GX672">
        <v>2.65381</v>
      </c>
      <c r="GY672">
        <v>2.09351</v>
      </c>
      <c r="GZ672">
        <v>2.38525</v>
      </c>
      <c r="HA672">
        <v>46.5908</v>
      </c>
      <c r="HB672">
        <v>13.2214</v>
      </c>
      <c r="HC672">
        <v>18</v>
      </c>
      <c r="HD672">
        <v>332.448</v>
      </c>
      <c r="HE672">
        <v>675.27</v>
      </c>
      <c r="HF672">
        <v>23.0012</v>
      </c>
      <c r="HG672">
        <v>36.1344</v>
      </c>
      <c r="HH672">
        <v>29.9988</v>
      </c>
      <c r="HI672">
        <v>36.1464</v>
      </c>
      <c r="HJ672">
        <v>36.1329</v>
      </c>
      <c r="HK672">
        <v>74.6985</v>
      </c>
      <c r="HL672">
        <v>0</v>
      </c>
      <c r="HM672">
        <v>9.96015</v>
      </c>
      <c r="HN672">
        <v>23</v>
      </c>
      <c r="HO672">
        <v>1557.58</v>
      </c>
      <c r="HP672">
        <v>22.8039</v>
      </c>
      <c r="HQ672">
        <v>95.1632</v>
      </c>
      <c r="HR672">
        <v>98.7358</v>
      </c>
    </row>
    <row r="673" spans="1:226">
      <c r="A673">
        <v>657</v>
      </c>
      <c r="B673">
        <v>1656183512</v>
      </c>
      <c r="C673">
        <v>13715.5</v>
      </c>
      <c r="D673" t="s">
        <v>1679</v>
      </c>
      <c r="E673" t="s">
        <v>1680</v>
      </c>
      <c r="F673">
        <v>5</v>
      </c>
      <c r="G673" t="s">
        <v>1497</v>
      </c>
      <c r="H673" t="s">
        <v>354</v>
      </c>
      <c r="I673">
        <v>1656183504.5</v>
      </c>
      <c r="J673">
        <f>(K673)/1000</f>
        <v>0</v>
      </c>
      <c r="K673">
        <f>IF(BF673, AN673, AH673)</f>
        <v>0</v>
      </c>
      <c r="L673">
        <f>IF(BF673, AI673, AG673)</f>
        <v>0</v>
      </c>
      <c r="M673">
        <f>BH673 - IF(AU673&gt;1, L673*BB673*100.0/(AW673*BV673), 0)</f>
        <v>0</v>
      </c>
      <c r="N673">
        <f>((T673-J673/2)*M673-L673)/(T673+J673/2)</f>
        <v>0</v>
      </c>
      <c r="O673">
        <f>N673*(BO673+BP673)/1000.0</f>
        <v>0</v>
      </c>
      <c r="P673">
        <f>(BH673 - IF(AU673&gt;1, L673*BB673*100.0/(AW673*BV673), 0))*(BO673+BP673)/1000.0</f>
        <v>0</v>
      </c>
      <c r="Q673">
        <f>2.0/((1/S673-1/R673)+SIGN(S673)*SQRT((1/S673-1/R673)*(1/S673-1/R673) + 4*BC673/((BC673+1)*(BC673+1))*(2*1/S673*1/R673-1/R673*1/R673)))</f>
        <v>0</v>
      </c>
      <c r="R673">
        <f>IF(LEFT(BD673,1)&lt;&gt;"0",IF(LEFT(BD673,1)="1",3.0,BE673),$D$5+$E$5*(BV673*BO673/($K$5*1000))+$F$5*(BV673*BO673/($K$5*1000))*MAX(MIN(BB673,$J$5),$I$5)*MAX(MIN(BB673,$J$5),$I$5)+$G$5*MAX(MIN(BB673,$J$5),$I$5)*(BV673*BO673/($K$5*1000))+$H$5*(BV673*BO673/($K$5*1000))*(BV673*BO673/($K$5*1000)))</f>
        <v>0</v>
      </c>
      <c r="S673">
        <f>J673*(1000-(1000*0.61365*exp(17.502*W673/(240.97+W673))/(BO673+BP673)+BJ673)/2)/(1000*0.61365*exp(17.502*W673/(240.97+W673))/(BO673+BP673)-BJ673)</f>
        <v>0</v>
      </c>
      <c r="T673">
        <f>1/((BC673+1)/(Q673/1.6)+1/(R673/1.37)) + BC673/((BC673+1)/(Q673/1.6) + BC673/(R673/1.37))</f>
        <v>0</v>
      </c>
      <c r="U673">
        <f>(AX673*BA673)</f>
        <v>0</v>
      </c>
      <c r="V673">
        <f>(BQ673+(U673+2*0.95*5.67E-8*(((BQ673+$B$7)+273)^4-(BQ673+273)^4)-44100*J673)/(1.84*29.3*R673+8*0.95*5.67E-8*(BQ673+273)^3))</f>
        <v>0</v>
      </c>
      <c r="W673">
        <f>($C$7*BR673+$D$7*BS673+$E$7*V673)</f>
        <v>0</v>
      </c>
      <c r="X673">
        <f>0.61365*exp(17.502*W673/(240.97+W673))</f>
        <v>0</v>
      </c>
      <c r="Y673">
        <f>(Z673/AA673*100)</f>
        <v>0</v>
      </c>
      <c r="Z673">
        <f>BJ673*(BO673+BP673)/1000</f>
        <v>0</v>
      </c>
      <c r="AA673">
        <f>0.61365*exp(17.502*BQ673/(240.97+BQ673))</f>
        <v>0</v>
      </c>
      <c r="AB673">
        <f>(X673-BJ673*(BO673+BP673)/1000)</f>
        <v>0</v>
      </c>
      <c r="AC673">
        <f>(-J673*44100)</f>
        <v>0</v>
      </c>
      <c r="AD673">
        <f>2*29.3*R673*0.92*(BQ673-W673)</f>
        <v>0</v>
      </c>
      <c r="AE673">
        <f>2*0.95*5.67E-8*(((BQ673+$B$7)+273)^4-(W673+273)^4)</f>
        <v>0</v>
      </c>
      <c r="AF673">
        <f>U673+AE673+AC673+AD673</f>
        <v>0</v>
      </c>
      <c r="AG673">
        <f>BN673*AU673*(BI673-BH673*(1000-AU673*BK673)/(1000-AU673*BJ673))/(100*BB673)</f>
        <v>0</v>
      </c>
      <c r="AH673">
        <f>1000*BN673*AU673*(BJ673-BK673)/(100*BB673*(1000-AU673*BJ673))</f>
        <v>0</v>
      </c>
      <c r="AI673">
        <f>(AJ673 - AK673 - BO673*1E3/(8.314*(BQ673+273.15)) * AM673/BN673 * AL673) * BN673/(100*BB673) * (1000 - BK673)/1000</f>
        <v>0</v>
      </c>
      <c r="AJ673">
        <v>1577.12034505994</v>
      </c>
      <c r="AK673">
        <v>1523.67575757576</v>
      </c>
      <c r="AL673">
        <v>3.34929485728094</v>
      </c>
      <c r="AM673">
        <v>66.950256890022</v>
      </c>
      <c r="AN673">
        <f>(AP673 - AO673 + BO673*1E3/(8.314*(BQ673+273.15)) * AR673/BN673 * AQ673) * BN673/(100*BB673) * 1000/(1000 - AP673)</f>
        <v>0</v>
      </c>
      <c r="AO673">
        <v>22.4439720337121</v>
      </c>
      <c r="AP673">
        <v>24.6341300699301</v>
      </c>
      <c r="AQ673">
        <v>0.00236419423868578</v>
      </c>
      <c r="AR673">
        <v>78.8929793979058</v>
      </c>
      <c r="AS673">
        <v>96</v>
      </c>
      <c r="AT673">
        <v>19</v>
      </c>
      <c r="AU673">
        <f>IF(AS673*$H$13&gt;=AW673,1.0,(AW673/(AW673-AS673*$H$13)))</f>
        <v>0</v>
      </c>
      <c r="AV673">
        <f>(AU673-1)*100</f>
        <v>0</v>
      </c>
      <c r="AW673">
        <f>MAX(0,($B$13+$C$13*BV673)/(1+$D$13*BV673)*BO673/(BQ673+273)*$E$13)</f>
        <v>0</v>
      </c>
      <c r="AX673">
        <f>$B$11*BW673+$C$11*BX673+$F$11*CI673*(1-CL673)</f>
        <v>0</v>
      </c>
      <c r="AY673">
        <f>AX673*AZ673</f>
        <v>0</v>
      </c>
      <c r="AZ673">
        <f>($B$11*$D$9+$C$11*$D$9+$F$11*((CV673+CN673)/MAX(CV673+CN673+CW673, 0.1)*$I$9+CW673/MAX(CV673+CN673+CW673, 0.1)*$J$9))/($B$11+$C$11+$F$11)</f>
        <v>0</v>
      </c>
      <c r="BA673">
        <f>($B$11*$K$9+$C$11*$K$9+$F$11*((CV673+CN673)/MAX(CV673+CN673+CW673, 0.1)*$P$9+CW673/MAX(CV673+CN673+CW673, 0.1)*$Q$9))/($B$11+$C$11+$F$11)</f>
        <v>0</v>
      </c>
      <c r="BB673">
        <v>2.18</v>
      </c>
      <c r="BC673">
        <v>0.5</v>
      </c>
      <c r="BD673" t="s">
        <v>355</v>
      </c>
      <c r="BE673">
        <v>2</v>
      </c>
      <c r="BF673" t="b">
        <v>1</v>
      </c>
      <c r="BG673">
        <v>1656183504.5</v>
      </c>
      <c r="BH673">
        <v>1463.12777777778</v>
      </c>
      <c r="BI673">
        <v>1528.23555555556</v>
      </c>
      <c r="BJ673">
        <v>24.6081666666667</v>
      </c>
      <c r="BK673">
        <v>22.4089518518519</v>
      </c>
      <c r="BL673">
        <v>1457.64777777778</v>
      </c>
      <c r="BM673">
        <v>24.3639111111111</v>
      </c>
      <c r="BN673">
        <v>500.045333333333</v>
      </c>
      <c r="BO673">
        <v>76.2900925925926</v>
      </c>
      <c r="BP673">
        <v>0.100060622222222</v>
      </c>
      <c r="BQ673">
        <v>27.8767185185185</v>
      </c>
      <c r="BR673">
        <v>28.5310111111111</v>
      </c>
      <c r="BS673">
        <v>999.9</v>
      </c>
      <c r="BT673">
        <v>0</v>
      </c>
      <c r="BU673">
        <v>0</v>
      </c>
      <c r="BV673">
        <v>9995.34555555556</v>
      </c>
      <c r="BW673">
        <v>0</v>
      </c>
      <c r="BX673">
        <v>1626.35296296296</v>
      </c>
      <c r="BY673">
        <v>-65.1080407407407</v>
      </c>
      <c r="BZ673">
        <v>1500.04</v>
      </c>
      <c r="CA673">
        <v>1563.26666666667</v>
      </c>
      <c r="CB673">
        <v>2.19923259259259</v>
      </c>
      <c r="CC673">
        <v>1528.23555555556</v>
      </c>
      <c r="CD673">
        <v>22.4089518518519</v>
      </c>
      <c r="CE673">
        <v>1.87735962962963</v>
      </c>
      <c r="CF673">
        <v>1.70957962962963</v>
      </c>
      <c r="CG673">
        <v>16.446237037037</v>
      </c>
      <c r="CH673">
        <v>14.9836592592593</v>
      </c>
      <c r="CI673">
        <v>1999.99888888889</v>
      </c>
      <c r="CJ673">
        <v>0.980005777777778</v>
      </c>
      <c r="CK673">
        <v>0.0199945962962963</v>
      </c>
      <c r="CL673">
        <v>0</v>
      </c>
      <c r="CM673">
        <v>2.53915925925926</v>
      </c>
      <c r="CN673">
        <v>0</v>
      </c>
      <c r="CO673">
        <v>6205.51777777778</v>
      </c>
      <c r="CP673">
        <v>16705.4222222222</v>
      </c>
      <c r="CQ673">
        <v>47.1824074074074</v>
      </c>
      <c r="CR673">
        <v>49.6318888888889</v>
      </c>
      <c r="CS673">
        <v>48.1433703703704</v>
      </c>
      <c r="CT673">
        <v>47.493</v>
      </c>
      <c r="CU673">
        <v>46.625</v>
      </c>
      <c r="CV673">
        <v>1960.00888888889</v>
      </c>
      <c r="CW673">
        <v>39.9903703703704</v>
      </c>
      <c r="CX673">
        <v>0</v>
      </c>
      <c r="CY673">
        <v>1656183511.2</v>
      </c>
      <c r="CZ673">
        <v>0</v>
      </c>
      <c r="DA673">
        <v>1656181403.6</v>
      </c>
      <c r="DB673" t="s">
        <v>1498</v>
      </c>
      <c r="DC673">
        <v>1656181403.6</v>
      </c>
      <c r="DD673">
        <v>1656181398.1</v>
      </c>
      <c r="DE673">
        <v>1</v>
      </c>
      <c r="DF673">
        <v>2.342</v>
      </c>
      <c r="DG673">
        <v>0.193</v>
      </c>
      <c r="DH673">
        <v>3.724</v>
      </c>
      <c r="DI673">
        <v>0.244</v>
      </c>
      <c r="DJ673">
        <v>420</v>
      </c>
      <c r="DK673">
        <v>22</v>
      </c>
      <c r="DL673">
        <v>0.28</v>
      </c>
      <c r="DM673">
        <v>0.02</v>
      </c>
      <c r="DN673">
        <v>-65.15527</v>
      </c>
      <c r="DO673">
        <v>0.544478048780625</v>
      </c>
      <c r="DP673">
        <v>0.188141695538231</v>
      </c>
      <c r="DQ673">
        <v>0</v>
      </c>
      <c r="DR673">
        <v>2.2309265</v>
      </c>
      <c r="DS673">
        <v>-0.535426491557229</v>
      </c>
      <c r="DT673">
        <v>0.0616496614568969</v>
      </c>
      <c r="DU673">
        <v>0</v>
      </c>
      <c r="DV673">
        <v>0</v>
      </c>
      <c r="DW673">
        <v>2</v>
      </c>
      <c r="DX673" t="s">
        <v>357</v>
      </c>
      <c r="DY673">
        <v>2.78873</v>
      </c>
      <c r="DZ673">
        <v>2.71621</v>
      </c>
      <c r="EA673">
        <v>0.178186</v>
      </c>
      <c r="EB673">
        <v>0.182778</v>
      </c>
      <c r="EC673">
        <v>0.0871131</v>
      </c>
      <c r="ED673">
        <v>0.0814103</v>
      </c>
      <c r="EE673">
        <v>22753.7</v>
      </c>
      <c r="EF673">
        <v>19696.3</v>
      </c>
      <c r="EG673">
        <v>24831.2</v>
      </c>
      <c r="EH673">
        <v>23514.6</v>
      </c>
      <c r="EI673">
        <v>38798.2</v>
      </c>
      <c r="EJ673">
        <v>35812.4</v>
      </c>
      <c r="EK673">
        <v>45007.8</v>
      </c>
      <c r="EL673">
        <v>42026.7</v>
      </c>
      <c r="EM673">
        <v>1.51573</v>
      </c>
      <c r="EN673">
        <v>2.0443</v>
      </c>
      <c r="EO673">
        <v>-0.00149384</v>
      </c>
      <c r="EP673">
        <v>0</v>
      </c>
      <c r="EQ673">
        <v>28.5621</v>
      </c>
      <c r="ER673">
        <v>999.9</v>
      </c>
      <c r="ES673">
        <v>22.409</v>
      </c>
      <c r="ET673">
        <v>43.819</v>
      </c>
      <c r="EU673">
        <v>26.6304</v>
      </c>
      <c r="EV673">
        <v>53.7794</v>
      </c>
      <c r="EW673">
        <v>33.1611</v>
      </c>
      <c r="EX673">
        <v>2</v>
      </c>
      <c r="EY673">
        <v>0.69018</v>
      </c>
      <c r="EZ673">
        <v>6.44017</v>
      </c>
      <c r="FA673">
        <v>20.1281</v>
      </c>
      <c r="FB673">
        <v>5.23137</v>
      </c>
      <c r="FC673">
        <v>11.9933</v>
      </c>
      <c r="FD673">
        <v>4.9552</v>
      </c>
      <c r="FE673">
        <v>3.30387</v>
      </c>
      <c r="FF673">
        <v>9999</v>
      </c>
      <c r="FG673">
        <v>314.7</v>
      </c>
      <c r="FH673">
        <v>4041.8</v>
      </c>
      <c r="FI673">
        <v>9999</v>
      </c>
      <c r="FJ673">
        <v>1.86812</v>
      </c>
      <c r="FK673">
        <v>1.86395</v>
      </c>
      <c r="FL673">
        <v>1.87129</v>
      </c>
      <c r="FM673">
        <v>1.86249</v>
      </c>
      <c r="FN673">
        <v>1.86184</v>
      </c>
      <c r="FO673">
        <v>1.86815</v>
      </c>
      <c r="FP673">
        <v>1.85834</v>
      </c>
      <c r="FQ673">
        <v>1.86447</v>
      </c>
      <c r="FR673">
        <v>5</v>
      </c>
      <c r="FS673">
        <v>0</v>
      </c>
      <c r="FT673">
        <v>0</v>
      </c>
      <c r="FU673">
        <v>0</v>
      </c>
      <c r="FV673" t="s">
        <v>358</v>
      </c>
      <c r="FW673" t="s">
        <v>359</v>
      </c>
      <c r="FX673" t="s">
        <v>360</v>
      </c>
      <c r="FY673" t="s">
        <v>360</v>
      </c>
      <c r="FZ673" t="s">
        <v>360</v>
      </c>
      <c r="GA673" t="s">
        <v>360</v>
      </c>
      <c r="GB673">
        <v>0</v>
      </c>
      <c r="GC673">
        <v>100</v>
      </c>
      <c r="GD673">
        <v>100</v>
      </c>
      <c r="GE673">
        <v>5.54</v>
      </c>
      <c r="GF673">
        <v>0.2443</v>
      </c>
      <c r="GG673">
        <v>2.73719946232396</v>
      </c>
      <c r="GH673">
        <v>0.00311535208462502</v>
      </c>
      <c r="GI673">
        <v>-2.16445174003142e-06</v>
      </c>
      <c r="GJ673">
        <v>9.0383515404126e-10</v>
      </c>
      <c r="GK673">
        <v>0.244264999999999</v>
      </c>
      <c r="GL673">
        <v>0</v>
      </c>
      <c r="GM673">
        <v>0</v>
      </c>
      <c r="GN673">
        <v>0</v>
      </c>
      <c r="GO673">
        <v>18</v>
      </c>
      <c r="GP673">
        <v>2154</v>
      </c>
      <c r="GQ673">
        <v>2</v>
      </c>
      <c r="GR673">
        <v>17</v>
      </c>
      <c r="GS673">
        <v>35.1</v>
      </c>
      <c r="GT673">
        <v>35.2</v>
      </c>
      <c r="GU673">
        <v>3.75977</v>
      </c>
      <c r="GV673">
        <v>2.36816</v>
      </c>
      <c r="GW673">
        <v>1.99829</v>
      </c>
      <c r="GX673">
        <v>2.65259</v>
      </c>
      <c r="GY673">
        <v>2.09351</v>
      </c>
      <c r="GZ673">
        <v>2.38159</v>
      </c>
      <c r="HA673">
        <v>46.5908</v>
      </c>
      <c r="HB673">
        <v>13.2214</v>
      </c>
      <c r="HC673">
        <v>18</v>
      </c>
      <c r="HD673">
        <v>332.224</v>
      </c>
      <c r="HE673">
        <v>675.578</v>
      </c>
      <c r="HF673">
        <v>23.0012</v>
      </c>
      <c r="HG673">
        <v>36.1176</v>
      </c>
      <c r="HH673">
        <v>29.9988</v>
      </c>
      <c r="HI673">
        <v>36.1298</v>
      </c>
      <c r="HJ673">
        <v>36.1161</v>
      </c>
      <c r="HK673">
        <v>75.2778</v>
      </c>
      <c r="HL673">
        <v>0</v>
      </c>
      <c r="HM673">
        <v>9.96015</v>
      </c>
      <c r="HN673">
        <v>23</v>
      </c>
      <c r="HO673">
        <v>1571.15</v>
      </c>
      <c r="HP673">
        <v>22.7752</v>
      </c>
      <c r="HQ673">
        <v>95.1684</v>
      </c>
      <c r="HR673">
        <v>98.7398</v>
      </c>
    </row>
    <row r="674" spans="1:226">
      <c r="A674">
        <v>658</v>
      </c>
      <c r="B674">
        <v>1656183517</v>
      </c>
      <c r="C674">
        <v>13720.5</v>
      </c>
      <c r="D674" t="s">
        <v>1681</v>
      </c>
      <c r="E674" t="s">
        <v>1682</v>
      </c>
      <c r="F674">
        <v>5</v>
      </c>
      <c r="G674" t="s">
        <v>1497</v>
      </c>
      <c r="H674" t="s">
        <v>354</v>
      </c>
      <c r="I674">
        <v>1656183509.21429</v>
      </c>
      <c r="J674">
        <f>(K674)/1000</f>
        <v>0</v>
      </c>
      <c r="K674">
        <f>IF(BF674, AN674, AH674)</f>
        <v>0</v>
      </c>
      <c r="L674">
        <f>IF(BF674, AI674, AG674)</f>
        <v>0</v>
      </c>
      <c r="M674">
        <f>BH674 - IF(AU674&gt;1, L674*BB674*100.0/(AW674*BV674), 0)</f>
        <v>0</v>
      </c>
      <c r="N674">
        <f>((T674-J674/2)*M674-L674)/(T674+J674/2)</f>
        <v>0</v>
      </c>
      <c r="O674">
        <f>N674*(BO674+BP674)/1000.0</f>
        <v>0</v>
      </c>
      <c r="P674">
        <f>(BH674 - IF(AU674&gt;1, L674*BB674*100.0/(AW674*BV674), 0))*(BO674+BP674)/1000.0</f>
        <v>0</v>
      </c>
      <c r="Q674">
        <f>2.0/((1/S674-1/R674)+SIGN(S674)*SQRT((1/S674-1/R674)*(1/S674-1/R674) + 4*BC674/((BC674+1)*(BC674+1))*(2*1/S674*1/R674-1/R674*1/R674)))</f>
        <v>0</v>
      </c>
      <c r="R674">
        <f>IF(LEFT(BD674,1)&lt;&gt;"0",IF(LEFT(BD674,1)="1",3.0,BE674),$D$5+$E$5*(BV674*BO674/($K$5*1000))+$F$5*(BV674*BO674/($K$5*1000))*MAX(MIN(BB674,$J$5),$I$5)*MAX(MIN(BB674,$J$5),$I$5)+$G$5*MAX(MIN(BB674,$J$5),$I$5)*(BV674*BO674/($K$5*1000))+$H$5*(BV674*BO674/($K$5*1000))*(BV674*BO674/($K$5*1000)))</f>
        <v>0</v>
      </c>
      <c r="S674">
        <f>J674*(1000-(1000*0.61365*exp(17.502*W674/(240.97+W674))/(BO674+BP674)+BJ674)/2)/(1000*0.61365*exp(17.502*W674/(240.97+W674))/(BO674+BP674)-BJ674)</f>
        <v>0</v>
      </c>
      <c r="T674">
        <f>1/((BC674+1)/(Q674/1.6)+1/(R674/1.37)) + BC674/((BC674+1)/(Q674/1.6) + BC674/(R674/1.37))</f>
        <v>0</v>
      </c>
      <c r="U674">
        <f>(AX674*BA674)</f>
        <v>0</v>
      </c>
      <c r="V674">
        <f>(BQ674+(U674+2*0.95*5.67E-8*(((BQ674+$B$7)+273)^4-(BQ674+273)^4)-44100*J674)/(1.84*29.3*R674+8*0.95*5.67E-8*(BQ674+273)^3))</f>
        <v>0</v>
      </c>
      <c r="W674">
        <f>($C$7*BR674+$D$7*BS674+$E$7*V674)</f>
        <v>0</v>
      </c>
      <c r="X674">
        <f>0.61365*exp(17.502*W674/(240.97+W674))</f>
        <v>0</v>
      </c>
      <c r="Y674">
        <f>(Z674/AA674*100)</f>
        <v>0</v>
      </c>
      <c r="Z674">
        <f>BJ674*(BO674+BP674)/1000</f>
        <v>0</v>
      </c>
      <c r="AA674">
        <f>0.61365*exp(17.502*BQ674/(240.97+BQ674))</f>
        <v>0</v>
      </c>
      <c r="AB674">
        <f>(X674-BJ674*(BO674+BP674)/1000)</f>
        <v>0</v>
      </c>
      <c r="AC674">
        <f>(-J674*44100)</f>
        <v>0</v>
      </c>
      <c r="AD674">
        <f>2*29.3*R674*0.92*(BQ674-W674)</f>
        <v>0</v>
      </c>
      <c r="AE674">
        <f>2*0.95*5.67E-8*(((BQ674+$B$7)+273)^4-(W674+273)^4)</f>
        <v>0</v>
      </c>
      <c r="AF674">
        <f>U674+AE674+AC674+AD674</f>
        <v>0</v>
      </c>
      <c r="AG674">
        <f>BN674*AU674*(BI674-BH674*(1000-AU674*BK674)/(1000-AU674*BJ674))/(100*BB674)</f>
        <v>0</v>
      </c>
      <c r="AH674">
        <f>1000*BN674*AU674*(BJ674-BK674)/(100*BB674*(1000-AU674*BJ674))</f>
        <v>0</v>
      </c>
      <c r="AI674">
        <f>(AJ674 - AK674 - BO674*1E3/(8.314*(BQ674+273.15)) * AM674/BN674 * AL674) * BN674/(100*BB674) * (1000 - BK674)/1000</f>
        <v>0</v>
      </c>
      <c r="AJ674">
        <v>1593.60917104572</v>
      </c>
      <c r="AK674">
        <v>1540.11703030303</v>
      </c>
      <c r="AL674">
        <v>3.27048250657588</v>
      </c>
      <c r="AM674">
        <v>66.950256890022</v>
      </c>
      <c r="AN674">
        <f>(AP674 - AO674 + BO674*1E3/(8.314*(BQ674+273.15)) * AR674/BN674 * AQ674) * BN674/(100*BB674) * 1000/(1000 - AP674)</f>
        <v>0</v>
      </c>
      <c r="AO674">
        <v>22.4367335949742</v>
      </c>
      <c r="AP674">
        <v>24.6289244755245</v>
      </c>
      <c r="AQ674">
        <v>-6.98599321346841e-05</v>
      </c>
      <c r="AR674">
        <v>78.8929793979058</v>
      </c>
      <c r="AS674">
        <v>96</v>
      </c>
      <c r="AT674">
        <v>19</v>
      </c>
      <c r="AU674">
        <f>IF(AS674*$H$13&gt;=AW674,1.0,(AW674/(AW674-AS674*$H$13)))</f>
        <v>0</v>
      </c>
      <c r="AV674">
        <f>(AU674-1)*100</f>
        <v>0</v>
      </c>
      <c r="AW674">
        <f>MAX(0,($B$13+$C$13*BV674)/(1+$D$13*BV674)*BO674/(BQ674+273)*$E$13)</f>
        <v>0</v>
      </c>
      <c r="AX674">
        <f>$B$11*BW674+$C$11*BX674+$F$11*CI674*(1-CL674)</f>
        <v>0</v>
      </c>
      <c r="AY674">
        <f>AX674*AZ674</f>
        <v>0</v>
      </c>
      <c r="AZ674">
        <f>($B$11*$D$9+$C$11*$D$9+$F$11*((CV674+CN674)/MAX(CV674+CN674+CW674, 0.1)*$I$9+CW674/MAX(CV674+CN674+CW674, 0.1)*$J$9))/($B$11+$C$11+$F$11)</f>
        <v>0</v>
      </c>
      <c r="BA674">
        <f>($B$11*$K$9+$C$11*$K$9+$F$11*((CV674+CN674)/MAX(CV674+CN674+CW674, 0.1)*$P$9+CW674/MAX(CV674+CN674+CW674, 0.1)*$Q$9))/($B$11+$C$11+$F$11)</f>
        <v>0</v>
      </c>
      <c r="BB674">
        <v>2.18</v>
      </c>
      <c r="BC674">
        <v>0.5</v>
      </c>
      <c r="BD674" t="s">
        <v>355</v>
      </c>
      <c r="BE674">
        <v>2</v>
      </c>
      <c r="BF674" t="b">
        <v>1</v>
      </c>
      <c r="BG674">
        <v>1656183509.21429</v>
      </c>
      <c r="BH674">
        <v>1478.60285714286</v>
      </c>
      <c r="BI674">
        <v>1543.57107142857</v>
      </c>
      <c r="BJ674">
        <v>24.6221142857143</v>
      </c>
      <c r="BK674">
        <v>22.439725</v>
      </c>
      <c r="BL674">
        <v>1473.08321428571</v>
      </c>
      <c r="BM674">
        <v>24.37785</v>
      </c>
      <c r="BN674">
        <v>500.008178571429</v>
      </c>
      <c r="BO674">
        <v>76.2910464285714</v>
      </c>
      <c r="BP674">
        <v>0.100025507142857</v>
      </c>
      <c r="BQ674">
        <v>27.8811214285714</v>
      </c>
      <c r="BR674">
        <v>28.5361178571429</v>
      </c>
      <c r="BS674">
        <v>999.9</v>
      </c>
      <c r="BT674">
        <v>0</v>
      </c>
      <c r="BU674">
        <v>0</v>
      </c>
      <c r="BV674">
        <v>9989.97678571429</v>
      </c>
      <c r="BW674">
        <v>0</v>
      </c>
      <c r="BX674">
        <v>1628.49392857143</v>
      </c>
      <c r="BY674">
        <v>-64.9682071428571</v>
      </c>
      <c r="BZ674">
        <v>1515.92678571429</v>
      </c>
      <c r="CA674">
        <v>1579.0025</v>
      </c>
      <c r="CB674">
        <v>2.18239392857143</v>
      </c>
      <c r="CC674">
        <v>1543.57107142857</v>
      </c>
      <c r="CD674">
        <v>22.439725</v>
      </c>
      <c r="CE674">
        <v>1.87844571428571</v>
      </c>
      <c r="CF674">
        <v>1.71194928571429</v>
      </c>
      <c r="CG674">
        <v>16.4553285714286</v>
      </c>
      <c r="CH674">
        <v>15.0052142857143</v>
      </c>
      <c r="CI674">
        <v>2000.00964285714</v>
      </c>
      <c r="CJ674">
        <v>0.980005642857143</v>
      </c>
      <c r="CK674">
        <v>0.0199947357142857</v>
      </c>
      <c r="CL674">
        <v>0</v>
      </c>
      <c r="CM674">
        <v>2.58765</v>
      </c>
      <c r="CN674">
        <v>0</v>
      </c>
      <c r="CO674">
        <v>6202.45821428572</v>
      </c>
      <c r="CP674">
        <v>16705.525</v>
      </c>
      <c r="CQ674">
        <v>47.1715</v>
      </c>
      <c r="CR674">
        <v>49.616</v>
      </c>
      <c r="CS674">
        <v>48.1272142857143</v>
      </c>
      <c r="CT674">
        <v>47.48425</v>
      </c>
      <c r="CU674">
        <v>46.6205</v>
      </c>
      <c r="CV674">
        <v>1960.01964285714</v>
      </c>
      <c r="CW674">
        <v>39.9910714285714</v>
      </c>
      <c r="CX674">
        <v>0</v>
      </c>
      <c r="CY674">
        <v>1656183516</v>
      </c>
      <c r="CZ674">
        <v>0</v>
      </c>
      <c r="DA674">
        <v>1656181403.6</v>
      </c>
      <c r="DB674" t="s">
        <v>1498</v>
      </c>
      <c r="DC674">
        <v>1656181403.6</v>
      </c>
      <c r="DD674">
        <v>1656181398.1</v>
      </c>
      <c r="DE674">
        <v>1</v>
      </c>
      <c r="DF674">
        <v>2.342</v>
      </c>
      <c r="DG674">
        <v>0.193</v>
      </c>
      <c r="DH674">
        <v>3.724</v>
      </c>
      <c r="DI674">
        <v>0.244</v>
      </c>
      <c r="DJ674">
        <v>420</v>
      </c>
      <c r="DK674">
        <v>22</v>
      </c>
      <c r="DL674">
        <v>0.28</v>
      </c>
      <c r="DM674">
        <v>0.02</v>
      </c>
      <c r="DN674">
        <v>-65.02032</v>
      </c>
      <c r="DO674">
        <v>2.14458911819883</v>
      </c>
      <c r="DP674">
        <v>0.275118117542267</v>
      </c>
      <c r="DQ674">
        <v>0</v>
      </c>
      <c r="DR674">
        <v>2.1999775</v>
      </c>
      <c r="DS674">
        <v>-0.178457335834897</v>
      </c>
      <c r="DT674">
        <v>0.0416118015561691</v>
      </c>
      <c r="DU674">
        <v>0</v>
      </c>
      <c r="DV674">
        <v>0</v>
      </c>
      <c r="DW674">
        <v>2</v>
      </c>
      <c r="DX674" t="s">
        <v>357</v>
      </c>
      <c r="DY674">
        <v>2.78898</v>
      </c>
      <c r="DZ674">
        <v>2.71639</v>
      </c>
      <c r="EA674">
        <v>0.179356</v>
      </c>
      <c r="EB674">
        <v>0.183922</v>
      </c>
      <c r="EC674">
        <v>0.0871021</v>
      </c>
      <c r="ED674">
        <v>0.0813967</v>
      </c>
      <c r="EE674">
        <v>22722.2</v>
      </c>
      <c r="EF674">
        <v>19669.5</v>
      </c>
      <c r="EG674">
        <v>24832.3</v>
      </c>
      <c r="EH674">
        <v>23515.6</v>
      </c>
      <c r="EI674">
        <v>38800.1</v>
      </c>
      <c r="EJ674">
        <v>35814.5</v>
      </c>
      <c r="EK674">
        <v>45009.4</v>
      </c>
      <c r="EL674">
        <v>42028.4</v>
      </c>
      <c r="EM674">
        <v>1.51595</v>
      </c>
      <c r="EN674">
        <v>2.0444</v>
      </c>
      <c r="EO674">
        <v>-0.00188872</v>
      </c>
      <c r="EP674">
        <v>0</v>
      </c>
      <c r="EQ674">
        <v>28.5724</v>
      </c>
      <c r="ER674">
        <v>999.9</v>
      </c>
      <c r="ES674">
        <v>22.433</v>
      </c>
      <c r="ET674">
        <v>43.799</v>
      </c>
      <c r="EU674">
        <v>26.6315</v>
      </c>
      <c r="EV674">
        <v>53.7894</v>
      </c>
      <c r="EW674">
        <v>33.2091</v>
      </c>
      <c r="EX674">
        <v>2</v>
      </c>
      <c r="EY674">
        <v>0.688844</v>
      </c>
      <c r="EZ674">
        <v>6.45102</v>
      </c>
      <c r="FA674">
        <v>20.1276</v>
      </c>
      <c r="FB674">
        <v>5.23137</v>
      </c>
      <c r="FC674">
        <v>11.9932</v>
      </c>
      <c r="FD674">
        <v>4.955</v>
      </c>
      <c r="FE674">
        <v>3.30387</v>
      </c>
      <c r="FF674">
        <v>9999</v>
      </c>
      <c r="FG674">
        <v>314.7</v>
      </c>
      <c r="FH674">
        <v>4042.1</v>
      </c>
      <c r="FI674">
        <v>9999</v>
      </c>
      <c r="FJ674">
        <v>1.86812</v>
      </c>
      <c r="FK674">
        <v>1.86392</v>
      </c>
      <c r="FL674">
        <v>1.87127</v>
      </c>
      <c r="FM674">
        <v>1.8625</v>
      </c>
      <c r="FN674">
        <v>1.86184</v>
      </c>
      <c r="FO674">
        <v>1.86814</v>
      </c>
      <c r="FP674">
        <v>1.85835</v>
      </c>
      <c r="FQ674">
        <v>1.86447</v>
      </c>
      <c r="FR674">
        <v>5</v>
      </c>
      <c r="FS674">
        <v>0</v>
      </c>
      <c r="FT674">
        <v>0</v>
      </c>
      <c r="FU674">
        <v>0</v>
      </c>
      <c r="FV674" t="s">
        <v>358</v>
      </c>
      <c r="FW674" t="s">
        <v>359</v>
      </c>
      <c r="FX674" t="s">
        <v>360</v>
      </c>
      <c r="FY674" t="s">
        <v>360</v>
      </c>
      <c r="FZ674" t="s">
        <v>360</v>
      </c>
      <c r="GA674" t="s">
        <v>360</v>
      </c>
      <c r="GB674">
        <v>0</v>
      </c>
      <c r="GC674">
        <v>100</v>
      </c>
      <c r="GD674">
        <v>100</v>
      </c>
      <c r="GE674">
        <v>5.58</v>
      </c>
      <c r="GF674">
        <v>0.2443</v>
      </c>
      <c r="GG674">
        <v>2.73719946232396</v>
      </c>
      <c r="GH674">
        <v>0.00311535208462502</v>
      </c>
      <c r="GI674">
        <v>-2.16445174003142e-06</v>
      </c>
      <c r="GJ674">
        <v>9.0383515404126e-10</v>
      </c>
      <c r="GK674">
        <v>0.244264999999999</v>
      </c>
      <c r="GL674">
        <v>0</v>
      </c>
      <c r="GM674">
        <v>0</v>
      </c>
      <c r="GN674">
        <v>0</v>
      </c>
      <c r="GO674">
        <v>18</v>
      </c>
      <c r="GP674">
        <v>2154</v>
      </c>
      <c r="GQ674">
        <v>2</v>
      </c>
      <c r="GR674">
        <v>17</v>
      </c>
      <c r="GS674">
        <v>35.2</v>
      </c>
      <c r="GT674">
        <v>35.3</v>
      </c>
      <c r="GU674">
        <v>3.78784</v>
      </c>
      <c r="GV674">
        <v>2.36816</v>
      </c>
      <c r="GW674">
        <v>1.99829</v>
      </c>
      <c r="GX674">
        <v>2.65259</v>
      </c>
      <c r="GY674">
        <v>2.09351</v>
      </c>
      <c r="GZ674">
        <v>2.39258</v>
      </c>
      <c r="HA674">
        <v>46.5615</v>
      </c>
      <c r="HB674">
        <v>13.2214</v>
      </c>
      <c r="HC674">
        <v>18</v>
      </c>
      <c r="HD674">
        <v>332.26</v>
      </c>
      <c r="HE674">
        <v>675.489</v>
      </c>
      <c r="HF674">
        <v>23.0019</v>
      </c>
      <c r="HG674">
        <v>36.0975</v>
      </c>
      <c r="HH674">
        <v>29.9988</v>
      </c>
      <c r="HI674">
        <v>36.1131</v>
      </c>
      <c r="HJ674">
        <v>36.0994</v>
      </c>
      <c r="HK674">
        <v>75.8994</v>
      </c>
      <c r="HL674">
        <v>0</v>
      </c>
      <c r="HM674">
        <v>9.96015</v>
      </c>
      <c r="HN674">
        <v>23</v>
      </c>
      <c r="HO674">
        <v>1591.38</v>
      </c>
      <c r="HP674">
        <v>22.8308</v>
      </c>
      <c r="HQ674">
        <v>95.1721</v>
      </c>
      <c r="HR674">
        <v>98.7438</v>
      </c>
    </row>
    <row r="675" spans="1:226">
      <c r="A675">
        <v>659</v>
      </c>
      <c r="B675">
        <v>1656183522</v>
      </c>
      <c r="C675">
        <v>13725.5</v>
      </c>
      <c r="D675" t="s">
        <v>1683</v>
      </c>
      <c r="E675" t="s">
        <v>1684</v>
      </c>
      <c r="F675">
        <v>5</v>
      </c>
      <c r="G675" t="s">
        <v>1497</v>
      </c>
      <c r="H675" t="s">
        <v>354</v>
      </c>
      <c r="I675">
        <v>1656183514.5</v>
      </c>
      <c r="J675">
        <f>(K675)/1000</f>
        <v>0</v>
      </c>
      <c r="K675">
        <f>IF(BF675, AN675, AH675)</f>
        <v>0</v>
      </c>
      <c r="L675">
        <f>IF(BF675, AI675, AG675)</f>
        <v>0</v>
      </c>
      <c r="M675">
        <f>BH675 - IF(AU675&gt;1, L675*BB675*100.0/(AW675*BV675), 0)</f>
        <v>0</v>
      </c>
      <c r="N675">
        <f>((T675-J675/2)*M675-L675)/(T675+J675/2)</f>
        <v>0</v>
      </c>
      <c r="O675">
        <f>N675*(BO675+BP675)/1000.0</f>
        <v>0</v>
      </c>
      <c r="P675">
        <f>(BH675 - IF(AU675&gt;1, L675*BB675*100.0/(AW675*BV675), 0))*(BO675+BP675)/1000.0</f>
        <v>0</v>
      </c>
      <c r="Q675">
        <f>2.0/((1/S675-1/R675)+SIGN(S675)*SQRT((1/S675-1/R675)*(1/S675-1/R675) + 4*BC675/((BC675+1)*(BC675+1))*(2*1/S675*1/R675-1/R675*1/R675)))</f>
        <v>0</v>
      </c>
      <c r="R675">
        <f>IF(LEFT(BD675,1)&lt;&gt;"0",IF(LEFT(BD675,1)="1",3.0,BE675),$D$5+$E$5*(BV675*BO675/($K$5*1000))+$F$5*(BV675*BO675/($K$5*1000))*MAX(MIN(BB675,$J$5),$I$5)*MAX(MIN(BB675,$J$5),$I$5)+$G$5*MAX(MIN(BB675,$J$5),$I$5)*(BV675*BO675/($K$5*1000))+$H$5*(BV675*BO675/($K$5*1000))*(BV675*BO675/($K$5*1000)))</f>
        <v>0</v>
      </c>
      <c r="S675">
        <f>J675*(1000-(1000*0.61365*exp(17.502*W675/(240.97+W675))/(BO675+BP675)+BJ675)/2)/(1000*0.61365*exp(17.502*W675/(240.97+W675))/(BO675+BP675)-BJ675)</f>
        <v>0</v>
      </c>
      <c r="T675">
        <f>1/((BC675+1)/(Q675/1.6)+1/(R675/1.37)) + BC675/((BC675+1)/(Q675/1.6) + BC675/(R675/1.37))</f>
        <v>0</v>
      </c>
      <c r="U675">
        <f>(AX675*BA675)</f>
        <v>0</v>
      </c>
      <c r="V675">
        <f>(BQ675+(U675+2*0.95*5.67E-8*(((BQ675+$B$7)+273)^4-(BQ675+273)^4)-44100*J675)/(1.84*29.3*R675+8*0.95*5.67E-8*(BQ675+273)^3))</f>
        <v>0</v>
      </c>
      <c r="W675">
        <f>($C$7*BR675+$D$7*BS675+$E$7*V675)</f>
        <v>0</v>
      </c>
      <c r="X675">
        <f>0.61365*exp(17.502*W675/(240.97+W675))</f>
        <v>0</v>
      </c>
      <c r="Y675">
        <f>(Z675/AA675*100)</f>
        <v>0</v>
      </c>
      <c r="Z675">
        <f>BJ675*(BO675+BP675)/1000</f>
        <v>0</v>
      </c>
      <c r="AA675">
        <f>0.61365*exp(17.502*BQ675/(240.97+BQ675))</f>
        <v>0</v>
      </c>
      <c r="AB675">
        <f>(X675-BJ675*(BO675+BP675)/1000)</f>
        <v>0</v>
      </c>
      <c r="AC675">
        <f>(-J675*44100)</f>
        <v>0</v>
      </c>
      <c r="AD675">
        <f>2*29.3*R675*0.92*(BQ675-W675)</f>
        <v>0</v>
      </c>
      <c r="AE675">
        <f>2*0.95*5.67E-8*(((BQ675+$B$7)+273)^4-(W675+273)^4)</f>
        <v>0</v>
      </c>
      <c r="AF675">
        <f>U675+AE675+AC675+AD675</f>
        <v>0</v>
      </c>
      <c r="AG675">
        <f>BN675*AU675*(BI675-BH675*(1000-AU675*BK675)/(1000-AU675*BJ675))/(100*BB675)</f>
        <v>0</v>
      </c>
      <c r="AH675">
        <f>1000*BN675*AU675*(BJ675-BK675)/(100*BB675*(1000-AU675*BJ675))</f>
        <v>0</v>
      </c>
      <c r="AI675">
        <f>(AJ675 - AK675 - BO675*1E3/(8.314*(BQ675+273.15)) * AM675/BN675 * AL675) * BN675/(100*BB675) * (1000 - BK675)/1000</f>
        <v>0</v>
      </c>
      <c r="AJ675">
        <v>1610.64206514086</v>
      </c>
      <c r="AK675">
        <v>1556.91460606061</v>
      </c>
      <c r="AL675">
        <v>3.38627789829791</v>
      </c>
      <c r="AM675">
        <v>66.950256890022</v>
      </c>
      <c r="AN675">
        <f>(AP675 - AO675 + BO675*1E3/(8.314*(BQ675+273.15)) * AR675/BN675 * AQ675) * BN675/(100*BB675) * 1000/(1000 - AP675)</f>
        <v>0</v>
      </c>
      <c r="AO675">
        <v>22.4254571095838</v>
      </c>
      <c r="AP675">
        <v>24.6122153846154</v>
      </c>
      <c r="AQ675">
        <v>-0.000654616374101624</v>
      </c>
      <c r="AR675">
        <v>78.8929793979058</v>
      </c>
      <c r="AS675">
        <v>95</v>
      </c>
      <c r="AT675">
        <v>19</v>
      </c>
      <c r="AU675">
        <f>IF(AS675*$H$13&gt;=AW675,1.0,(AW675/(AW675-AS675*$H$13)))</f>
        <v>0</v>
      </c>
      <c r="AV675">
        <f>(AU675-1)*100</f>
        <v>0</v>
      </c>
      <c r="AW675">
        <f>MAX(0,($B$13+$C$13*BV675)/(1+$D$13*BV675)*BO675/(BQ675+273)*$E$13)</f>
        <v>0</v>
      </c>
      <c r="AX675">
        <f>$B$11*BW675+$C$11*BX675+$F$11*CI675*(1-CL675)</f>
        <v>0</v>
      </c>
      <c r="AY675">
        <f>AX675*AZ675</f>
        <v>0</v>
      </c>
      <c r="AZ675">
        <f>($B$11*$D$9+$C$11*$D$9+$F$11*((CV675+CN675)/MAX(CV675+CN675+CW675, 0.1)*$I$9+CW675/MAX(CV675+CN675+CW675, 0.1)*$J$9))/($B$11+$C$11+$F$11)</f>
        <v>0</v>
      </c>
      <c r="BA675">
        <f>($B$11*$K$9+$C$11*$K$9+$F$11*((CV675+CN675)/MAX(CV675+CN675+CW675, 0.1)*$P$9+CW675/MAX(CV675+CN675+CW675, 0.1)*$Q$9))/($B$11+$C$11+$F$11)</f>
        <v>0</v>
      </c>
      <c r="BB675">
        <v>2.18</v>
      </c>
      <c r="BC675">
        <v>0.5</v>
      </c>
      <c r="BD675" t="s">
        <v>355</v>
      </c>
      <c r="BE675">
        <v>2</v>
      </c>
      <c r="BF675" t="b">
        <v>1</v>
      </c>
      <c r="BG675">
        <v>1656183514.5</v>
      </c>
      <c r="BH675">
        <v>1495.80148148148</v>
      </c>
      <c r="BI675">
        <v>1560.81888888889</v>
      </c>
      <c r="BJ675">
        <v>24.6273740740741</v>
      </c>
      <c r="BK675">
        <v>22.4417296296296</v>
      </c>
      <c r="BL675">
        <v>1490.23777777778</v>
      </c>
      <c r="BM675">
        <v>24.3831037037037</v>
      </c>
      <c r="BN675">
        <v>500.005222222222</v>
      </c>
      <c r="BO675">
        <v>76.291562962963</v>
      </c>
      <c r="BP675">
        <v>0.100003233333333</v>
      </c>
      <c r="BQ675">
        <v>27.8842074074074</v>
      </c>
      <c r="BR675">
        <v>28.5409777777778</v>
      </c>
      <c r="BS675">
        <v>999.9</v>
      </c>
      <c r="BT675">
        <v>0</v>
      </c>
      <c r="BU675">
        <v>0</v>
      </c>
      <c r="BV675">
        <v>9989.53222222222</v>
      </c>
      <c r="BW675">
        <v>0</v>
      </c>
      <c r="BX675">
        <v>1556.63222222222</v>
      </c>
      <c r="BY675">
        <v>-65.0171888888889</v>
      </c>
      <c r="BZ675">
        <v>1533.56814814815</v>
      </c>
      <c r="CA675">
        <v>1596.64962962963</v>
      </c>
      <c r="CB675">
        <v>2.18563888888889</v>
      </c>
      <c r="CC675">
        <v>1560.81888888889</v>
      </c>
      <c r="CD675">
        <v>22.4417296296296</v>
      </c>
      <c r="CE675">
        <v>1.87885962962963</v>
      </c>
      <c r="CF675">
        <v>1.71211407407407</v>
      </c>
      <c r="CG675">
        <v>16.4587851851852</v>
      </c>
      <c r="CH675">
        <v>15.0067074074074</v>
      </c>
      <c r="CI675">
        <v>2000.02333333333</v>
      </c>
      <c r="CJ675">
        <v>0.980005555555555</v>
      </c>
      <c r="CK675">
        <v>0.0199948259259259</v>
      </c>
      <c r="CL675">
        <v>0</v>
      </c>
      <c r="CM675">
        <v>2.53062592592593</v>
      </c>
      <c r="CN675">
        <v>0</v>
      </c>
      <c r="CO675">
        <v>6193.56740740741</v>
      </c>
      <c r="CP675">
        <v>16705.6481481481</v>
      </c>
      <c r="CQ675">
        <v>47.1502592592593</v>
      </c>
      <c r="CR675">
        <v>49.5993333333333</v>
      </c>
      <c r="CS675">
        <v>48.104</v>
      </c>
      <c r="CT675">
        <v>47.4626666666667</v>
      </c>
      <c r="CU675">
        <v>46.6016666666667</v>
      </c>
      <c r="CV675">
        <v>1960.03333333333</v>
      </c>
      <c r="CW675">
        <v>39.9914814814815</v>
      </c>
      <c r="CX675">
        <v>0</v>
      </c>
      <c r="CY675">
        <v>1656183521.4</v>
      </c>
      <c r="CZ675">
        <v>0</v>
      </c>
      <c r="DA675">
        <v>1656181403.6</v>
      </c>
      <c r="DB675" t="s">
        <v>1498</v>
      </c>
      <c r="DC675">
        <v>1656181403.6</v>
      </c>
      <c r="DD675">
        <v>1656181398.1</v>
      </c>
      <c r="DE675">
        <v>1</v>
      </c>
      <c r="DF675">
        <v>2.342</v>
      </c>
      <c r="DG675">
        <v>0.193</v>
      </c>
      <c r="DH675">
        <v>3.724</v>
      </c>
      <c r="DI675">
        <v>0.244</v>
      </c>
      <c r="DJ675">
        <v>420</v>
      </c>
      <c r="DK675">
        <v>22</v>
      </c>
      <c r="DL675">
        <v>0.28</v>
      </c>
      <c r="DM675">
        <v>0.02</v>
      </c>
      <c r="DN675">
        <v>-65.05346</v>
      </c>
      <c r="DO675">
        <v>0.263948217635972</v>
      </c>
      <c r="DP675">
        <v>0.341000133284432</v>
      </c>
      <c r="DQ675">
        <v>0</v>
      </c>
      <c r="DR675">
        <v>2.18282775</v>
      </c>
      <c r="DS675">
        <v>0.0963074296435203</v>
      </c>
      <c r="DT675">
        <v>0.0161818797559956</v>
      </c>
      <c r="DU675">
        <v>1</v>
      </c>
      <c r="DV675">
        <v>1</v>
      </c>
      <c r="DW675">
        <v>2</v>
      </c>
      <c r="DX675" t="s">
        <v>375</v>
      </c>
      <c r="DY675">
        <v>2.7893</v>
      </c>
      <c r="DZ675">
        <v>2.71649</v>
      </c>
      <c r="EA675">
        <v>0.180542</v>
      </c>
      <c r="EB675">
        <v>0.185146</v>
      </c>
      <c r="EC675">
        <v>0.0870638</v>
      </c>
      <c r="ED675">
        <v>0.0816321</v>
      </c>
      <c r="EE675">
        <v>22690.2</v>
      </c>
      <c r="EF675">
        <v>19640.5</v>
      </c>
      <c r="EG675">
        <v>24833.1</v>
      </c>
      <c r="EH675">
        <v>23516.2</v>
      </c>
      <c r="EI675">
        <v>38803</v>
      </c>
      <c r="EJ675">
        <v>35806.1</v>
      </c>
      <c r="EK675">
        <v>45010.8</v>
      </c>
      <c r="EL675">
        <v>42029.3</v>
      </c>
      <c r="EM675">
        <v>1.51682</v>
      </c>
      <c r="EN675">
        <v>2.04485</v>
      </c>
      <c r="EO675">
        <v>-0.00170618</v>
      </c>
      <c r="EP675">
        <v>0</v>
      </c>
      <c r="EQ675">
        <v>28.5822</v>
      </c>
      <c r="ER675">
        <v>999.9</v>
      </c>
      <c r="ES675">
        <v>22.458</v>
      </c>
      <c r="ET675">
        <v>43.819</v>
      </c>
      <c r="EU675">
        <v>26.6895</v>
      </c>
      <c r="EV675">
        <v>53.8294</v>
      </c>
      <c r="EW675">
        <v>33.1651</v>
      </c>
      <c r="EX675">
        <v>2</v>
      </c>
      <c r="EY675">
        <v>0.687647</v>
      </c>
      <c r="EZ675">
        <v>6.46406</v>
      </c>
      <c r="FA675">
        <v>20.1275</v>
      </c>
      <c r="FB675">
        <v>5.23316</v>
      </c>
      <c r="FC675">
        <v>11.9926</v>
      </c>
      <c r="FD675">
        <v>4.9555</v>
      </c>
      <c r="FE675">
        <v>3.304</v>
      </c>
      <c r="FF675">
        <v>9999</v>
      </c>
      <c r="FG675">
        <v>314.7</v>
      </c>
      <c r="FH675">
        <v>4042.1</v>
      </c>
      <c r="FI675">
        <v>9999</v>
      </c>
      <c r="FJ675">
        <v>1.86813</v>
      </c>
      <c r="FK675">
        <v>1.86391</v>
      </c>
      <c r="FL675">
        <v>1.87128</v>
      </c>
      <c r="FM675">
        <v>1.8625</v>
      </c>
      <c r="FN675">
        <v>1.86183</v>
      </c>
      <c r="FO675">
        <v>1.86813</v>
      </c>
      <c r="FP675">
        <v>1.85833</v>
      </c>
      <c r="FQ675">
        <v>1.86447</v>
      </c>
      <c r="FR675">
        <v>5</v>
      </c>
      <c r="FS675">
        <v>0</v>
      </c>
      <c r="FT675">
        <v>0</v>
      </c>
      <c r="FU675">
        <v>0</v>
      </c>
      <c r="FV675" t="s">
        <v>358</v>
      </c>
      <c r="FW675" t="s">
        <v>359</v>
      </c>
      <c r="FX675" t="s">
        <v>360</v>
      </c>
      <c r="FY675" t="s">
        <v>360</v>
      </c>
      <c r="FZ675" t="s">
        <v>360</v>
      </c>
      <c r="GA675" t="s">
        <v>360</v>
      </c>
      <c r="GB675">
        <v>0</v>
      </c>
      <c r="GC675">
        <v>100</v>
      </c>
      <c r="GD675">
        <v>100</v>
      </c>
      <c r="GE675">
        <v>5.63</v>
      </c>
      <c r="GF675">
        <v>0.2442</v>
      </c>
      <c r="GG675">
        <v>2.73719946232396</v>
      </c>
      <c r="GH675">
        <v>0.00311535208462502</v>
      </c>
      <c r="GI675">
        <v>-2.16445174003142e-06</v>
      </c>
      <c r="GJ675">
        <v>9.0383515404126e-10</v>
      </c>
      <c r="GK675">
        <v>0.244264999999999</v>
      </c>
      <c r="GL675">
        <v>0</v>
      </c>
      <c r="GM675">
        <v>0</v>
      </c>
      <c r="GN675">
        <v>0</v>
      </c>
      <c r="GO675">
        <v>18</v>
      </c>
      <c r="GP675">
        <v>2154</v>
      </c>
      <c r="GQ675">
        <v>2</v>
      </c>
      <c r="GR675">
        <v>17</v>
      </c>
      <c r="GS675">
        <v>35.3</v>
      </c>
      <c r="GT675">
        <v>35.4</v>
      </c>
      <c r="GU675">
        <v>3.81958</v>
      </c>
      <c r="GV675">
        <v>2.36816</v>
      </c>
      <c r="GW675">
        <v>1.99829</v>
      </c>
      <c r="GX675">
        <v>2.65259</v>
      </c>
      <c r="GY675">
        <v>2.09351</v>
      </c>
      <c r="GZ675">
        <v>2.40356</v>
      </c>
      <c r="HA675">
        <v>46.5615</v>
      </c>
      <c r="HB675">
        <v>13.2214</v>
      </c>
      <c r="HC675">
        <v>18</v>
      </c>
      <c r="HD675">
        <v>332.618</v>
      </c>
      <c r="HE675">
        <v>675.708</v>
      </c>
      <c r="HF675">
        <v>23.0024</v>
      </c>
      <c r="HG675">
        <v>36.0808</v>
      </c>
      <c r="HH675">
        <v>29.9988</v>
      </c>
      <c r="HI675">
        <v>36.0964</v>
      </c>
      <c r="HJ675">
        <v>36.0827</v>
      </c>
      <c r="HK675">
        <v>76.4786</v>
      </c>
      <c r="HL675">
        <v>0</v>
      </c>
      <c r="HM675">
        <v>10.3429</v>
      </c>
      <c r="HN675">
        <v>23</v>
      </c>
      <c r="HO675">
        <v>1604.81</v>
      </c>
      <c r="HP675">
        <v>22.8524</v>
      </c>
      <c r="HQ675">
        <v>95.1751</v>
      </c>
      <c r="HR675">
        <v>98.746</v>
      </c>
    </row>
    <row r="676" spans="1:226">
      <c r="A676">
        <v>660</v>
      </c>
      <c r="B676">
        <v>1656183527.1</v>
      </c>
      <c r="C676">
        <v>13730.5999999046</v>
      </c>
      <c r="D676" t="s">
        <v>1685</v>
      </c>
      <c r="E676" t="s">
        <v>1686</v>
      </c>
      <c r="F676">
        <v>5</v>
      </c>
      <c r="G676" t="s">
        <v>1497</v>
      </c>
      <c r="H676" t="s">
        <v>354</v>
      </c>
      <c r="I676">
        <v>1656183519.65357</v>
      </c>
      <c r="J676">
        <f>(K676)/1000</f>
        <v>0</v>
      </c>
      <c r="K676">
        <f>IF(BF676, AN676, AH676)</f>
        <v>0</v>
      </c>
      <c r="L676">
        <f>IF(BF676, AI676, AG676)</f>
        <v>0</v>
      </c>
      <c r="M676">
        <f>BH676 - IF(AU676&gt;1, L676*BB676*100.0/(AW676*BV676), 0)</f>
        <v>0</v>
      </c>
      <c r="N676">
        <f>((T676-J676/2)*M676-L676)/(T676+J676/2)</f>
        <v>0</v>
      </c>
      <c r="O676">
        <f>N676*(BO676+BP676)/1000.0</f>
        <v>0</v>
      </c>
      <c r="P676">
        <f>(BH676 - IF(AU676&gt;1, L676*BB676*100.0/(AW676*BV676), 0))*(BO676+BP676)/1000.0</f>
        <v>0</v>
      </c>
      <c r="Q676">
        <f>2.0/((1/S676-1/R676)+SIGN(S676)*SQRT((1/S676-1/R676)*(1/S676-1/R676) + 4*BC676/((BC676+1)*(BC676+1))*(2*1/S676*1/R676-1/R676*1/R676)))</f>
        <v>0</v>
      </c>
      <c r="R676">
        <f>IF(LEFT(BD676,1)&lt;&gt;"0",IF(LEFT(BD676,1)="1",3.0,BE676),$D$5+$E$5*(BV676*BO676/($K$5*1000))+$F$5*(BV676*BO676/($K$5*1000))*MAX(MIN(BB676,$J$5),$I$5)*MAX(MIN(BB676,$J$5),$I$5)+$G$5*MAX(MIN(BB676,$J$5),$I$5)*(BV676*BO676/($K$5*1000))+$H$5*(BV676*BO676/($K$5*1000))*(BV676*BO676/($K$5*1000)))</f>
        <v>0</v>
      </c>
      <c r="S676">
        <f>J676*(1000-(1000*0.61365*exp(17.502*W676/(240.97+W676))/(BO676+BP676)+BJ676)/2)/(1000*0.61365*exp(17.502*W676/(240.97+W676))/(BO676+BP676)-BJ676)</f>
        <v>0</v>
      </c>
      <c r="T676">
        <f>1/((BC676+1)/(Q676/1.6)+1/(R676/1.37)) + BC676/((BC676+1)/(Q676/1.6) + BC676/(R676/1.37))</f>
        <v>0</v>
      </c>
      <c r="U676">
        <f>(AX676*BA676)</f>
        <v>0</v>
      </c>
      <c r="V676">
        <f>(BQ676+(U676+2*0.95*5.67E-8*(((BQ676+$B$7)+273)^4-(BQ676+273)^4)-44100*J676)/(1.84*29.3*R676+8*0.95*5.67E-8*(BQ676+273)^3))</f>
        <v>0</v>
      </c>
      <c r="W676">
        <f>($C$7*BR676+$D$7*BS676+$E$7*V676)</f>
        <v>0</v>
      </c>
      <c r="X676">
        <f>0.61365*exp(17.502*W676/(240.97+W676))</f>
        <v>0</v>
      </c>
      <c r="Y676">
        <f>(Z676/AA676*100)</f>
        <v>0</v>
      </c>
      <c r="Z676">
        <f>BJ676*(BO676+BP676)/1000</f>
        <v>0</v>
      </c>
      <c r="AA676">
        <f>0.61365*exp(17.502*BQ676/(240.97+BQ676))</f>
        <v>0</v>
      </c>
      <c r="AB676">
        <f>(X676-BJ676*(BO676+BP676)/1000)</f>
        <v>0</v>
      </c>
      <c r="AC676">
        <f>(-J676*44100)</f>
        <v>0</v>
      </c>
      <c r="AD676">
        <f>2*29.3*R676*0.92*(BQ676-W676)</f>
        <v>0</v>
      </c>
      <c r="AE676">
        <f>2*0.95*5.67E-8*(((BQ676+$B$7)+273)^4-(W676+273)^4)</f>
        <v>0</v>
      </c>
      <c r="AF676">
        <f>U676+AE676+AC676+AD676</f>
        <v>0</v>
      </c>
      <c r="AG676">
        <f>BN676*AU676*(BI676-BH676*(1000-AU676*BK676)/(1000-AU676*BJ676))/(100*BB676)</f>
        <v>0</v>
      </c>
      <c r="AH676">
        <f>1000*BN676*AU676*(BJ676-BK676)/(100*BB676*(1000-AU676*BJ676))</f>
        <v>0</v>
      </c>
      <c r="AI676">
        <f>(AJ676 - AK676 - BO676*1E3/(8.314*(BQ676+273.15)) * AM676/BN676 * AL676) * BN676/(100*BB676) * (1000 - BK676)/1000</f>
        <v>0</v>
      </c>
      <c r="AJ676">
        <v>1628.5422304939</v>
      </c>
      <c r="AK676">
        <v>1574.48841842763</v>
      </c>
      <c r="AL676">
        <v>3.45806928041724</v>
      </c>
      <c r="AM676">
        <v>66.950256890022</v>
      </c>
      <c r="AN676">
        <f>(AP676 - AO676 + BO676*1E3/(8.314*(BQ676+273.15)) * AR676/BN676 * AQ676) * BN676/(100*BB676) * 1000/(1000 - AP676)</f>
        <v>0</v>
      </c>
      <c r="AO676">
        <v>22.5668025260199</v>
      </c>
      <c r="AP676">
        <v>24.6396460156326</v>
      </c>
      <c r="AQ676">
        <v>0.000277293158838893</v>
      </c>
      <c r="AR676">
        <v>78.8929793979058</v>
      </c>
      <c r="AS676">
        <v>95</v>
      </c>
      <c r="AT676">
        <v>19</v>
      </c>
      <c r="AU676">
        <f>IF(AS676*$H$13&gt;=AW676,1.0,(AW676/(AW676-AS676*$H$13)))</f>
        <v>0</v>
      </c>
      <c r="AV676">
        <f>(AU676-1)*100</f>
        <v>0</v>
      </c>
      <c r="AW676">
        <f>MAX(0,($B$13+$C$13*BV676)/(1+$D$13*BV676)*BO676/(BQ676+273)*$E$13)</f>
        <v>0</v>
      </c>
      <c r="AX676">
        <f>$B$11*BW676+$C$11*BX676+$F$11*CI676*(1-CL676)</f>
        <v>0</v>
      </c>
      <c r="AY676">
        <f>AX676*AZ676</f>
        <v>0</v>
      </c>
      <c r="AZ676">
        <f>($B$11*$D$9+$C$11*$D$9+$F$11*((CV676+CN676)/MAX(CV676+CN676+CW676, 0.1)*$I$9+CW676/MAX(CV676+CN676+CW676, 0.1)*$J$9))/($B$11+$C$11+$F$11)</f>
        <v>0</v>
      </c>
      <c r="BA676">
        <f>($B$11*$K$9+$C$11*$K$9+$F$11*((CV676+CN676)/MAX(CV676+CN676+CW676, 0.1)*$P$9+CW676/MAX(CV676+CN676+CW676, 0.1)*$Q$9))/($B$11+$C$11+$F$11)</f>
        <v>0</v>
      </c>
      <c r="BB676">
        <v>2.18</v>
      </c>
      <c r="BC676">
        <v>0.5</v>
      </c>
      <c r="BD676" t="s">
        <v>355</v>
      </c>
      <c r="BE676">
        <v>2</v>
      </c>
      <c r="BF676" t="b">
        <v>1</v>
      </c>
      <c r="BG676">
        <v>1656183519.65357</v>
      </c>
      <c r="BH676">
        <v>1512.63678571429</v>
      </c>
      <c r="BI676">
        <v>1577.93035714286</v>
      </c>
      <c r="BJ676">
        <v>24.6244428571429</v>
      </c>
      <c r="BK676">
        <v>22.4893071428571</v>
      </c>
      <c r="BL676">
        <v>1507.0275</v>
      </c>
      <c r="BM676">
        <v>24.3801714285714</v>
      </c>
      <c r="BN676">
        <v>500.017142857143</v>
      </c>
      <c r="BO676">
        <v>76.292575</v>
      </c>
      <c r="BP676">
        <v>0.100008735714286</v>
      </c>
      <c r="BQ676">
        <v>27.8849142857143</v>
      </c>
      <c r="BR676">
        <v>28.5458071428571</v>
      </c>
      <c r="BS676">
        <v>999.9</v>
      </c>
      <c r="BT676">
        <v>0</v>
      </c>
      <c r="BU676">
        <v>0</v>
      </c>
      <c r="BV676">
        <v>9997.27392857143</v>
      </c>
      <c r="BW676">
        <v>0</v>
      </c>
      <c r="BX676">
        <v>1463.45285714286</v>
      </c>
      <c r="BY676">
        <v>-65.2926714285714</v>
      </c>
      <c r="BZ676">
        <v>1550.825</v>
      </c>
      <c r="CA676">
        <v>1614.23357142857</v>
      </c>
      <c r="CB676">
        <v>2.13512392857143</v>
      </c>
      <c r="CC676">
        <v>1577.93035714286</v>
      </c>
      <c r="CD676">
        <v>22.4893071428571</v>
      </c>
      <c r="CE676">
        <v>1.87866107142857</v>
      </c>
      <c r="CF676">
        <v>1.71576714285714</v>
      </c>
      <c r="CG676">
        <v>16.4571321428571</v>
      </c>
      <c r="CH676">
        <v>15.0397714285714</v>
      </c>
      <c r="CI676">
        <v>2000.0125</v>
      </c>
      <c r="CJ676">
        <v>0.980005428571428</v>
      </c>
      <c r="CK676">
        <v>0.0199949571428571</v>
      </c>
      <c r="CL676">
        <v>0</v>
      </c>
      <c r="CM676">
        <v>2.58309285714286</v>
      </c>
      <c r="CN676">
        <v>0</v>
      </c>
      <c r="CO676">
        <v>6188.92642857143</v>
      </c>
      <c r="CP676">
        <v>16705.5535714286</v>
      </c>
      <c r="CQ676">
        <v>47.1338571428571</v>
      </c>
      <c r="CR676">
        <v>49.57775</v>
      </c>
      <c r="CS676">
        <v>48.08225</v>
      </c>
      <c r="CT676">
        <v>47.44825</v>
      </c>
      <c r="CU676">
        <v>46.58</v>
      </c>
      <c r="CV676">
        <v>1960.0225</v>
      </c>
      <c r="CW676">
        <v>39.9910714285714</v>
      </c>
      <c r="CX676">
        <v>0</v>
      </c>
      <c r="CY676">
        <v>1656183526.2</v>
      </c>
      <c r="CZ676">
        <v>0</v>
      </c>
      <c r="DA676">
        <v>1656181403.6</v>
      </c>
      <c r="DB676" t="s">
        <v>1498</v>
      </c>
      <c r="DC676">
        <v>1656181403.6</v>
      </c>
      <c r="DD676">
        <v>1656181398.1</v>
      </c>
      <c r="DE676">
        <v>1</v>
      </c>
      <c r="DF676">
        <v>2.342</v>
      </c>
      <c r="DG676">
        <v>0.193</v>
      </c>
      <c r="DH676">
        <v>3.724</v>
      </c>
      <c r="DI676">
        <v>0.244</v>
      </c>
      <c r="DJ676">
        <v>420</v>
      </c>
      <c r="DK676">
        <v>22</v>
      </c>
      <c r="DL676">
        <v>0.28</v>
      </c>
      <c r="DM676">
        <v>0.02</v>
      </c>
      <c r="DN676">
        <v>-65.1776146341463</v>
      </c>
      <c r="DO676">
        <v>-2.93856219101647</v>
      </c>
      <c r="DP676">
        <v>0.443851564157833</v>
      </c>
      <c r="DQ676">
        <v>0</v>
      </c>
      <c r="DR676">
        <v>2.1559312195122</v>
      </c>
      <c r="DS676">
        <v>-0.451527259657827</v>
      </c>
      <c r="DT676">
        <v>0.0588734304723783</v>
      </c>
      <c r="DU676">
        <v>0</v>
      </c>
      <c r="DV676">
        <v>0</v>
      </c>
      <c r="DW676">
        <v>2</v>
      </c>
      <c r="DX676" t="s">
        <v>357</v>
      </c>
      <c r="DY676">
        <v>2.78922</v>
      </c>
      <c r="DZ676">
        <v>2.7165</v>
      </c>
      <c r="EA676">
        <v>0.181771</v>
      </c>
      <c r="EB676">
        <v>0.186315</v>
      </c>
      <c r="EC676">
        <v>0.0871451</v>
      </c>
      <c r="ED676">
        <v>0.0817867</v>
      </c>
      <c r="EE676">
        <v>22657.3</v>
      </c>
      <c r="EF676">
        <v>19613.3</v>
      </c>
      <c r="EG676">
        <v>24834.3</v>
      </c>
      <c r="EH676">
        <v>23517.3</v>
      </c>
      <c r="EI676">
        <v>38801.1</v>
      </c>
      <c r="EJ676">
        <v>35801.8</v>
      </c>
      <c r="EK676">
        <v>45012.6</v>
      </c>
      <c r="EL676">
        <v>42031.2</v>
      </c>
      <c r="EM676">
        <v>1.5166</v>
      </c>
      <c r="EN676">
        <v>2.04505</v>
      </c>
      <c r="EO676">
        <v>-0.00267476</v>
      </c>
      <c r="EP676">
        <v>0</v>
      </c>
      <c r="EQ676">
        <v>28.5898</v>
      </c>
      <c r="ER676">
        <v>999.9</v>
      </c>
      <c r="ES676">
        <v>22.482</v>
      </c>
      <c r="ET676">
        <v>43.789</v>
      </c>
      <c r="EU676">
        <v>26.679</v>
      </c>
      <c r="EV676">
        <v>53.6212</v>
      </c>
      <c r="EW676">
        <v>33.2572</v>
      </c>
      <c r="EX676">
        <v>2</v>
      </c>
      <c r="EY676">
        <v>0.686293</v>
      </c>
      <c r="EZ676">
        <v>6.47226</v>
      </c>
      <c r="FA676">
        <v>20.1268</v>
      </c>
      <c r="FB676">
        <v>5.23346</v>
      </c>
      <c r="FC676">
        <v>11.9941</v>
      </c>
      <c r="FD676">
        <v>4.9554</v>
      </c>
      <c r="FE676">
        <v>3.304</v>
      </c>
      <c r="FF676">
        <v>9999</v>
      </c>
      <c r="FG676">
        <v>314.7</v>
      </c>
      <c r="FH676">
        <v>4042.3</v>
      </c>
      <c r="FI676">
        <v>9999</v>
      </c>
      <c r="FJ676">
        <v>1.86812</v>
      </c>
      <c r="FK676">
        <v>1.86394</v>
      </c>
      <c r="FL676">
        <v>1.87127</v>
      </c>
      <c r="FM676">
        <v>1.86249</v>
      </c>
      <c r="FN676">
        <v>1.86185</v>
      </c>
      <c r="FO676">
        <v>1.86814</v>
      </c>
      <c r="FP676">
        <v>1.85835</v>
      </c>
      <c r="FQ676">
        <v>1.86447</v>
      </c>
      <c r="FR676">
        <v>5</v>
      </c>
      <c r="FS676">
        <v>0</v>
      </c>
      <c r="FT676">
        <v>0</v>
      </c>
      <c r="FU676">
        <v>0</v>
      </c>
      <c r="FV676" t="s">
        <v>358</v>
      </c>
      <c r="FW676" t="s">
        <v>359</v>
      </c>
      <c r="FX676" t="s">
        <v>360</v>
      </c>
      <c r="FY676" t="s">
        <v>360</v>
      </c>
      <c r="FZ676" t="s">
        <v>360</v>
      </c>
      <c r="GA676" t="s">
        <v>360</v>
      </c>
      <c r="GB676">
        <v>0</v>
      </c>
      <c r="GC676">
        <v>100</v>
      </c>
      <c r="GD676">
        <v>100</v>
      </c>
      <c r="GE676">
        <v>5.68</v>
      </c>
      <c r="GF676">
        <v>0.2443</v>
      </c>
      <c r="GG676">
        <v>2.73719946232396</v>
      </c>
      <c r="GH676">
        <v>0.00311535208462502</v>
      </c>
      <c r="GI676">
        <v>-2.16445174003142e-06</v>
      </c>
      <c r="GJ676">
        <v>9.0383515404126e-10</v>
      </c>
      <c r="GK676">
        <v>0.244264999999999</v>
      </c>
      <c r="GL676">
        <v>0</v>
      </c>
      <c r="GM676">
        <v>0</v>
      </c>
      <c r="GN676">
        <v>0</v>
      </c>
      <c r="GO676">
        <v>18</v>
      </c>
      <c r="GP676">
        <v>2154</v>
      </c>
      <c r="GQ676">
        <v>2</v>
      </c>
      <c r="GR676">
        <v>17</v>
      </c>
      <c r="GS676">
        <v>35.4</v>
      </c>
      <c r="GT676">
        <v>35.5</v>
      </c>
      <c r="GU676">
        <v>3.84766</v>
      </c>
      <c r="GV676">
        <v>2.35962</v>
      </c>
      <c r="GW676">
        <v>1.99829</v>
      </c>
      <c r="GX676">
        <v>2.65259</v>
      </c>
      <c r="GY676">
        <v>2.09351</v>
      </c>
      <c r="GZ676">
        <v>2.39258</v>
      </c>
      <c r="HA676">
        <v>46.5321</v>
      </c>
      <c r="HB676">
        <v>13.2214</v>
      </c>
      <c r="HC676">
        <v>18</v>
      </c>
      <c r="HD676">
        <v>332.43</v>
      </c>
      <c r="HE676">
        <v>675.704</v>
      </c>
      <c r="HF676">
        <v>23.0018</v>
      </c>
      <c r="HG676">
        <v>36.0637</v>
      </c>
      <c r="HH676">
        <v>29.9989</v>
      </c>
      <c r="HI676">
        <v>36.0794</v>
      </c>
      <c r="HJ676">
        <v>36.0657</v>
      </c>
      <c r="HK676">
        <v>77.1473</v>
      </c>
      <c r="HL676">
        <v>0</v>
      </c>
      <c r="HM676">
        <v>10.3429</v>
      </c>
      <c r="HN676">
        <v>23</v>
      </c>
      <c r="HO676">
        <v>1625.12</v>
      </c>
      <c r="HP676">
        <v>22.8302</v>
      </c>
      <c r="HQ676">
        <v>95.1794</v>
      </c>
      <c r="HR676">
        <v>98.7507</v>
      </c>
    </row>
    <row r="677" spans="1:226">
      <c r="A677">
        <v>661</v>
      </c>
      <c r="B677">
        <v>1656183532.1</v>
      </c>
      <c r="C677">
        <v>13735.5999999046</v>
      </c>
      <c r="D677" t="s">
        <v>1687</v>
      </c>
      <c r="E677" t="s">
        <v>1688</v>
      </c>
      <c r="F677">
        <v>5</v>
      </c>
      <c r="G677" t="s">
        <v>1497</v>
      </c>
      <c r="H677" t="s">
        <v>354</v>
      </c>
      <c r="I677">
        <v>1656183524.50714</v>
      </c>
      <c r="J677">
        <f>(K677)/1000</f>
        <v>0</v>
      </c>
      <c r="K677">
        <f>IF(BF677, AN677, AH677)</f>
        <v>0</v>
      </c>
      <c r="L677">
        <f>IF(BF677, AI677, AG677)</f>
        <v>0</v>
      </c>
      <c r="M677">
        <f>BH677 - IF(AU677&gt;1, L677*BB677*100.0/(AW677*BV677), 0)</f>
        <v>0</v>
      </c>
      <c r="N677">
        <f>((T677-J677/2)*M677-L677)/(T677+J677/2)</f>
        <v>0</v>
      </c>
      <c r="O677">
        <f>N677*(BO677+BP677)/1000.0</f>
        <v>0</v>
      </c>
      <c r="P677">
        <f>(BH677 - IF(AU677&gt;1, L677*BB677*100.0/(AW677*BV677), 0))*(BO677+BP677)/1000.0</f>
        <v>0</v>
      </c>
      <c r="Q677">
        <f>2.0/((1/S677-1/R677)+SIGN(S677)*SQRT((1/S677-1/R677)*(1/S677-1/R677) + 4*BC677/((BC677+1)*(BC677+1))*(2*1/S677*1/R677-1/R677*1/R677)))</f>
        <v>0</v>
      </c>
      <c r="R677">
        <f>IF(LEFT(BD677,1)&lt;&gt;"0",IF(LEFT(BD677,1)="1",3.0,BE677),$D$5+$E$5*(BV677*BO677/($K$5*1000))+$F$5*(BV677*BO677/($K$5*1000))*MAX(MIN(BB677,$J$5),$I$5)*MAX(MIN(BB677,$J$5),$I$5)+$G$5*MAX(MIN(BB677,$J$5),$I$5)*(BV677*BO677/($K$5*1000))+$H$5*(BV677*BO677/($K$5*1000))*(BV677*BO677/($K$5*1000)))</f>
        <v>0</v>
      </c>
      <c r="S677">
        <f>J677*(1000-(1000*0.61365*exp(17.502*W677/(240.97+W677))/(BO677+BP677)+BJ677)/2)/(1000*0.61365*exp(17.502*W677/(240.97+W677))/(BO677+BP677)-BJ677)</f>
        <v>0</v>
      </c>
      <c r="T677">
        <f>1/((BC677+1)/(Q677/1.6)+1/(R677/1.37)) + BC677/((BC677+1)/(Q677/1.6) + BC677/(R677/1.37))</f>
        <v>0</v>
      </c>
      <c r="U677">
        <f>(AX677*BA677)</f>
        <v>0</v>
      </c>
      <c r="V677">
        <f>(BQ677+(U677+2*0.95*5.67E-8*(((BQ677+$B$7)+273)^4-(BQ677+273)^4)-44100*J677)/(1.84*29.3*R677+8*0.95*5.67E-8*(BQ677+273)^3))</f>
        <v>0</v>
      </c>
      <c r="W677">
        <f>($C$7*BR677+$D$7*BS677+$E$7*V677)</f>
        <v>0</v>
      </c>
      <c r="X677">
        <f>0.61365*exp(17.502*W677/(240.97+W677))</f>
        <v>0</v>
      </c>
      <c r="Y677">
        <f>(Z677/AA677*100)</f>
        <v>0</v>
      </c>
      <c r="Z677">
        <f>BJ677*(BO677+BP677)/1000</f>
        <v>0</v>
      </c>
      <c r="AA677">
        <f>0.61365*exp(17.502*BQ677/(240.97+BQ677))</f>
        <v>0</v>
      </c>
      <c r="AB677">
        <f>(X677-BJ677*(BO677+BP677)/1000)</f>
        <v>0</v>
      </c>
      <c r="AC677">
        <f>(-J677*44100)</f>
        <v>0</v>
      </c>
      <c r="AD677">
        <f>2*29.3*R677*0.92*(BQ677-W677)</f>
        <v>0</v>
      </c>
      <c r="AE677">
        <f>2*0.95*5.67E-8*(((BQ677+$B$7)+273)^4-(W677+273)^4)</f>
        <v>0</v>
      </c>
      <c r="AF677">
        <f>U677+AE677+AC677+AD677</f>
        <v>0</v>
      </c>
      <c r="AG677">
        <f>BN677*AU677*(BI677-BH677*(1000-AU677*BK677)/(1000-AU677*BJ677))/(100*BB677)</f>
        <v>0</v>
      </c>
      <c r="AH677">
        <f>1000*BN677*AU677*(BJ677-BK677)/(100*BB677*(1000-AU677*BJ677))</f>
        <v>0</v>
      </c>
      <c r="AI677">
        <f>(AJ677 - AK677 - BO677*1E3/(8.314*(BQ677+273.15)) * AM677/BN677 * AL677) * BN677/(100*BB677) * (1000 - BK677)/1000</f>
        <v>0</v>
      </c>
      <c r="AJ677">
        <v>1645.59259354314</v>
      </c>
      <c r="AK677">
        <v>1591.70496969697</v>
      </c>
      <c r="AL677">
        <v>3.46230449209467</v>
      </c>
      <c r="AM677">
        <v>66.950256890022</v>
      </c>
      <c r="AN677">
        <f>(AP677 - AO677 + BO677*1E3/(8.314*(BQ677+273.15)) * AR677/BN677 * AQ677) * BN677/(100*BB677) * 1000/(1000 - AP677)</f>
        <v>0</v>
      </c>
      <c r="AO677">
        <v>22.5775354404064</v>
      </c>
      <c r="AP677">
        <v>24.6506328671329</v>
      </c>
      <c r="AQ677">
        <v>0.00360409765683821</v>
      </c>
      <c r="AR677">
        <v>78.8929793979058</v>
      </c>
      <c r="AS677">
        <v>95</v>
      </c>
      <c r="AT677">
        <v>19</v>
      </c>
      <c r="AU677">
        <f>IF(AS677*$H$13&gt;=AW677,1.0,(AW677/(AW677-AS677*$H$13)))</f>
        <v>0</v>
      </c>
      <c r="AV677">
        <f>(AU677-1)*100</f>
        <v>0</v>
      </c>
      <c r="AW677">
        <f>MAX(0,($B$13+$C$13*BV677)/(1+$D$13*BV677)*BO677/(BQ677+273)*$E$13)</f>
        <v>0</v>
      </c>
      <c r="AX677">
        <f>$B$11*BW677+$C$11*BX677+$F$11*CI677*(1-CL677)</f>
        <v>0</v>
      </c>
      <c r="AY677">
        <f>AX677*AZ677</f>
        <v>0</v>
      </c>
      <c r="AZ677">
        <f>($B$11*$D$9+$C$11*$D$9+$F$11*((CV677+CN677)/MAX(CV677+CN677+CW677, 0.1)*$I$9+CW677/MAX(CV677+CN677+CW677, 0.1)*$J$9))/($B$11+$C$11+$F$11)</f>
        <v>0</v>
      </c>
      <c r="BA677">
        <f>($B$11*$K$9+$C$11*$K$9+$F$11*((CV677+CN677)/MAX(CV677+CN677+CW677, 0.1)*$P$9+CW677/MAX(CV677+CN677+CW677, 0.1)*$Q$9))/($B$11+$C$11+$F$11)</f>
        <v>0</v>
      </c>
      <c r="BB677">
        <v>2.18</v>
      </c>
      <c r="BC677">
        <v>0.5</v>
      </c>
      <c r="BD677" t="s">
        <v>355</v>
      </c>
      <c r="BE677">
        <v>2</v>
      </c>
      <c r="BF677" t="b">
        <v>1</v>
      </c>
      <c r="BG677">
        <v>1656183524.50714</v>
      </c>
      <c r="BH677">
        <v>1528.65178571429</v>
      </c>
      <c r="BI677">
        <v>1594.30214285714</v>
      </c>
      <c r="BJ677">
        <v>24.62975</v>
      </c>
      <c r="BK677">
        <v>22.5334178571429</v>
      </c>
      <c r="BL677">
        <v>1522.9975</v>
      </c>
      <c r="BM677">
        <v>24.3854892857143</v>
      </c>
      <c r="BN677">
        <v>500.021678571429</v>
      </c>
      <c r="BO677">
        <v>76.292975</v>
      </c>
      <c r="BP677">
        <v>0.100015271428571</v>
      </c>
      <c r="BQ677">
        <v>27.883275</v>
      </c>
      <c r="BR677">
        <v>28.5496428571429</v>
      </c>
      <c r="BS677">
        <v>999.9</v>
      </c>
      <c r="BT677">
        <v>0</v>
      </c>
      <c r="BU677">
        <v>0</v>
      </c>
      <c r="BV677">
        <v>10004.1096428571</v>
      </c>
      <c r="BW677">
        <v>0</v>
      </c>
      <c r="BX677">
        <v>1479.7525</v>
      </c>
      <c r="BY677">
        <v>-65.6500321428571</v>
      </c>
      <c r="BZ677">
        <v>1567.25321428571</v>
      </c>
      <c r="CA677">
        <v>1631.05607142857</v>
      </c>
      <c r="CB677">
        <v>2.09633107142857</v>
      </c>
      <c r="CC677">
        <v>1594.30214285714</v>
      </c>
      <c r="CD677">
        <v>22.5334178571429</v>
      </c>
      <c r="CE677">
        <v>1.87907714285714</v>
      </c>
      <c r="CF677">
        <v>1.71914071428571</v>
      </c>
      <c r="CG677">
        <v>16.4606071428571</v>
      </c>
      <c r="CH677">
        <v>15.0703071428571</v>
      </c>
      <c r="CI677">
        <v>1999.99785714286</v>
      </c>
      <c r="CJ677">
        <v>0.980005321428571</v>
      </c>
      <c r="CK677">
        <v>0.0199950678571429</v>
      </c>
      <c r="CL677">
        <v>0</v>
      </c>
      <c r="CM677">
        <v>2.59046071428571</v>
      </c>
      <c r="CN677">
        <v>0</v>
      </c>
      <c r="CO677">
        <v>6191.60142857143</v>
      </c>
      <c r="CP677">
        <v>16705.4178571429</v>
      </c>
      <c r="CQ677">
        <v>47.125</v>
      </c>
      <c r="CR677">
        <v>49.5576428571429</v>
      </c>
      <c r="CS677">
        <v>48.062</v>
      </c>
      <c r="CT677">
        <v>47.437</v>
      </c>
      <c r="CU677">
        <v>46.56425</v>
      </c>
      <c r="CV677">
        <v>1960.00785714286</v>
      </c>
      <c r="CW677">
        <v>39.9903571428571</v>
      </c>
      <c r="CX677">
        <v>0</v>
      </c>
      <c r="CY677">
        <v>1656183531</v>
      </c>
      <c r="CZ677">
        <v>0</v>
      </c>
      <c r="DA677">
        <v>1656181403.6</v>
      </c>
      <c r="DB677" t="s">
        <v>1498</v>
      </c>
      <c r="DC677">
        <v>1656181403.6</v>
      </c>
      <c r="DD677">
        <v>1656181398.1</v>
      </c>
      <c r="DE677">
        <v>1</v>
      </c>
      <c r="DF677">
        <v>2.342</v>
      </c>
      <c r="DG677">
        <v>0.193</v>
      </c>
      <c r="DH677">
        <v>3.724</v>
      </c>
      <c r="DI677">
        <v>0.244</v>
      </c>
      <c r="DJ677">
        <v>420</v>
      </c>
      <c r="DK677">
        <v>22</v>
      </c>
      <c r="DL677">
        <v>0.28</v>
      </c>
      <c r="DM677">
        <v>0.02</v>
      </c>
      <c r="DN677">
        <v>-65.3303951219512</v>
      </c>
      <c r="DO677">
        <v>-4.0169824060901</v>
      </c>
      <c r="DP677">
        <v>0.470168667167392</v>
      </c>
      <c r="DQ677">
        <v>0</v>
      </c>
      <c r="DR677">
        <v>2.12781585365854</v>
      </c>
      <c r="DS677">
        <v>-0.592113477501023</v>
      </c>
      <c r="DT677">
        <v>0.0658851899408324</v>
      </c>
      <c r="DU677">
        <v>0</v>
      </c>
      <c r="DV677">
        <v>0</v>
      </c>
      <c r="DW677">
        <v>2</v>
      </c>
      <c r="DX677" t="s">
        <v>357</v>
      </c>
      <c r="DY677">
        <v>2.78962</v>
      </c>
      <c r="DZ677">
        <v>2.71669</v>
      </c>
      <c r="EA677">
        <v>0.182975</v>
      </c>
      <c r="EB677">
        <v>0.187542</v>
      </c>
      <c r="EC677">
        <v>0.0871722</v>
      </c>
      <c r="ED677">
        <v>0.0817394</v>
      </c>
      <c r="EE677">
        <v>22624.8</v>
      </c>
      <c r="EF677">
        <v>19584.4</v>
      </c>
      <c r="EG677">
        <v>24835.3</v>
      </c>
      <c r="EH677">
        <v>23518.1</v>
      </c>
      <c r="EI677">
        <v>38801.3</v>
      </c>
      <c r="EJ677">
        <v>35804.8</v>
      </c>
      <c r="EK677">
        <v>45014.1</v>
      </c>
      <c r="EL677">
        <v>42032.5</v>
      </c>
      <c r="EM677">
        <v>1.51723</v>
      </c>
      <c r="EN677">
        <v>2.04528</v>
      </c>
      <c r="EO677">
        <v>-0.00248104</v>
      </c>
      <c r="EP677">
        <v>0</v>
      </c>
      <c r="EQ677">
        <v>28.5959</v>
      </c>
      <c r="ER677">
        <v>999.9</v>
      </c>
      <c r="ES677">
        <v>22.506</v>
      </c>
      <c r="ET677">
        <v>43.789</v>
      </c>
      <c r="EU677">
        <v>26.7051</v>
      </c>
      <c r="EV677">
        <v>53.5412</v>
      </c>
      <c r="EW677">
        <v>33.2011</v>
      </c>
      <c r="EX677">
        <v>2</v>
      </c>
      <c r="EY677">
        <v>0.685061</v>
      </c>
      <c r="EZ677">
        <v>6.47641</v>
      </c>
      <c r="FA677">
        <v>20.1268</v>
      </c>
      <c r="FB677">
        <v>5.23361</v>
      </c>
      <c r="FC677">
        <v>11.9933</v>
      </c>
      <c r="FD677">
        <v>4.95535</v>
      </c>
      <c r="FE677">
        <v>3.30395</v>
      </c>
      <c r="FF677">
        <v>9999</v>
      </c>
      <c r="FG677">
        <v>314.7</v>
      </c>
      <c r="FH677">
        <v>4042.3</v>
      </c>
      <c r="FI677">
        <v>9999</v>
      </c>
      <c r="FJ677">
        <v>1.86813</v>
      </c>
      <c r="FK677">
        <v>1.86397</v>
      </c>
      <c r="FL677">
        <v>1.87131</v>
      </c>
      <c r="FM677">
        <v>1.86249</v>
      </c>
      <c r="FN677">
        <v>1.86181</v>
      </c>
      <c r="FO677">
        <v>1.86813</v>
      </c>
      <c r="FP677">
        <v>1.85836</v>
      </c>
      <c r="FQ677">
        <v>1.86447</v>
      </c>
      <c r="FR677">
        <v>5</v>
      </c>
      <c r="FS677">
        <v>0</v>
      </c>
      <c r="FT677">
        <v>0</v>
      </c>
      <c r="FU677">
        <v>0</v>
      </c>
      <c r="FV677" t="s">
        <v>358</v>
      </c>
      <c r="FW677" t="s">
        <v>359</v>
      </c>
      <c r="FX677" t="s">
        <v>360</v>
      </c>
      <c r="FY677" t="s">
        <v>360</v>
      </c>
      <c r="FZ677" t="s">
        <v>360</v>
      </c>
      <c r="GA677" t="s">
        <v>360</v>
      </c>
      <c r="GB677">
        <v>0</v>
      </c>
      <c r="GC677">
        <v>100</v>
      </c>
      <c r="GD677">
        <v>100</v>
      </c>
      <c r="GE677">
        <v>5.72</v>
      </c>
      <c r="GF677">
        <v>0.2443</v>
      </c>
      <c r="GG677">
        <v>2.73719946232396</v>
      </c>
      <c r="GH677">
        <v>0.00311535208462502</v>
      </c>
      <c r="GI677">
        <v>-2.16445174003142e-06</v>
      </c>
      <c r="GJ677">
        <v>9.0383515404126e-10</v>
      </c>
      <c r="GK677">
        <v>0.244264999999999</v>
      </c>
      <c r="GL677">
        <v>0</v>
      </c>
      <c r="GM677">
        <v>0</v>
      </c>
      <c r="GN677">
        <v>0</v>
      </c>
      <c r="GO677">
        <v>18</v>
      </c>
      <c r="GP677">
        <v>2154</v>
      </c>
      <c r="GQ677">
        <v>2</v>
      </c>
      <c r="GR677">
        <v>17</v>
      </c>
      <c r="GS677">
        <v>35.5</v>
      </c>
      <c r="GT677">
        <v>35.6</v>
      </c>
      <c r="GU677">
        <v>3.87939</v>
      </c>
      <c r="GV677">
        <v>2.36572</v>
      </c>
      <c r="GW677">
        <v>1.99829</v>
      </c>
      <c r="GX677">
        <v>2.65259</v>
      </c>
      <c r="GY677">
        <v>2.09351</v>
      </c>
      <c r="GZ677">
        <v>2.39868</v>
      </c>
      <c r="HA677">
        <v>46.5028</v>
      </c>
      <c r="HB677">
        <v>13.2127</v>
      </c>
      <c r="HC677">
        <v>18</v>
      </c>
      <c r="HD677">
        <v>332.665</v>
      </c>
      <c r="HE677">
        <v>675.726</v>
      </c>
      <c r="HF677">
        <v>23.0012</v>
      </c>
      <c r="HG677">
        <v>36.047</v>
      </c>
      <c r="HH677">
        <v>29.9989</v>
      </c>
      <c r="HI677">
        <v>36.0628</v>
      </c>
      <c r="HJ677">
        <v>36.049</v>
      </c>
      <c r="HK677">
        <v>77.7015</v>
      </c>
      <c r="HL677">
        <v>0</v>
      </c>
      <c r="HM677">
        <v>10.3429</v>
      </c>
      <c r="HN677">
        <v>23</v>
      </c>
      <c r="HO677">
        <v>1638.49</v>
      </c>
      <c r="HP677">
        <v>22.8302</v>
      </c>
      <c r="HQ677">
        <v>95.1827</v>
      </c>
      <c r="HR677">
        <v>98.7539</v>
      </c>
    </row>
    <row r="678" spans="1:226">
      <c r="A678">
        <v>662</v>
      </c>
      <c r="B678">
        <v>1656183537.1</v>
      </c>
      <c r="C678">
        <v>13740.5999999046</v>
      </c>
      <c r="D678" t="s">
        <v>1689</v>
      </c>
      <c r="E678" t="s">
        <v>1690</v>
      </c>
      <c r="F678">
        <v>5</v>
      </c>
      <c r="G678" t="s">
        <v>1497</v>
      </c>
      <c r="H678" t="s">
        <v>354</v>
      </c>
      <c r="I678">
        <v>1656183529.36071</v>
      </c>
      <c r="J678">
        <f>(K678)/1000</f>
        <v>0</v>
      </c>
      <c r="K678">
        <f>IF(BF678, AN678, AH678)</f>
        <v>0</v>
      </c>
      <c r="L678">
        <f>IF(BF678, AI678, AG678)</f>
        <v>0</v>
      </c>
      <c r="M678">
        <f>BH678 - IF(AU678&gt;1, L678*BB678*100.0/(AW678*BV678), 0)</f>
        <v>0</v>
      </c>
      <c r="N678">
        <f>((T678-J678/2)*M678-L678)/(T678+J678/2)</f>
        <v>0</v>
      </c>
      <c r="O678">
        <f>N678*(BO678+BP678)/1000.0</f>
        <v>0</v>
      </c>
      <c r="P678">
        <f>(BH678 - IF(AU678&gt;1, L678*BB678*100.0/(AW678*BV678), 0))*(BO678+BP678)/1000.0</f>
        <v>0</v>
      </c>
      <c r="Q678">
        <f>2.0/((1/S678-1/R678)+SIGN(S678)*SQRT((1/S678-1/R678)*(1/S678-1/R678) + 4*BC678/((BC678+1)*(BC678+1))*(2*1/S678*1/R678-1/R678*1/R678)))</f>
        <v>0</v>
      </c>
      <c r="R678">
        <f>IF(LEFT(BD678,1)&lt;&gt;"0",IF(LEFT(BD678,1)="1",3.0,BE678),$D$5+$E$5*(BV678*BO678/($K$5*1000))+$F$5*(BV678*BO678/($K$5*1000))*MAX(MIN(BB678,$J$5),$I$5)*MAX(MIN(BB678,$J$5),$I$5)+$G$5*MAX(MIN(BB678,$J$5),$I$5)*(BV678*BO678/($K$5*1000))+$H$5*(BV678*BO678/($K$5*1000))*(BV678*BO678/($K$5*1000)))</f>
        <v>0</v>
      </c>
      <c r="S678">
        <f>J678*(1000-(1000*0.61365*exp(17.502*W678/(240.97+W678))/(BO678+BP678)+BJ678)/2)/(1000*0.61365*exp(17.502*W678/(240.97+W678))/(BO678+BP678)-BJ678)</f>
        <v>0</v>
      </c>
      <c r="T678">
        <f>1/((BC678+1)/(Q678/1.6)+1/(R678/1.37)) + BC678/((BC678+1)/(Q678/1.6) + BC678/(R678/1.37))</f>
        <v>0</v>
      </c>
      <c r="U678">
        <f>(AX678*BA678)</f>
        <v>0</v>
      </c>
      <c r="V678">
        <f>(BQ678+(U678+2*0.95*5.67E-8*(((BQ678+$B$7)+273)^4-(BQ678+273)^4)-44100*J678)/(1.84*29.3*R678+8*0.95*5.67E-8*(BQ678+273)^3))</f>
        <v>0</v>
      </c>
      <c r="W678">
        <f>($C$7*BR678+$D$7*BS678+$E$7*V678)</f>
        <v>0</v>
      </c>
      <c r="X678">
        <f>0.61365*exp(17.502*W678/(240.97+W678))</f>
        <v>0</v>
      </c>
      <c r="Y678">
        <f>(Z678/AA678*100)</f>
        <v>0</v>
      </c>
      <c r="Z678">
        <f>BJ678*(BO678+BP678)/1000</f>
        <v>0</v>
      </c>
      <c r="AA678">
        <f>0.61365*exp(17.502*BQ678/(240.97+BQ678))</f>
        <v>0</v>
      </c>
      <c r="AB678">
        <f>(X678-BJ678*(BO678+BP678)/1000)</f>
        <v>0</v>
      </c>
      <c r="AC678">
        <f>(-J678*44100)</f>
        <v>0</v>
      </c>
      <c r="AD678">
        <f>2*29.3*R678*0.92*(BQ678-W678)</f>
        <v>0</v>
      </c>
      <c r="AE678">
        <f>2*0.95*5.67E-8*(((BQ678+$B$7)+273)^4-(W678+273)^4)</f>
        <v>0</v>
      </c>
      <c r="AF678">
        <f>U678+AE678+AC678+AD678</f>
        <v>0</v>
      </c>
      <c r="AG678">
        <f>BN678*AU678*(BI678-BH678*(1000-AU678*BK678)/(1000-AU678*BJ678))/(100*BB678)</f>
        <v>0</v>
      </c>
      <c r="AH678">
        <f>1000*BN678*AU678*(BJ678-BK678)/(100*BB678*(1000-AU678*BJ678))</f>
        <v>0</v>
      </c>
      <c r="AI678">
        <f>(AJ678 - AK678 - BO678*1E3/(8.314*(BQ678+273.15)) * AM678/BN678 * AL678) * BN678/(100*BB678) * (1000 - BK678)/1000</f>
        <v>0</v>
      </c>
      <c r="AJ678">
        <v>1663.37009222011</v>
      </c>
      <c r="AK678">
        <v>1609.17442424242</v>
      </c>
      <c r="AL678">
        <v>3.48805229159131</v>
      </c>
      <c r="AM678">
        <v>66.950256890022</v>
      </c>
      <c r="AN678">
        <f>(AP678 - AO678 + BO678*1E3/(8.314*(BQ678+273.15)) * AR678/BN678 * AQ678) * BN678/(100*BB678) * 1000/(1000 - AP678)</f>
        <v>0</v>
      </c>
      <c r="AO678">
        <v>22.5541311333657</v>
      </c>
      <c r="AP678">
        <v>24.638079020979</v>
      </c>
      <c r="AQ678">
        <v>-0.000318466887335385</v>
      </c>
      <c r="AR678">
        <v>78.8929793979058</v>
      </c>
      <c r="AS678">
        <v>95</v>
      </c>
      <c r="AT678">
        <v>19</v>
      </c>
      <c r="AU678">
        <f>IF(AS678*$H$13&gt;=AW678,1.0,(AW678/(AW678-AS678*$H$13)))</f>
        <v>0</v>
      </c>
      <c r="AV678">
        <f>(AU678-1)*100</f>
        <v>0</v>
      </c>
      <c r="AW678">
        <f>MAX(0,($B$13+$C$13*BV678)/(1+$D$13*BV678)*BO678/(BQ678+273)*$E$13)</f>
        <v>0</v>
      </c>
      <c r="AX678">
        <f>$B$11*BW678+$C$11*BX678+$F$11*CI678*(1-CL678)</f>
        <v>0</v>
      </c>
      <c r="AY678">
        <f>AX678*AZ678</f>
        <v>0</v>
      </c>
      <c r="AZ678">
        <f>($B$11*$D$9+$C$11*$D$9+$F$11*((CV678+CN678)/MAX(CV678+CN678+CW678, 0.1)*$I$9+CW678/MAX(CV678+CN678+CW678, 0.1)*$J$9))/($B$11+$C$11+$F$11)</f>
        <v>0</v>
      </c>
      <c r="BA678">
        <f>($B$11*$K$9+$C$11*$K$9+$F$11*((CV678+CN678)/MAX(CV678+CN678+CW678, 0.1)*$P$9+CW678/MAX(CV678+CN678+CW678, 0.1)*$Q$9))/($B$11+$C$11+$F$11)</f>
        <v>0</v>
      </c>
      <c r="BB678">
        <v>2.18</v>
      </c>
      <c r="BC678">
        <v>0.5</v>
      </c>
      <c r="BD678" t="s">
        <v>355</v>
      </c>
      <c r="BE678">
        <v>2</v>
      </c>
      <c r="BF678" t="b">
        <v>1</v>
      </c>
      <c r="BG678">
        <v>1656183529.36071</v>
      </c>
      <c r="BH678">
        <v>1544.9625</v>
      </c>
      <c r="BI678">
        <v>1610.72071428571</v>
      </c>
      <c r="BJ678">
        <v>24.6385642857143</v>
      </c>
      <c r="BK678">
        <v>22.5643607142857</v>
      </c>
      <c r="BL678">
        <v>1539.26178571429</v>
      </c>
      <c r="BM678">
        <v>24.3942964285714</v>
      </c>
      <c r="BN678">
        <v>500.014392857143</v>
      </c>
      <c r="BO678">
        <v>76.2935464285714</v>
      </c>
      <c r="BP678">
        <v>0.100004314285714</v>
      </c>
      <c r="BQ678">
        <v>27.8824107142857</v>
      </c>
      <c r="BR678">
        <v>28.5509928571429</v>
      </c>
      <c r="BS678">
        <v>999.9</v>
      </c>
      <c r="BT678">
        <v>0</v>
      </c>
      <c r="BU678">
        <v>0</v>
      </c>
      <c r="BV678">
        <v>10003.7564285714</v>
      </c>
      <c r="BW678">
        <v>0</v>
      </c>
      <c r="BX678">
        <v>1556.09571428571</v>
      </c>
      <c r="BY678">
        <v>-65.757675</v>
      </c>
      <c r="BZ678">
        <v>1583.99071428571</v>
      </c>
      <c r="CA678">
        <v>1647.90464285714</v>
      </c>
      <c r="CB678">
        <v>2.07419428571429</v>
      </c>
      <c r="CC678">
        <v>1610.72071428571</v>
      </c>
      <c r="CD678">
        <v>22.5643607142857</v>
      </c>
      <c r="CE678">
        <v>1.87976285714286</v>
      </c>
      <c r="CF678">
        <v>1.72151428571429</v>
      </c>
      <c r="CG678">
        <v>16.4663392857143</v>
      </c>
      <c r="CH678">
        <v>15.0918035714286</v>
      </c>
      <c r="CI678">
        <v>1999.99107142857</v>
      </c>
      <c r="CJ678">
        <v>0.980005214285714</v>
      </c>
      <c r="CK678">
        <v>0.0199951785714286</v>
      </c>
      <c r="CL678">
        <v>0</v>
      </c>
      <c r="CM678">
        <v>2.58604285714286</v>
      </c>
      <c r="CN678">
        <v>0</v>
      </c>
      <c r="CO678">
        <v>6196.82821428571</v>
      </c>
      <c r="CP678">
        <v>16705.3642857143</v>
      </c>
      <c r="CQ678">
        <v>47.1205</v>
      </c>
      <c r="CR678">
        <v>49.5332142857143</v>
      </c>
      <c r="CS678">
        <v>48.0531428571428</v>
      </c>
      <c r="CT678">
        <v>47.4281428571429</v>
      </c>
      <c r="CU678">
        <v>46.562</v>
      </c>
      <c r="CV678">
        <v>1960.00107142857</v>
      </c>
      <c r="CW678">
        <v>39.99</v>
      </c>
      <c r="CX678">
        <v>0</v>
      </c>
      <c r="CY678">
        <v>1656183536.4</v>
      </c>
      <c r="CZ678">
        <v>0</v>
      </c>
      <c r="DA678">
        <v>1656181403.6</v>
      </c>
      <c r="DB678" t="s">
        <v>1498</v>
      </c>
      <c r="DC678">
        <v>1656181403.6</v>
      </c>
      <c r="DD678">
        <v>1656181398.1</v>
      </c>
      <c r="DE678">
        <v>1</v>
      </c>
      <c r="DF678">
        <v>2.342</v>
      </c>
      <c r="DG678">
        <v>0.193</v>
      </c>
      <c r="DH678">
        <v>3.724</v>
      </c>
      <c r="DI678">
        <v>0.244</v>
      </c>
      <c r="DJ678">
        <v>420</v>
      </c>
      <c r="DK678">
        <v>22</v>
      </c>
      <c r="DL678">
        <v>0.28</v>
      </c>
      <c r="DM678">
        <v>0.02</v>
      </c>
      <c r="DN678">
        <v>-65.6830243902439</v>
      </c>
      <c r="DO678">
        <v>-1.75444049748281</v>
      </c>
      <c r="DP678">
        <v>0.33400795797478</v>
      </c>
      <c r="DQ678">
        <v>0</v>
      </c>
      <c r="DR678">
        <v>2.09863024390244</v>
      </c>
      <c r="DS678">
        <v>-0.221868458827507</v>
      </c>
      <c r="DT678">
        <v>0.0486052499165749</v>
      </c>
      <c r="DU678">
        <v>0</v>
      </c>
      <c r="DV678">
        <v>0</v>
      </c>
      <c r="DW678">
        <v>2</v>
      </c>
      <c r="DX678" t="s">
        <v>357</v>
      </c>
      <c r="DY678">
        <v>2.78935</v>
      </c>
      <c r="DZ678">
        <v>2.71634</v>
      </c>
      <c r="EA678">
        <v>0.184188</v>
      </c>
      <c r="EB678">
        <v>0.188658</v>
      </c>
      <c r="EC678">
        <v>0.0871356</v>
      </c>
      <c r="ED678">
        <v>0.0816613</v>
      </c>
      <c r="EE678">
        <v>22592.1</v>
      </c>
      <c r="EF678">
        <v>19558.4</v>
      </c>
      <c r="EG678">
        <v>24836.3</v>
      </c>
      <c r="EH678">
        <v>23519.2</v>
      </c>
      <c r="EI678">
        <v>38804.3</v>
      </c>
      <c r="EJ678">
        <v>35809.3</v>
      </c>
      <c r="EK678">
        <v>45015.8</v>
      </c>
      <c r="EL678">
        <v>42034.2</v>
      </c>
      <c r="EM678">
        <v>1.51715</v>
      </c>
      <c r="EN678">
        <v>2.04577</v>
      </c>
      <c r="EO678">
        <v>-0.00287592</v>
      </c>
      <c r="EP678">
        <v>0</v>
      </c>
      <c r="EQ678">
        <v>28.6014</v>
      </c>
      <c r="ER678">
        <v>999.9</v>
      </c>
      <c r="ES678">
        <v>22.506</v>
      </c>
      <c r="ET678">
        <v>43.789</v>
      </c>
      <c r="EU678">
        <v>26.7045</v>
      </c>
      <c r="EV678">
        <v>53.2812</v>
      </c>
      <c r="EW678">
        <v>33.2973</v>
      </c>
      <c r="EX678">
        <v>2</v>
      </c>
      <c r="EY678">
        <v>0.683704</v>
      </c>
      <c r="EZ678">
        <v>6.47892</v>
      </c>
      <c r="FA678">
        <v>20.1266</v>
      </c>
      <c r="FB678">
        <v>5.23301</v>
      </c>
      <c r="FC678">
        <v>11.9941</v>
      </c>
      <c r="FD678">
        <v>4.9554</v>
      </c>
      <c r="FE678">
        <v>3.30387</v>
      </c>
      <c r="FF678">
        <v>9999</v>
      </c>
      <c r="FG678">
        <v>314.7</v>
      </c>
      <c r="FH678">
        <v>4042.6</v>
      </c>
      <c r="FI678">
        <v>9999</v>
      </c>
      <c r="FJ678">
        <v>1.86813</v>
      </c>
      <c r="FK678">
        <v>1.86397</v>
      </c>
      <c r="FL678">
        <v>1.87127</v>
      </c>
      <c r="FM678">
        <v>1.86249</v>
      </c>
      <c r="FN678">
        <v>1.86179</v>
      </c>
      <c r="FO678">
        <v>1.86815</v>
      </c>
      <c r="FP678">
        <v>1.85835</v>
      </c>
      <c r="FQ678">
        <v>1.86447</v>
      </c>
      <c r="FR678">
        <v>5</v>
      </c>
      <c r="FS678">
        <v>0</v>
      </c>
      <c r="FT678">
        <v>0</v>
      </c>
      <c r="FU678">
        <v>0</v>
      </c>
      <c r="FV678" t="s">
        <v>358</v>
      </c>
      <c r="FW678" t="s">
        <v>359</v>
      </c>
      <c r="FX678" t="s">
        <v>360</v>
      </c>
      <c r="FY678" t="s">
        <v>360</v>
      </c>
      <c r="FZ678" t="s">
        <v>360</v>
      </c>
      <c r="GA678" t="s">
        <v>360</v>
      </c>
      <c r="GB678">
        <v>0</v>
      </c>
      <c r="GC678">
        <v>100</v>
      </c>
      <c r="GD678">
        <v>100</v>
      </c>
      <c r="GE678">
        <v>5.78</v>
      </c>
      <c r="GF678">
        <v>0.2442</v>
      </c>
      <c r="GG678">
        <v>2.73719946232396</v>
      </c>
      <c r="GH678">
        <v>0.00311535208462502</v>
      </c>
      <c r="GI678">
        <v>-2.16445174003142e-06</v>
      </c>
      <c r="GJ678">
        <v>9.0383515404126e-10</v>
      </c>
      <c r="GK678">
        <v>0.244264999999999</v>
      </c>
      <c r="GL678">
        <v>0</v>
      </c>
      <c r="GM678">
        <v>0</v>
      </c>
      <c r="GN678">
        <v>0</v>
      </c>
      <c r="GO678">
        <v>18</v>
      </c>
      <c r="GP678">
        <v>2154</v>
      </c>
      <c r="GQ678">
        <v>2</v>
      </c>
      <c r="GR678">
        <v>17</v>
      </c>
      <c r="GS678">
        <v>35.6</v>
      </c>
      <c r="GT678">
        <v>35.6</v>
      </c>
      <c r="GU678">
        <v>3.90747</v>
      </c>
      <c r="GV678">
        <v>2.35962</v>
      </c>
      <c r="GW678">
        <v>1.99829</v>
      </c>
      <c r="GX678">
        <v>2.65259</v>
      </c>
      <c r="GY678">
        <v>2.09351</v>
      </c>
      <c r="GZ678">
        <v>2.38892</v>
      </c>
      <c r="HA678">
        <v>46.4735</v>
      </c>
      <c r="HB678">
        <v>13.2127</v>
      </c>
      <c r="HC678">
        <v>18</v>
      </c>
      <c r="HD678">
        <v>332.553</v>
      </c>
      <c r="HE678">
        <v>675.989</v>
      </c>
      <c r="HF678">
        <v>23.0006</v>
      </c>
      <c r="HG678">
        <v>36.0303</v>
      </c>
      <c r="HH678">
        <v>29.9989</v>
      </c>
      <c r="HI678">
        <v>36.0462</v>
      </c>
      <c r="HJ678">
        <v>36.0323</v>
      </c>
      <c r="HK678">
        <v>78.324</v>
      </c>
      <c r="HL678">
        <v>0</v>
      </c>
      <c r="HM678">
        <v>10.3429</v>
      </c>
      <c r="HN678">
        <v>23</v>
      </c>
      <c r="HO678">
        <v>1658.64</v>
      </c>
      <c r="HP678">
        <v>22.8471</v>
      </c>
      <c r="HQ678">
        <v>95.1864</v>
      </c>
      <c r="HR678">
        <v>98.7581</v>
      </c>
    </row>
    <row r="679" spans="1:226">
      <c r="A679">
        <v>663</v>
      </c>
      <c r="B679">
        <v>1656183542.1</v>
      </c>
      <c r="C679">
        <v>13745.5999999046</v>
      </c>
      <c r="D679" t="s">
        <v>1691</v>
      </c>
      <c r="E679" t="s">
        <v>1692</v>
      </c>
      <c r="F679">
        <v>5</v>
      </c>
      <c r="G679" t="s">
        <v>1497</v>
      </c>
      <c r="H679" t="s">
        <v>354</v>
      </c>
      <c r="I679">
        <v>1656183534.31429</v>
      </c>
      <c r="J679">
        <f>(K679)/1000</f>
        <v>0</v>
      </c>
      <c r="K679">
        <f>IF(BF679, AN679, AH679)</f>
        <v>0</v>
      </c>
      <c r="L679">
        <f>IF(BF679, AI679, AG679)</f>
        <v>0</v>
      </c>
      <c r="M679">
        <f>BH679 - IF(AU679&gt;1, L679*BB679*100.0/(AW679*BV679), 0)</f>
        <v>0</v>
      </c>
      <c r="N679">
        <f>((T679-J679/2)*M679-L679)/(T679+J679/2)</f>
        <v>0</v>
      </c>
      <c r="O679">
        <f>N679*(BO679+BP679)/1000.0</f>
        <v>0</v>
      </c>
      <c r="P679">
        <f>(BH679 - IF(AU679&gt;1, L679*BB679*100.0/(AW679*BV679), 0))*(BO679+BP679)/1000.0</f>
        <v>0</v>
      </c>
      <c r="Q679">
        <f>2.0/((1/S679-1/R679)+SIGN(S679)*SQRT((1/S679-1/R679)*(1/S679-1/R679) + 4*BC679/((BC679+1)*(BC679+1))*(2*1/S679*1/R679-1/R679*1/R679)))</f>
        <v>0</v>
      </c>
      <c r="R679">
        <f>IF(LEFT(BD679,1)&lt;&gt;"0",IF(LEFT(BD679,1)="1",3.0,BE679),$D$5+$E$5*(BV679*BO679/($K$5*1000))+$F$5*(BV679*BO679/($K$5*1000))*MAX(MIN(BB679,$J$5),$I$5)*MAX(MIN(BB679,$J$5),$I$5)+$G$5*MAX(MIN(BB679,$J$5),$I$5)*(BV679*BO679/($K$5*1000))+$H$5*(BV679*BO679/($K$5*1000))*(BV679*BO679/($K$5*1000)))</f>
        <v>0</v>
      </c>
      <c r="S679">
        <f>J679*(1000-(1000*0.61365*exp(17.502*W679/(240.97+W679))/(BO679+BP679)+BJ679)/2)/(1000*0.61365*exp(17.502*W679/(240.97+W679))/(BO679+BP679)-BJ679)</f>
        <v>0</v>
      </c>
      <c r="T679">
        <f>1/((BC679+1)/(Q679/1.6)+1/(R679/1.37)) + BC679/((BC679+1)/(Q679/1.6) + BC679/(R679/1.37))</f>
        <v>0</v>
      </c>
      <c r="U679">
        <f>(AX679*BA679)</f>
        <v>0</v>
      </c>
      <c r="V679">
        <f>(BQ679+(U679+2*0.95*5.67E-8*(((BQ679+$B$7)+273)^4-(BQ679+273)^4)-44100*J679)/(1.84*29.3*R679+8*0.95*5.67E-8*(BQ679+273)^3))</f>
        <v>0</v>
      </c>
      <c r="W679">
        <f>($C$7*BR679+$D$7*BS679+$E$7*V679)</f>
        <v>0</v>
      </c>
      <c r="X679">
        <f>0.61365*exp(17.502*W679/(240.97+W679))</f>
        <v>0</v>
      </c>
      <c r="Y679">
        <f>(Z679/AA679*100)</f>
        <v>0</v>
      </c>
      <c r="Z679">
        <f>BJ679*(BO679+BP679)/1000</f>
        <v>0</v>
      </c>
      <c r="AA679">
        <f>0.61365*exp(17.502*BQ679/(240.97+BQ679))</f>
        <v>0</v>
      </c>
      <c r="AB679">
        <f>(X679-BJ679*(BO679+BP679)/1000)</f>
        <v>0</v>
      </c>
      <c r="AC679">
        <f>(-J679*44100)</f>
        <v>0</v>
      </c>
      <c r="AD679">
        <f>2*29.3*R679*0.92*(BQ679-W679)</f>
        <v>0</v>
      </c>
      <c r="AE679">
        <f>2*0.95*5.67E-8*(((BQ679+$B$7)+273)^4-(W679+273)^4)</f>
        <v>0</v>
      </c>
      <c r="AF679">
        <f>U679+AE679+AC679+AD679</f>
        <v>0</v>
      </c>
      <c r="AG679">
        <f>BN679*AU679*(BI679-BH679*(1000-AU679*BK679)/(1000-AU679*BJ679))/(100*BB679)</f>
        <v>0</v>
      </c>
      <c r="AH679">
        <f>1000*BN679*AU679*(BJ679-BK679)/(100*BB679*(1000-AU679*BJ679))</f>
        <v>0</v>
      </c>
      <c r="AI679">
        <f>(AJ679 - AK679 - BO679*1E3/(8.314*(BQ679+273.15)) * AM679/BN679 * AL679) * BN679/(100*BB679) * (1000 - BK679)/1000</f>
        <v>0</v>
      </c>
      <c r="AJ679">
        <v>1680.14774093536</v>
      </c>
      <c r="AK679">
        <v>1625.80260606061</v>
      </c>
      <c r="AL679">
        <v>3.30009567149034</v>
      </c>
      <c r="AM679">
        <v>66.950256890022</v>
      </c>
      <c r="AN679">
        <f>(AP679 - AO679 + BO679*1E3/(8.314*(BQ679+273.15)) * AR679/BN679 * AQ679) * BN679/(100*BB679) * 1000/(1000 - AP679)</f>
        <v>0</v>
      </c>
      <c r="AO679">
        <v>22.5209094366513</v>
      </c>
      <c r="AP679">
        <v>24.6079391608392</v>
      </c>
      <c r="AQ679">
        <v>-0.00507964528064069</v>
      </c>
      <c r="AR679">
        <v>78.8929793979058</v>
      </c>
      <c r="AS679">
        <v>95</v>
      </c>
      <c r="AT679">
        <v>19</v>
      </c>
      <c r="AU679">
        <f>IF(AS679*$H$13&gt;=AW679,1.0,(AW679/(AW679-AS679*$H$13)))</f>
        <v>0</v>
      </c>
      <c r="AV679">
        <f>(AU679-1)*100</f>
        <v>0</v>
      </c>
      <c r="AW679">
        <f>MAX(0,($B$13+$C$13*BV679)/(1+$D$13*BV679)*BO679/(BQ679+273)*$E$13)</f>
        <v>0</v>
      </c>
      <c r="AX679">
        <f>$B$11*BW679+$C$11*BX679+$F$11*CI679*(1-CL679)</f>
        <v>0</v>
      </c>
      <c r="AY679">
        <f>AX679*AZ679</f>
        <v>0</v>
      </c>
      <c r="AZ679">
        <f>($B$11*$D$9+$C$11*$D$9+$F$11*((CV679+CN679)/MAX(CV679+CN679+CW679, 0.1)*$I$9+CW679/MAX(CV679+CN679+CW679, 0.1)*$J$9))/($B$11+$C$11+$F$11)</f>
        <v>0</v>
      </c>
      <c r="BA679">
        <f>($B$11*$K$9+$C$11*$K$9+$F$11*((CV679+CN679)/MAX(CV679+CN679+CW679, 0.1)*$P$9+CW679/MAX(CV679+CN679+CW679, 0.1)*$Q$9))/($B$11+$C$11+$F$11)</f>
        <v>0</v>
      </c>
      <c r="BB679">
        <v>2.18</v>
      </c>
      <c r="BC679">
        <v>0.5</v>
      </c>
      <c r="BD679" t="s">
        <v>355</v>
      </c>
      <c r="BE679">
        <v>2</v>
      </c>
      <c r="BF679" t="b">
        <v>1</v>
      </c>
      <c r="BG679">
        <v>1656183534.31429</v>
      </c>
      <c r="BH679">
        <v>1561.59035714286</v>
      </c>
      <c r="BI679">
        <v>1627.46321428571</v>
      </c>
      <c r="BJ679">
        <v>24.6387071428571</v>
      </c>
      <c r="BK679">
        <v>22.5473714285714</v>
      </c>
      <c r="BL679">
        <v>1555.84107142857</v>
      </c>
      <c r="BM679">
        <v>24.3944357142857</v>
      </c>
      <c r="BN679">
        <v>500.005892857143</v>
      </c>
      <c r="BO679">
        <v>76.2938142857143</v>
      </c>
      <c r="BP679">
        <v>0.100001182142857</v>
      </c>
      <c r="BQ679">
        <v>27.8816107142857</v>
      </c>
      <c r="BR679">
        <v>28.5501607142857</v>
      </c>
      <c r="BS679">
        <v>999.9</v>
      </c>
      <c r="BT679">
        <v>0</v>
      </c>
      <c r="BU679">
        <v>0</v>
      </c>
      <c r="BV679">
        <v>10005.0296428571</v>
      </c>
      <c r="BW679">
        <v>0</v>
      </c>
      <c r="BX679">
        <v>1659.04964285714</v>
      </c>
      <c r="BY679">
        <v>-65.8727464285714</v>
      </c>
      <c r="BZ679">
        <v>1601.03821428571</v>
      </c>
      <c r="CA679">
        <v>1665.00428571429</v>
      </c>
      <c r="CB679">
        <v>2.09132071428571</v>
      </c>
      <c r="CC679">
        <v>1627.46321428571</v>
      </c>
      <c r="CD679">
        <v>22.5473714285714</v>
      </c>
      <c r="CE679">
        <v>1.87978035714286</v>
      </c>
      <c r="CF679">
        <v>1.72022464285714</v>
      </c>
      <c r="CG679">
        <v>16.4664857142857</v>
      </c>
      <c r="CH679">
        <v>15.0801392857143</v>
      </c>
      <c r="CI679">
        <v>1999.9925</v>
      </c>
      <c r="CJ679">
        <v>0.980005107142857</v>
      </c>
      <c r="CK679">
        <v>0.0199952892857143</v>
      </c>
      <c r="CL679">
        <v>0</v>
      </c>
      <c r="CM679">
        <v>2.58111071428571</v>
      </c>
      <c r="CN679">
        <v>0</v>
      </c>
      <c r="CO679">
        <v>6203.53571428571</v>
      </c>
      <c r="CP679">
        <v>16705.3714285714</v>
      </c>
      <c r="CQ679">
        <v>47.10025</v>
      </c>
      <c r="CR679">
        <v>49.5132857142857</v>
      </c>
      <c r="CS679">
        <v>48.0332142857143</v>
      </c>
      <c r="CT679">
        <v>47.4170714285714</v>
      </c>
      <c r="CU679">
        <v>46.5487142857143</v>
      </c>
      <c r="CV679">
        <v>1960.0025</v>
      </c>
      <c r="CW679">
        <v>39.99</v>
      </c>
      <c r="CX679">
        <v>0</v>
      </c>
      <c r="CY679">
        <v>1656183541.2</v>
      </c>
      <c r="CZ679">
        <v>0</v>
      </c>
      <c r="DA679">
        <v>1656181403.6</v>
      </c>
      <c r="DB679" t="s">
        <v>1498</v>
      </c>
      <c r="DC679">
        <v>1656181403.6</v>
      </c>
      <c r="DD679">
        <v>1656181398.1</v>
      </c>
      <c r="DE679">
        <v>1</v>
      </c>
      <c r="DF679">
        <v>2.342</v>
      </c>
      <c r="DG679">
        <v>0.193</v>
      </c>
      <c r="DH679">
        <v>3.724</v>
      </c>
      <c r="DI679">
        <v>0.244</v>
      </c>
      <c r="DJ679">
        <v>420</v>
      </c>
      <c r="DK679">
        <v>22</v>
      </c>
      <c r="DL679">
        <v>0.28</v>
      </c>
      <c r="DM679">
        <v>0.02</v>
      </c>
      <c r="DN679">
        <v>-65.7713414634146</v>
      </c>
      <c r="DO679">
        <v>-0.762146868370702</v>
      </c>
      <c r="DP679">
        <v>0.3099001562074</v>
      </c>
      <c r="DQ679">
        <v>0</v>
      </c>
      <c r="DR679">
        <v>2.08329780487805</v>
      </c>
      <c r="DS679">
        <v>0.165972322769548</v>
      </c>
      <c r="DT679">
        <v>0.0249942068909632</v>
      </c>
      <c r="DU679">
        <v>0</v>
      </c>
      <c r="DV679">
        <v>0</v>
      </c>
      <c r="DW679">
        <v>2</v>
      </c>
      <c r="DX679" t="s">
        <v>357</v>
      </c>
      <c r="DY679">
        <v>2.78981</v>
      </c>
      <c r="DZ679">
        <v>2.71651</v>
      </c>
      <c r="EA679">
        <v>0.185338</v>
      </c>
      <c r="EB679">
        <v>0.189851</v>
      </c>
      <c r="EC679">
        <v>0.0870638</v>
      </c>
      <c r="ED679">
        <v>0.0817391</v>
      </c>
      <c r="EE679">
        <v>22561.1</v>
      </c>
      <c r="EF679">
        <v>19530.7</v>
      </c>
      <c r="EG679">
        <v>24837.3</v>
      </c>
      <c r="EH679">
        <v>23520.6</v>
      </c>
      <c r="EI679">
        <v>38809</v>
      </c>
      <c r="EJ679">
        <v>35808.1</v>
      </c>
      <c r="EK679">
        <v>45017.6</v>
      </c>
      <c r="EL679">
        <v>42036.3</v>
      </c>
      <c r="EM679">
        <v>1.51768</v>
      </c>
      <c r="EN679">
        <v>2.0461</v>
      </c>
      <c r="EO679">
        <v>-0.0031814</v>
      </c>
      <c r="EP679">
        <v>0</v>
      </c>
      <c r="EQ679">
        <v>28.6069</v>
      </c>
      <c r="ER679">
        <v>999.9</v>
      </c>
      <c r="ES679">
        <v>22.531</v>
      </c>
      <c r="ET679">
        <v>43.789</v>
      </c>
      <c r="EU679">
        <v>26.7361</v>
      </c>
      <c r="EV679">
        <v>53.5912</v>
      </c>
      <c r="EW679">
        <v>33.1851</v>
      </c>
      <c r="EX679">
        <v>2</v>
      </c>
      <c r="EY679">
        <v>0.682276</v>
      </c>
      <c r="EZ679">
        <v>6.47527</v>
      </c>
      <c r="FA679">
        <v>20.127</v>
      </c>
      <c r="FB679">
        <v>5.23376</v>
      </c>
      <c r="FC679">
        <v>11.995</v>
      </c>
      <c r="FD679">
        <v>4.95555</v>
      </c>
      <c r="FE679">
        <v>3.30398</v>
      </c>
      <c r="FF679">
        <v>9999</v>
      </c>
      <c r="FG679">
        <v>314.7</v>
      </c>
      <c r="FH679">
        <v>4042.6</v>
      </c>
      <c r="FI679">
        <v>9999</v>
      </c>
      <c r="FJ679">
        <v>1.86812</v>
      </c>
      <c r="FK679">
        <v>1.86395</v>
      </c>
      <c r="FL679">
        <v>1.87129</v>
      </c>
      <c r="FM679">
        <v>1.8625</v>
      </c>
      <c r="FN679">
        <v>1.86181</v>
      </c>
      <c r="FO679">
        <v>1.86815</v>
      </c>
      <c r="FP679">
        <v>1.85835</v>
      </c>
      <c r="FQ679">
        <v>1.86447</v>
      </c>
      <c r="FR679">
        <v>5</v>
      </c>
      <c r="FS679">
        <v>0</v>
      </c>
      <c r="FT679">
        <v>0</v>
      </c>
      <c r="FU679">
        <v>0</v>
      </c>
      <c r="FV679" t="s">
        <v>358</v>
      </c>
      <c r="FW679" t="s">
        <v>359</v>
      </c>
      <c r="FX679" t="s">
        <v>360</v>
      </c>
      <c r="FY679" t="s">
        <v>360</v>
      </c>
      <c r="FZ679" t="s">
        <v>360</v>
      </c>
      <c r="GA679" t="s">
        <v>360</v>
      </c>
      <c r="GB679">
        <v>0</v>
      </c>
      <c r="GC679">
        <v>100</v>
      </c>
      <c r="GD679">
        <v>100</v>
      </c>
      <c r="GE679">
        <v>5.82</v>
      </c>
      <c r="GF679">
        <v>0.2442</v>
      </c>
      <c r="GG679">
        <v>2.73719946232396</v>
      </c>
      <c r="GH679">
        <v>0.00311535208462502</v>
      </c>
      <c r="GI679">
        <v>-2.16445174003142e-06</v>
      </c>
      <c r="GJ679">
        <v>9.0383515404126e-10</v>
      </c>
      <c r="GK679">
        <v>0.244264999999999</v>
      </c>
      <c r="GL679">
        <v>0</v>
      </c>
      <c r="GM679">
        <v>0</v>
      </c>
      <c r="GN679">
        <v>0</v>
      </c>
      <c r="GO679">
        <v>18</v>
      </c>
      <c r="GP679">
        <v>2154</v>
      </c>
      <c r="GQ679">
        <v>2</v>
      </c>
      <c r="GR679">
        <v>17</v>
      </c>
      <c r="GS679">
        <v>35.6</v>
      </c>
      <c r="GT679">
        <v>35.7</v>
      </c>
      <c r="GU679">
        <v>3.93799</v>
      </c>
      <c r="GV679">
        <v>2.36084</v>
      </c>
      <c r="GW679">
        <v>1.99829</v>
      </c>
      <c r="GX679">
        <v>2.65259</v>
      </c>
      <c r="GY679">
        <v>2.09351</v>
      </c>
      <c r="GZ679">
        <v>2.41699</v>
      </c>
      <c r="HA679">
        <v>46.4735</v>
      </c>
      <c r="HB679">
        <v>13.2127</v>
      </c>
      <c r="HC679">
        <v>18</v>
      </c>
      <c r="HD679">
        <v>332.738</v>
      </c>
      <c r="HE679">
        <v>676.073</v>
      </c>
      <c r="HF679">
        <v>22.9998</v>
      </c>
      <c r="HG679">
        <v>36.0136</v>
      </c>
      <c r="HH679">
        <v>29.9988</v>
      </c>
      <c r="HI679">
        <v>36.0296</v>
      </c>
      <c r="HJ679">
        <v>36.0131</v>
      </c>
      <c r="HK679">
        <v>78.8832</v>
      </c>
      <c r="HL679">
        <v>0</v>
      </c>
      <c r="HM679">
        <v>10.7153</v>
      </c>
      <c r="HN679">
        <v>23</v>
      </c>
      <c r="HO679">
        <v>1672.05</v>
      </c>
      <c r="HP679">
        <v>22.8792</v>
      </c>
      <c r="HQ679">
        <v>95.1902</v>
      </c>
      <c r="HR679">
        <v>98.7632</v>
      </c>
    </row>
    <row r="680" spans="1:226">
      <c r="A680">
        <v>664</v>
      </c>
      <c r="B680">
        <v>1656183546.6</v>
      </c>
      <c r="C680">
        <v>13750.0999999046</v>
      </c>
      <c r="D680" t="s">
        <v>1693</v>
      </c>
      <c r="E680" t="s">
        <v>1694</v>
      </c>
      <c r="F680">
        <v>5</v>
      </c>
      <c r="G680" t="s">
        <v>1497</v>
      </c>
      <c r="H680" t="s">
        <v>354</v>
      </c>
      <c r="I680">
        <v>1656183538.76071</v>
      </c>
      <c r="J680">
        <f>(K680)/1000</f>
        <v>0</v>
      </c>
      <c r="K680">
        <f>IF(BF680, AN680, AH680)</f>
        <v>0</v>
      </c>
      <c r="L680">
        <f>IF(BF680, AI680, AG680)</f>
        <v>0</v>
      </c>
      <c r="M680">
        <f>BH680 - IF(AU680&gt;1, L680*BB680*100.0/(AW680*BV680), 0)</f>
        <v>0</v>
      </c>
      <c r="N680">
        <f>((T680-J680/2)*M680-L680)/(T680+J680/2)</f>
        <v>0</v>
      </c>
      <c r="O680">
        <f>N680*(BO680+BP680)/1000.0</f>
        <v>0</v>
      </c>
      <c r="P680">
        <f>(BH680 - IF(AU680&gt;1, L680*BB680*100.0/(AW680*BV680), 0))*(BO680+BP680)/1000.0</f>
        <v>0</v>
      </c>
      <c r="Q680">
        <f>2.0/((1/S680-1/R680)+SIGN(S680)*SQRT((1/S680-1/R680)*(1/S680-1/R680) + 4*BC680/((BC680+1)*(BC680+1))*(2*1/S680*1/R680-1/R680*1/R680)))</f>
        <v>0</v>
      </c>
      <c r="R680">
        <f>IF(LEFT(BD680,1)&lt;&gt;"0",IF(LEFT(BD680,1)="1",3.0,BE680),$D$5+$E$5*(BV680*BO680/($K$5*1000))+$F$5*(BV680*BO680/($K$5*1000))*MAX(MIN(BB680,$J$5),$I$5)*MAX(MIN(BB680,$J$5),$I$5)+$G$5*MAX(MIN(BB680,$J$5),$I$5)*(BV680*BO680/($K$5*1000))+$H$5*(BV680*BO680/($K$5*1000))*(BV680*BO680/($K$5*1000)))</f>
        <v>0</v>
      </c>
      <c r="S680">
        <f>J680*(1000-(1000*0.61365*exp(17.502*W680/(240.97+W680))/(BO680+BP680)+BJ680)/2)/(1000*0.61365*exp(17.502*W680/(240.97+W680))/(BO680+BP680)-BJ680)</f>
        <v>0</v>
      </c>
      <c r="T680">
        <f>1/((BC680+1)/(Q680/1.6)+1/(R680/1.37)) + BC680/((BC680+1)/(Q680/1.6) + BC680/(R680/1.37))</f>
        <v>0</v>
      </c>
      <c r="U680">
        <f>(AX680*BA680)</f>
        <v>0</v>
      </c>
      <c r="V680">
        <f>(BQ680+(U680+2*0.95*5.67E-8*(((BQ680+$B$7)+273)^4-(BQ680+273)^4)-44100*J680)/(1.84*29.3*R680+8*0.95*5.67E-8*(BQ680+273)^3))</f>
        <v>0</v>
      </c>
      <c r="W680">
        <f>($C$7*BR680+$D$7*BS680+$E$7*V680)</f>
        <v>0</v>
      </c>
      <c r="X680">
        <f>0.61365*exp(17.502*W680/(240.97+W680))</f>
        <v>0</v>
      </c>
      <c r="Y680">
        <f>(Z680/AA680*100)</f>
        <v>0</v>
      </c>
      <c r="Z680">
        <f>BJ680*(BO680+BP680)/1000</f>
        <v>0</v>
      </c>
      <c r="AA680">
        <f>0.61365*exp(17.502*BQ680/(240.97+BQ680))</f>
        <v>0</v>
      </c>
      <c r="AB680">
        <f>(X680-BJ680*(BO680+BP680)/1000)</f>
        <v>0</v>
      </c>
      <c r="AC680">
        <f>(-J680*44100)</f>
        <v>0</v>
      </c>
      <c r="AD680">
        <f>2*29.3*R680*0.92*(BQ680-W680)</f>
        <v>0</v>
      </c>
      <c r="AE680">
        <f>2*0.95*5.67E-8*(((BQ680+$B$7)+273)^4-(W680+273)^4)</f>
        <v>0</v>
      </c>
      <c r="AF680">
        <f>U680+AE680+AC680+AD680</f>
        <v>0</v>
      </c>
      <c r="AG680">
        <f>BN680*AU680*(BI680-BH680*(1000-AU680*BK680)/(1000-AU680*BJ680))/(100*BB680)</f>
        <v>0</v>
      </c>
      <c r="AH680">
        <f>1000*BN680*AU680*(BJ680-BK680)/(100*BB680*(1000-AU680*BJ680))</f>
        <v>0</v>
      </c>
      <c r="AI680">
        <f>(AJ680 - AK680 - BO680*1E3/(8.314*(BQ680+273.15)) * AM680/BN680 * AL680) * BN680/(100*BB680) * (1000 - BK680)/1000</f>
        <v>0</v>
      </c>
      <c r="AJ680">
        <v>1695.978738503</v>
      </c>
      <c r="AK680">
        <v>1641.52357575757</v>
      </c>
      <c r="AL680">
        <v>3.48531164338318</v>
      </c>
      <c r="AM680">
        <v>66.950256890022</v>
      </c>
      <c r="AN680">
        <f>(AP680 - AO680 + BO680*1E3/(8.314*(BQ680+273.15)) * AR680/BN680 * AQ680) * BN680/(100*BB680) * 1000/(1000 - AP680)</f>
        <v>0</v>
      </c>
      <c r="AO680">
        <v>22.5775031832141</v>
      </c>
      <c r="AP680">
        <v>24.6118377622378</v>
      </c>
      <c r="AQ680">
        <v>-0.00515365035580713</v>
      </c>
      <c r="AR680">
        <v>78.8929793979058</v>
      </c>
      <c r="AS680">
        <v>95</v>
      </c>
      <c r="AT680">
        <v>19</v>
      </c>
      <c r="AU680">
        <f>IF(AS680*$H$13&gt;=AW680,1.0,(AW680/(AW680-AS680*$H$13)))</f>
        <v>0</v>
      </c>
      <c r="AV680">
        <f>(AU680-1)*100</f>
        <v>0</v>
      </c>
      <c r="AW680">
        <f>MAX(0,($B$13+$C$13*BV680)/(1+$D$13*BV680)*BO680/(BQ680+273)*$E$13)</f>
        <v>0</v>
      </c>
      <c r="AX680">
        <f>$B$11*BW680+$C$11*BX680+$F$11*CI680*(1-CL680)</f>
        <v>0</v>
      </c>
      <c r="AY680">
        <f>AX680*AZ680</f>
        <v>0</v>
      </c>
      <c r="AZ680">
        <f>($B$11*$D$9+$C$11*$D$9+$F$11*((CV680+CN680)/MAX(CV680+CN680+CW680, 0.1)*$I$9+CW680/MAX(CV680+CN680+CW680, 0.1)*$J$9))/($B$11+$C$11+$F$11)</f>
        <v>0</v>
      </c>
      <c r="BA680">
        <f>($B$11*$K$9+$C$11*$K$9+$F$11*((CV680+CN680)/MAX(CV680+CN680+CW680, 0.1)*$P$9+CW680/MAX(CV680+CN680+CW680, 0.1)*$Q$9))/($B$11+$C$11+$F$11)</f>
        <v>0</v>
      </c>
      <c r="BB680">
        <v>2.18</v>
      </c>
      <c r="BC680">
        <v>0.5</v>
      </c>
      <c r="BD680" t="s">
        <v>355</v>
      </c>
      <c r="BE680">
        <v>2</v>
      </c>
      <c r="BF680" t="b">
        <v>1</v>
      </c>
      <c r="BG680">
        <v>1656183538.76071</v>
      </c>
      <c r="BH680">
        <v>1576.53107142857</v>
      </c>
      <c r="BI680">
        <v>1642.46642857143</v>
      </c>
      <c r="BJ680">
        <v>24.62645</v>
      </c>
      <c r="BK680">
        <v>22.5604642857143</v>
      </c>
      <c r="BL680">
        <v>1570.7375</v>
      </c>
      <c r="BM680">
        <v>24.3821785714286</v>
      </c>
      <c r="BN680">
        <v>500.010142857143</v>
      </c>
      <c r="BO680">
        <v>76.2937928571429</v>
      </c>
      <c r="BP680">
        <v>0.0999911964285714</v>
      </c>
      <c r="BQ680">
        <v>27.8809535714286</v>
      </c>
      <c r="BR680">
        <v>28.5512285714286</v>
      </c>
      <c r="BS680">
        <v>999.9</v>
      </c>
      <c r="BT680">
        <v>0</v>
      </c>
      <c r="BU680">
        <v>0</v>
      </c>
      <c r="BV680">
        <v>10002.7278571429</v>
      </c>
      <c r="BW680">
        <v>0</v>
      </c>
      <c r="BX680">
        <v>1750.96892857143</v>
      </c>
      <c r="BY680">
        <v>-65.9350285714286</v>
      </c>
      <c r="BZ680">
        <v>1616.33642857143</v>
      </c>
      <c r="CA680">
        <v>1680.37607142857</v>
      </c>
      <c r="CB680">
        <v>2.06597035714286</v>
      </c>
      <c r="CC680">
        <v>1642.46642857143</v>
      </c>
      <c r="CD680">
        <v>22.5604642857143</v>
      </c>
      <c r="CE680">
        <v>1.87884428571429</v>
      </c>
      <c r="CF680">
        <v>1.72122357142857</v>
      </c>
      <c r="CG680">
        <v>16.4586571428571</v>
      </c>
      <c r="CH680">
        <v>15.0891392857143</v>
      </c>
      <c r="CI680">
        <v>2000</v>
      </c>
      <c r="CJ680">
        <v>0.980005107142857</v>
      </c>
      <c r="CK680">
        <v>0.0199952892857143</v>
      </c>
      <c r="CL680">
        <v>0</v>
      </c>
      <c r="CM680">
        <v>2.51797857142857</v>
      </c>
      <c r="CN680">
        <v>0</v>
      </c>
      <c r="CO680">
        <v>6207.22321428572</v>
      </c>
      <c r="CP680">
        <v>16705.4321428571</v>
      </c>
      <c r="CQ680">
        <v>47.08225</v>
      </c>
      <c r="CR680">
        <v>49.5</v>
      </c>
      <c r="CS680">
        <v>48.0155</v>
      </c>
      <c r="CT680">
        <v>47.3993571428571</v>
      </c>
      <c r="CU680">
        <v>46.531</v>
      </c>
      <c r="CV680">
        <v>1960.01</v>
      </c>
      <c r="CW680">
        <v>39.99</v>
      </c>
      <c r="CX680">
        <v>0</v>
      </c>
      <c r="CY680">
        <v>1656183546</v>
      </c>
      <c r="CZ680">
        <v>0</v>
      </c>
      <c r="DA680">
        <v>1656181403.6</v>
      </c>
      <c r="DB680" t="s">
        <v>1498</v>
      </c>
      <c r="DC680">
        <v>1656181403.6</v>
      </c>
      <c r="DD680">
        <v>1656181398.1</v>
      </c>
      <c r="DE680">
        <v>1</v>
      </c>
      <c r="DF680">
        <v>2.342</v>
      </c>
      <c r="DG680">
        <v>0.193</v>
      </c>
      <c r="DH680">
        <v>3.724</v>
      </c>
      <c r="DI680">
        <v>0.244</v>
      </c>
      <c r="DJ680">
        <v>420</v>
      </c>
      <c r="DK680">
        <v>22</v>
      </c>
      <c r="DL680">
        <v>0.28</v>
      </c>
      <c r="DM680">
        <v>0.02</v>
      </c>
      <c r="DN680">
        <v>-65.8646195121951</v>
      </c>
      <c r="DO680">
        <v>-1.43947735191633</v>
      </c>
      <c r="DP680">
        <v>0.364026289066421</v>
      </c>
      <c r="DQ680">
        <v>0</v>
      </c>
      <c r="DR680">
        <v>2.06970853658537</v>
      </c>
      <c r="DS680">
        <v>-0.179690174216029</v>
      </c>
      <c r="DT680">
        <v>0.0432854300142318</v>
      </c>
      <c r="DU680">
        <v>0</v>
      </c>
      <c r="DV680">
        <v>0</v>
      </c>
      <c r="DW680">
        <v>2</v>
      </c>
      <c r="DX680" t="s">
        <v>357</v>
      </c>
      <c r="DY680">
        <v>2.78964</v>
      </c>
      <c r="DZ680">
        <v>2.71648</v>
      </c>
      <c r="EA680">
        <v>0.186406</v>
      </c>
      <c r="EB680">
        <v>0.190831</v>
      </c>
      <c r="EC680">
        <v>0.0870884</v>
      </c>
      <c r="ED680">
        <v>0.0819564</v>
      </c>
      <c r="EE680">
        <v>22532.6</v>
      </c>
      <c r="EF680">
        <v>19507.4</v>
      </c>
      <c r="EG680">
        <v>24838.4</v>
      </c>
      <c r="EH680">
        <v>23521</v>
      </c>
      <c r="EI680">
        <v>38809.5</v>
      </c>
      <c r="EJ680">
        <v>35800.3</v>
      </c>
      <c r="EK680">
        <v>45019.4</v>
      </c>
      <c r="EL680">
        <v>42037</v>
      </c>
      <c r="EM680">
        <v>1.5175</v>
      </c>
      <c r="EN680">
        <v>2.04647</v>
      </c>
      <c r="EO680">
        <v>-0.00341982</v>
      </c>
      <c r="EP680">
        <v>0</v>
      </c>
      <c r="EQ680">
        <v>28.6123</v>
      </c>
      <c r="ER680">
        <v>999.9</v>
      </c>
      <c r="ES680">
        <v>22.561</v>
      </c>
      <c r="ET680">
        <v>43.789</v>
      </c>
      <c r="EU680">
        <v>26.7696</v>
      </c>
      <c r="EV680">
        <v>53.4912</v>
      </c>
      <c r="EW680">
        <v>33.2332</v>
      </c>
      <c r="EX680">
        <v>2</v>
      </c>
      <c r="EY680">
        <v>0.681153</v>
      </c>
      <c r="EZ680">
        <v>6.47488</v>
      </c>
      <c r="FA680">
        <v>20.1269</v>
      </c>
      <c r="FB680">
        <v>5.23331</v>
      </c>
      <c r="FC680">
        <v>11.9932</v>
      </c>
      <c r="FD680">
        <v>4.9554</v>
      </c>
      <c r="FE680">
        <v>3.3039</v>
      </c>
      <c r="FF680">
        <v>9999</v>
      </c>
      <c r="FG680">
        <v>314.7</v>
      </c>
      <c r="FH680">
        <v>4042.9</v>
      </c>
      <c r="FI680">
        <v>9999</v>
      </c>
      <c r="FJ680">
        <v>1.86812</v>
      </c>
      <c r="FK680">
        <v>1.86396</v>
      </c>
      <c r="FL680">
        <v>1.8713</v>
      </c>
      <c r="FM680">
        <v>1.86251</v>
      </c>
      <c r="FN680">
        <v>1.86186</v>
      </c>
      <c r="FO680">
        <v>1.86813</v>
      </c>
      <c r="FP680">
        <v>1.85837</v>
      </c>
      <c r="FQ680">
        <v>1.86447</v>
      </c>
      <c r="FR680">
        <v>5</v>
      </c>
      <c r="FS680">
        <v>0</v>
      </c>
      <c r="FT680">
        <v>0</v>
      </c>
      <c r="FU680">
        <v>0</v>
      </c>
      <c r="FV680" t="s">
        <v>358</v>
      </c>
      <c r="FW680" t="s">
        <v>359</v>
      </c>
      <c r="FX680" t="s">
        <v>360</v>
      </c>
      <c r="FY680" t="s">
        <v>360</v>
      </c>
      <c r="FZ680" t="s">
        <v>360</v>
      </c>
      <c r="GA680" t="s">
        <v>360</v>
      </c>
      <c r="GB680">
        <v>0</v>
      </c>
      <c r="GC680">
        <v>100</v>
      </c>
      <c r="GD680">
        <v>100</v>
      </c>
      <c r="GE680">
        <v>5.87</v>
      </c>
      <c r="GF680">
        <v>0.2443</v>
      </c>
      <c r="GG680">
        <v>2.73719946232396</v>
      </c>
      <c r="GH680">
        <v>0.00311535208462502</v>
      </c>
      <c r="GI680">
        <v>-2.16445174003142e-06</v>
      </c>
      <c r="GJ680">
        <v>9.0383515404126e-10</v>
      </c>
      <c r="GK680">
        <v>0.244264999999999</v>
      </c>
      <c r="GL680">
        <v>0</v>
      </c>
      <c r="GM680">
        <v>0</v>
      </c>
      <c r="GN680">
        <v>0</v>
      </c>
      <c r="GO680">
        <v>18</v>
      </c>
      <c r="GP680">
        <v>2154</v>
      </c>
      <c r="GQ680">
        <v>2</v>
      </c>
      <c r="GR680">
        <v>17</v>
      </c>
      <c r="GS680">
        <v>35.7</v>
      </c>
      <c r="GT680">
        <v>35.8</v>
      </c>
      <c r="GU680">
        <v>3.96606</v>
      </c>
      <c r="GV680">
        <v>2.35474</v>
      </c>
      <c r="GW680">
        <v>1.99829</v>
      </c>
      <c r="GX680">
        <v>2.65259</v>
      </c>
      <c r="GY680">
        <v>2.09351</v>
      </c>
      <c r="GZ680">
        <v>2.42065</v>
      </c>
      <c r="HA680">
        <v>46.4442</v>
      </c>
      <c r="HB680">
        <v>13.2127</v>
      </c>
      <c r="HC680">
        <v>18</v>
      </c>
      <c r="HD680">
        <v>332.585</v>
      </c>
      <c r="HE680">
        <v>676.238</v>
      </c>
      <c r="HF680">
        <v>22.9998</v>
      </c>
      <c r="HG680">
        <v>35.9989</v>
      </c>
      <c r="HH680">
        <v>29.9988</v>
      </c>
      <c r="HI680">
        <v>36.015</v>
      </c>
      <c r="HJ680">
        <v>35.9976</v>
      </c>
      <c r="HK680">
        <v>79.4633</v>
      </c>
      <c r="HL680">
        <v>0</v>
      </c>
      <c r="HM680">
        <v>10.7153</v>
      </c>
      <c r="HN680">
        <v>23</v>
      </c>
      <c r="HO680">
        <v>1692.29</v>
      </c>
      <c r="HP680">
        <v>22.8714</v>
      </c>
      <c r="HQ680">
        <v>95.1942</v>
      </c>
      <c r="HR680">
        <v>98.7649</v>
      </c>
    </row>
    <row r="681" spans="1:226">
      <c r="A681">
        <v>665</v>
      </c>
      <c r="B681">
        <v>1656183552.1</v>
      </c>
      <c r="C681">
        <v>13755.5999999046</v>
      </c>
      <c r="D681" t="s">
        <v>1695</v>
      </c>
      <c r="E681" t="s">
        <v>1696</v>
      </c>
      <c r="F681">
        <v>5</v>
      </c>
      <c r="G681" t="s">
        <v>1497</v>
      </c>
      <c r="H681" t="s">
        <v>354</v>
      </c>
      <c r="I681">
        <v>1656183544.33214</v>
      </c>
      <c r="J681">
        <f>(K681)/1000</f>
        <v>0</v>
      </c>
      <c r="K681">
        <f>IF(BF681, AN681, AH681)</f>
        <v>0</v>
      </c>
      <c r="L681">
        <f>IF(BF681, AI681, AG681)</f>
        <v>0</v>
      </c>
      <c r="M681">
        <f>BH681 - IF(AU681&gt;1, L681*BB681*100.0/(AW681*BV681), 0)</f>
        <v>0</v>
      </c>
      <c r="N681">
        <f>((T681-J681/2)*M681-L681)/(T681+J681/2)</f>
        <v>0</v>
      </c>
      <c r="O681">
        <f>N681*(BO681+BP681)/1000.0</f>
        <v>0</v>
      </c>
      <c r="P681">
        <f>(BH681 - IF(AU681&gt;1, L681*BB681*100.0/(AW681*BV681), 0))*(BO681+BP681)/1000.0</f>
        <v>0</v>
      </c>
      <c r="Q681">
        <f>2.0/((1/S681-1/R681)+SIGN(S681)*SQRT((1/S681-1/R681)*(1/S681-1/R681) + 4*BC681/((BC681+1)*(BC681+1))*(2*1/S681*1/R681-1/R681*1/R681)))</f>
        <v>0</v>
      </c>
      <c r="R681">
        <f>IF(LEFT(BD681,1)&lt;&gt;"0",IF(LEFT(BD681,1)="1",3.0,BE681),$D$5+$E$5*(BV681*BO681/($K$5*1000))+$F$5*(BV681*BO681/($K$5*1000))*MAX(MIN(BB681,$J$5),$I$5)*MAX(MIN(BB681,$J$5),$I$5)+$G$5*MAX(MIN(BB681,$J$5),$I$5)*(BV681*BO681/($K$5*1000))+$H$5*(BV681*BO681/($K$5*1000))*(BV681*BO681/($K$5*1000)))</f>
        <v>0</v>
      </c>
      <c r="S681">
        <f>J681*(1000-(1000*0.61365*exp(17.502*W681/(240.97+W681))/(BO681+BP681)+BJ681)/2)/(1000*0.61365*exp(17.502*W681/(240.97+W681))/(BO681+BP681)-BJ681)</f>
        <v>0</v>
      </c>
      <c r="T681">
        <f>1/((BC681+1)/(Q681/1.6)+1/(R681/1.37)) + BC681/((BC681+1)/(Q681/1.6) + BC681/(R681/1.37))</f>
        <v>0</v>
      </c>
      <c r="U681">
        <f>(AX681*BA681)</f>
        <v>0</v>
      </c>
      <c r="V681">
        <f>(BQ681+(U681+2*0.95*5.67E-8*(((BQ681+$B$7)+273)^4-(BQ681+273)^4)-44100*J681)/(1.84*29.3*R681+8*0.95*5.67E-8*(BQ681+273)^3))</f>
        <v>0</v>
      </c>
      <c r="W681">
        <f>($C$7*BR681+$D$7*BS681+$E$7*V681)</f>
        <v>0</v>
      </c>
      <c r="X681">
        <f>0.61365*exp(17.502*W681/(240.97+W681))</f>
        <v>0</v>
      </c>
      <c r="Y681">
        <f>(Z681/AA681*100)</f>
        <v>0</v>
      </c>
      <c r="Z681">
        <f>BJ681*(BO681+BP681)/1000</f>
        <v>0</v>
      </c>
      <c r="AA681">
        <f>0.61365*exp(17.502*BQ681/(240.97+BQ681))</f>
        <v>0</v>
      </c>
      <c r="AB681">
        <f>(X681-BJ681*(BO681+BP681)/1000)</f>
        <v>0</v>
      </c>
      <c r="AC681">
        <f>(-J681*44100)</f>
        <v>0</v>
      </c>
      <c r="AD681">
        <f>2*29.3*R681*0.92*(BQ681-W681)</f>
        <v>0</v>
      </c>
      <c r="AE681">
        <f>2*0.95*5.67E-8*(((BQ681+$B$7)+273)^4-(W681+273)^4)</f>
        <v>0</v>
      </c>
      <c r="AF681">
        <f>U681+AE681+AC681+AD681</f>
        <v>0</v>
      </c>
      <c r="AG681">
        <f>BN681*AU681*(BI681-BH681*(1000-AU681*BK681)/(1000-AU681*BJ681))/(100*BB681)</f>
        <v>0</v>
      </c>
      <c r="AH681">
        <f>1000*BN681*AU681*(BJ681-BK681)/(100*BB681*(1000-AU681*BJ681))</f>
        <v>0</v>
      </c>
      <c r="AI681">
        <f>(AJ681 - AK681 - BO681*1E3/(8.314*(BQ681+273.15)) * AM681/BN681 * AL681) * BN681/(100*BB681) * (1000 - BK681)/1000</f>
        <v>0</v>
      </c>
      <c r="AJ681">
        <v>1714.69449777933</v>
      </c>
      <c r="AK681">
        <v>1660.31490909091</v>
      </c>
      <c r="AL681">
        <v>3.39849335155067</v>
      </c>
      <c r="AM681">
        <v>66.950256890022</v>
      </c>
      <c r="AN681">
        <f>(AP681 - AO681 + BO681*1E3/(8.314*(BQ681+273.15)) * AR681/BN681 * AQ681) * BN681/(100*BB681) * 1000/(1000 - AP681)</f>
        <v>0</v>
      </c>
      <c r="AO681">
        <v>22.6392595953399</v>
      </c>
      <c r="AP681">
        <v>24.6245118881119</v>
      </c>
      <c r="AQ681">
        <v>0.00390540144269696</v>
      </c>
      <c r="AR681">
        <v>78.8929793979058</v>
      </c>
      <c r="AS681">
        <v>95</v>
      </c>
      <c r="AT681">
        <v>19</v>
      </c>
      <c r="AU681">
        <f>IF(AS681*$H$13&gt;=AW681,1.0,(AW681/(AW681-AS681*$H$13)))</f>
        <v>0</v>
      </c>
      <c r="AV681">
        <f>(AU681-1)*100</f>
        <v>0</v>
      </c>
      <c r="AW681">
        <f>MAX(0,($B$13+$C$13*BV681)/(1+$D$13*BV681)*BO681/(BQ681+273)*$E$13)</f>
        <v>0</v>
      </c>
      <c r="AX681">
        <f>$B$11*BW681+$C$11*BX681+$F$11*CI681*(1-CL681)</f>
        <v>0</v>
      </c>
      <c r="AY681">
        <f>AX681*AZ681</f>
        <v>0</v>
      </c>
      <c r="AZ681">
        <f>($B$11*$D$9+$C$11*$D$9+$F$11*((CV681+CN681)/MAX(CV681+CN681+CW681, 0.1)*$I$9+CW681/MAX(CV681+CN681+CW681, 0.1)*$J$9))/($B$11+$C$11+$F$11)</f>
        <v>0</v>
      </c>
      <c r="BA681">
        <f>($B$11*$K$9+$C$11*$K$9+$F$11*((CV681+CN681)/MAX(CV681+CN681+CW681, 0.1)*$P$9+CW681/MAX(CV681+CN681+CW681, 0.1)*$Q$9))/($B$11+$C$11+$F$11)</f>
        <v>0</v>
      </c>
      <c r="BB681">
        <v>2.18</v>
      </c>
      <c r="BC681">
        <v>0.5</v>
      </c>
      <c r="BD681" t="s">
        <v>355</v>
      </c>
      <c r="BE681">
        <v>2</v>
      </c>
      <c r="BF681" t="b">
        <v>1</v>
      </c>
      <c r="BG681">
        <v>1656183544.33214</v>
      </c>
      <c r="BH681">
        <v>1595.165</v>
      </c>
      <c r="BI681">
        <v>1661.12714285714</v>
      </c>
      <c r="BJ681">
        <v>24.6183928571429</v>
      </c>
      <c r="BK681">
        <v>22.5909107142857</v>
      </c>
      <c r="BL681">
        <v>1589.31428571429</v>
      </c>
      <c r="BM681">
        <v>24.374125</v>
      </c>
      <c r="BN681">
        <v>500.016785714286</v>
      </c>
      <c r="BO681">
        <v>76.293325</v>
      </c>
      <c r="BP681">
        <v>0.10000885</v>
      </c>
      <c r="BQ681">
        <v>27.8819321428571</v>
      </c>
      <c r="BR681">
        <v>28.551525</v>
      </c>
      <c r="BS681">
        <v>999.9</v>
      </c>
      <c r="BT681">
        <v>0</v>
      </c>
      <c r="BU681">
        <v>0</v>
      </c>
      <c r="BV681">
        <v>10000.2703571429</v>
      </c>
      <c r="BW681">
        <v>0</v>
      </c>
      <c r="BX681">
        <v>1792.61464285714</v>
      </c>
      <c r="BY681">
        <v>-65.9620214285714</v>
      </c>
      <c r="BZ681">
        <v>1635.42678571429</v>
      </c>
      <c r="CA681">
        <v>1699.52071428571</v>
      </c>
      <c r="CB681">
        <v>2.02746964285714</v>
      </c>
      <c r="CC681">
        <v>1661.12714285714</v>
      </c>
      <c r="CD681">
        <v>22.5909107142857</v>
      </c>
      <c r="CE681">
        <v>1.87821785714286</v>
      </c>
      <c r="CF681">
        <v>1.72353571428571</v>
      </c>
      <c r="CG681">
        <v>16.4534214285714</v>
      </c>
      <c r="CH681">
        <v>15.11</v>
      </c>
      <c r="CI681">
        <v>1999.99464285714</v>
      </c>
      <c r="CJ681">
        <v>0.980005</v>
      </c>
      <c r="CK681">
        <v>0.0199954</v>
      </c>
      <c r="CL681">
        <v>0</v>
      </c>
      <c r="CM681">
        <v>2.51144285714286</v>
      </c>
      <c r="CN681">
        <v>0</v>
      </c>
      <c r="CO681">
        <v>6206.22035714286</v>
      </c>
      <c r="CP681">
        <v>16705.3785714286</v>
      </c>
      <c r="CQ681">
        <v>47.06425</v>
      </c>
      <c r="CR681">
        <v>49.5</v>
      </c>
      <c r="CS681">
        <v>48</v>
      </c>
      <c r="CT681">
        <v>47.3838571428571</v>
      </c>
      <c r="CU681">
        <v>46.5088571428571</v>
      </c>
      <c r="CV681">
        <v>1960.00464285714</v>
      </c>
      <c r="CW681">
        <v>39.99</v>
      </c>
      <c r="CX681">
        <v>0</v>
      </c>
      <c r="CY681">
        <v>1656183551.4</v>
      </c>
      <c r="CZ681">
        <v>0</v>
      </c>
      <c r="DA681">
        <v>1656181403.6</v>
      </c>
      <c r="DB681" t="s">
        <v>1498</v>
      </c>
      <c r="DC681">
        <v>1656181403.6</v>
      </c>
      <c r="DD681">
        <v>1656181398.1</v>
      </c>
      <c r="DE681">
        <v>1</v>
      </c>
      <c r="DF681">
        <v>2.342</v>
      </c>
      <c r="DG681">
        <v>0.193</v>
      </c>
      <c r="DH681">
        <v>3.724</v>
      </c>
      <c r="DI681">
        <v>0.244</v>
      </c>
      <c r="DJ681">
        <v>420</v>
      </c>
      <c r="DK681">
        <v>22</v>
      </c>
      <c r="DL681">
        <v>0.28</v>
      </c>
      <c r="DM681">
        <v>0.02</v>
      </c>
      <c r="DN681">
        <v>-65.9423682926829</v>
      </c>
      <c r="DO681">
        <v>-0.444961672473825</v>
      </c>
      <c r="DP681">
        <v>0.373112640704094</v>
      </c>
      <c r="DQ681">
        <v>0</v>
      </c>
      <c r="DR681">
        <v>2.04572097560976</v>
      </c>
      <c r="DS681">
        <v>-0.494609895470384</v>
      </c>
      <c r="DT681">
        <v>0.057533615997779</v>
      </c>
      <c r="DU681">
        <v>0</v>
      </c>
      <c r="DV681">
        <v>0</v>
      </c>
      <c r="DW681">
        <v>2</v>
      </c>
      <c r="DX681" t="s">
        <v>357</v>
      </c>
      <c r="DY681">
        <v>2.78998</v>
      </c>
      <c r="DZ681">
        <v>2.71626</v>
      </c>
      <c r="EA681">
        <v>0.187686</v>
      </c>
      <c r="EB681">
        <v>0.19214</v>
      </c>
      <c r="EC681">
        <v>0.087118</v>
      </c>
      <c r="ED681">
        <v>0.0819183</v>
      </c>
      <c r="EE681">
        <v>22498.2</v>
      </c>
      <c r="EF681">
        <v>19476.9</v>
      </c>
      <c r="EG681">
        <v>24839.7</v>
      </c>
      <c r="EH681">
        <v>23522.3</v>
      </c>
      <c r="EI681">
        <v>38809.6</v>
      </c>
      <c r="EJ681">
        <v>35803.5</v>
      </c>
      <c r="EK681">
        <v>45021</v>
      </c>
      <c r="EL681">
        <v>42039</v>
      </c>
      <c r="EM681">
        <v>1.51825</v>
      </c>
      <c r="EN681">
        <v>2.04658</v>
      </c>
      <c r="EO681">
        <v>-0.00391901</v>
      </c>
      <c r="EP681">
        <v>0</v>
      </c>
      <c r="EQ681">
        <v>28.6191</v>
      </c>
      <c r="ER681">
        <v>999.9</v>
      </c>
      <c r="ES681">
        <v>22.586</v>
      </c>
      <c r="ET681">
        <v>43.789</v>
      </c>
      <c r="EU681">
        <v>26.7998</v>
      </c>
      <c r="EV681">
        <v>53.7312</v>
      </c>
      <c r="EW681">
        <v>33.2372</v>
      </c>
      <c r="EX681">
        <v>2</v>
      </c>
      <c r="EY681">
        <v>0.679688</v>
      </c>
      <c r="EZ681">
        <v>6.47538</v>
      </c>
      <c r="FA681">
        <v>20.127</v>
      </c>
      <c r="FB681">
        <v>5.23436</v>
      </c>
      <c r="FC681">
        <v>11.993</v>
      </c>
      <c r="FD681">
        <v>4.95565</v>
      </c>
      <c r="FE681">
        <v>3.304</v>
      </c>
      <c r="FF681">
        <v>9999</v>
      </c>
      <c r="FG681">
        <v>314.7</v>
      </c>
      <c r="FH681">
        <v>4042.9</v>
      </c>
      <c r="FI681">
        <v>9999</v>
      </c>
      <c r="FJ681">
        <v>1.86812</v>
      </c>
      <c r="FK681">
        <v>1.86393</v>
      </c>
      <c r="FL681">
        <v>1.87131</v>
      </c>
      <c r="FM681">
        <v>1.8625</v>
      </c>
      <c r="FN681">
        <v>1.86185</v>
      </c>
      <c r="FO681">
        <v>1.86813</v>
      </c>
      <c r="FP681">
        <v>1.85836</v>
      </c>
      <c r="FQ681">
        <v>1.86447</v>
      </c>
      <c r="FR681">
        <v>5</v>
      </c>
      <c r="FS681">
        <v>0</v>
      </c>
      <c r="FT681">
        <v>0</v>
      </c>
      <c r="FU681">
        <v>0</v>
      </c>
      <c r="FV681" t="s">
        <v>358</v>
      </c>
      <c r="FW681" t="s">
        <v>359</v>
      </c>
      <c r="FX681" t="s">
        <v>360</v>
      </c>
      <c r="FY681" t="s">
        <v>360</v>
      </c>
      <c r="FZ681" t="s">
        <v>360</v>
      </c>
      <c r="GA681" t="s">
        <v>360</v>
      </c>
      <c r="GB681">
        <v>0</v>
      </c>
      <c r="GC681">
        <v>100</v>
      </c>
      <c r="GD681">
        <v>100</v>
      </c>
      <c r="GE681">
        <v>5.93</v>
      </c>
      <c r="GF681">
        <v>0.2443</v>
      </c>
      <c r="GG681">
        <v>2.73719946232396</v>
      </c>
      <c r="GH681">
        <v>0.00311535208462502</v>
      </c>
      <c r="GI681">
        <v>-2.16445174003142e-06</v>
      </c>
      <c r="GJ681">
        <v>9.0383515404126e-10</v>
      </c>
      <c r="GK681">
        <v>0.244264999999999</v>
      </c>
      <c r="GL681">
        <v>0</v>
      </c>
      <c r="GM681">
        <v>0</v>
      </c>
      <c r="GN681">
        <v>0</v>
      </c>
      <c r="GO681">
        <v>18</v>
      </c>
      <c r="GP681">
        <v>2154</v>
      </c>
      <c r="GQ681">
        <v>2</v>
      </c>
      <c r="GR681">
        <v>17</v>
      </c>
      <c r="GS681">
        <v>35.8</v>
      </c>
      <c r="GT681">
        <v>35.9</v>
      </c>
      <c r="GU681">
        <v>3.9978</v>
      </c>
      <c r="GV681">
        <v>2.34985</v>
      </c>
      <c r="GW681">
        <v>1.99829</v>
      </c>
      <c r="GX681">
        <v>2.65259</v>
      </c>
      <c r="GY681">
        <v>2.09351</v>
      </c>
      <c r="GZ681">
        <v>2.40601</v>
      </c>
      <c r="HA681">
        <v>46.4442</v>
      </c>
      <c r="HB681">
        <v>13.2127</v>
      </c>
      <c r="HC681">
        <v>18</v>
      </c>
      <c r="HD681">
        <v>332.872</v>
      </c>
      <c r="HE681">
        <v>676.146</v>
      </c>
      <c r="HF681">
        <v>22.9999</v>
      </c>
      <c r="HG681">
        <v>35.9802</v>
      </c>
      <c r="HH681">
        <v>29.9989</v>
      </c>
      <c r="HI681">
        <v>35.9964</v>
      </c>
      <c r="HJ681">
        <v>35.9806</v>
      </c>
      <c r="HK681">
        <v>80.0655</v>
      </c>
      <c r="HL681">
        <v>0</v>
      </c>
      <c r="HM681">
        <v>10.7153</v>
      </c>
      <c r="HN681">
        <v>23</v>
      </c>
      <c r="HO681">
        <v>1705.74</v>
      </c>
      <c r="HP681">
        <v>22.8791</v>
      </c>
      <c r="HQ681">
        <v>95.198</v>
      </c>
      <c r="HR681">
        <v>98.7699</v>
      </c>
    </row>
    <row r="682" spans="1:226">
      <c r="A682">
        <v>666</v>
      </c>
      <c r="B682">
        <v>1656183556.6</v>
      </c>
      <c r="C682">
        <v>13760.0999999046</v>
      </c>
      <c r="D682" t="s">
        <v>1697</v>
      </c>
      <c r="E682" t="s">
        <v>1698</v>
      </c>
      <c r="F682">
        <v>5</v>
      </c>
      <c r="G682" t="s">
        <v>1497</v>
      </c>
      <c r="H682" t="s">
        <v>354</v>
      </c>
      <c r="I682">
        <v>1656183548.77857</v>
      </c>
      <c r="J682">
        <f>(K682)/1000</f>
        <v>0</v>
      </c>
      <c r="K682">
        <f>IF(BF682, AN682, AH682)</f>
        <v>0</v>
      </c>
      <c r="L682">
        <f>IF(BF682, AI682, AG682)</f>
        <v>0</v>
      </c>
      <c r="M682">
        <f>BH682 - IF(AU682&gt;1, L682*BB682*100.0/(AW682*BV682), 0)</f>
        <v>0</v>
      </c>
      <c r="N682">
        <f>((T682-J682/2)*M682-L682)/(T682+J682/2)</f>
        <v>0</v>
      </c>
      <c r="O682">
        <f>N682*(BO682+BP682)/1000.0</f>
        <v>0</v>
      </c>
      <c r="P682">
        <f>(BH682 - IF(AU682&gt;1, L682*BB682*100.0/(AW682*BV682), 0))*(BO682+BP682)/1000.0</f>
        <v>0</v>
      </c>
      <c r="Q682">
        <f>2.0/((1/S682-1/R682)+SIGN(S682)*SQRT((1/S682-1/R682)*(1/S682-1/R682) + 4*BC682/((BC682+1)*(BC682+1))*(2*1/S682*1/R682-1/R682*1/R682)))</f>
        <v>0</v>
      </c>
      <c r="R682">
        <f>IF(LEFT(BD682,1)&lt;&gt;"0",IF(LEFT(BD682,1)="1",3.0,BE682),$D$5+$E$5*(BV682*BO682/($K$5*1000))+$F$5*(BV682*BO682/($K$5*1000))*MAX(MIN(BB682,$J$5),$I$5)*MAX(MIN(BB682,$J$5),$I$5)+$G$5*MAX(MIN(BB682,$J$5),$I$5)*(BV682*BO682/($K$5*1000))+$H$5*(BV682*BO682/($K$5*1000))*(BV682*BO682/($K$5*1000)))</f>
        <v>0</v>
      </c>
      <c r="S682">
        <f>J682*(1000-(1000*0.61365*exp(17.502*W682/(240.97+W682))/(BO682+BP682)+BJ682)/2)/(1000*0.61365*exp(17.502*W682/(240.97+W682))/(BO682+BP682)-BJ682)</f>
        <v>0</v>
      </c>
      <c r="T682">
        <f>1/((BC682+1)/(Q682/1.6)+1/(R682/1.37)) + BC682/((BC682+1)/(Q682/1.6) + BC682/(R682/1.37))</f>
        <v>0</v>
      </c>
      <c r="U682">
        <f>(AX682*BA682)</f>
        <v>0</v>
      </c>
      <c r="V682">
        <f>(BQ682+(U682+2*0.95*5.67E-8*(((BQ682+$B$7)+273)^4-(BQ682+273)^4)-44100*J682)/(1.84*29.3*R682+8*0.95*5.67E-8*(BQ682+273)^3))</f>
        <v>0</v>
      </c>
      <c r="W682">
        <f>($C$7*BR682+$D$7*BS682+$E$7*V682)</f>
        <v>0</v>
      </c>
      <c r="X682">
        <f>0.61365*exp(17.502*W682/(240.97+W682))</f>
        <v>0</v>
      </c>
      <c r="Y682">
        <f>(Z682/AA682*100)</f>
        <v>0</v>
      </c>
      <c r="Z682">
        <f>BJ682*(BO682+BP682)/1000</f>
        <v>0</v>
      </c>
      <c r="AA682">
        <f>0.61365*exp(17.502*BQ682/(240.97+BQ682))</f>
        <v>0</v>
      </c>
      <c r="AB682">
        <f>(X682-BJ682*(BO682+BP682)/1000)</f>
        <v>0</v>
      </c>
      <c r="AC682">
        <f>(-J682*44100)</f>
        <v>0</v>
      </c>
      <c r="AD682">
        <f>2*29.3*R682*0.92*(BQ682-W682)</f>
        <v>0</v>
      </c>
      <c r="AE682">
        <f>2*0.95*5.67E-8*(((BQ682+$B$7)+273)^4-(W682+273)^4)</f>
        <v>0</v>
      </c>
      <c r="AF682">
        <f>U682+AE682+AC682+AD682</f>
        <v>0</v>
      </c>
      <c r="AG682">
        <f>BN682*AU682*(BI682-BH682*(1000-AU682*BK682)/(1000-AU682*BJ682))/(100*BB682)</f>
        <v>0</v>
      </c>
      <c r="AH682">
        <f>1000*BN682*AU682*(BJ682-BK682)/(100*BB682*(1000-AU682*BJ682))</f>
        <v>0</v>
      </c>
      <c r="AI682">
        <f>(AJ682 - AK682 - BO682*1E3/(8.314*(BQ682+273.15)) * AM682/BN682 * AL682) * BN682/(100*BB682) * (1000 - BK682)/1000</f>
        <v>0</v>
      </c>
      <c r="AJ682">
        <v>1730.59918911687</v>
      </c>
      <c r="AK682">
        <v>1676.02157575758</v>
      </c>
      <c r="AL682">
        <v>3.49049266002997</v>
      </c>
      <c r="AM682">
        <v>66.950256890022</v>
      </c>
      <c r="AN682">
        <f>(AP682 - AO682 + BO682*1E3/(8.314*(BQ682+273.15)) * AR682/BN682 * AQ682) * BN682/(100*BB682) * 1000/(1000 - AP682)</f>
        <v>0</v>
      </c>
      <c r="AO682">
        <v>22.6250201717947</v>
      </c>
      <c r="AP682">
        <v>24.619348951049</v>
      </c>
      <c r="AQ682">
        <v>-0.00034480746530518</v>
      </c>
      <c r="AR682">
        <v>78.8929793979058</v>
      </c>
      <c r="AS682">
        <v>95</v>
      </c>
      <c r="AT682">
        <v>19</v>
      </c>
      <c r="AU682">
        <f>IF(AS682*$H$13&gt;=AW682,1.0,(AW682/(AW682-AS682*$H$13)))</f>
        <v>0</v>
      </c>
      <c r="AV682">
        <f>(AU682-1)*100</f>
        <v>0</v>
      </c>
      <c r="AW682">
        <f>MAX(0,($B$13+$C$13*BV682)/(1+$D$13*BV682)*BO682/(BQ682+273)*$E$13)</f>
        <v>0</v>
      </c>
      <c r="AX682">
        <f>$B$11*BW682+$C$11*BX682+$F$11*CI682*(1-CL682)</f>
        <v>0</v>
      </c>
      <c r="AY682">
        <f>AX682*AZ682</f>
        <v>0</v>
      </c>
      <c r="AZ682">
        <f>($B$11*$D$9+$C$11*$D$9+$F$11*((CV682+CN682)/MAX(CV682+CN682+CW682, 0.1)*$I$9+CW682/MAX(CV682+CN682+CW682, 0.1)*$J$9))/($B$11+$C$11+$F$11)</f>
        <v>0</v>
      </c>
      <c r="BA682">
        <f>($B$11*$K$9+$C$11*$K$9+$F$11*((CV682+CN682)/MAX(CV682+CN682+CW682, 0.1)*$P$9+CW682/MAX(CV682+CN682+CW682, 0.1)*$Q$9))/($B$11+$C$11+$F$11)</f>
        <v>0</v>
      </c>
      <c r="BB682">
        <v>2.18</v>
      </c>
      <c r="BC682">
        <v>0.5</v>
      </c>
      <c r="BD682" t="s">
        <v>355</v>
      </c>
      <c r="BE682">
        <v>2</v>
      </c>
      <c r="BF682" t="b">
        <v>1</v>
      </c>
      <c r="BG682">
        <v>1656183548.77857</v>
      </c>
      <c r="BH682">
        <v>1610.05571428571</v>
      </c>
      <c r="BI682">
        <v>1676.14392857143</v>
      </c>
      <c r="BJ682">
        <v>24.6170714285714</v>
      </c>
      <c r="BK682">
        <v>22.6202321428571</v>
      </c>
      <c r="BL682">
        <v>1604.15857142857</v>
      </c>
      <c r="BM682">
        <v>24.3728142857143</v>
      </c>
      <c r="BN682">
        <v>499.999607142857</v>
      </c>
      <c r="BO682">
        <v>76.2929392857143</v>
      </c>
      <c r="BP682">
        <v>0.0999745178571428</v>
      </c>
      <c r="BQ682">
        <v>27.882225</v>
      </c>
      <c r="BR682">
        <v>28.5527357142857</v>
      </c>
      <c r="BS682">
        <v>999.9</v>
      </c>
      <c r="BT682">
        <v>0</v>
      </c>
      <c r="BU682">
        <v>0</v>
      </c>
      <c r="BV682">
        <v>9997.92607142857</v>
      </c>
      <c r="BW682">
        <v>0</v>
      </c>
      <c r="BX682">
        <v>1768.975</v>
      </c>
      <c r="BY682">
        <v>-66.0883821428572</v>
      </c>
      <c r="BZ682">
        <v>1650.69071428571</v>
      </c>
      <c r="CA682">
        <v>1714.93607142857</v>
      </c>
      <c r="CB682">
        <v>1.99684357142857</v>
      </c>
      <c r="CC682">
        <v>1676.14392857143</v>
      </c>
      <c r="CD682">
        <v>22.6202321428571</v>
      </c>
      <c r="CE682">
        <v>1.87810821428571</v>
      </c>
      <c r="CF682">
        <v>1.72576214285714</v>
      </c>
      <c r="CG682">
        <v>16.4525035714286</v>
      </c>
      <c r="CH682">
        <v>15.1301142857143</v>
      </c>
      <c r="CI682">
        <v>1999.99785714286</v>
      </c>
      <c r="CJ682">
        <v>0.980005</v>
      </c>
      <c r="CK682">
        <v>0.0199954</v>
      </c>
      <c r="CL682">
        <v>0</v>
      </c>
      <c r="CM682">
        <v>2.48232142857143</v>
      </c>
      <c r="CN682">
        <v>0</v>
      </c>
      <c r="CO682">
        <v>6200.83571428571</v>
      </c>
      <c r="CP682">
        <v>16705.4035714286</v>
      </c>
      <c r="CQ682">
        <v>47.062</v>
      </c>
      <c r="CR682">
        <v>49.48875</v>
      </c>
      <c r="CS682">
        <v>48</v>
      </c>
      <c r="CT682">
        <v>47.375</v>
      </c>
      <c r="CU682">
        <v>46.5</v>
      </c>
      <c r="CV682">
        <v>1960.00785714286</v>
      </c>
      <c r="CW682">
        <v>39.99</v>
      </c>
      <c r="CX682">
        <v>0</v>
      </c>
      <c r="CY682">
        <v>1656183556.2</v>
      </c>
      <c r="CZ682">
        <v>0</v>
      </c>
      <c r="DA682">
        <v>1656181403.6</v>
      </c>
      <c r="DB682" t="s">
        <v>1498</v>
      </c>
      <c r="DC682">
        <v>1656181403.6</v>
      </c>
      <c r="DD682">
        <v>1656181398.1</v>
      </c>
      <c r="DE682">
        <v>1</v>
      </c>
      <c r="DF682">
        <v>2.342</v>
      </c>
      <c r="DG682">
        <v>0.193</v>
      </c>
      <c r="DH682">
        <v>3.724</v>
      </c>
      <c r="DI682">
        <v>0.244</v>
      </c>
      <c r="DJ682">
        <v>420</v>
      </c>
      <c r="DK682">
        <v>22</v>
      </c>
      <c r="DL682">
        <v>0.28</v>
      </c>
      <c r="DM682">
        <v>0.02</v>
      </c>
      <c r="DN682">
        <v>-65.9924048780488</v>
      </c>
      <c r="DO682">
        <v>-2.03148501742169</v>
      </c>
      <c r="DP682">
        <v>0.400808558371711</v>
      </c>
      <c r="DQ682">
        <v>0</v>
      </c>
      <c r="DR682">
        <v>2.02688048780488</v>
      </c>
      <c r="DS682">
        <v>-0.417008362369337</v>
      </c>
      <c r="DT682">
        <v>0.053560205693298</v>
      </c>
      <c r="DU682">
        <v>0</v>
      </c>
      <c r="DV682">
        <v>0</v>
      </c>
      <c r="DW682">
        <v>2</v>
      </c>
      <c r="DX682" t="s">
        <v>357</v>
      </c>
      <c r="DY682">
        <v>2.79002</v>
      </c>
      <c r="DZ682">
        <v>2.71651</v>
      </c>
      <c r="EA682">
        <v>0.188746</v>
      </c>
      <c r="EB682">
        <v>0.19313</v>
      </c>
      <c r="EC682">
        <v>0.0870996</v>
      </c>
      <c r="ED682">
        <v>0.0818997</v>
      </c>
      <c r="EE682">
        <v>22469.5</v>
      </c>
      <c r="EF682">
        <v>19453.6</v>
      </c>
      <c r="EG682">
        <v>24840.4</v>
      </c>
      <c r="EH682">
        <v>23523</v>
      </c>
      <c r="EI682">
        <v>38811.8</v>
      </c>
      <c r="EJ682">
        <v>35805</v>
      </c>
      <c r="EK682">
        <v>45022.6</v>
      </c>
      <c r="EL682">
        <v>42039.9</v>
      </c>
      <c r="EM682">
        <v>1.5177</v>
      </c>
      <c r="EN682">
        <v>2.04685</v>
      </c>
      <c r="EO682">
        <v>-0.00458956</v>
      </c>
      <c r="EP682">
        <v>0</v>
      </c>
      <c r="EQ682">
        <v>28.6254</v>
      </c>
      <c r="ER682">
        <v>999.9</v>
      </c>
      <c r="ES682">
        <v>22.586</v>
      </c>
      <c r="ET682">
        <v>43.789</v>
      </c>
      <c r="EU682">
        <v>26.7986</v>
      </c>
      <c r="EV682">
        <v>53.6912</v>
      </c>
      <c r="EW682">
        <v>33.3574</v>
      </c>
      <c r="EX682">
        <v>2</v>
      </c>
      <c r="EY682">
        <v>0.67858</v>
      </c>
      <c r="EZ682">
        <v>6.47768</v>
      </c>
      <c r="FA682">
        <v>20.1271</v>
      </c>
      <c r="FB682">
        <v>5.23361</v>
      </c>
      <c r="FC682">
        <v>11.9927</v>
      </c>
      <c r="FD682">
        <v>4.95565</v>
      </c>
      <c r="FE682">
        <v>3.304</v>
      </c>
      <c r="FF682">
        <v>9999</v>
      </c>
      <c r="FG682">
        <v>314.7</v>
      </c>
      <c r="FH682">
        <v>4043.1</v>
      </c>
      <c r="FI682">
        <v>9999</v>
      </c>
      <c r="FJ682">
        <v>1.86813</v>
      </c>
      <c r="FK682">
        <v>1.86398</v>
      </c>
      <c r="FL682">
        <v>1.87131</v>
      </c>
      <c r="FM682">
        <v>1.8625</v>
      </c>
      <c r="FN682">
        <v>1.86183</v>
      </c>
      <c r="FO682">
        <v>1.86813</v>
      </c>
      <c r="FP682">
        <v>1.85836</v>
      </c>
      <c r="FQ682">
        <v>1.86447</v>
      </c>
      <c r="FR682">
        <v>5</v>
      </c>
      <c r="FS682">
        <v>0</v>
      </c>
      <c r="FT682">
        <v>0</v>
      </c>
      <c r="FU682">
        <v>0</v>
      </c>
      <c r="FV682" t="s">
        <v>358</v>
      </c>
      <c r="FW682" t="s">
        <v>359</v>
      </c>
      <c r="FX682" t="s">
        <v>360</v>
      </c>
      <c r="FY682" t="s">
        <v>360</v>
      </c>
      <c r="FZ682" t="s">
        <v>360</v>
      </c>
      <c r="GA682" t="s">
        <v>360</v>
      </c>
      <c r="GB682">
        <v>0</v>
      </c>
      <c r="GC682">
        <v>100</v>
      </c>
      <c r="GD682">
        <v>100</v>
      </c>
      <c r="GE682">
        <v>5.98</v>
      </c>
      <c r="GF682">
        <v>0.2443</v>
      </c>
      <c r="GG682">
        <v>2.73719946232396</v>
      </c>
      <c r="GH682">
        <v>0.00311535208462502</v>
      </c>
      <c r="GI682">
        <v>-2.16445174003142e-06</v>
      </c>
      <c r="GJ682">
        <v>9.0383515404126e-10</v>
      </c>
      <c r="GK682">
        <v>0.244264999999999</v>
      </c>
      <c r="GL682">
        <v>0</v>
      </c>
      <c r="GM682">
        <v>0</v>
      </c>
      <c r="GN682">
        <v>0</v>
      </c>
      <c r="GO682">
        <v>18</v>
      </c>
      <c r="GP682">
        <v>2154</v>
      </c>
      <c r="GQ682">
        <v>2</v>
      </c>
      <c r="GR682">
        <v>17</v>
      </c>
      <c r="GS682">
        <v>35.9</v>
      </c>
      <c r="GT682">
        <v>36</v>
      </c>
      <c r="GU682">
        <v>4.02466</v>
      </c>
      <c r="GV682">
        <v>2.35352</v>
      </c>
      <c r="GW682">
        <v>1.99829</v>
      </c>
      <c r="GX682">
        <v>2.65259</v>
      </c>
      <c r="GY682">
        <v>2.09351</v>
      </c>
      <c r="GZ682">
        <v>2.41455</v>
      </c>
      <c r="HA682">
        <v>46.415</v>
      </c>
      <c r="HB682">
        <v>13.2127</v>
      </c>
      <c r="HC682">
        <v>18</v>
      </c>
      <c r="HD682">
        <v>332.534</v>
      </c>
      <c r="HE682">
        <v>676.251</v>
      </c>
      <c r="HF682">
        <v>23.0003</v>
      </c>
      <c r="HG682">
        <v>35.9656</v>
      </c>
      <c r="HH682">
        <v>29.9989</v>
      </c>
      <c r="HI682">
        <v>35.9818</v>
      </c>
      <c r="HJ682">
        <v>35.9677</v>
      </c>
      <c r="HK682">
        <v>80.6308</v>
      </c>
      <c r="HL682">
        <v>0</v>
      </c>
      <c r="HM682">
        <v>10.7153</v>
      </c>
      <c r="HN682">
        <v>23</v>
      </c>
      <c r="HO682">
        <v>1725.84</v>
      </c>
      <c r="HP682">
        <v>22.8985</v>
      </c>
      <c r="HQ682">
        <v>95.201</v>
      </c>
      <c r="HR682">
        <v>98.7723</v>
      </c>
    </row>
    <row r="683" spans="1:226">
      <c r="A683">
        <v>667</v>
      </c>
      <c r="B683">
        <v>1656183562.1</v>
      </c>
      <c r="C683">
        <v>13765.5999999046</v>
      </c>
      <c r="D683" t="s">
        <v>1699</v>
      </c>
      <c r="E683" t="s">
        <v>1700</v>
      </c>
      <c r="F683">
        <v>5</v>
      </c>
      <c r="G683" t="s">
        <v>1497</v>
      </c>
      <c r="H683" t="s">
        <v>354</v>
      </c>
      <c r="I683">
        <v>1656183554.35</v>
      </c>
      <c r="J683">
        <f>(K683)/1000</f>
        <v>0</v>
      </c>
      <c r="K683">
        <f>IF(BF683, AN683, AH683)</f>
        <v>0</v>
      </c>
      <c r="L683">
        <f>IF(BF683, AI683, AG683)</f>
        <v>0</v>
      </c>
      <c r="M683">
        <f>BH683 - IF(AU683&gt;1, L683*BB683*100.0/(AW683*BV683), 0)</f>
        <v>0</v>
      </c>
      <c r="N683">
        <f>((T683-J683/2)*M683-L683)/(T683+J683/2)</f>
        <v>0</v>
      </c>
      <c r="O683">
        <f>N683*(BO683+BP683)/1000.0</f>
        <v>0</v>
      </c>
      <c r="P683">
        <f>(BH683 - IF(AU683&gt;1, L683*BB683*100.0/(AW683*BV683), 0))*(BO683+BP683)/1000.0</f>
        <v>0</v>
      </c>
      <c r="Q683">
        <f>2.0/((1/S683-1/R683)+SIGN(S683)*SQRT((1/S683-1/R683)*(1/S683-1/R683) + 4*BC683/((BC683+1)*(BC683+1))*(2*1/S683*1/R683-1/R683*1/R683)))</f>
        <v>0</v>
      </c>
      <c r="R683">
        <f>IF(LEFT(BD683,1)&lt;&gt;"0",IF(LEFT(BD683,1)="1",3.0,BE683),$D$5+$E$5*(BV683*BO683/($K$5*1000))+$F$5*(BV683*BO683/($K$5*1000))*MAX(MIN(BB683,$J$5),$I$5)*MAX(MIN(BB683,$J$5),$I$5)+$G$5*MAX(MIN(BB683,$J$5),$I$5)*(BV683*BO683/($K$5*1000))+$H$5*(BV683*BO683/($K$5*1000))*(BV683*BO683/($K$5*1000)))</f>
        <v>0</v>
      </c>
      <c r="S683">
        <f>J683*(1000-(1000*0.61365*exp(17.502*W683/(240.97+W683))/(BO683+BP683)+BJ683)/2)/(1000*0.61365*exp(17.502*W683/(240.97+W683))/(BO683+BP683)-BJ683)</f>
        <v>0</v>
      </c>
      <c r="T683">
        <f>1/((BC683+1)/(Q683/1.6)+1/(R683/1.37)) + BC683/((BC683+1)/(Q683/1.6) + BC683/(R683/1.37))</f>
        <v>0</v>
      </c>
      <c r="U683">
        <f>(AX683*BA683)</f>
        <v>0</v>
      </c>
      <c r="V683">
        <f>(BQ683+(U683+2*0.95*5.67E-8*(((BQ683+$B$7)+273)^4-(BQ683+273)^4)-44100*J683)/(1.84*29.3*R683+8*0.95*5.67E-8*(BQ683+273)^3))</f>
        <v>0</v>
      </c>
      <c r="W683">
        <f>($C$7*BR683+$D$7*BS683+$E$7*V683)</f>
        <v>0</v>
      </c>
      <c r="X683">
        <f>0.61365*exp(17.502*W683/(240.97+W683))</f>
        <v>0</v>
      </c>
      <c r="Y683">
        <f>(Z683/AA683*100)</f>
        <v>0</v>
      </c>
      <c r="Z683">
        <f>BJ683*(BO683+BP683)/1000</f>
        <v>0</v>
      </c>
      <c r="AA683">
        <f>0.61365*exp(17.502*BQ683/(240.97+BQ683))</f>
        <v>0</v>
      </c>
      <c r="AB683">
        <f>(X683-BJ683*(BO683+BP683)/1000)</f>
        <v>0</v>
      </c>
      <c r="AC683">
        <f>(-J683*44100)</f>
        <v>0</v>
      </c>
      <c r="AD683">
        <f>2*29.3*R683*0.92*(BQ683-W683)</f>
        <v>0</v>
      </c>
      <c r="AE683">
        <f>2*0.95*5.67E-8*(((BQ683+$B$7)+273)^4-(W683+273)^4)</f>
        <v>0</v>
      </c>
      <c r="AF683">
        <f>U683+AE683+AC683+AD683</f>
        <v>0</v>
      </c>
      <c r="AG683">
        <f>BN683*AU683*(BI683-BH683*(1000-AU683*BK683)/(1000-AU683*BJ683))/(100*BB683)</f>
        <v>0</v>
      </c>
      <c r="AH683">
        <f>1000*BN683*AU683*(BJ683-BK683)/(100*BB683*(1000-AU683*BJ683))</f>
        <v>0</v>
      </c>
      <c r="AI683">
        <f>(AJ683 - AK683 - BO683*1E3/(8.314*(BQ683+273.15)) * AM683/BN683 * AL683) * BN683/(100*BB683) * (1000 - BK683)/1000</f>
        <v>0</v>
      </c>
      <c r="AJ683">
        <v>1749.19061433897</v>
      </c>
      <c r="AK683">
        <v>1694.86981818182</v>
      </c>
      <c r="AL683">
        <v>3.41677352889175</v>
      </c>
      <c r="AM683">
        <v>66.950256890022</v>
      </c>
      <c r="AN683">
        <f>(AP683 - AO683 + BO683*1E3/(8.314*(BQ683+273.15)) * AR683/BN683 * AQ683) * BN683/(100*BB683) * 1000/(1000 - AP683)</f>
        <v>0</v>
      </c>
      <c r="AO683">
        <v>22.6135732167633</v>
      </c>
      <c r="AP683">
        <v>24.5951216783217</v>
      </c>
      <c r="AQ683">
        <v>-0.000756989701122633</v>
      </c>
      <c r="AR683">
        <v>78.8929793979058</v>
      </c>
      <c r="AS683">
        <v>95</v>
      </c>
      <c r="AT683">
        <v>19</v>
      </c>
      <c r="AU683">
        <f>IF(AS683*$H$13&gt;=AW683,1.0,(AW683/(AW683-AS683*$H$13)))</f>
        <v>0</v>
      </c>
      <c r="AV683">
        <f>(AU683-1)*100</f>
        <v>0</v>
      </c>
      <c r="AW683">
        <f>MAX(0,($B$13+$C$13*BV683)/(1+$D$13*BV683)*BO683/(BQ683+273)*$E$13)</f>
        <v>0</v>
      </c>
      <c r="AX683">
        <f>$B$11*BW683+$C$11*BX683+$F$11*CI683*(1-CL683)</f>
        <v>0</v>
      </c>
      <c r="AY683">
        <f>AX683*AZ683</f>
        <v>0</v>
      </c>
      <c r="AZ683">
        <f>($B$11*$D$9+$C$11*$D$9+$F$11*((CV683+CN683)/MAX(CV683+CN683+CW683, 0.1)*$I$9+CW683/MAX(CV683+CN683+CW683, 0.1)*$J$9))/($B$11+$C$11+$F$11)</f>
        <v>0</v>
      </c>
      <c r="BA683">
        <f>($B$11*$K$9+$C$11*$K$9+$F$11*((CV683+CN683)/MAX(CV683+CN683+CW683, 0.1)*$P$9+CW683/MAX(CV683+CN683+CW683, 0.1)*$Q$9))/($B$11+$C$11+$F$11)</f>
        <v>0</v>
      </c>
      <c r="BB683">
        <v>2.18</v>
      </c>
      <c r="BC683">
        <v>0.5</v>
      </c>
      <c r="BD683" t="s">
        <v>355</v>
      </c>
      <c r="BE683">
        <v>2</v>
      </c>
      <c r="BF683" t="b">
        <v>1</v>
      </c>
      <c r="BG683">
        <v>1656183554.35</v>
      </c>
      <c r="BH683">
        <v>1628.79714285714</v>
      </c>
      <c r="BI683">
        <v>1694.895</v>
      </c>
      <c r="BJ683">
        <v>24.61675</v>
      </c>
      <c r="BK683">
        <v>22.6239178571429</v>
      </c>
      <c r="BL683">
        <v>1622.84</v>
      </c>
      <c r="BM683">
        <v>24.3724892857143</v>
      </c>
      <c r="BN683">
        <v>499.989857142857</v>
      </c>
      <c r="BO683">
        <v>76.2926928571429</v>
      </c>
      <c r="BP683">
        <v>0.0999822142857143</v>
      </c>
      <c r="BQ683">
        <v>27.8815107142857</v>
      </c>
      <c r="BR683">
        <v>28.554925</v>
      </c>
      <c r="BS683">
        <v>999.9</v>
      </c>
      <c r="BT683">
        <v>0</v>
      </c>
      <c r="BU683">
        <v>0</v>
      </c>
      <c r="BV683">
        <v>9994.17357142857</v>
      </c>
      <c r="BW683">
        <v>0</v>
      </c>
      <c r="BX683">
        <v>1633.48357142857</v>
      </c>
      <c r="BY683">
        <v>-66.0984</v>
      </c>
      <c r="BZ683">
        <v>1669.90392857143</v>
      </c>
      <c r="CA683">
        <v>1734.1275</v>
      </c>
      <c r="CB683">
        <v>1.99283821428571</v>
      </c>
      <c r="CC683">
        <v>1694.895</v>
      </c>
      <c r="CD683">
        <v>22.6239178571429</v>
      </c>
      <c r="CE683">
        <v>1.87807892857143</v>
      </c>
      <c r="CF683">
        <v>1.7260375</v>
      </c>
      <c r="CG683">
        <v>16.45225</v>
      </c>
      <c r="CH683">
        <v>15.1326</v>
      </c>
      <c r="CI683">
        <v>1999.99571428571</v>
      </c>
      <c r="CJ683">
        <v>0.980005</v>
      </c>
      <c r="CK683">
        <v>0.0199954</v>
      </c>
      <c r="CL683">
        <v>0</v>
      </c>
      <c r="CM683">
        <v>2.53265714285714</v>
      </c>
      <c r="CN683">
        <v>0</v>
      </c>
      <c r="CO683">
        <v>6187.53178571429</v>
      </c>
      <c r="CP683">
        <v>16705.3892857143</v>
      </c>
      <c r="CQ683">
        <v>47.062</v>
      </c>
      <c r="CR683">
        <v>49.46625</v>
      </c>
      <c r="CS683">
        <v>48</v>
      </c>
      <c r="CT683">
        <v>47.375</v>
      </c>
      <c r="CU683">
        <v>46.49775</v>
      </c>
      <c r="CV683">
        <v>1960.00571428571</v>
      </c>
      <c r="CW683">
        <v>39.99</v>
      </c>
      <c r="CX683">
        <v>0</v>
      </c>
      <c r="CY683">
        <v>1656183561</v>
      </c>
      <c r="CZ683">
        <v>0</v>
      </c>
      <c r="DA683">
        <v>1656181403.6</v>
      </c>
      <c r="DB683" t="s">
        <v>1498</v>
      </c>
      <c r="DC683">
        <v>1656181403.6</v>
      </c>
      <c r="DD683">
        <v>1656181398.1</v>
      </c>
      <c r="DE683">
        <v>1</v>
      </c>
      <c r="DF683">
        <v>2.342</v>
      </c>
      <c r="DG683">
        <v>0.193</v>
      </c>
      <c r="DH683">
        <v>3.724</v>
      </c>
      <c r="DI683">
        <v>0.244</v>
      </c>
      <c r="DJ683">
        <v>420</v>
      </c>
      <c r="DK683">
        <v>22</v>
      </c>
      <c r="DL683">
        <v>0.28</v>
      </c>
      <c r="DM683">
        <v>0.02</v>
      </c>
      <c r="DN683">
        <v>-66.0635536585366</v>
      </c>
      <c r="DO683">
        <v>-0.506088501742087</v>
      </c>
      <c r="DP683">
        <v>0.321305521422168</v>
      </c>
      <c r="DQ683">
        <v>0</v>
      </c>
      <c r="DR683">
        <v>1.9939243902439</v>
      </c>
      <c r="DS683">
        <v>-0.0300537282229924</v>
      </c>
      <c r="DT683">
        <v>0.0193928674402479</v>
      </c>
      <c r="DU683">
        <v>1</v>
      </c>
      <c r="DV683">
        <v>1</v>
      </c>
      <c r="DW683">
        <v>2</v>
      </c>
      <c r="DX683" t="s">
        <v>375</v>
      </c>
      <c r="DY683">
        <v>2.79035</v>
      </c>
      <c r="DZ683">
        <v>2.71651</v>
      </c>
      <c r="EA683">
        <v>0.190011</v>
      </c>
      <c r="EB683">
        <v>0.194379</v>
      </c>
      <c r="EC683">
        <v>0.0870444</v>
      </c>
      <c r="ED683">
        <v>0.0819671</v>
      </c>
      <c r="EE683">
        <v>22435.4</v>
      </c>
      <c r="EF683">
        <v>19424.6</v>
      </c>
      <c r="EG683">
        <v>24841.5</v>
      </c>
      <c r="EH683">
        <v>23524.3</v>
      </c>
      <c r="EI683">
        <v>38815.6</v>
      </c>
      <c r="EJ683">
        <v>35804.1</v>
      </c>
      <c r="EK683">
        <v>45024.3</v>
      </c>
      <c r="EL683">
        <v>42041.9</v>
      </c>
      <c r="EM683">
        <v>1.518</v>
      </c>
      <c r="EN683">
        <v>2.04728</v>
      </c>
      <c r="EO683">
        <v>-0.0045523</v>
      </c>
      <c r="EP683">
        <v>0</v>
      </c>
      <c r="EQ683">
        <v>28.6338</v>
      </c>
      <c r="ER683">
        <v>999.9</v>
      </c>
      <c r="ES683">
        <v>22.61</v>
      </c>
      <c r="ET683">
        <v>43.779</v>
      </c>
      <c r="EU683">
        <v>26.815</v>
      </c>
      <c r="EV683">
        <v>53.5712</v>
      </c>
      <c r="EW683">
        <v>33.3814</v>
      </c>
      <c r="EX683">
        <v>2</v>
      </c>
      <c r="EY683">
        <v>0.677109</v>
      </c>
      <c r="EZ683">
        <v>6.4825</v>
      </c>
      <c r="FA683">
        <v>20.127</v>
      </c>
      <c r="FB683">
        <v>5.23376</v>
      </c>
      <c r="FC683">
        <v>11.993</v>
      </c>
      <c r="FD683">
        <v>4.95545</v>
      </c>
      <c r="FE683">
        <v>3.30395</v>
      </c>
      <c r="FF683">
        <v>9999</v>
      </c>
      <c r="FG683">
        <v>314.7</v>
      </c>
      <c r="FH683">
        <v>4043.1</v>
      </c>
      <c r="FI683">
        <v>9999</v>
      </c>
      <c r="FJ683">
        <v>1.86813</v>
      </c>
      <c r="FK683">
        <v>1.86399</v>
      </c>
      <c r="FL683">
        <v>1.87132</v>
      </c>
      <c r="FM683">
        <v>1.86252</v>
      </c>
      <c r="FN683">
        <v>1.86185</v>
      </c>
      <c r="FO683">
        <v>1.86814</v>
      </c>
      <c r="FP683">
        <v>1.85833</v>
      </c>
      <c r="FQ683">
        <v>1.86448</v>
      </c>
      <c r="FR683">
        <v>5</v>
      </c>
      <c r="FS683">
        <v>0</v>
      </c>
      <c r="FT683">
        <v>0</v>
      </c>
      <c r="FU683">
        <v>0</v>
      </c>
      <c r="FV683" t="s">
        <v>358</v>
      </c>
      <c r="FW683" t="s">
        <v>359</v>
      </c>
      <c r="FX683" t="s">
        <v>360</v>
      </c>
      <c r="FY683" t="s">
        <v>360</v>
      </c>
      <c r="FZ683" t="s">
        <v>360</v>
      </c>
      <c r="GA683" t="s">
        <v>360</v>
      </c>
      <c r="GB683">
        <v>0</v>
      </c>
      <c r="GC683">
        <v>100</v>
      </c>
      <c r="GD683">
        <v>100</v>
      </c>
      <c r="GE683">
        <v>6.04</v>
      </c>
      <c r="GF683">
        <v>0.2443</v>
      </c>
      <c r="GG683">
        <v>2.73719946232396</v>
      </c>
      <c r="GH683">
        <v>0.00311535208462502</v>
      </c>
      <c r="GI683">
        <v>-2.16445174003142e-06</v>
      </c>
      <c r="GJ683">
        <v>9.0383515404126e-10</v>
      </c>
      <c r="GK683">
        <v>0.244264999999999</v>
      </c>
      <c r="GL683">
        <v>0</v>
      </c>
      <c r="GM683">
        <v>0</v>
      </c>
      <c r="GN683">
        <v>0</v>
      </c>
      <c r="GO683">
        <v>18</v>
      </c>
      <c r="GP683">
        <v>2154</v>
      </c>
      <c r="GQ683">
        <v>2</v>
      </c>
      <c r="GR683">
        <v>17</v>
      </c>
      <c r="GS683">
        <v>36</v>
      </c>
      <c r="GT683">
        <v>36.1</v>
      </c>
      <c r="GU683">
        <v>4.05518</v>
      </c>
      <c r="GV683">
        <v>2.35352</v>
      </c>
      <c r="GW683">
        <v>1.99829</v>
      </c>
      <c r="GX683">
        <v>2.65259</v>
      </c>
      <c r="GY683">
        <v>2.09351</v>
      </c>
      <c r="GZ683">
        <v>2.44141</v>
      </c>
      <c r="HA683">
        <v>46.3858</v>
      </c>
      <c r="HB683">
        <v>13.2127</v>
      </c>
      <c r="HC683">
        <v>18</v>
      </c>
      <c r="HD683">
        <v>332.599</v>
      </c>
      <c r="HE683">
        <v>676.428</v>
      </c>
      <c r="HF683">
        <v>23.0007</v>
      </c>
      <c r="HG683">
        <v>35.9502</v>
      </c>
      <c r="HH683">
        <v>29.9989</v>
      </c>
      <c r="HI683">
        <v>35.9635</v>
      </c>
      <c r="HJ683">
        <v>35.9491</v>
      </c>
      <c r="HK683">
        <v>81.2173</v>
      </c>
      <c r="HL683">
        <v>0</v>
      </c>
      <c r="HM683">
        <v>11.0867</v>
      </c>
      <c r="HN683">
        <v>23</v>
      </c>
      <c r="HO683">
        <v>1739.26</v>
      </c>
      <c r="HP683">
        <v>22.9282</v>
      </c>
      <c r="HQ683">
        <v>95.2049</v>
      </c>
      <c r="HR683">
        <v>98.7773</v>
      </c>
    </row>
    <row r="684" spans="1:226">
      <c r="A684">
        <v>668</v>
      </c>
      <c r="B684">
        <v>1656183567.1</v>
      </c>
      <c r="C684">
        <v>13770.5999999046</v>
      </c>
      <c r="D684" t="s">
        <v>1701</v>
      </c>
      <c r="E684" t="s">
        <v>1702</v>
      </c>
      <c r="F684">
        <v>5</v>
      </c>
      <c r="G684" t="s">
        <v>1497</v>
      </c>
      <c r="H684" t="s">
        <v>354</v>
      </c>
      <c r="I684">
        <v>1656183559.61852</v>
      </c>
      <c r="J684">
        <f>(K684)/1000</f>
        <v>0</v>
      </c>
      <c r="K684">
        <f>IF(BF684, AN684, AH684)</f>
        <v>0</v>
      </c>
      <c r="L684">
        <f>IF(BF684, AI684, AG684)</f>
        <v>0</v>
      </c>
      <c r="M684">
        <f>BH684 - IF(AU684&gt;1, L684*BB684*100.0/(AW684*BV684), 0)</f>
        <v>0</v>
      </c>
      <c r="N684">
        <f>((T684-J684/2)*M684-L684)/(T684+J684/2)</f>
        <v>0</v>
      </c>
      <c r="O684">
        <f>N684*(BO684+BP684)/1000.0</f>
        <v>0</v>
      </c>
      <c r="P684">
        <f>(BH684 - IF(AU684&gt;1, L684*BB684*100.0/(AW684*BV684), 0))*(BO684+BP684)/1000.0</f>
        <v>0</v>
      </c>
      <c r="Q684">
        <f>2.0/((1/S684-1/R684)+SIGN(S684)*SQRT((1/S684-1/R684)*(1/S684-1/R684) + 4*BC684/((BC684+1)*(BC684+1))*(2*1/S684*1/R684-1/R684*1/R684)))</f>
        <v>0</v>
      </c>
      <c r="R684">
        <f>IF(LEFT(BD684,1)&lt;&gt;"0",IF(LEFT(BD684,1)="1",3.0,BE684),$D$5+$E$5*(BV684*BO684/($K$5*1000))+$F$5*(BV684*BO684/($K$5*1000))*MAX(MIN(BB684,$J$5),$I$5)*MAX(MIN(BB684,$J$5),$I$5)+$G$5*MAX(MIN(BB684,$J$5),$I$5)*(BV684*BO684/($K$5*1000))+$H$5*(BV684*BO684/($K$5*1000))*(BV684*BO684/($K$5*1000)))</f>
        <v>0</v>
      </c>
      <c r="S684">
        <f>J684*(1000-(1000*0.61365*exp(17.502*W684/(240.97+W684))/(BO684+BP684)+BJ684)/2)/(1000*0.61365*exp(17.502*W684/(240.97+W684))/(BO684+BP684)-BJ684)</f>
        <v>0</v>
      </c>
      <c r="T684">
        <f>1/((BC684+1)/(Q684/1.6)+1/(R684/1.37)) + BC684/((BC684+1)/(Q684/1.6) + BC684/(R684/1.37))</f>
        <v>0</v>
      </c>
      <c r="U684">
        <f>(AX684*BA684)</f>
        <v>0</v>
      </c>
      <c r="V684">
        <f>(BQ684+(U684+2*0.95*5.67E-8*(((BQ684+$B$7)+273)^4-(BQ684+273)^4)-44100*J684)/(1.84*29.3*R684+8*0.95*5.67E-8*(BQ684+273)^3))</f>
        <v>0</v>
      </c>
      <c r="W684">
        <f>($C$7*BR684+$D$7*BS684+$E$7*V684)</f>
        <v>0</v>
      </c>
      <c r="X684">
        <f>0.61365*exp(17.502*W684/(240.97+W684))</f>
        <v>0</v>
      </c>
      <c r="Y684">
        <f>(Z684/AA684*100)</f>
        <v>0</v>
      </c>
      <c r="Z684">
        <f>BJ684*(BO684+BP684)/1000</f>
        <v>0</v>
      </c>
      <c r="AA684">
        <f>0.61365*exp(17.502*BQ684/(240.97+BQ684))</f>
        <v>0</v>
      </c>
      <c r="AB684">
        <f>(X684-BJ684*(BO684+BP684)/1000)</f>
        <v>0</v>
      </c>
      <c r="AC684">
        <f>(-J684*44100)</f>
        <v>0</v>
      </c>
      <c r="AD684">
        <f>2*29.3*R684*0.92*(BQ684-W684)</f>
        <v>0</v>
      </c>
      <c r="AE684">
        <f>2*0.95*5.67E-8*(((BQ684+$B$7)+273)^4-(W684+273)^4)</f>
        <v>0</v>
      </c>
      <c r="AF684">
        <f>U684+AE684+AC684+AD684</f>
        <v>0</v>
      </c>
      <c r="AG684">
        <f>BN684*AU684*(BI684-BH684*(1000-AU684*BK684)/(1000-AU684*BJ684))/(100*BB684)</f>
        <v>0</v>
      </c>
      <c r="AH684">
        <f>1000*BN684*AU684*(BJ684-BK684)/(100*BB684*(1000-AU684*BJ684))</f>
        <v>0</v>
      </c>
      <c r="AI684">
        <f>(AJ684 - AK684 - BO684*1E3/(8.314*(BQ684+273.15)) * AM684/BN684 * AL684) * BN684/(100*BB684) * (1000 - BK684)/1000</f>
        <v>0</v>
      </c>
      <c r="AJ684">
        <v>1766.31137093569</v>
      </c>
      <c r="AK684">
        <v>1711.97812121212</v>
      </c>
      <c r="AL684">
        <v>3.39747411352436</v>
      </c>
      <c r="AM684">
        <v>66.950256890022</v>
      </c>
      <c r="AN684">
        <f>(AP684 - AO684 + BO684*1E3/(8.314*(BQ684+273.15)) * AR684/BN684 * AQ684) * BN684/(100*BB684) * 1000/(1000 - AP684)</f>
        <v>0</v>
      </c>
      <c r="AO684">
        <v>22.6795950766614</v>
      </c>
      <c r="AP684">
        <v>24.6048727272727</v>
      </c>
      <c r="AQ684">
        <v>-0.000292744138090811</v>
      </c>
      <c r="AR684">
        <v>78.8929793979058</v>
      </c>
      <c r="AS684">
        <v>95</v>
      </c>
      <c r="AT684">
        <v>19</v>
      </c>
      <c r="AU684">
        <f>IF(AS684*$H$13&gt;=AW684,1.0,(AW684/(AW684-AS684*$H$13)))</f>
        <v>0</v>
      </c>
      <c r="AV684">
        <f>(AU684-1)*100</f>
        <v>0</v>
      </c>
      <c r="AW684">
        <f>MAX(0,($B$13+$C$13*BV684)/(1+$D$13*BV684)*BO684/(BQ684+273)*$E$13)</f>
        <v>0</v>
      </c>
      <c r="AX684">
        <f>$B$11*BW684+$C$11*BX684+$F$11*CI684*(1-CL684)</f>
        <v>0</v>
      </c>
      <c r="AY684">
        <f>AX684*AZ684</f>
        <v>0</v>
      </c>
      <c r="AZ684">
        <f>($B$11*$D$9+$C$11*$D$9+$F$11*((CV684+CN684)/MAX(CV684+CN684+CW684, 0.1)*$I$9+CW684/MAX(CV684+CN684+CW684, 0.1)*$J$9))/($B$11+$C$11+$F$11)</f>
        <v>0</v>
      </c>
      <c r="BA684">
        <f>($B$11*$K$9+$C$11*$K$9+$F$11*((CV684+CN684)/MAX(CV684+CN684+CW684, 0.1)*$P$9+CW684/MAX(CV684+CN684+CW684, 0.1)*$Q$9))/($B$11+$C$11+$F$11)</f>
        <v>0</v>
      </c>
      <c r="BB684">
        <v>2.18</v>
      </c>
      <c r="BC684">
        <v>0.5</v>
      </c>
      <c r="BD684" t="s">
        <v>355</v>
      </c>
      <c r="BE684">
        <v>2</v>
      </c>
      <c r="BF684" t="b">
        <v>1</v>
      </c>
      <c r="BG684">
        <v>1656183559.61852</v>
      </c>
      <c r="BH684">
        <v>1646.51444444444</v>
      </c>
      <c r="BI684">
        <v>1712.4737037037</v>
      </c>
      <c r="BJ684">
        <v>24.6064666666667</v>
      </c>
      <c r="BK684">
        <v>22.6500777777778</v>
      </c>
      <c r="BL684">
        <v>1640.49925925926</v>
      </c>
      <c r="BM684">
        <v>24.3622148148148</v>
      </c>
      <c r="BN684">
        <v>499.979407407407</v>
      </c>
      <c r="BO684">
        <v>76.292562962963</v>
      </c>
      <c r="BP684">
        <v>0.0999546703703704</v>
      </c>
      <c r="BQ684">
        <v>27.8806962962963</v>
      </c>
      <c r="BR684">
        <v>28.5558074074074</v>
      </c>
      <c r="BS684">
        <v>999.9</v>
      </c>
      <c r="BT684">
        <v>0</v>
      </c>
      <c r="BU684">
        <v>0</v>
      </c>
      <c r="BV684">
        <v>9995.64777777778</v>
      </c>
      <c r="BW684">
        <v>0</v>
      </c>
      <c r="BX684">
        <v>1464.30777777778</v>
      </c>
      <c r="BY684">
        <v>-65.9599074074074</v>
      </c>
      <c r="BZ684">
        <v>1688.05037037037</v>
      </c>
      <c r="CA684">
        <v>1752.16037037037</v>
      </c>
      <c r="CB684">
        <v>1.95639703703704</v>
      </c>
      <c r="CC684">
        <v>1712.4737037037</v>
      </c>
      <c r="CD684">
        <v>22.6500777777778</v>
      </c>
      <c r="CE684">
        <v>1.87729259259259</v>
      </c>
      <c r="CF684">
        <v>1.72803111111111</v>
      </c>
      <c r="CG684">
        <v>16.4456666666667</v>
      </c>
      <c r="CH684">
        <v>15.1505185185185</v>
      </c>
      <c r="CI684">
        <v>1999.99703703704</v>
      </c>
      <c r="CJ684">
        <v>0.980005</v>
      </c>
      <c r="CK684">
        <v>0.0199954</v>
      </c>
      <c r="CL684">
        <v>0</v>
      </c>
      <c r="CM684">
        <v>2.60015185185185</v>
      </c>
      <c r="CN684">
        <v>0</v>
      </c>
      <c r="CO684">
        <v>6175.74444444444</v>
      </c>
      <c r="CP684">
        <v>16705.3925925926</v>
      </c>
      <c r="CQ684">
        <v>47.062</v>
      </c>
      <c r="CR684">
        <v>49.444</v>
      </c>
      <c r="CS684">
        <v>47.9906666666666</v>
      </c>
      <c r="CT684">
        <v>47.3703333333333</v>
      </c>
      <c r="CU684">
        <v>46.493</v>
      </c>
      <c r="CV684">
        <v>1960.00703703704</v>
      </c>
      <c r="CW684">
        <v>39.99</v>
      </c>
      <c r="CX684">
        <v>0</v>
      </c>
      <c r="CY684">
        <v>1656183566.4</v>
      </c>
      <c r="CZ684">
        <v>0</v>
      </c>
      <c r="DA684">
        <v>1656181403.6</v>
      </c>
      <c r="DB684" t="s">
        <v>1498</v>
      </c>
      <c r="DC684">
        <v>1656181403.6</v>
      </c>
      <c r="DD684">
        <v>1656181398.1</v>
      </c>
      <c r="DE684">
        <v>1</v>
      </c>
      <c r="DF684">
        <v>2.342</v>
      </c>
      <c r="DG684">
        <v>0.193</v>
      </c>
      <c r="DH684">
        <v>3.724</v>
      </c>
      <c r="DI684">
        <v>0.244</v>
      </c>
      <c r="DJ684">
        <v>420</v>
      </c>
      <c r="DK684">
        <v>22</v>
      </c>
      <c r="DL684">
        <v>0.28</v>
      </c>
      <c r="DM684">
        <v>0.02</v>
      </c>
      <c r="DN684">
        <v>-65.9871243902439</v>
      </c>
      <c r="DO684">
        <v>0.0823108013935965</v>
      </c>
      <c r="DP684">
        <v>0.336900112416989</v>
      </c>
      <c r="DQ684">
        <v>1</v>
      </c>
      <c r="DR684">
        <v>1.97202536585366</v>
      </c>
      <c r="DS684">
        <v>-0.256591777003481</v>
      </c>
      <c r="DT684">
        <v>0.0423146573289463</v>
      </c>
      <c r="DU684">
        <v>0</v>
      </c>
      <c r="DV684">
        <v>1</v>
      </c>
      <c r="DW684">
        <v>2</v>
      </c>
      <c r="DX684" t="s">
        <v>375</v>
      </c>
      <c r="DY684">
        <v>2.79034</v>
      </c>
      <c r="DZ684">
        <v>2.71643</v>
      </c>
      <c r="EA684">
        <v>0.191146</v>
      </c>
      <c r="EB684">
        <v>0.195422</v>
      </c>
      <c r="EC684">
        <v>0.0870822</v>
      </c>
      <c r="ED684">
        <v>0.0822242</v>
      </c>
      <c r="EE684">
        <v>22404.6</v>
      </c>
      <c r="EF684">
        <v>19399.9</v>
      </c>
      <c r="EG684">
        <v>24842.2</v>
      </c>
      <c r="EH684">
        <v>23524.9</v>
      </c>
      <c r="EI684">
        <v>38815.3</v>
      </c>
      <c r="EJ684">
        <v>35795.2</v>
      </c>
      <c r="EK684">
        <v>45025.7</v>
      </c>
      <c r="EL684">
        <v>42043.1</v>
      </c>
      <c r="EM684">
        <v>1.5185</v>
      </c>
      <c r="EN684">
        <v>2.04763</v>
      </c>
      <c r="EO684">
        <v>-0.00534952</v>
      </c>
      <c r="EP684">
        <v>0</v>
      </c>
      <c r="EQ684">
        <v>28.6412</v>
      </c>
      <c r="ER684">
        <v>999.9</v>
      </c>
      <c r="ES684">
        <v>22.659</v>
      </c>
      <c r="ET684">
        <v>43.779</v>
      </c>
      <c r="EU684">
        <v>26.871</v>
      </c>
      <c r="EV684">
        <v>53.7312</v>
      </c>
      <c r="EW684">
        <v>33.3574</v>
      </c>
      <c r="EX684">
        <v>2</v>
      </c>
      <c r="EY684">
        <v>0.675999</v>
      </c>
      <c r="EZ684">
        <v>6.48882</v>
      </c>
      <c r="FA684">
        <v>20.1268</v>
      </c>
      <c r="FB684">
        <v>5.23286</v>
      </c>
      <c r="FC684">
        <v>11.9929</v>
      </c>
      <c r="FD684">
        <v>4.95565</v>
      </c>
      <c r="FE684">
        <v>3.304</v>
      </c>
      <c r="FF684">
        <v>9999</v>
      </c>
      <c r="FG684">
        <v>314.7</v>
      </c>
      <c r="FH684">
        <v>4043.4</v>
      </c>
      <c r="FI684">
        <v>9999</v>
      </c>
      <c r="FJ684">
        <v>1.86812</v>
      </c>
      <c r="FK684">
        <v>1.86397</v>
      </c>
      <c r="FL684">
        <v>1.87131</v>
      </c>
      <c r="FM684">
        <v>1.8625</v>
      </c>
      <c r="FN684">
        <v>1.86185</v>
      </c>
      <c r="FO684">
        <v>1.86813</v>
      </c>
      <c r="FP684">
        <v>1.85836</v>
      </c>
      <c r="FQ684">
        <v>1.86447</v>
      </c>
      <c r="FR684">
        <v>5</v>
      </c>
      <c r="FS684">
        <v>0</v>
      </c>
      <c r="FT684">
        <v>0</v>
      </c>
      <c r="FU684">
        <v>0</v>
      </c>
      <c r="FV684" t="s">
        <v>358</v>
      </c>
      <c r="FW684" t="s">
        <v>359</v>
      </c>
      <c r="FX684" t="s">
        <v>360</v>
      </c>
      <c r="FY684" t="s">
        <v>360</v>
      </c>
      <c r="FZ684" t="s">
        <v>360</v>
      </c>
      <c r="GA684" t="s">
        <v>360</v>
      </c>
      <c r="GB684">
        <v>0</v>
      </c>
      <c r="GC684">
        <v>100</v>
      </c>
      <c r="GD684">
        <v>100</v>
      </c>
      <c r="GE684">
        <v>6.1</v>
      </c>
      <c r="GF684">
        <v>0.2442</v>
      </c>
      <c r="GG684">
        <v>2.73719946232396</v>
      </c>
      <c r="GH684">
        <v>0.00311535208462502</v>
      </c>
      <c r="GI684">
        <v>-2.16445174003142e-06</v>
      </c>
      <c r="GJ684">
        <v>9.0383515404126e-10</v>
      </c>
      <c r="GK684">
        <v>0.244264999999999</v>
      </c>
      <c r="GL684">
        <v>0</v>
      </c>
      <c r="GM684">
        <v>0</v>
      </c>
      <c r="GN684">
        <v>0</v>
      </c>
      <c r="GO684">
        <v>18</v>
      </c>
      <c r="GP684">
        <v>2154</v>
      </c>
      <c r="GQ684">
        <v>2</v>
      </c>
      <c r="GR684">
        <v>17</v>
      </c>
      <c r="GS684">
        <v>36.1</v>
      </c>
      <c r="GT684">
        <v>36.1</v>
      </c>
      <c r="GU684">
        <v>4.08081</v>
      </c>
      <c r="GV684">
        <v>2.34497</v>
      </c>
      <c r="GW684">
        <v>1.99829</v>
      </c>
      <c r="GX684">
        <v>2.65259</v>
      </c>
      <c r="GY684">
        <v>2.09351</v>
      </c>
      <c r="GZ684">
        <v>2.43652</v>
      </c>
      <c r="HA684">
        <v>46.3858</v>
      </c>
      <c r="HB684">
        <v>13.2127</v>
      </c>
      <c r="HC684">
        <v>18</v>
      </c>
      <c r="HD684">
        <v>332.786</v>
      </c>
      <c r="HE684">
        <v>676.56</v>
      </c>
      <c r="HF684">
        <v>23.001</v>
      </c>
      <c r="HG684">
        <v>35.9336</v>
      </c>
      <c r="HH684">
        <v>29.999</v>
      </c>
      <c r="HI684">
        <v>35.95</v>
      </c>
      <c r="HJ684">
        <v>35.9324</v>
      </c>
      <c r="HK684">
        <v>81.7917</v>
      </c>
      <c r="HL684">
        <v>0</v>
      </c>
      <c r="HM684">
        <v>11.0867</v>
      </c>
      <c r="HN684">
        <v>23</v>
      </c>
      <c r="HO684">
        <v>1759.38</v>
      </c>
      <c r="HP684">
        <v>22.9221</v>
      </c>
      <c r="HQ684">
        <v>95.2078</v>
      </c>
      <c r="HR684">
        <v>98.78</v>
      </c>
    </row>
    <row r="685" spans="1:226">
      <c r="A685">
        <v>669</v>
      </c>
      <c r="B685">
        <v>1656183572.1</v>
      </c>
      <c r="C685">
        <v>13775.5999999046</v>
      </c>
      <c r="D685" t="s">
        <v>1703</v>
      </c>
      <c r="E685" t="s">
        <v>1704</v>
      </c>
      <c r="F685">
        <v>5</v>
      </c>
      <c r="G685" t="s">
        <v>1497</v>
      </c>
      <c r="H685" t="s">
        <v>354</v>
      </c>
      <c r="I685">
        <v>1656183564.33214</v>
      </c>
      <c r="J685">
        <f>(K685)/1000</f>
        <v>0</v>
      </c>
      <c r="K685">
        <f>IF(BF685, AN685, AH685)</f>
        <v>0</v>
      </c>
      <c r="L685">
        <f>IF(BF685, AI685, AG685)</f>
        <v>0</v>
      </c>
      <c r="M685">
        <f>BH685 - IF(AU685&gt;1, L685*BB685*100.0/(AW685*BV685), 0)</f>
        <v>0</v>
      </c>
      <c r="N685">
        <f>((T685-J685/2)*M685-L685)/(T685+J685/2)</f>
        <v>0</v>
      </c>
      <c r="O685">
        <f>N685*(BO685+BP685)/1000.0</f>
        <v>0</v>
      </c>
      <c r="P685">
        <f>(BH685 - IF(AU685&gt;1, L685*BB685*100.0/(AW685*BV685), 0))*(BO685+BP685)/1000.0</f>
        <v>0</v>
      </c>
      <c r="Q685">
        <f>2.0/((1/S685-1/R685)+SIGN(S685)*SQRT((1/S685-1/R685)*(1/S685-1/R685) + 4*BC685/((BC685+1)*(BC685+1))*(2*1/S685*1/R685-1/R685*1/R685)))</f>
        <v>0</v>
      </c>
      <c r="R685">
        <f>IF(LEFT(BD685,1)&lt;&gt;"0",IF(LEFT(BD685,1)="1",3.0,BE685),$D$5+$E$5*(BV685*BO685/($K$5*1000))+$F$5*(BV685*BO685/($K$5*1000))*MAX(MIN(BB685,$J$5),$I$5)*MAX(MIN(BB685,$J$5),$I$5)+$G$5*MAX(MIN(BB685,$J$5),$I$5)*(BV685*BO685/($K$5*1000))+$H$5*(BV685*BO685/($K$5*1000))*(BV685*BO685/($K$5*1000)))</f>
        <v>0</v>
      </c>
      <c r="S685">
        <f>J685*(1000-(1000*0.61365*exp(17.502*W685/(240.97+W685))/(BO685+BP685)+BJ685)/2)/(1000*0.61365*exp(17.502*W685/(240.97+W685))/(BO685+BP685)-BJ685)</f>
        <v>0</v>
      </c>
      <c r="T685">
        <f>1/((BC685+1)/(Q685/1.6)+1/(R685/1.37)) + BC685/((BC685+1)/(Q685/1.6) + BC685/(R685/1.37))</f>
        <v>0</v>
      </c>
      <c r="U685">
        <f>(AX685*BA685)</f>
        <v>0</v>
      </c>
      <c r="V685">
        <f>(BQ685+(U685+2*0.95*5.67E-8*(((BQ685+$B$7)+273)^4-(BQ685+273)^4)-44100*J685)/(1.84*29.3*R685+8*0.95*5.67E-8*(BQ685+273)^3))</f>
        <v>0</v>
      </c>
      <c r="W685">
        <f>($C$7*BR685+$D$7*BS685+$E$7*V685)</f>
        <v>0</v>
      </c>
      <c r="X685">
        <f>0.61365*exp(17.502*W685/(240.97+W685))</f>
        <v>0</v>
      </c>
      <c r="Y685">
        <f>(Z685/AA685*100)</f>
        <v>0</v>
      </c>
      <c r="Z685">
        <f>BJ685*(BO685+BP685)/1000</f>
        <v>0</v>
      </c>
      <c r="AA685">
        <f>0.61365*exp(17.502*BQ685/(240.97+BQ685))</f>
        <v>0</v>
      </c>
      <c r="AB685">
        <f>(X685-BJ685*(BO685+BP685)/1000)</f>
        <v>0</v>
      </c>
      <c r="AC685">
        <f>(-J685*44100)</f>
        <v>0</v>
      </c>
      <c r="AD685">
        <f>2*29.3*R685*0.92*(BQ685-W685)</f>
        <v>0</v>
      </c>
      <c r="AE685">
        <f>2*0.95*5.67E-8*(((BQ685+$B$7)+273)^4-(W685+273)^4)</f>
        <v>0</v>
      </c>
      <c r="AF685">
        <f>U685+AE685+AC685+AD685</f>
        <v>0</v>
      </c>
      <c r="AG685">
        <f>BN685*AU685*(BI685-BH685*(1000-AU685*BK685)/(1000-AU685*BJ685))/(100*BB685)</f>
        <v>0</v>
      </c>
      <c r="AH685">
        <f>1000*BN685*AU685*(BJ685-BK685)/(100*BB685*(1000-AU685*BJ685))</f>
        <v>0</v>
      </c>
      <c r="AI685">
        <f>(AJ685 - AK685 - BO685*1E3/(8.314*(BQ685+273.15)) * AM685/BN685 * AL685) * BN685/(100*BB685) * (1000 - BK685)/1000</f>
        <v>0</v>
      </c>
      <c r="AJ685">
        <v>1782.39408454123</v>
      </c>
      <c r="AK685">
        <v>1728.74503030303</v>
      </c>
      <c r="AL685">
        <v>3.33675515526693</v>
      </c>
      <c r="AM685">
        <v>66.950256890022</v>
      </c>
      <c r="AN685">
        <f>(AP685 - AO685 + BO685*1E3/(8.314*(BQ685+273.15)) * AR685/BN685 * AQ685) * BN685/(100*BB685) * 1000/(1000 - AP685)</f>
        <v>0</v>
      </c>
      <c r="AO685">
        <v>22.7422320716913</v>
      </c>
      <c r="AP685">
        <v>24.6227517482518</v>
      </c>
      <c r="AQ685">
        <v>0.00583358565293186</v>
      </c>
      <c r="AR685">
        <v>78.8929793979058</v>
      </c>
      <c r="AS685">
        <v>95</v>
      </c>
      <c r="AT685">
        <v>19</v>
      </c>
      <c r="AU685">
        <f>IF(AS685*$H$13&gt;=AW685,1.0,(AW685/(AW685-AS685*$H$13)))</f>
        <v>0</v>
      </c>
      <c r="AV685">
        <f>(AU685-1)*100</f>
        <v>0</v>
      </c>
      <c r="AW685">
        <f>MAX(0,($B$13+$C$13*BV685)/(1+$D$13*BV685)*BO685/(BQ685+273)*$E$13)</f>
        <v>0</v>
      </c>
      <c r="AX685">
        <f>$B$11*BW685+$C$11*BX685+$F$11*CI685*(1-CL685)</f>
        <v>0</v>
      </c>
      <c r="AY685">
        <f>AX685*AZ685</f>
        <v>0</v>
      </c>
      <c r="AZ685">
        <f>($B$11*$D$9+$C$11*$D$9+$F$11*((CV685+CN685)/MAX(CV685+CN685+CW685, 0.1)*$I$9+CW685/MAX(CV685+CN685+CW685, 0.1)*$J$9))/($B$11+$C$11+$F$11)</f>
        <v>0</v>
      </c>
      <c r="BA685">
        <f>($B$11*$K$9+$C$11*$K$9+$F$11*((CV685+CN685)/MAX(CV685+CN685+CW685, 0.1)*$P$9+CW685/MAX(CV685+CN685+CW685, 0.1)*$Q$9))/($B$11+$C$11+$F$11)</f>
        <v>0</v>
      </c>
      <c r="BB685">
        <v>2.18</v>
      </c>
      <c r="BC685">
        <v>0.5</v>
      </c>
      <c r="BD685" t="s">
        <v>355</v>
      </c>
      <c r="BE685">
        <v>2</v>
      </c>
      <c r="BF685" t="b">
        <v>1</v>
      </c>
      <c r="BG685">
        <v>1656183564.33214</v>
      </c>
      <c r="BH685">
        <v>1662.25</v>
      </c>
      <c r="BI685">
        <v>1727.86678571429</v>
      </c>
      <c r="BJ685">
        <v>24.6060071428571</v>
      </c>
      <c r="BK685">
        <v>22.6869357142857</v>
      </c>
      <c r="BL685">
        <v>1656.18285714286</v>
      </c>
      <c r="BM685">
        <v>24.3617428571429</v>
      </c>
      <c r="BN685">
        <v>500.011714285714</v>
      </c>
      <c r="BO685">
        <v>76.2921321428571</v>
      </c>
      <c r="BP685">
        <v>0.100016089285714</v>
      </c>
      <c r="BQ685">
        <v>27.8798892857143</v>
      </c>
      <c r="BR685">
        <v>28.5557392857143</v>
      </c>
      <c r="BS685">
        <v>999.9</v>
      </c>
      <c r="BT685">
        <v>0</v>
      </c>
      <c r="BU685">
        <v>0</v>
      </c>
      <c r="BV685">
        <v>9993.3475</v>
      </c>
      <c r="BW685">
        <v>0</v>
      </c>
      <c r="BX685">
        <v>1359.66714285714</v>
      </c>
      <c r="BY685">
        <v>-65.6169321428572</v>
      </c>
      <c r="BZ685">
        <v>1704.18214285714</v>
      </c>
      <c r="CA685">
        <v>1767.97678571429</v>
      </c>
      <c r="CB685">
        <v>1.91906535714286</v>
      </c>
      <c r="CC685">
        <v>1727.86678571429</v>
      </c>
      <c r="CD685">
        <v>22.6869357142857</v>
      </c>
      <c r="CE685">
        <v>1.877245</v>
      </c>
      <c r="CF685">
        <v>1.73083464285714</v>
      </c>
      <c r="CG685">
        <v>16.4452678571429</v>
      </c>
      <c r="CH685">
        <v>15.1757178571429</v>
      </c>
      <c r="CI685">
        <v>2000.00464285714</v>
      </c>
      <c r="CJ685">
        <v>0.980005</v>
      </c>
      <c r="CK685">
        <v>0.0199954</v>
      </c>
      <c r="CL685">
        <v>0</v>
      </c>
      <c r="CM685">
        <v>2.60247857142857</v>
      </c>
      <c r="CN685">
        <v>0</v>
      </c>
      <c r="CO685">
        <v>6168.48642857143</v>
      </c>
      <c r="CP685">
        <v>16705.4571428571</v>
      </c>
      <c r="CQ685">
        <v>47.0531428571429</v>
      </c>
      <c r="CR685">
        <v>49.437</v>
      </c>
      <c r="CS685">
        <v>47.973</v>
      </c>
      <c r="CT685">
        <v>47.35025</v>
      </c>
      <c r="CU685">
        <v>46.4775</v>
      </c>
      <c r="CV685">
        <v>1960.01464285714</v>
      </c>
      <c r="CW685">
        <v>39.99</v>
      </c>
      <c r="CX685">
        <v>0</v>
      </c>
      <c r="CY685">
        <v>1656183571.2</v>
      </c>
      <c r="CZ685">
        <v>0</v>
      </c>
      <c r="DA685">
        <v>1656181403.6</v>
      </c>
      <c r="DB685" t="s">
        <v>1498</v>
      </c>
      <c r="DC685">
        <v>1656181403.6</v>
      </c>
      <c r="DD685">
        <v>1656181398.1</v>
      </c>
      <c r="DE685">
        <v>1</v>
      </c>
      <c r="DF685">
        <v>2.342</v>
      </c>
      <c r="DG685">
        <v>0.193</v>
      </c>
      <c r="DH685">
        <v>3.724</v>
      </c>
      <c r="DI685">
        <v>0.244</v>
      </c>
      <c r="DJ685">
        <v>420</v>
      </c>
      <c r="DK685">
        <v>22</v>
      </c>
      <c r="DL685">
        <v>0.28</v>
      </c>
      <c r="DM685">
        <v>0.02</v>
      </c>
      <c r="DN685">
        <v>-65.790285</v>
      </c>
      <c r="DO685">
        <v>4.38909118198887</v>
      </c>
      <c r="DP685">
        <v>0.497915025154896</v>
      </c>
      <c r="DQ685">
        <v>0</v>
      </c>
      <c r="DR685">
        <v>1.941354</v>
      </c>
      <c r="DS685">
        <v>-0.550800450281429</v>
      </c>
      <c r="DT685">
        <v>0.0593561519894948</v>
      </c>
      <c r="DU685">
        <v>0</v>
      </c>
      <c r="DV685">
        <v>0</v>
      </c>
      <c r="DW685">
        <v>2</v>
      </c>
      <c r="DX685" t="s">
        <v>357</v>
      </c>
      <c r="DY685">
        <v>2.79027</v>
      </c>
      <c r="DZ685">
        <v>2.7164</v>
      </c>
      <c r="EA685">
        <v>0.192259</v>
      </c>
      <c r="EB685">
        <v>0.196543</v>
      </c>
      <c r="EC685">
        <v>0.0871281</v>
      </c>
      <c r="ED685">
        <v>0.0822081</v>
      </c>
      <c r="EE685">
        <v>22374.8</v>
      </c>
      <c r="EF685">
        <v>19373.2</v>
      </c>
      <c r="EG685">
        <v>24843.4</v>
      </c>
      <c r="EH685">
        <v>23525.4</v>
      </c>
      <c r="EI685">
        <v>38814.7</v>
      </c>
      <c r="EJ685">
        <v>35796.5</v>
      </c>
      <c r="EK685">
        <v>45027.3</v>
      </c>
      <c r="EL685">
        <v>42043.8</v>
      </c>
      <c r="EM685">
        <v>1.5184</v>
      </c>
      <c r="EN685">
        <v>2.04785</v>
      </c>
      <c r="EO685">
        <v>-0.00565127</v>
      </c>
      <c r="EP685">
        <v>0</v>
      </c>
      <c r="EQ685">
        <v>28.647</v>
      </c>
      <c r="ER685">
        <v>999.9</v>
      </c>
      <c r="ES685">
        <v>22.708</v>
      </c>
      <c r="ET685">
        <v>43.779</v>
      </c>
      <c r="EU685">
        <v>26.9307</v>
      </c>
      <c r="EV685">
        <v>53.9512</v>
      </c>
      <c r="EW685">
        <v>33.4095</v>
      </c>
      <c r="EX685">
        <v>2</v>
      </c>
      <c r="EY685">
        <v>0.674782</v>
      </c>
      <c r="EZ685">
        <v>6.49054</v>
      </c>
      <c r="FA685">
        <v>20.1267</v>
      </c>
      <c r="FB685">
        <v>5.23226</v>
      </c>
      <c r="FC685">
        <v>11.9932</v>
      </c>
      <c r="FD685">
        <v>4.95505</v>
      </c>
      <c r="FE685">
        <v>3.30365</v>
      </c>
      <c r="FF685">
        <v>9999</v>
      </c>
      <c r="FG685">
        <v>314.7</v>
      </c>
      <c r="FH685">
        <v>4043.4</v>
      </c>
      <c r="FI685">
        <v>9999</v>
      </c>
      <c r="FJ685">
        <v>1.86811</v>
      </c>
      <c r="FK685">
        <v>1.86399</v>
      </c>
      <c r="FL685">
        <v>1.87129</v>
      </c>
      <c r="FM685">
        <v>1.86252</v>
      </c>
      <c r="FN685">
        <v>1.86186</v>
      </c>
      <c r="FO685">
        <v>1.86813</v>
      </c>
      <c r="FP685">
        <v>1.85835</v>
      </c>
      <c r="FQ685">
        <v>1.86447</v>
      </c>
      <c r="FR685">
        <v>5</v>
      </c>
      <c r="FS685">
        <v>0</v>
      </c>
      <c r="FT685">
        <v>0</v>
      </c>
      <c r="FU685">
        <v>0</v>
      </c>
      <c r="FV685" t="s">
        <v>358</v>
      </c>
      <c r="FW685" t="s">
        <v>359</v>
      </c>
      <c r="FX685" t="s">
        <v>360</v>
      </c>
      <c r="FY685" t="s">
        <v>360</v>
      </c>
      <c r="FZ685" t="s">
        <v>360</v>
      </c>
      <c r="GA685" t="s">
        <v>360</v>
      </c>
      <c r="GB685">
        <v>0</v>
      </c>
      <c r="GC685">
        <v>100</v>
      </c>
      <c r="GD685">
        <v>100</v>
      </c>
      <c r="GE685">
        <v>6.16</v>
      </c>
      <c r="GF685">
        <v>0.2442</v>
      </c>
      <c r="GG685">
        <v>2.73719946232396</v>
      </c>
      <c r="GH685">
        <v>0.00311535208462502</v>
      </c>
      <c r="GI685">
        <v>-2.16445174003142e-06</v>
      </c>
      <c r="GJ685">
        <v>9.0383515404126e-10</v>
      </c>
      <c r="GK685">
        <v>0.244264999999999</v>
      </c>
      <c r="GL685">
        <v>0</v>
      </c>
      <c r="GM685">
        <v>0</v>
      </c>
      <c r="GN685">
        <v>0</v>
      </c>
      <c r="GO685">
        <v>18</v>
      </c>
      <c r="GP685">
        <v>2154</v>
      </c>
      <c r="GQ685">
        <v>2</v>
      </c>
      <c r="GR685">
        <v>17</v>
      </c>
      <c r="GS685">
        <v>36.1</v>
      </c>
      <c r="GT685">
        <v>36.2</v>
      </c>
      <c r="GU685">
        <v>4.10645</v>
      </c>
      <c r="GV685">
        <v>2.34985</v>
      </c>
      <c r="GW685">
        <v>1.99829</v>
      </c>
      <c r="GX685">
        <v>2.65259</v>
      </c>
      <c r="GY685">
        <v>2.09351</v>
      </c>
      <c r="GZ685">
        <v>2.42188</v>
      </c>
      <c r="HA685">
        <v>46.3566</v>
      </c>
      <c r="HB685">
        <v>13.2127</v>
      </c>
      <c r="HC685">
        <v>18</v>
      </c>
      <c r="HD685">
        <v>332.666</v>
      </c>
      <c r="HE685">
        <v>676.592</v>
      </c>
      <c r="HF685">
        <v>23.0005</v>
      </c>
      <c r="HG685">
        <v>35.9204</v>
      </c>
      <c r="HH685">
        <v>29.999</v>
      </c>
      <c r="HI685">
        <v>35.9345</v>
      </c>
      <c r="HJ685">
        <v>35.9168</v>
      </c>
      <c r="HK685">
        <v>82.3364</v>
      </c>
      <c r="HL685">
        <v>0</v>
      </c>
      <c r="HM685">
        <v>11.0867</v>
      </c>
      <c r="HN685">
        <v>23</v>
      </c>
      <c r="HO685">
        <v>1772.8</v>
      </c>
      <c r="HP685">
        <v>22.9218</v>
      </c>
      <c r="HQ685">
        <v>95.2117</v>
      </c>
      <c r="HR685">
        <v>98.7818</v>
      </c>
    </row>
    <row r="686" spans="1:226">
      <c r="A686">
        <v>670</v>
      </c>
      <c r="B686">
        <v>1656183577.1</v>
      </c>
      <c r="C686">
        <v>13780.5999999046</v>
      </c>
      <c r="D686" t="s">
        <v>1705</v>
      </c>
      <c r="E686" t="s">
        <v>1706</v>
      </c>
      <c r="F686">
        <v>5</v>
      </c>
      <c r="G686" t="s">
        <v>1497</v>
      </c>
      <c r="H686" t="s">
        <v>354</v>
      </c>
      <c r="I686">
        <v>1656183569.6</v>
      </c>
      <c r="J686">
        <f>(K686)/1000</f>
        <v>0</v>
      </c>
      <c r="K686">
        <f>IF(BF686, AN686, AH686)</f>
        <v>0</v>
      </c>
      <c r="L686">
        <f>IF(BF686, AI686, AG686)</f>
        <v>0</v>
      </c>
      <c r="M686">
        <f>BH686 - IF(AU686&gt;1, L686*BB686*100.0/(AW686*BV686), 0)</f>
        <v>0</v>
      </c>
      <c r="N686">
        <f>((T686-J686/2)*M686-L686)/(T686+J686/2)</f>
        <v>0</v>
      </c>
      <c r="O686">
        <f>N686*(BO686+BP686)/1000.0</f>
        <v>0</v>
      </c>
      <c r="P686">
        <f>(BH686 - IF(AU686&gt;1, L686*BB686*100.0/(AW686*BV686), 0))*(BO686+BP686)/1000.0</f>
        <v>0</v>
      </c>
      <c r="Q686">
        <f>2.0/((1/S686-1/R686)+SIGN(S686)*SQRT((1/S686-1/R686)*(1/S686-1/R686) + 4*BC686/((BC686+1)*(BC686+1))*(2*1/S686*1/R686-1/R686*1/R686)))</f>
        <v>0</v>
      </c>
      <c r="R686">
        <f>IF(LEFT(BD686,1)&lt;&gt;"0",IF(LEFT(BD686,1)="1",3.0,BE686),$D$5+$E$5*(BV686*BO686/($K$5*1000))+$F$5*(BV686*BO686/($K$5*1000))*MAX(MIN(BB686,$J$5),$I$5)*MAX(MIN(BB686,$J$5),$I$5)+$G$5*MAX(MIN(BB686,$J$5),$I$5)*(BV686*BO686/($K$5*1000))+$H$5*(BV686*BO686/($K$5*1000))*(BV686*BO686/($K$5*1000)))</f>
        <v>0</v>
      </c>
      <c r="S686">
        <f>J686*(1000-(1000*0.61365*exp(17.502*W686/(240.97+W686))/(BO686+BP686)+BJ686)/2)/(1000*0.61365*exp(17.502*W686/(240.97+W686))/(BO686+BP686)-BJ686)</f>
        <v>0</v>
      </c>
      <c r="T686">
        <f>1/((BC686+1)/(Q686/1.6)+1/(R686/1.37)) + BC686/((BC686+1)/(Q686/1.6) + BC686/(R686/1.37))</f>
        <v>0</v>
      </c>
      <c r="U686">
        <f>(AX686*BA686)</f>
        <v>0</v>
      </c>
      <c r="V686">
        <f>(BQ686+(U686+2*0.95*5.67E-8*(((BQ686+$B$7)+273)^4-(BQ686+273)^4)-44100*J686)/(1.84*29.3*R686+8*0.95*5.67E-8*(BQ686+273)^3))</f>
        <v>0</v>
      </c>
      <c r="W686">
        <f>($C$7*BR686+$D$7*BS686+$E$7*V686)</f>
        <v>0</v>
      </c>
      <c r="X686">
        <f>0.61365*exp(17.502*W686/(240.97+W686))</f>
        <v>0</v>
      </c>
      <c r="Y686">
        <f>(Z686/AA686*100)</f>
        <v>0</v>
      </c>
      <c r="Z686">
        <f>BJ686*(BO686+BP686)/1000</f>
        <v>0</v>
      </c>
      <c r="AA686">
        <f>0.61365*exp(17.502*BQ686/(240.97+BQ686))</f>
        <v>0</v>
      </c>
      <c r="AB686">
        <f>(X686-BJ686*(BO686+BP686)/1000)</f>
        <v>0</v>
      </c>
      <c r="AC686">
        <f>(-J686*44100)</f>
        <v>0</v>
      </c>
      <c r="AD686">
        <f>2*29.3*R686*0.92*(BQ686-W686)</f>
        <v>0</v>
      </c>
      <c r="AE686">
        <f>2*0.95*5.67E-8*(((BQ686+$B$7)+273)^4-(W686+273)^4)</f>
        <v>0</v>
      </c>
      <c r="AF686">
        <f>U686+AE686+AC686+AD686</f>
        <v>0</v>
      </c>
      <c r="AG686">
        <f>BN686*AU686*(BI686-BH686*(1000-AU686*BK686)/(1000-AU686*BJ686))/(100*BB686)</f>
        <v>0</v>
      </c>
      <c r="AH686">
        <f>1000*BN686*AU686*(BJ686-BK686)/(100*BB686*(1000-AU686*BJ686))</f>
        <v>0</v>
      </c>
      <c r="AI686">
        <f>(AJ686 - AK686 - BO686*1E3/(8.314*(BQ686+273.15)) * AM686/BN686 * AL686) * BN686/(100*BB686) * (1000 - BK686)/1000</f>
        <v>0</v>
      </c>
      <c r="AJ686">
        <v>1799.66787128358</v>
      </c>
      <c r="AK686">
        <v>1745.55006060606</v>
      </c>
      <c r="AL686">
        <v>3.36284329810641</v>
      </c>
      <c r="AM686">
        <v>66.950256890022</v>
      </c>
      <c r="AN686">
        <f>(AP686 - AO686 + BO686*1E3/(8.314*(BQ686+273.15)) * AR686/BN686 * AQ686) * BN686/(100*BB686) * 1000/(1000 - AP686)</f>
        <v>0</v>
      </c>
      <c r="AO686">
        <v>22.7341415347439</v>
      </c>
      <c r="AP686">
        <v>24.622958041958</v>
      </c>
      <c r="AQ686">
        <v>0.000229280351235202</v>
      </c>
      <c r="AR686">
        <v>78.8929793979058</v>
      </c>
      <c r="AS686">
        <v>95</v>
      </c>
      <c r="AT686">
        <v>19</v>
      </c>
      <c r="AU686">
        <f>IF(AS686*$H$13&gt;=AW686,1.0,(AW686/(AW686-AS686*$H$13)))</f>
        <v>0</v>
      </c>
      <c r="AV686">
        <f>(AU686-1)*100</f>
        <v>0</v>
      </c>
      <c r="AW686">
        <f>MAX(0,($B$13+$C$13*BV686)/(1+$D$13*BV686)*BO686/(BQ686+273)*$E$13)</f>
        <v>0</v>
      </c>
      <c r="AX686">
        <f>$B$11*BW686+$C$11*BX686+$F$11*CI686*(1-CL686)</f>
        <v>0</v>
      </c>
      <c r="AY686">
        <f>AX686*AZ686</f>
        <v>0</v>
      </c>
      <c r="AZ686">
        <f>($B$11*$D$9+$C$11*$D$9+$F$11*((CV686+CN686)/MAX(CV686+CN686+CW686, 0.1)*$I$9+CW686/MAX(CV686+CN686+CW686, 0.1)*$J$9))/($B$11+$C$11+$F$11)</f>
        <v>0</v>
      </c>
      <c r="BA686">
        <f>($B$11*$K$9+$C$11*$K$9+$F$11*((CV686+CN686)/MAX(CV686+CN686+CW686, 0.1)*$P$9+CW686/MAX(CV686+CN686+CW686, 0.1)*$Q$9))/($B$11+$C$11+$F$11)</f>
        <v>0</v>
      </c>
      <c r="BB686">
        <v>2.18</v>
      </c>
      <c r="BC686">
        <v>0.5</v>
      </c>
      <c r="BD686" t="s">
        <v>355</v>
      </c>
      <c r="BE686">
        <v>2</v>
      </c>
      <c r="BF686" t="b">
        <v>1</v>
      </c>
      <c r="BG686">
        <v>1656183569.6</v>
      </c>
      <c r="BH686">
        <v>1679.66111111111</v>
      </c>
      <c r="BI686">
        <v>1745.07185185185</v>
      </c>
      <c r="BJ686">
        <v>24.6126111111111</v>
      </c>
      <c r="BK686">
        <v>22.7282851851852</v>
      </c>
      <c r="BL686">
        <v>1673.53407407407</v>
      </c>
      <c r="BM686">
        <v>24.3683407407407</v>
      </c>
      <c r="BN686">
        <v>500.017888888889</v>
      </c>
      <c r="BO686">
        <v>76.2916555555556</v>
      </c>
      <c r="BP686">
        <v>0.100003696296296</v>
      </c>
      <c r="BQ686">
        <v>27.8783407407407</v>
      </c>
      <c r="BR686">
        <v>28.5532148148148</v>
      </c>
      <c r="BS686">
        <v>999.9</v>
      </c>
      <c r="BT686">
        <v>0</v>
      </c>
      <c r="BU686">
        <v>0</v>
      </c>
      <c r="BV686">
        <v>10001.387037037</v>
      </c>
      <c r="BW686">
        <v>0</v>
      </c>
      <c r="BX686">
        <v>1278.97851851852</v>
      </c>
      <c r="BY686">
        <v>-65.4115407407407</v>
      </c>
      <c r="BZ686">
        <v>1722.0437037037</v>
      </c>
      <c r="CA686">
        <v>1785.65592592593</v>
      </c>
      <c r="CB686">
        <v>1.88432</v>
      </c>
      <c r="CC686">
        <v>1745.07185185185</v>
      </c>
      <c r="CD686">
        <v>22.7282851851852</v>
      </c>
      <c r="CE686">
        <v>1.8777362962963</v>
      </c>
      <c r="CF686">
        <v>1.73397925925926</v>
      </c>
      <c r="CG686">
        <v>16.4493814814815</v>
      </c>
      <c r="CH686">
        <v>15.2040037037037</v>
      </c>
      <c r="CI686">
        <v>2000.02296296296</v>
      </c>
      <c r="CJ686">
        <v>0.980005</v>
      </c>
      <c r="CK686">
        <v>0.0199954</v>
      </c>
      <c r="CL686">
        <v>0</v>
      </c>
      <c r="CM686">
        <v>2.5512037037037</v>
      </c>
      <c r="CN686">
        <v>0</v>
      </c>
      <c r="CO686">
        <v>6162.50592592593</v>
      </c>
      <c r="CP686">
        <v>16705.6148148148</v>
      </c>
      <c r="CQ686">
        <v>47.0321481481481</v>
      </c>
      <c r="CR686">
        <v>49.4186296296296</v>
      </c>
      <c r="CS686">
        <v>47.951</v>
      </c>
      <c r="CT686">
        <v>47.3283333333333</v>
      </c>
      <c r="CU686">
        <v>46.458</v>
      </c>
      <c r="CV686">
        <v>1960.03296296296</v>
      </c>
      <c r="CW686">
        <v>39.99</v>
      </c>
      <c r="CX686">
        <v>0</v>
      </c>
      <c r="CY686">
        <v>1656183576.6</v>
      </c>
      <c r="CZ686">
        <v>0</v>
      </c>
      <c r="DA686">
        <v>1656181403.6</v>
      </c>
      <c r="DB686" t="s">
        <v>1498</v>
      </c>
      <c r="DC686">
        <v>1656181403.6</v>
      </c>
      <c r="DD686">
        <v>1656181398.1</v>
      </c>
      <c r="DE686">
        <v>1</v>
      </c>
      <c r="DF686">
        <v>2.342</v>
      </c>
      <c r="DG686">
        <v>0.193</v>
      </c>
      <c r="DH686">
        <v>3.724</v>
      </c>
      <c r="DI686">
        <v>0.244</v>
      </c>
      <c r="DJ686">
        <v>420</v>
      </c>
      <c r="DK686">
        <v>22</v>
      </c>
      <c r="DL686">
        <v>0.28</v>
      </c>
      <c r="DM686">
        <v>0.02</v>
      </c>
      <c r="DN686">
        <v>-65.5907292682927</v>
      </c>
      <c r="DO686">
        <v>2.31109128919858</v>
      </c>
      <c r="DP686">
        <v>0.393652138899867</v>
      </c>
      <c r="DQ686">
        <v>0</v>
      </c>
      <c r="DR686">
        <v>1.91428390243902</v>
      </c>
      <c r="DS686">
        <v>-0.365975958188154</v>
      </c>
      <c r="DT686">
        <v>0.0501062966141056</v>
      </c>
      <c r="DU686">
        <v>0</v>
      </c>
      <c r="DV686">
        <v>0</v>
      </c>
      <c r="DW686">
        <v>2</v>
      </c>
      <c r="DX686" t="s">
        <v>357</v>
      </c>
      <c r="DY686">
        <v>2.79059</v>
      </c>
      <c r="DZ686">
        <v>2.71675</v>
      </c>
      <c r="EA686">
        <v>0.193368</v>
      </c>
      <c r="EB686">
        <v>0.197618</v>
      </c>
      <c r="EC686">
        <v>0.0871248</v>
      </c>
      <c r="ED686">
        <v>0.0821752</v>
      </c>
      <c r="EE686">
        <v>22344.9</v>
      </c>
      <c r="EF686">
        <v>19348.2</v>
      </c>
      <c r="EG686">
        <v>24844.3</v>
      </c>
      <c r="EH686">
        <v>23526.4</v>
      </c>
      <c r="EI686">
        <v>38816.4</v>
      </c>
      <c r="EJ686">
        <v>35799.2</v>
      </c>
      <c r="EK686">
        <v>45029.1</v>
      </c>
      <c r="EL686">
        <v>42045.4</v>
      </c>
      <c r="EM686">
        <v>1.51877</v>
      </c>
      <c r="EN686">
        <v>2.04815</v>
      </c>
      <c r="EO686">
        <v>-0.00662357</v>
      </c>
      <c r="EP686">
        <v>0</v>
      </c>
      <c r="EQ686">
        <v>28.6526</v>
      </c>
      <c r="ER686">
        <v>999.9</v>
      </c>
      <c r="ES686">
        <v>22.708</v>
      </c>
      <c r="ET686">
        <v>43.759</v>
      </c>
      <c r="EU686">
        <v>26.9027</v>
      </c>
      <c r="EV686">
        <v>53.5112</v>
      </c>
      <c r="EW686">
        <v>33.3213</v>
      </c>
      <c r="EX686">
        <v>2</v>
      </c>
      <c r="EY686">
        <v>0.673585</v>
      </c>
      <c r="EZ686">
        <v>6.48789</v>
      </c>
      <c r="FA686">
        <v>20.1272</v>
      </c>
      <c r="FB686">
        <v>5.23301</v>
      </c>
      <c r="FC686">
        <v>11.993</v>
      </c>
      <c r="FD686">
        <v>4.9556</v>
      </c>
      <c r="FE686">
        <v>3.30398</v>
      </c>
      <c r="FF686">
        <v>9999</v>
      </c>
      <c r="FG686">
        <v>314.7</v>
      </c>
      <c r="FH686">
        <v>4043.7</v>
      </c>
      <c r="FI686">
        <v>9999</v>
      </c>
      <c r="FJ686">
        <v>1.86811</v>
      </c>
      <c r="FK686">
        <v>1.86398</v>
      </c>
      <c r="FL686">
        <v>1.87129</v>
      </c>
      <c r="FM686">
        <v>1.8625</v>
      </c>
      <c r="FN686">
        <v>1.86186</v>
      </c>
      <c r="FO686">
        <v>1.86813</v>
      </c>
      <c r="FP686">
        <v>1.85835</v>
      </c>
      <c r="FQ686">
        <v>1.86447</v>
      </c>
      <c r="FR686">
        <v>5</v>
      </c>
      <c r="FS686">
        <v>0</v>
      </c>
      <c r="FT686">
        <v>0</v>
      </c>
      <c r="FU686">
        <v>0</v>
      </c>
      <c r="FV686" t="s">
        <v>358</v>
      </c>
      <c r="FW686" t="s">
        <v>359</v>
      </c>
      <c r="FX686" t="s">
        <v>360</v>
      </c>
      <c r="FY686" t="s">
        <v>360</v>
      </c>
      <c r="FZ686" t="s">
        <v>360</v>
      </c>
      <c r="GA686" t="s">
        <v>360</v>
      </c>
      <c r="GB686">
        <v>0</v>
      </c>
      <c r="GC686">
        <v>100</v>
      </c>
      <c r="GD686">
        <v>100</v>
      </c>
      <c r="GE686">
        <v>6.21</v>
      </c>
      <c r="GF686">
        <v>0.2443</v>
      </c>
      <c r="GG686">
        <v>2.73719946232396</v>
      </c>
      <c r="GH686">
        <v>0.00311535208462502</v>
      </c>
      <c r="GI686">
        <v>-2.16445174003142e-06</v>
      </c>
      <c r="GJ686">
        <v>9.0383515404126e-10</v>
      </c>
      <c r="GK686">
        <v>0.244264999999999</v>
      </c>
      <c r="GL686">
        <v>0</v>
      </c>
      <c r="GM686">
        <v>0</v>
      </c>
      <c r="GN686">
        <v>0</v>
      </c>
      <c r="GO686">
        <v>18</v>
      </c>
      <c r="GP686">
        <v>2154</v>
      </c>
      <c r="GQ686">
        <v>2</v>
      </c>
      <c r="GR686">
        <v>17</v>
      </c>
      <c r="GS686">
        <v>36.2</v>
      </c>
      <c r="GT686">
        <v>36.3</v>
      </c>
      <c r="GU686">
        <v>4.1394</v>
      </c>
      <c r="GV686">
        <v>2.34985</v>
      </c>
      <c r="GW686">
        <v>1.99829</v>
      </c>
      <c r="GX686">
        <v>2.65259</v>
      </c>
      <c r="GY686">
        <v>2.09351</v>
      </c>
      <c r="GZ686">
        <v>2.46948</v>
      </c>
      <c r="HA686">
        <v>46.3566</v>
      </c>
      <c r="HB686">
        <v>13.2039</v>
      </c>
      <c r="HC686">
        <v>18</v>
      </c>
      <c r="HD686">
        <v>332.778</v>
      </c>
      <c r="HE686">
        <v>676.684</v>
      </c>
      <c r="HF686">
        <v>22.9998</v>
      </c>
      <c r="HG686">
        <v>35.905</v>
      </c>
      <c r="HH686">
        <v>29.9989</v>
      </c>
      <c r="HI686">
        <v>35.9183</v>
      </c>
      <c r="HJ686">
        <v>35.9006</v>
      </c>
      <c r="HK686">
        <v>82.9317</v>
      </c>
      <c r="HL686">
        <v>0</v>
      </c>
      <c r="HM686">
        <v>11.0867</v>
      </c>
      <c r="HN686">
        <v>23</v>
      </c>
      <c r="HO686">
        <v>1793.11</v>
      </c>
      <c r="HP686">
        <v>22.9375</v>
      </c>
      <c r="HQ686">
        <v>95.2153</v>
      </c>
      <c r="HR686">
        <v>98.7858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6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11</v>
      </c>
    </row>
    <row r="16" spans="1: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2022-06-25T14:04:58Z</dcterms:created>
  <dcterms:modified xsi:type="dcterms:W3CDTF">2022-06-25T14:04:58Z</dcterms:modified>
</cp:coreProperties>
</file>